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AT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M73" i="51" s="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P74" i="51"/>
  <c r="P73" i="51" s="1"/>
  <c r="O74" i="51"/>
  <c r="O73" i="51" s="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Q73" i="51"/>
  <c r="L73" i="51"/>
  <c r="K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L105" i="51" s="1"/>
  <c r="K54" i="51"/>
  <c r="J54" i="51"/>
  <c r="I54" i="51"/>
  <c r="I105" i="51" s="1"/>
  <c r="H54" i="51"/>
  <c r="G54" i="51"/>
  <c r="G105" i="51" s="1"/>
  <c r="F54" i="51"/>
  <c r="E54" i="51"/>
  <c r="D54" i="51"/>
  <c r="C54" i="51"/>
  <c r="B54" i="51"/>
  <c r="Y35" i="51"/>
  <c r="Y104" i="51" s="1"/>
  <c r="X35" i="51"/>
  <c r="X104" i="51" s="1"/>
  <c r="W35" i="51"/>
  <c r="W104" i="51" s="1"/>
  <c r="V35" i="51"/>
  <c r="V104" i="51" s="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H104" i="51" s="1"/>
  <c r="G35" i="51"/>
  <c r="F35" i="51"/>
  <c r="E35" i="51"/>
  <c r="E104" i="51" s="1"/>
  <c r="D35" i="51"/>
  <c r="C35" i="51"/>
  <c r="C104" i="51" s="1"/>
  <c r="B35" i="51"/>
  <c r="Y27" i="51"/>
  <c r="X27" i="51"/>
  <c r="W27" i="51"/>
  <c r="V27" i="51"/>
  <c r="U27" i="51"/>
  <c r="U103" i="51" s="1"/>
  <c r="T27" i="51"/>
  <c r="T103" i="51" s="1"/>
  <c r="S27" i="51"/>
  <c r="S103" i="51" s="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P75" i="50"/>
  <c r="P73" i="50" s="1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Q73" i="50" s="1"/>
  <c r="P74" i="50"/>
  <c r="O74" i="50"/>
  <c r="O73" i="50" s="1"/>
  <c r="N74" i="50"/>
  <c r="N73" i="50" s="1"/>
  <c r="M74" i="50"/>
  <c r="L74" i="50"/>
  <c r="L73" i="50" s="1"/>
  <c r="K74" i="50"/>
  <c r="K73" i="50" s="1"/>
  <c r="J74" i="50"/>
  <c r="J73" i="50" s="1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M73" i="50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Y74" i="49"/>
  <c r="Y73" i="49" s="1"/>
  <c r="X74" i="49"/>
  <c r="X73" i="49" s="1"/>
  <c r="W74" i="49"/>
  <c r="W73" i="49" s="1"/>
  <c r="V74" i="49"/>
  <c r="V73" i="49" s="1"/>
  <c r="U74" i="49"/>
  <c r="U73" i="49" s="1"/>
  <c r="T74" i="49"/>
  <c r="T73" i="49" s="1"/>
  <c r="S74" i="49"/>
  <c r="S73" i="49" s="1"/>
  <c r="R74" i="49"/>
  <c r="R73" i="49" s="1"/>
  <c r="Q74" i="49"/>
  <c r="Q73" i="49" s="1"/>
  <c r="P74" i="49"/>
  <c r="P73" i="49" s="1"/>
  <c r="O74" i="49"/>
  <c r="O73" i="49" s="1"/>
  <c r="N74" i="49"/>
  <c r="N73" i="49" s="1"/>
  <c r="M74" i="49"/>
  <c r="M73" i="49" s="1"/>
  <c r="L74" i="49"/>
  <c r="L73" i="49" s="1"/>
  <c r="K74" i="49"/>
  <c r="K73" i="49" s="1"/>
  <c r="J74" i="49"/>
  <c r="J73" i="49" s="1"/>
  <c r="I74" i="49"/>
  <c r="H74" i="49"/>
  <c r="G74" i="49"/>
  <c r="F74" i="49"/>
  <c r="E74" i="49"/>
  <c r="E73" i="49" s="1"/>
  <c r="D74" i="49"/>
  <c r="D73" i="49" s="1"/>
  <c r="C74" i="49"/>
  <c r="C73" i="49" s="1"/>
  <c r="B74" i="49"/>
  <c r="B73" i="49" s="1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Y180" i="4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K180" i="4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R52" i="47" s="1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C52" i="47" s="1"/>
  <c r="B54" i="47"/>
  <c r="B52" i="47" s="1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Q53" i="47"/>
  <c r="Q52" i="47" s="1"/>
  <c r="P53" i="47"/>
  <c r="O53" i="47"/>
  <c r="O52" i="47" s="1"/>
  <c r="N53" i="47"/>
  <c r="N52" i="47" s="1"/>
  <c r="M53" i="47"/>
  <c r="M52" i="47" s="1"/>
  <c r="L53" i="47"/>
  <c r="K53" i="47"/>
  <c r="J53" i="47"/>
  <c r="I53" i="47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B53" i="47"/>
  <c r="P52" i="47"/>
  <c r="L52" i="47"/>
  <c r="K52" i="47"/>
  <c r="J52" i="47"/>
  <c r="I52" i="47"/>
  <c r="Y28" i="47"/>
  <c r="Y77" i="47" s="1"/>
  <c r="X28" i="47"/>
  <c r="W28" i="47"/>
  <c r="V28" i="47"/>
  <c r="U28" i="47"/>
  <c r="T28" i="47"/>
  <c r="S28" i="47"/>
  <c r="S77" i="47" s="1"/>
  <c r="R28" i="47"/>
  <c r="Q28" i="47"/>
  <c r="P28" i="47"/>
  <c r="O28" i="47"/>
  <c r="N28" i="47"/>
  <c r="N77" i="47" s="1"/>
  <c r="M28" i="47"/>
  <c r="L28" i="47"/>
  <c r="K28" i="47"/>
  <c r="J28" i="47"/>
  <c r="J77" i="47" s="1"/>
  <c r="I28" i="47"/>
  <c r="I77" i="47" s="1"/>
  <c r="H28" i="47"/>
  <c r="G28" i="47"/>
  <c r="G77" i="47" s="1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O52" i="46" s="1"/>
  <c r="N63" i="46"/>
  <c r="N52" i="46" s="1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J52" i="46" s="1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P52" i="46" s="1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C52" i="46" s="1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R53" i="46"/>
  <c r="R52" i="46" s="1"/>
  <c r="Q53" i="46"/>
  <c r="Q52" i="46" s="1"/>
  <c r="P53" i="46"/>
  <c r="O53" i="46"/>
  <c r="N53" i="46"/>
  <c r="M53" i="46"/>
  <c r="M52" i="46" s="1"/>
  <c r="L53" i="46"/>
  <c r="L52" i="46" s="1"/>
  <c r="K53" i="46"/>
  <c r="K52" i="46" s="1"/>
  <c r="J53" i="46"/>
  <c r="I53" i="46"/>
  <c r="H53" i="46"/>
  <c r="G53" i="46"/>
  <c r="F53" i="46"/>
  <c r="F52" i="46" s="1"/>
  <c r="E53" i="46"/>
  <c r="E52" i="46" s="1"/>
  <c r="D53" i="46"/>
  <c r="D52" i="46" s="1"/>
  <c r="C53" i="46"/>
  <c r="B53" i="46"/>
  <c r="B52" i="46" s="1"/>
  <c r="S52" i="46"/>
  <c r="I52" i="46"/>
  <c r="H52" i="46"/>
  <c r="G52" i="46"/>
  <c r="Y28" i="46"/>
  <c r="Y77" i="46" s="1"/>
  <c r="X28" i="46"/>
  <c r="X60" i="46" s="1"/>
  <c r="W28" i="46"/>
  <c r="W60" i="46" s="1"/>
  <c r="V28" i="46"/>
  <c r="U28" i="46"/>
  <c r="T28" i="46"/>
  <c r="S28" i="46"/>
  <c r="R28" i="46"/>
  <c r="Q28" i="46"/>
  <c r="Q77" i="46" s="1"/>
  <c r="P28" i="46"/>
  <c r="P60" i="46" s="1"/>
  <c r="O28" i="46"/>
  <c r="O60" i="46" s="1"/>
  <c r="N28" i="46"/>
  <c r="M28" i="46"/>
  <c r="L28" i="46"/>
  <c r="K28" i="46"/>
  <c r="J28" i="46"/>
  <c r="I28" i="46"/>
  <c r="I77" i="46" s="1"/>
  <c r="H28" i="46"/>
  <c r="H60" i="46" s="1"/>
  <c r="G28" i="46"/>
  <c r="G60" i="46" s="1"/>
  <c r="F28" i="46"/>
  <c r="E28" i="46"/>
  <c r="E77" i="46" s="1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L52" i="45" s="1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P52" i="45" s="1"/>
  <c r="O61" i="45"/>
  <c r="N61" i="45"/>
  <c r="M61" i="45"/>
  <c r="L61" i="45"/>
  <c r="K61" i="45"/>
  <c r="J61" i="45"/>
  <c r="I61" i="45"/>
  <c r="H61" i="45"/>
  <c r="H52" i="45" s="1"/>
  <c r="G61" i="45"/>
  <c r="F61" i="45"/>
  <c r="E61" i="45"/>
  <c r="D61" i="45"/>
  <c r="C61" i="45"/>
  <c r="B61" i="45"/>
  <c r="R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N52" i="45" s="1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M52" i="45" s="1"/>
  <c r="L57" i="45"/>
  <c r="K57" i="45"/>
  <c r="J57" i="45"/>
  <c r="I57" i="45"/>
  <c r="H57" i="45"/>
  <c r="G57" i="45"/>
  <c r="F57" i="45"/>
  <c r="F52" i="45" s="1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I52" i="45" s="1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W53" i="45"/>
  <c r="V53" i="45"/>
  <c r="V52" i="45" s="1"/>
  <c r="U53" i="45"/>
  <c r="U52" i="45" s="1"/>
  <c r="T53" i="45"/>
  <c r="T52" i="45" s="1"/>
  <c r="S53" i="45"/>
  <c r="R53" i="45"/>
  <c r="R52" i="45" s="1"/>
  <c r="Q53" i="45"/>
  <c r="Q52" i="45" s="1"/>
  <c r="P53" i="45"/>
  <c r="O53" i="45"/>
  <c r="N53" i="45"/>
  <c r="M53" i="45"/>
  <c r="L53" i="45"/>
  <c r="K53" i="45"/>
  <c r="J53" i="45"/>
  <c r="I53" i="45"/>
  <c r="H53" i="45"/>
  <c r="G53" i="45"/>
  <c r="F53" i="45"/>
  <c r="E53" i="45"/>
  <c r="E52" i="45" s="1"/>
  <c r="D53" i="45"/>
  <c r="D52" i="45" s="1"/>
  <c r="C53" i="45"/>
  <c r="C52" i="45" s="1"/>
  <c r="B53" i="45"/>
  <c r="B52" i="45" s="1"/>
  <c r="S52" i="45"/>
  <c r="K52" i="45"/>
  <c r="J52" i="45"/>
  <c r="Y28" i="45"/>
  <c r="X28" i="45"/>
  <c r="X77" i="45" s="1"/>
  <c r="W28" i="45"/>
  <c r="W77" i="45" s="1"/>
  <c r="V28" i="45"/>
  <c r="V77" i="45" s="1"/>
  <c r="U28" i="45"/>
  <c r="U77" i="45" s="1"/>
  <c r="T28" i="45"/>
  <c r="S28" i="45"/>
  <c r="S77" i="45" s="1"/>
  <c r="R28" i="45"/>
  <c r="R77" i="45" s="1"/>
  <c r="Q28" i="45"/>
  <c r="P28" i="45"/>
  <c r="P77" i="45" s="1"/>
  <c r="O28" i="45"/>
  <c r="O77" i="45" s="1"/>
  <c r="N28" i="45"/>
  <c r="N77" i="45" s="1"/>
  <c r="M28" i="45"/>
  <c r="M77" i="45" s="1"/>
  <c r="L28" i="45"/>
  <c r="K28" i="45"/>
  <c r="K77" i="45" s="1"/>
  <c r="K69" i="45" s="1"/>
  <c r="J28" i="45"/>
  <c r="J77" i="45" s="1"/>
  <c r="I28" i="45"/>
  <c r="H28" i="45"/>
  <c r="H77" i="45" s="1"/>
  <c r="G28" i="45"/>
  <c r="G77" i="45" s="1"/>
  <c r="F28" i="45"/>
  <c r="F77" i="45" s="1"/>
  <c r="F69" i="45" s="1"/>
  <c r="E28" i="45"/>
  <c r="E77" i="45" s="1"/>
  <c r="D28" i="45"/>
  <c r="C28" i="45"/>
  <c r="C77" i="45" s="1"/>
  <c r="C69" i="45" s="1"/>
  <c r="B28" i="45"/>
  <c r="B77" i="45" s="1"/>
  <c r="B69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W179" i="4" s="1"/>
  <c r="V33" i="44"/>
  <c r="V38" i="44" s="1"/>
  <c r="V179" i="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N179" i="4" s="1"/>
  <c r="M33" i="44"/>
  <c r="M38" i="44" s="1"/>
  <c r="M179" i="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F179" i="4" s="1"/>
  <c r="E33" i="44"/>
  <c r="E38" i="44" s="1"/>
  <c r="E179" i="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L90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O72" i="43"/>
  <c r="L72" i="43"/>
  <c r="K72" i="43"/>
  <c r="J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T63" i="43" s="1"/>
  <c r="S65" i="43"/>
  <c r="R65" i="43"/>
  <c r="Q65" i="43"/>
  <c r="Q63" i="43" s="1"/>
  <c r="P65" i="43"/>
  <c r="P63" i="43" s="1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V64" i="43"/>
  <c r="U64" i="43"/>
  <c r="U63" i="43" s="1"/>
  <c r="T64" i="43"/>
  <c r="S64" i="43"/>
  <c r="S63" i="43" s="1"/>
  <c r="R64" i="43"/>
  <c r="R63" i="43" s="1"/>
  <c r="Q64" i="43"/>
  <c r="P64" i="43"/>
  <c r="O64" i="43"/>
  <c r="N64" i="43"/>
  <c r="M64" i="43"/>
  <c r="M63" i="43" s="1"/>
  <c r="L64" i="43"/>
  <c r="L63" i="43" s="1"/>
  <c r="K64" i="43"/>
  <c r="K63" i="43" s="1"/>
  <c r="J64" i="43"/>
  <c r="J63" i="43" s="1"/>
  <c r="I64" i="43"/>
  <c r="I63" i="43" s="1"/>
  <c r="H64" i="43"/>
  <c r="H63" i="43" s="1"/>
  <c r="G64" i="43"/>
  <c r="F64" i="43"/>
  <c r="E64" i="43"/>
  <c r="E63" i="43" s="1"/>
  <c r="D64" i="43"/>
  <c r="D63" i="43" s="1"/>
  <c r="C64" i="43"/>
  <c r="C63" i="43" s="1"/>
  <c r="B64" i="43"/>
  <c r="B63" i="43" s="1"/>
  <c r="Y39" i="43"/>
  <c r="X39" i="43"/>
  <c r="W39" i="43"/>
  <c r="W72" i="43" s="1"/>
  <c r="V39" i="43"/>
  <c r="U39" i="43"/>
  <c r="T39" i="43"/>
  <c r="T90" i="43" s="1"/>
  <c r="S39" i="43"/>
  <c r="S72" i="43" s="1"/>
  <c r="R39" i="43"/>
  <c r="R72" i="43" s="1"/>
  <c r="Q39" i="43"/>
  <c r="P39" i="43"/>
  <c r="O39" i="43"/>
  <c r="N39" i="43"/>
  <c r="N72" i="43" s="1"/>
  <c r="M39" i="43"/>
  <c r="L39" i="43"/>
  <c r="K39" i="43"/>
  <c r="J39" i="43"/>
  <c r="I39" i="43"/>
  <c r="H39" i="43"/>
  <c r="G39" i="43"/>
  <c r="G72" i="43" s="1"/>
  <c r="F39" i="43"/>
  <c r="F72" i="43" s="1"/>
  <c r="E39" i="43"/>
  <c r="D39" i="43"/>
  <c r="D72" i="43" s="1"/>
  <c r="C39" i="43"/>
  <c r="C72" i="43" s="1"/>
  <c r="B39" i="43"/>
  <c r="B72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Q63" i="42" s="1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H72" i="42"/>
  <c r="E72" i="42"/>
  <c r="D72" i="42"/>
  <c r="C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S63" i="42" s="1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V63" i="42" s="1"/>
  <c r="U69" i="42"/>
  <c r="T69" i="42"/>
  <c r="S69" i="42"/>
  <c r="R69" i="42"/>
  <c r="R63" i="42" s="1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W64" i="42"/>
  <c r="W63" i="42" s="1"/>
  <c r="V64" i="42"/>
  <c r="U64" i="42"/>
  <c r="T64" i="42"/>
  <c r="S64" i="42"/>
  <c r="R64" i="42"/>
  <c r="Q64" i="42"/>
  <c r="P64" i="42"/>
  <c r="O64" i="42"/>
  <c r="O63" i="42" s="1"/>
  <c r="N64" i="42"/>
  <c r="N63" i="42" s="1"/>
  <c r="M64" i="42"/>
  <c r="L64" i="42"/>
  <c r="L63" i="42" s="1"/>
  <c r="K64" i="42"/>
  <c r="K63" i="42" s="1"/>
  <c r="J64" i="42"/>
  <c r="J63" i="42" s="1"/>
  <c r="I64" i="42"/>
  <c r="I63" i="42" s="1"/>
  <c r="H64" i="42"/>
  <c r="G64" i="42"/>
  <c r="G63" i="42" s="1"/>
  <c r="F64" i="42"/>
  <c r="F63" i="42" s="1"/>
  <c r="E64" i="42"/>
  <c r="D64" i="42"/>
  <c r="D63" i="42" s="1"/>
  <c r="C64" i="42"/>
  <c r="C63" i="42" s="1"/>
  <c r="B64" i="42"/>
  <c r="B63" i="42" s="1"/>
  <c r="T63" i="42"/>
  <c r="Y39" i="42"/>
  <c r="X39" i="42"/>
  <c r="X72" i="42" s="1"/>
  <c r="W39" i="42"/>
  <c r="W72" i="42" s="1"/>
  <c r="V39" i="42"/>
  <c r="U39" i="42"/>
  <c r="U72" i="42" s="1"/>
  <c r="T39" i="42"/>
  <c r="T90" i="42" s="1"/>
  <c r="S39" i="42"/>
  <c r="S72" i="42" s="1"/>
  <c r="R39" i="42"/>
  <c r="Q39" i="42"/>
  <c r="P39" i="42"/>
  <c r="P72" i="42" s="1"/>
  <c r="O39" i="42"/>
  <c r="O72" i="42" s="1"/>
  <c r="N39" i="42"/>
  <c r="M39" i="42"/>
  <c r="M72" i="42" s="1"/>
  <c r="L39" i="42"/>
  <c r="L90" i="42" s="1"/>
  <c r="K39" i="42"/>
  <c r="K72" i="42" s="1"/>
  <c r="J39" i="42"/>
  <c r="I39" i="42"/>
  <c r="H39" i="42"/>
  <c r="G39" i="42"/>
  <c r="G72" i="42" s="1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T90" i="41"/>
  <c r="L90" i="41"/>
  <c r="I90" i="41"/>
  <c r="H90" i="41"/>
  <c r="F90" i="41"/>
  <c r="E90" i="41"/>
  <c r="D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L81" i="41" s="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H81" i="41" s="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D81" i="41" s="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T81" i="41" s="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U72" i="41"/>
  <c r="T72" i="41"/>
  <c r="L72" i="41"/>
  <c r="F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D63" i="41" s="1"/>
  <c r="C69" i="41"/>
  <c r="C63" i="41" s="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X63" i="41" s="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W63" i="41" s="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Y63" i="41" s="1"/>
  <c r="X64" i="41"/>
  <c r="W64" i="41"/>
  <c r="V64" i="41"/>
  <c r="U64" i="41"/>
  <c r="T64" i="41"/>
  <c r="T63" i="41" s="1"/>
  <c r="S64" i="41"/>
  <c r="S63" i="41" s="1"/>
  <c r="R64" i="41"/>
  <c r="R63" i="41" s="1"/>
  <c r="Q64" i="41"/>
  <c r="Q63" i="41" s="1"/>
  <c r="P64" i="41"/>
  <c r="P63" i="41" s="1"/>
  <c r="O64" i="41"/>
  <c r="O63" i="41" s="1"/>
  <c r="N64" i="41"/>
  <c r="M64" i="41"/>
  <c r="L64" i="41"/>
  <c r="L63" i="41" s="1"/>
  <c r="K64" i="41"/>
  <c r="K63" i="41" s="1"/>
  <c r="J64" i="41"/>
  <c r="J63" i="41" s="1"/>
  <c r="I64" i="41"/>
  <c r="I63" i="41" s="1"/>
  <c r="H64" i="41"/>
  <c r="H63" i="41" s="1"/>
  <c r="G64" i="41"/>
  <c r="G63" i="41" s="1"/>
  <c r="F64" i="41"/>
  <c r="E64" i="41"/>
  <c r="D64" i="41"/>
  <c r="C64" i="41"/>
  <c r="B64" i="41"/>
  <c r="B63" i="41"/>
  <c r="Y39" i="41"/>
  <c r="Y72" i="41" s="1"/>
  <c r="X39" i="41"/>
  <c r="X90" i="41" s="1"/>
  <c r="W39" i="41"/>
  <c r="V39" i="41"/>
  <c r="V90" i="41" s="1"/>
  <c r="U39" i="41"/>
  <c r="U90" i="41" s="1"/>
  <c r="T39" i="41"/>
  <c r="S39" i="41"/>
  <c r="R39" i="41"/>
  <c r="Q39" i="41"/>
  <c r="Q72" i="41" s="1"/>
  <c r="P39" i="41"/>
  <c r="P90" i="42" s="1"/>
  <c r="O39" i="41"/>
  <c r="O90" i="42" s="1"/>
  <c r="N39" i="41"/>
  <c r="N72" i="41" s="1"/>
  <c r="M39" i="41"/>
  <c r="M72" i="41" s="1"/>
  <c r="L39" i="41"/>
  <c r="K39" i="41"/>
  <c r="J39" i="41"/>
  <c r="I39" i="41"/>
  <c r="I72" i="41" s="1"/>
  <c r="H39" i="41"/>
  <c r="H90" i="42" s="1"/>
  <c r="G39" i="41"/>
  <c r="G90" i="43" s="1"/>
  <c r="F39" i="41"/>
  <c r="E39" i="41"/>
  <c r="E72" i="41" s="1"/>
  <c r="D39" i="41"/>
  <c r="D72" i="41" s="1"/>
  <c r="C39" i="41"/>
  <c r="B39" i="41"/>
  <c r="W38" i="40"/>
  <c r="R38" i="40"/>
  <c r="Q38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V33" i="40"/>
  <c r="V38" i="40" s="1"/>
  <c r="V178" i="4" s="1"/>
  <c r="U33" i="40"/>
  <c r="U38" i="40" s="1"/>
  <c r="T33" i="40"/>
  <c r="T38" i="40" s="1"/>
  <c r="S33" i="40"/>
  <c r="S38" i="40" s="1"/>
  <c r="R33" i="40"/>
  <c r="Q33" i="40"/>
  <c r="P33" i="40"/>
  <c r="P38" i="40" s="1"/>
  <c r="P178" i="4" s="1"/>
  <c r="O33" i="40"/>
  <c r="O38" i="40" s="1"/>
  <c r="O178" i="4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H178" i="4" s="1"/>
  <c r="G33" i="40"/>
  <c r="G38" i="40" s="1"/>
  <c r="G178" i="4" s="1"/>
  <c r="F33" i="40"/>
  <c r="F38" i="40" s="1"/>
  <c r="F178" i="4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O51" i="39" s="1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Y63" i="39"/>
  <c r="X63" i="39"/>
  <c r="S63" i="39"/>
  <c r="R63" i="39"/>
  <c r="Q63" i="39"/>
  <c r="P63" i="39"/>
  <c r="K63" i="39"/>
  <c r="J63" i="39"/>
  <c r="H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T60" i="39"/>
  <c r="S60" i="39"/>
  <c r="R60" i="39"/>
  <c r="M60" i="39"/>
  <c r="L60" i="39"/>
  <c r="K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R57" i="39"/>
  <c r="Q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K51" i="39" s="1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G51" i="39" s="1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X51" i="39" s="1"/>
  <c r="W52" i="39"/>
  <c r="W51" i="39" s="1"/>
  <c r="V52" i="39"/>
  <c r="V51" i="39" s="1"/>
  <c r="U52" i="39"/>
  <c r="U51" i="39" s="1"/>
  <c r="T52" i="39"/>
  <c r="T51" i="39" s="1"/>
  <c r="S52" i="39"/>
  <c r="S51" i="39" s="1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F51" i="39" s="1"/>
  <c r="E52" i="39"/>
  <c r="E51" i="39" s="1"/>
  <c r="D52" i="39"/>
  <c r="D51" i="39" s="1"/>
  <c r="C52" i="39"/>
  <c r="C51" i="39" s="1"/>
  <c r="B52" i="39"/>
  <c r="P51" i="39"/>
  <c r="N51" i="39"/>
  <c r="M51" i="39"/>
  <c r="L51" i="39"/>
  <c r="H51" i="39"/>
  <c r="Y27" i="39"/>
  <c r="X27" i="39"/>
  <c r="W27" i="39"/>
  <c r="V27" i="39"/>
  <c r="U27" i="39"/>
  <c r="U63" i="39" s="1"/>
  <c r="T27" i="39"/>
  <c r="T63" i="39" s="1"/>
  <c r="S27" i="39"/>
  <c r="R27" i="39"/>
  <c r="Q27" i="39"/>
  <c r="P27" i="39"/>
  <c r="O27" i="39"/>
  <c r="N27" i="39"/>
  <c r="M27" i="39"/>
  <c r="M63" i="39" s="1"/>
  <c r="L27" i="39"/>
  <c r="L63" i="39" s="1"/>
  <c r="K27" i="39"/>
  <c r="J27" i="39"/>
  <c r="I27" i="39"/>
  <c r="I63" i="39" s="1"/>
  <c r="H27" i="39"/>
  <c r="G27" i="39"/>
  <c r="F27" i="39"/>
  <c r="E27" i="39"/>
  <c r="D27" i="39"/>
  <c r="C27" i="39"/>
  <c r="C63" i="39" s="1"/>
  <c r="B27" i="39"/>
  <c r="B63" i="39" s="1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J60" i="39" s="1"/>
  <c r="I24" i="39"/>
  <c r="H24" i="39"/>
  <c r="G24" i="39"/>
  <c r="F24" i="39"/>
  <c r="E24" i="39"/>
  <c r="D24" i="39"/>
  <c r="D60" i="39" s="1"/>
  <c r="C24" i="39"/>
  <c r="C60" i="39" s="1"/>
  <c r="B24" i="39"/>
  <c r="B60" i="39" s="1"/>
  <c r="Y16" i="39"/>
  <c r="Y57" i="39" s="1"/>
  <c r="X16" i="39"/>
  <c r="X57" i="39" s="1"/>
  <c r="W16" i="39"/>
  <c r="V16" i="39"/>
  <c r="U16" i="39"/>
  <c r="T16" i="39"/>
  <c r="S16" i="39"/>
  <c r="S57" i="39" s="1"/>
  <c r="R16" i="39"/>
  <c r="Q16" i="39"/>
  <c r="P16" i="39"/>
  <c r="P57" i="39" s="1"/>
  <c r="O16" i="39"/>
  <c r="N16" i="39"/>
  <c r="M16" i="39"/>
  <c r="L16" i="39"/>
  <c r="K16" i="39"/>
  <c r="K57" i="39" s="1"/>
  <c r="J16" i="39"/>
  <c r="J57" i="39" s="1"/>
  <c r="I16" i="39"/>
  <c r="I57" i="39" s="1"/>
  <c r="H16" i="39"/>
  <c r="H57" i="39" s="1"/>
  <c r="G16" i="39"/>
  <c r="F16" i="39"/>
  <c r="E16" i="39"/>
  <c r="E57" i="39" s="1"/>
  <c r="D16" i="39"/>
  <c r="D57" i="39" s="1"/>
  <c r="C16" i="39"/>
  <c r="C57" i="39" s="1"/>
  <c r="B16" i="39"/>
  <c r="B57" i="39" s="1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P51" i="38" s="1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X63" i="38"/>
  <c r="V63" i="38"/>
  <c r="U63" i="38"/>
  <c r="E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X60" i="38"/>
  <c r="W60" i="38"/>
  <c r="V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M51" i="38" s="1"/>
  <c r="L59" i="38"/>
  <c r="K59" i="38"/>
  <c r="K51" i="38" s="1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X57" i="38"/>
  <c r="V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L51" i="38" s="1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Y51" i="38" s="1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G51" i="38" s="1"/>
  <c r="F53" i="38"/>
  <c r="E53" i="38"/>
  <c r="D53" i="38"/>
  <c r="D51" i="38" s="1"/>
  <c r="C53" i="38"/>
  <c r="B53" i="38"/>
  <c r="Y52" i="38"/>
  <c r="X52" i="38"/>
  <c r="X51" i="38" s="1"/>
  <c r="W52" i="38"/>
  <c r="W51" i="38" s="1"/>
  <c r="V52" i="38"/>
  <c r="U52" i="38"/>
  <c r="T52" i="38"/>
  <c r="T51" i="38" s="1"/>
  <c r="S52" i="38"/>
  <c r="R52" i="38"/>
  <c r="R51" i="38" s="1"/>
  <c r="Q52" i="38"/>
  <c r="Q51" i="38" s="1"/>
  <c r="P52" i="38"/>
  <c r="O52" i="38"/>
  <c r="N52" i="38"/>
  <c r="M52" i="38"/>
  <c r="L52" i="38"/>
  <c r="K52" i="38"/>
  <c r="J52" i="38"/>
  <c r="J51" i="38" s="1"/>
  <c r="I52" i="38"/>
  <c r="I51" i="38" s="1"/>
  <c r="H52" i="38"/>
  <c r="H51" i="38" s="1"/>
  <c r="G52" i="38"/>
  <c r="F52" i="38"/>
  <c r="E52" i="38"/>
  <c r="E51" i="38" s="1"/>
  <c r="D52" i="38"/>
  <c r="C52" i="38"/>
  <c r="C51" i="38" s="1"/>
  <c r="B52" i="38"/>
  <c r="B51" i="38" s="1"/>
  <c r="U51" i="38"/>
  <c r="S51" i="38"/>
  <c r="O51" i="38"/>
  <c r="Y27" i="38"/>
  <c r="Y63" i="38" s="1"/>
  <c r="X27" i="38"/>
  <c r="W27" i="38"/>
  <c r="W80" i="38" s="1"/>
  <c r="V27" i="38"/>
  <c r="U27" i="38"/>
  <c r="T27" i="38"/>
  <c r="S27" i="38"/>
  <c r="R27" i="38"/>
  <c r="Q27" i="38"/>
  <c r="Q63" i="38" s="1"/>
  <c r="P27" i="38"/>
  <c r="P63" i="38" s="1"/>
  <c r="O27" i="38"/>
  <c r="O63" i="38" s="1"/>
  <c r="N27" i="38"/>
  <c r="N63" i="38" s="1"/>
  <c r="M27" i="38"/>
  <c r="M63" i="38" s="1"/>
  <c r="L27" i="38"/>
  <c r="K27" i="38"/>
  <c r="J27" i="38"/>
  <c r="I27" i="38"/>
  <c r="H27" i="38"/>
  <c r="H63" i="38" s="1"/>
  <c r="G27" i="38"/>
  <c r="G63" i="38" s="1"/>
  <c r="F27" i="38"/>
  <c r="F63" i="38" s="1"/>
  <c r="E27" i="38"/>
  <c r="D27" i="38"/>
  <c r="C27" i="38"/>
  <c r="B27" i="38"/>
  <c r="Y24" i="38"/>
  <c r="Y60" i="38" s="1"/>
  <c r="X24" i="38"/>
  <c r="W24" i="38"/>
  <c r="W79" i="38" s="1"/>
  <c r="V24" i="38"/>
  <c r="U24" i="38"/>
  <c r="U79" i="38" s="1"/>
  <c r="T24" i="38"/>
  <c r="S24" i="38"/>
  <c r="R24" i="38"/>
  <c r="Q24" i="38"/>
  <c r="Q60" i="38" s="1"/>
  <c r="P24" i="38"/>
  <c r="P60" i="38" s="1"/>
  <c r="O24" i="38"/>
  <c r="O60" i="38" s="1"/>
  <c r="N24" i="38"/>
  <c r="N60" i="38" s="1"/>
  <c r="M24" i="38"/>
  <c r="M60" i="38" s="1"/>
  <c r="L24" i="38"/>
  <c r="K24" i="38"/>
  <c r="J24" i="38"/>
  <c r="I24" i="38"/>
  <c r="H24" i="38"/>
  <c r="H60" i="38" s="1"/>
  <c r="G24" i="38"/>
  <c r="G60" i="38" s="1"/>
  <c r="F24" i="38"/>
  <c r="F60" i="38" s="1"/>
  <c r="E24" i="38"/>
  <c r="E60" i="38" s="1"/>
  <c r="D24" i="38"/>
  <c r="C24" i="38"/>
  <c r="B24" i="38"/>
  <c r="Y16" i="38"/>
  <c r="Y57" i="38" s="1"/>
  <c r="X16" i="38"/>
  <c r="W16" i="38"/>
  <c r="W57" i="38" s="1"/>
  <c r="V16" i="38"/>
  <c r="U16" i="38"/>
  <c r="U57" i="38" s="1"/>
  <c r="T16" i="38"/>
  <c r="S16" i="38"/>
  <c r="R16" i="38"/>
  <c r="Q16" i="38"/>
  <c r="Q78" i="38" s="1"/>
  <c r="P16" i="38"/>
  <c r="P57" i="38" s="1"/>
  <c r="O16" i="38"/>
  <c r="O57" i="38" s="1"/>
  <c r="N16" i="38"/>
  <c r="N57" i="38" s="1"/>
  <c r="M16" i="38"/>
  <c r="M57" i="38" s="1"/>
  <c r="L16" i="38"/>
  <c r="K16" i="38"/>
  <c r="J16" i="38"/>
  <c r="I16" i="38"/>
  <c r="I57" i="38" s="1"/>
  <c r="H16" i="38"/>
  <c r="H57" i="38" s="1"/>
  <c r="G16" i="38"/>
  <c r="G78" i="38" s="1"/>
  <c r="F16" i="38"/>
  <c r="F57" i="38" s="1"/>
  <c r="E16" i="38"/>
  <c r="E57" i="38" s="1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M80" i="37"/>
  <c r="R79" i="37"/>
  <c r="J79" i="37"/>
  <c r="N78" i="37"/>
  <c r="N72" i="37" s="1"/>
  <c r="F78" i="37"/>
  <c r="E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H51" i="37" s="1"/>
  <c r="G68" i="37"/>
  <c r="G51" i="37" s="1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X63" i="37"/>
  <c r="V63" i="37"/>
  <c r="U63" i="37"/>
  <c r="P63" i="37"/>
  <c r="N63" i="37"/>
  <c r="M63" i="37"/>
  <c r="H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X60" i="37"/>
  <c r="W60" i="37"/>
  <c r="R60" i="37"/>
  <c r="P60" i="37"/>
  <c r="O60" i="37"/>
  <c r="J60" i="37"/>
  <c r="H60" i="37"/>
  <c r="G60" i="37"/>
  <c r="B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P57" i="37"/>
  <c r="N57" i="37"/>
  <c r="M57" i="37"/>
  <c r="H57" i="37"/>
  <c r="F57" i="37"/>
  <c r="E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Y51" i="37" s="1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X52" i="37"/>
  <c r="X51" i="37" s="1"/>
  <c r="W52" i="37"/>
  <c r="W51" i="37" s="1"/>
  <c r="V52" i="37"/>
  <c r="V51" i="37" s="1"/>
  <c r="U52" i="37"/>
  <c r="U51" i="37" s="1"/>
  <c r="T52" i="37"/>
  <c r="T51" i="37" s="1"/>
  <c r="S52" i="37"/>
  <c r="S51" i="37" s="1"/>
  <c r="R52" i="37"/>
  <c r="R51" i="37" s="1"/>
  <c r="Q52" i="37"/>
  <c r="Q51" i="37" s="1"/>
  <c r="P52" i="37"/>
  <c r="P51" i="37" s="1"/>
  <c r="O52" i="37"/>
  <c r="O51" i="37" s="1"/>
  <c r="N52" i="37"/>
  <c r="N51" i="37" s="1"/>
  <c r="M52" i="37"/>
  <c r="M51" i="37" s="1"/>
  <c r="L52" i="37"/>
  <c r="L51" i="37" s="1"/>
  <c r="K52" i="37"/>
  <c r="K51" i="37" s="1"/>
  <c r="J52" i="37"/>
  <c r="J51" i="37" s="1"/>
  <c r="I52" i="37"/>
  <c r="I51" i="37" s="1"/>
  <c r="H52" i="37"/>
  <c r="G52" i="37"/>
  <c r="F52" i="37"/>
  <c r="E52" i="37"/>
  <c r="D52" i="37"/>
  <c r="D51" i="37" s="1"/>
  <c r="C52" i="37"/>
  <c r="C51" i="37" s="1"/>
  <c r="B52" i="37"/>
  <c r="B51" i="37" s="1"/>
  <c r="F51" i="37"/>
  <c r="E51" i="37"/>
  <c r="Y27" i="37"/>
  <c r="Y63" i="37" s="1"/>
  <c r="X27" i="37"/>
  <c r="X80" i="37" s="1"/>
  <c r="W27" i="37"/>
  <c r="W80" i="37" s="1"/>
  <c r="V27" i="37"/>
  <c r="V80" i="37" s="1"/>
  <c r="U27" i="37"/>
  <c r="U80" i="37" s="1"/>
  <c r="T27" i="37"/>
  <c r="T63" i="37" s="1"/>
  <c r="S27" i="37"/>
  <c r="S80" i="37" s="1"/>
  <c r="R27" i="37"/>
  <c r="R80" i="39" s="1"/>
  <c r="Q27" i="37"/>
  <c r="Q80" i="39" s="1"/>
  <c r="P27" i="37"/>
  <c r="P80" i="37" s="1"/>
  <c r="O27" i="37"/>
  <c r="O80" i="37" s="1"/>
  <c r="N27" i="37"/>
  <c r="N80" i="37" s="1"/>
  <c r="M27" i="37"/>
  <c r="L27" i="37"/>
  <c r="L80" i="37" s="1"/>
  <c r="K27" i="37"/>
  <c r="K80" i="37" s="1"/>
  <c r="J27" i="37"/>
  <c r="J63" i="37" s="1"/>
  <c r="I27" i="37"/>
  <c r="I63" i="37" s="1"/>
  <c r="H27" i="37"/>
  <c r="H80" i="37" s="1"/>
  <c r="G27" i="37"/>
  <c r="G80" i="37" s="1"/>
  <c r="F27" i="37"/>
  <c r="F80" i="37" s="1"/>
  <c r="E27" i="37"/>
  <c r="E80" i="38" s="1"/>
  <c r="D27" i="37"/>
  <c r="D80" i="37" s="1"/>
  <c r="C27" i="37"/>
  <c r="B27" i="37"/>
  <c r="B63" i="37" s="1"/>
  <c r="Y24" i="37"/>
  <c r="Y60" i="37" s="1"/>
  <c r="X24" i="37"/>
  <c r="X79" i="37" s="1"/>
  <c r="W24" i="37"/>
  <c r="W79" i="37" s="1"/>
  <c r="V24" i="37"/>
  <c r="V79" i="37" s="1"/>
  <c r="U24" i="37"/>
  <c r="U79" i="37" s="1"/>
  <c r="T24" i="37"/>
  <c r="S24" i="37"/>
  <c r="S79" i="39" s="1"/>
  <c r="R24" i="37"/>
  <c r="R79" i="39" s="1"/>
  <c r="Q24" i="37"/>
  <c r="Q79" i="37" s="1"/>
  <c r="P24" i="37"/>
  <c r="P79" i="37" s="1"/>
  <c r="O24" i="37"/>
  <c r="O79" i="37" s="1"/>
  <c r="N24" i="37"/>
  <c r="N79" i="37" s="1"/>
  <c r="M24" i="37"/>
  <c r="M79" i="39" s="1"/>
  <c r="L24" i="37"/>
  <c r="L79" i="39" s="1"/>
  <c r="K24" i="37"/>
  <c r="K79" i="39" s="1"/>
  <c r="J24" i="37"/>
  <c r="J79" i="39" s="1"/>
  <c r="I24" i="37"/>
  <c r="I60" i="37" s="1"/>
  <c r="H24" i="37"/>
  <c r="H79" i="37" s="1"/>
  <c r="G24" i="37"/>
  <c r="G79" i="37" s="1"/>
  <c r="F24" i="37"/>
  <c r="F79" i="37" s="1"/>
  <c r="E24" i="37"/>
  <c r="E79" i="37" s="1"/>
  <c r="D24" i="37"/>
  <c r="D79" i="37" s="1"/>
  <c r="C24" i="37"/>
  <c r="B24" i="37"/>
  <c r="Y16" i="37"/>
  <c r="Y57" i="37" s="1"/>
  <c r="X16" i="37"/>
  <c r="X78" i="37" s="1"/>
  <c r="W16" i="37"/>
  <c r="W57" i="37" s="1"/>
  <c r="V16" i="37"/>
  <c r="V78" i="37" s="1"/>
  <c r="U16" i="37"/>
  <c r="U78" i="37" s="1"/>
  <c r="T16" i="37"/>
  <c r="T78" i="37" s="1"/>
  <c r="S16" i="37"/>
  <c r="S78" i="37" s="1"/>
  <c r="R16" i="37"/>
  <c r="R57" i="37" s="1"/>
  <c r="Q16" i="37"/>
  <c r="Q57" i="37" s="1"/>
  <c r="P16" i="37"/>
  <c r="P78" i="37" s="1"/>
  <c r="O16" i="37"/>
  <c r="O57" i="37" s="1"/>
  <c r="N16" i="37"/>
  <c r="M16" i="37"/>
  <c r="M78" i="38" s="1"/>
  <c r="L16" i="37"/>
  <c r="L57" i="37" s="1"/>
  <c r="K16" i="37"/>
  <c r="K78" i="37" s="1"/>
  <c r="J16" i="37"/>
  <c r="J57" i="37" s="1"/>
  <c r="I16" i="37"/>
  <c r="I57" i="37" s="1"/>
  <c r="H16" i="37"/>
  <c r="H78" i="37" s="1"/>
  <c r="G16" i="37"/>
  <c r="G78" i="37" s="1"/>
  <c r="F16" i="37"/>
  <c r="E16" i="37"/>
  <c r="D16" i="37"/>
  <c r="D78" i="37" s="1"/>
  <c r="C16" i="37"/>
  <c r="C78" i="37" s="1"/>
  <c r="B16" i="37"/>
  <c r="B78" i="39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V177" i="4" s="1"/>
  <c r="U33" i="36"/>
  <c r="U38" i="36" s="1"/>
  <c r="U177" i="4" s="1"/>
  <c r="T33" i="36"/>
  <c r="T38" i="36" s="1"/>
  <c r="T177" i="4" s="1"/>
  <c r="S33" i="36"/>
  <c r="S38" i="36" s="1"/>
  <c r="S177" i="4" s="1"/>
  <c r="R33" i="36"/>
  <c r="R38" i="36" s="1"/>
  <c r="R177" i="4" s="1"/>
  <c r="Q33" i="36"/>
  <c r="Q38" i="36" s="1"/>
  <c r="Q177" i="4" s="1"/>
  <c r="P33" i="36"/>
  <c r="P38" i="36" s="1"/>
  <c r="P177" i="4" s="1"/>
  <c r="O33" i="36"/>
  <c r="O38" i="36" s="1"/>
  <c r="O177" i="4" s="1"/>
  <c r="N33" i="36"/>
  <c r="N38" i="36" s="1"/>
  <c r="N177" i="4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L80" i="35"/>
  <c r="D80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B51" i="35" s="1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U63" i="35"/>
  <c r="T63" i="35"/>
  <c r="O63" i="35"/>
  <c r="M63" i="35"/>
  <c r="L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Q60" i="35"/>
  <c r="O60" i="35"/>
  <c r="N60" i="35"/>
  <c r="I60" i="35"/>
  <c r="G60" i="35"/>
  <c r="F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M57" i="35"/>
  <c r="L57" i="35"/>
  <c r="G57" i="35"/>
  <c r="E57" i="35"/>
  <c r="D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Y51" i="35" s="1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V51" i="35" s="1"/>
  <c r="U53" i="35"/>
  <c r="T53" i="35"/>
  <c r="T51" i="35" s="1"/>
  <c r="S53" i="35"/>
  <c r="R53" i="35"/>
  <c r="Q53" i="35"/>
  <c r="P53" i="35"/>
  <c r="O53" i="35"/>
  <c r="N53" i="35"/>
  <c r="M53" i="35"/>
  <c r="L53" i="35"/>
  <c r="K53" i="35"/>
  <c r="J53" i="35"/>
  <c r="I53" i="35"/>
  <c r="H53" i="35"/>
  <c r="H51" i="35" s="1"/>
  <c r="G53" i="35"/>
  <c r="F53" i="35"/>
  <c r="E53" i="35"/>
  <c r="D53" i="35"/>
  <c r="C53" i="35"/>
  <c r="B53" i="35"/>
  <c r="Y52" i="35"/>
  <c r="X52" i="35"/>
  <c r="X51" i="35" s="1"/>
  <c r="W52" i="35"/>
  <c r="W51" i="35" s="1"/>
  <c r="V52" i="35"/>
  <c r="U52" i="35"/>
  <c r="U51" i="35" s="1"/>
  <c r="T52" i="35"/>
  <c r="S52" i="35"/>
  <c r="S51" i="35" s="1"/>
  <c r="R52" i="35"/>
  <c r="R51" i="35" s="1"/>
  <c r="Q52" i="35"/>
  <c r="Q51" i="35" s="1"/>
  <c r="P52" i="35"/>
  <c r="P51" i="35" s="1"/>
  <c r="O52" i="35"/>
  <c r="O51" i="35" s="1"/>
  <c r="N52" i="35"/>
  <c r="N51" i="35" s="1"/>
  <c r="M52" i="35"/>
  <c r="M51" i="35" s="1"/>
  <c r="L52" i="35"/>
  <c r="L51" i="35" s="1"/>
  <c r="K52" i="35"/>
  <c r="K51" i="35" s="1"/>
  <c r="J52" i="35"/>
  <c r="J51" i="35" s="1"/>
  <c r="I52" i="35"/>
  <c r="I51" i="35" s="1"/>
  <c r="H52" i="35"/>
  <c r="G52" i="35"/>
  <c r="G51" i="35" s="1"/>
  <c r="F52" i="35"/>
  <c r="F51" i="35" s="1"/>
  <c r="E52" i="35"/>
  <c r="E51" i="35" s="1"/>
  <c r="D52" i="35"/>
  <c r="D51" i="35" s="1"/>
  <c r="C52" i="35"/>
  <c r="B52" i="35"/>
  <c r="C51" i="35"/>
  <c r="Y27" i="35"/>
  <c r="X27" i="35"/>
  <c r="W27" i="35"/>
  <c r="W63" i="35" s="1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G63" i="35" s="1"/>
  <c r="F27" i="35"/>
  <c r="E27" i="35"/>
  <c r="E63" i="35" s="1"/>
  <c r="D27" i="35"/>
  <c r="D63" i="35" s="1"/>
  <c r="C27" i="35"/>
  <c r="B27" i="35"/>
  <c r="Y24" i="35"/>
  <c r="Y60" i="35" s="1"/>
  <c r="X24" i="35"/>
  <c r="W24" i="35"/>
  <c r="W60" i="35" s="1"/>
  <c r="V24" i="35"/>
  <c r="V60" i="35" s="1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X16" i="35"/>
  <c r="W16" i="35"/>
  <c r="W57" i="35" s="1"/>
  <c r="V16" i="35"/>
  <c r="U16" i="35"/>
  <c r="U57" i="35" s="1"/>
  <c r="T16" i="35"/>
  <c r="T57" i="35" s="1"/>
  <c r="S16" i="35"/>
  <c r="R16" i="35"/>
  <c r="Q16" i="35"/>
  <c r="P16" i="35"/>
  <c r="O16" i="35"/>
  <c r="O57" i="35" s="1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S63" i="34"/>
  <c r="Q63" i="34"/>
  <c r="P63" i="34"/>
  <c r="K63" i="34"/>
  <c r="I63" i="34"/>
  <c r="H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M60" i="34"/>
  <c r="K60" i="34"/>
  <c r="J60" i="34"/>
  <c r="E60" i="34"/>
  <c r="C60" i="34"/>
  <c r="B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U51" i="34" s="1"/>
  <c r="T58" i="34"/>
  <c r="S58" i="34"/>
  <c r="R58" i="34"/>
  <c r="R51" i="34" s="1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X57" i="34"/>
  <c r="K57" i="34"/>
  <c r="I57" i="34"/>
  <c r="H57" i="34"/>
  <c r="C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C51" i="34" s="1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Y51" i="34" s="1"/>
  <c r="X53" i="34"/>
  <c r="X51" i="34" s="1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W51" i="34" s="1"/>
  <c r="V52" i="34"/>
  <c r="V51" i="34" s="1"/>
  <c r="U52" i="34"/>
  <c r="T52" i="34"/>
  <c r="T51" i="34" s="1"/>
  <c r="S52" i="34"/>
  <c r="S51" i="34" s="1"/>
  <c r="R52" i="34"/>
  <c r="Q52" i="34"/>
  <c r="Q51" i="34" s="1"/>
  <c r="P52" i="34"/>
  <c r="P51" i="34" s="1"/>
  <c r="O52" i="34"/>
  <c r="O51" i="34" s="1"/>
  <c r="N52" i="34"/>
  <c r="N51" i="34" s="1"/>
  <c r="M52" i="34"/>
  <c r="L52" i="34"/>
  <c r="L51" i="34" s="1"/>
  <c r="K52" i="34"/>
  <c r="K51" i="34" s="1"/>
  <c r="J52" i="34"/>
  <c r="I52" i="34"/>
  <c r="I51" i="34" s="1"/>
  <c r="H52" i="34"/>
  <c r="H51" i="34" s="1"/>
  <c r="G52" i="34"/>
  <c r="G51" i="34" s="1"/>
  <c r="F52" i="34"/>
  <c r="F51" i="34" s="1"/>
  <c r="E52" i="34"/>
  <c r="D52" i="34"/>
  <c r="C52" i="34"/>
  <c r="B52" i="34"/>
  <c r="D51" i="34"/>
  <c r="Y27" i="34"/>
  <c r="Y63" i="34" s="1"/>
  <c r="X27" i="34"/>
  <c r="X63" i="34" s="1"/>
  <c r="W27" i="34"/>
  <c r="V27" i="34"/>
  <c r="U27" i="34"/>
  <c r="T27" i="34"/>
  <c r="S27" i="34"/>
  <c r="R27" i="34"/>
  <c r="R63" i="34" s="1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D80" i="34" s="1"/>
  <c r="C27" i="34"/>
  <c r="C63" i="34" s="1"/>
  <c r="B27" i="34"/>
  <c r="Y24" i="34"/>
  <c r="X24" i="34"/>
  <c r="X79" i="34" s="1"/>
  <c r="W24" i="34"/>
  <c r="V24" i="34"/>
  <c r="U24" i="34"/>
  <c r="U60" i="34" s="1"/>
  <c r="T24" i="34"/>
  <c r="S24" i="34"/>
  <c r="S60" i="34" s="1"/>
  <c r="R24" i="34"/>
  <c r="R60" i="34" s="1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D60" i="34" s="1"/>
  <c r="C24" i="34"/>
  <c r="B24" i="34"/>
  <c r="Y16" i="34"/>
  <c r="Y57" i="34" s="1"/>
  <c r="X16" i="34"/>
  <c r="W16" i="34"/>
  <c r="V16" i="34"/>
  <c r="U16" i="34"/>
  <c r="U78" i="34" s="1"/>
  <c r="T16" i="34"/>
  <c r="T78" i="34" s="1"/>
  <c r="S16" i="34"/>
  <c r="S57" i="34" s="1"/>
  <c r="R16" i="34"/>
  <c r="R57" i="34" s="1"/>
  <c r="Q16" i="34"/>
  <c r="Q57" i="34" s="1"/>
  <c r="P16" i="34"/>
  <c r="P57" i="34" s="1"/>
  <c r="O16" i="34"/>
  <c r="N16" i="34"/>
  <c r="M16" i="34"/>
  <c r="L16" i="34"/>
  <c r="K16" i="34"/>
  <c r="J16" i="34"/>
  <c r="I16" i="34"/>
  <c r="H16" i="34"/>
  <c r="G16" i="34"/>
  <c r="F16" i="34"/>
  <c r="E16" i="34"/>
  <c r="E78" i="34" s="1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G79" i="33"/>
  <c r="F79" i="33"/>
  <c r="U78" i="33"/>
  <c r="T78" i="33"/>
  <c r="E78" i="33"/>
  <c r="D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C51" i="33" s="1"/>
  <c r="B66" i="33"/>
  <c r="B51" i="33" s="1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N63" i="33"/>
  <c r="M63" i="33"/>
  <c r="L63" i="33"/>
  <c r="F63" i="33"/>
  <c r="E63" i="33"/>
  <c r="D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H60" i="33"/>
  <c r="G60" i="33"/>
  <c r="F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T51" i="33" s="1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E57" i="33"/>
  <c r="D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U51" i="33" s="1"/>
  <c r="T53" i="33"/>
  <c r="S53" i="33"/>
  <c r="S51" i="33" s="1"/>
  <c r="R53" i="33"/>
  <c r="R51" i="33" s="1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Y51" i="33" s="1"/>
  <c r="X52" i="33"/>
  <c r="X51" i="33" s="1"/>
  <c r="W52" i="33"/>
  <c r="W51" i="33" s="1"/>
  <c r="V52" i="33"/>
  <c r="U52" i="33"/>
  <c r="T52" i="33"/>
  <c r="S52" i="33"/>
  <c r="R52" i="33"/>
  <c r="Q52" i="33"/>
  <c r="Q51" i="33" s="1"/>
  <c r="P52" i="33"/>
  <c r="P51" i="33" s="1"/>
  <c r="O52" i="33"/>
  <c r="O51" i="33" s="1"/>
  <c r="N52" i="33"/>
  <c r="M52" i="33"/>
  <c r="M51" i="33" s="1"/>
  <c r="L52" i="33"/>
  <c r="K52" i="33"/>
  <c r="K51" i="33" s="1"/>
  <c r="J52" i="33"/>
  <c r="J51" i="33" s="1"/>
  <c r="I52" i="33"/>
  <c r="I51" i="33" s="1"/>
  <c r="H52" i="33"/>
  <c r="H51" i="33" s="1"/>
  <c r="G52" i="33"/>
  <c r="G51" i="33" s="1"/>
  <c r="F52" i="33"/>
  <c r="E52" i="33"/>
  <c r="E51" i="33" s="1"/>
  <c r="D52" i="33"/>
  <c r="C52" i="33"/>
  <c r="B52" i="33"/>
  <c r="Y27" i="33"/>
  <c r="Y80" i="34" s="1"/>
  <c r="X27" i="33"/>
  <c r="W27" i="33"/>
  <c r="W80" i="35" s="1"/>
  <c r="V27" i="33"/>
  <c r="V63" i="33" s="1"/>
  <c r="U27" i="33"/>
  <c r="T27" i="33"/>
  <c r="T80" i="33" s="1"/>
  <c r="S27" i="33"/>
  <c r="R27" i="33"/>
  <c r="Q27" i="33"/>
  <c r="Q80" i="34" s="1"/>
  <c r="P27" i="33"/>
  <c r="P80" i="34" s="1"/>
  <c r="O27" i="33"/>
  <c r="O80" i="35" s="1"/>
  <c r="N27" i="33"/>
  <c r="N80" i="33" s="1"/>
  <c r="M27" i="33"/>
  <c r="M80" i="35" s="1"/>
  <c r="L27" i="33"/>
  <c r="L80" i="33" s="1"/>
  <c r="K27" i="33"/>
  <c r="J27" i="33"/>
  <c r="I27" i="33"/>
  <c r="I80" i="34" s="1"/>
  <c r="H27" i="33"/>
  <c r="H80" i="34" s="1"/>
  <c r="G27" i="33"/>
  <c r="G80" i="35" s="1"/>
  <c r="F27" i="33"/>
  <c r="F80" i="33" s="1"/>
  <c r="E27" i="33"/>
  <c r="D27" i="33"/>
  <c r="D80" i="33" s="1"/>
  <c r="C27" i="33"/>
  <c r="B27" i="33"/>
  <c r="Y24" i="33"/>
  <c r="Y79" i="35" s="1"/>
  <c r="X24" i="33"/>
  <c r="X60" i="33" s="1"/>
  <c r="W24" i="33"/>
  <c r="W79" i="33" s="1"/>
  <c r="V24" i="33"/>
  <c r="V79" i="33" s="1"/>
  <c r="U24" i="33"/>
  <c r="U79" i="33" s="1"/>
  <c r="T24" i="33"/>
  <c r="T60" i="33" s="1"/>
  <c r="S24" i="33"/>
  <c r="R24" i="33"/>
  <c r="Q24" i="33"/>
  <c r="P24" i="33"/>
  <c r="P79" i="33" s="1"/>
  <c r="O24" i="33"/>
  <c r="O79" i="33" s="1"/>
  <c r="N24" i="33"/>
  <c r="M24" i="33"/>
  <c r="M79" i="33" s="1"/>
  <c r="L24" i="33"/>
  <c r="L79" i="33" s="1"/>
  <c r="K24" i="33"/>
  <c r="J24" i="33"/>
  <c r="I24" i="33"/>
  <c r="I79" i="35" s="1"/>
  <c r="H24" i="33"/>
  <c r="H79" i="33" s="1"/>
  <c r="G24" i="33"/>
  <c r="F24" i="33"/>
  <c r="F79" i="35" s="1"/>
  <c r="E24" i="33"/>
  <c r="E79" i="33" s="1"/>
  <c r="D24" i="33"/>
  <c r="D60" i="33" s="1"/>
  <c r="C24" i="33"/>
  <c r="B24" i="33"/>
  <c r="Y16" i="33"/>
  <c r="Y78" i="34" s="1"/>
  <c r="X16" i="33"/>
  <c r="X78" i="34" s="1"/>
  <c r="W16" i="33"/>
  <c r="W78" i="35" s="1"/>
  <c r="V16" i="33"/>
  <c r="V78" i="33" s="1"/>
  <c r="U16" i="33"/>
  <c r="U78" i="35" s="1"/>
  <c r="T16" i="33"/>
  <c r="T78" i="35" s="1"/>
  <c r="S16" i="33"/>
  <c r="R16" i="33"/>
  <c r="Q16" i="33"/>
  <c r="Q78" i="34" s="1"/>
  <c r="P16" i="33"/>
  <c r="O16" i="33"/>
  <c r="O78" i="35" s="1"/>
  <c r="N16" i="33"/>
  <c r="N57" i="33" s="1"/>
  <c r="M16" i="33"/>
  <c r="L16" i="33"/>
  <c r="L78" i="35" s="1"/>
  <c r="K16" i="33"/>
  <c r="J16" i="33"/>
  <c r="I16" i="33"/>
  <c r="I78" i="34" s="1"/>
  <c r="H16" i="33"/>
  <c r="H78" i="34" s="1"/>
  <c r="G16" i="33"/>
  <c r="G78" i="35" s="1"/>
  <c r="F16" i="33"/>
  <c r="F57" i="33" s="1"/>
  <c r="E16" i="33"/>
  <c r="E78" i="35" s="1"/>
  <c r="D16" i="33"/>
  <c r="C16" i="33"/>
  <c r="B16" i="33"/>
  <c r="Y38" i="32"/>
  <c r="Q38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X33" i="32"/>
  <c r="X38" i="32" s="1"/>
  <c r="X176" i="4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R176" i="4" s="1"/>
  <c r="Q33" i="32"/>
  <c r="P33" i="32"/>
  <c r="P38" i="32" s="1"/>
  <c r="P176" i="4" s="1"/>
  <c r="O33" i="32"/>
  <c r="O38" i="32" s="1"/>
  <c r="N33" i="32"/>
  <c r="N38" i="32" s="1"/>
  <c r="M33" i="32"/>
  <c r="M38" i="32" s="1"/>
  <c r="M176" i="4" s="1"/>
  <c r="L33" i="32"/>
  <c r="L38" i="32" s="1"/>
  <c r="K33" i="32"/>
  <c r="K38" i="32" s="1"/>
  <c r="J33" i="32"/>
  <c r="J38" i="32" s="1"/>
  <c r="I33" i="32"/>
  <c r="I38" i="32" s="1"/>
  <c r="I176" i="4" s="1"/>
  <c r="H33" i="32"/>
  <c r="H38" i="32" s="1"/>
  <c r="H176" i="4" s="1"/>
  <c r="G33" i="32"/>
  <c r="G38" i="32" s="1"/>
  <c r="F33" i="32"/>
  <c r="F38" i="32" s="1"/>
  <c r="E33" i="32"/>
  <c r="E38" i="32" s="1"/>
  <c r="D33" i="32"/>
  <c r="D38" i="32" s="1"/>
  <c r="C33" i="32"/>
  <c r="C38" i="32" s="1"/>
  <c r="C176" i="4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X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X99" i="31"/>
  <c r="P99" i="31"/>
  <c r="H99" i="31"/>
  <c r="C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T94" i="31"/>
  <c r="S94" i="31"/>
  <c r="Y93" i="31"/>
  <c r="X93" i="31"/>
  <c r="W93" i="31"/>
  <c r="V93" i="31"/>
  <c r="U93" i="31"/>
  <c r="T93" i="31"/>
  <c r="S93" i="31"/>
  <c r="R93" i="31"/>
  <c r="Q93" i="31"/>
  <c r="Q84" i="31" s="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P90" i="31"/>
  <c r="K90" i="31"/>
  <c r="H90" i="31"/>
  <c r="Y89" i="31"/>
  <c r="X89" i="31"/>
  <c r="W89" i="31"/>
  <c r="V89" i="31"/>
  <c r="U89" i="31"/>
  <c r="T89" i="31"/>
  <c r="S89" i="31"/>
  <c r="R89" i="31"/>
  <c r="Q89" i="31"/>
  <c r="P89" i="31"/>
  <c r="P84" i="31" s="1"/>
  <c r="O89" i="31"/>
  <c r="N89" i="31"/>
  <c r="M89" i="31"/>
  <c r="M84" i="31" s="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I84" i="31" s="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H84" i="31" s="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W85" i="31"/>
  <c r="V85" i="31"/>
  <c r="V84" i="31" s="1"/>
  <c r="U85" i="31"/>
  <c r="U84" i="31" s="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F84" i="31" s="1"/>
  <c r="E85" i="31"/>
  <c r="E84" i="31" s="1"/>
  <c r="D85" i="31"/>
  <c r="C85" i="31"/>
  <c r="B85" i="31"/>
  <c r="B84" i="31" s="1"/>
  <c r="X84" i="31"/>
  <c r="R84" i="31"/>
  <c r="N84" i="31"/>
  <c r="J84" i="31"/>
  <c r="Y66" i="31"/>
  <c r="X66" i="31"/>
  <c r="W66" i="31"/>
  <c r="W105" i="31" s="1"/>
  <c r="V66" i="31"/>
  <c r="V105" i="31" s="1"/>
  <c r="U66" i="31"/>
  <c r="T66" i="31"/>
  <c r="S66" i="31"/>
  <c r="R66" i="31"/>
  <c r="Q66" i="31"/>
  <c r="P66" i="31"/>
  <c r="O66" i="31"/>
  <c r="O105" i="31" s="1"/>
  <c r="N66" i="31"/>
  <c r="N105" i="31" s="1"/>
  <c r="M66" i="31"/>
  <c r="L66" i="31"/>
  <c r="K66" i="31"/>
  <c r="J66" i="31"/>
  <c r="I66" i="31"/>
  <c r="H66" i="31"/>
  <c r="H105" i="31" s="1"/>
  <c r="G66" i="31"/>
  <c r="G105" i="31" s="1"/>
  <c r="F66" i="31"/>
  <c r="F105" i="31" s="1"/>
  <c r="E66" i="3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C122" i="31" s="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K120" i="31" s="1"/>
  <c r="J25" i="31"/>
  <c r="I25" i="31"/>
  <c r="H25" i="31"/>
  <c r="G25" i="31"/>
  <c r="F25" i="31"/>
  <c r="E25" i="31"/>
  <c r="D25" i="31"/>
  <c r="D94" i="31" s="1"/>
  <c r="C25" i="31"/>
  <c r="C94" i="31" s="1"/>
  <c r="B25" i="31"/>
  <c r="Y16" i="31"/>
  <c r="X16" i="31"/>
  <c r="X90" i="31" s="1"/>
  <c r="W16" i="31"/>
  <c r="V16" i="31"/>
  <c r="U16" i="31"/>
  <c r="T16" i="31"/>
  <c r="S16" i="31"/>
  <c r="S119" i="31" s="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P105" i="30"/>
  <c r="O105" i="30"/>
  <c r="H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M99" i="30"/>
  <c r="I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D84" i="30" s="1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B84" i="30" s="1"/>
  <c r="Y90" i="30"/>
  <c r="V90" i="30"/>
  <c r="N90" i="30"/>
  <c r="F90" i="30"/>
  <c r="E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C84" i="30" s="1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W84" i="30" s="1"/>
  <c r="V86" i="30"/>
  <c r="U86" i="30"/>
  <c r="T86" i="30"/>
  <c r="S86" i="30"/>
  <c r="R86" i="30"/>
  <c r="Q86" i="30"/>
  <c r="P86" i="30"/>
  <c r="O86" i="30"/>
  <c r="N86" i="30"/>
  <c r="M86" i="30"/>
  <c r="L86" i="30"/>
  <c r="K86" i="30"/>
  <c r="K84" i="30" s="1"/>
  <c r="J86" i="30"/>
  <c r="I86" i="30"/>
  <c r="H86" i="30"/>
  <c r="G86" i="30"/>
  <c r="F86" i="30"/>
  <c r="E86" i="30"/>
  <c r="D86" i="30"/>
  <c r="C86" i="30"/>
  <c r="B86" i="30"/>
  <c r="Y85" i="30"/>
  <c r="Y84" i="30" s="1"/>
  <c r="X85" i="30"/>
  <c r="X84" i="30" s="1"/>
  <c r="W85" i="30"/>
  <c r="V85" i="30"/>
  <c r="U85" i="30"/>
  <c r="T85" i="30"/>
  <c r="T84" i="30" s="1"/>
  <c r="S85" i="30"/>
  <c r="S84" i="30" s="1"/>
  <c r="R85" i="30"/>
  <c r="R84" i="30" s="1"/>
  <c r="Q85" i="30"/>
  <c r="Q84" i="30" s="1"/>
  <c r="P85" i="30"/>
  <c r="P84" i="30" s="1"/>
  <c r="O85" i="30"/>
  <c r="O84" i="30" s="1"/>
  <c r="N85" i="30"/>
  <c r="M85" i="30"/>
  <c r="L85" i="30"/>
  <c r="L84" i="30" s="1"/>
  <c r="K85" i="30"/>
  <c r="J85" i="30"/>
  <c r="J84" i="30" s="1"/>
  <c r="I85" i="30"/>
  <c r="I84" i="30" s="1"/>
  <c r="H85" i="30"/>
  <c r="H84" i="30" s="1"/>
  <c r="G85" i="30"/>
  <c r="G84" i="30" s="1"/>
  <c r="F85" i="30"/>
  <c r="E85" i="30"/>
  <c r="D85" i="30"/>
  <c r="C85" i="30"/>
  <c r="B85" i="30"/>
  <c r="Y66" i="30"/>
  <c r="X66" i="30"/>
  <c r="X105" i="30" s="1"/>
  <c r="W66" i="30"/>
  <c r="W105" i="30" s="1"/>
  <c r="V66" i="30"/>
  <c r="U66" i="30"/>
  <c r="T66" i="30"/>
  <c r="S66" i="30"/>
  <c r="R66" i="30"/>
  <c r="Q66" i="30"/>
  <c r="Q105" i="30" s="1"/>
  <c r="P66" i="30"/>
  <c r="O66" i="30"/>
  <c r="N66" i="30"/>
  <c r="M66" i="30"/>
  <c r="L66" i="30"/>
  <c r="K66" i="30"/>
  <c r="J66" i="30"/>
  <c r="I66" i="30"/>
  <c r="I105" i="30" s="1"/>
  <c r="H66" i="30"/>
  <c r="G66" i="30"/>
  <c r="G105" i="30" s="1"/>
  <c r="F66" i="30"/>
  <c r="E66" i="30"/>
  <c r="D66" i="30"/>
  <c r="C66" i="30"/>
  <c r="B66" i="30"/>
  <c r="Y45" i="30"/>
  <c r="Y99" i="30" s="1"/>
  <c r="X45" i="30"/>
  <c r="W45" i="30"/>
  <c r="V45" i="30"/>
  <c r="U45" i="30"/>
  <c r="U99" i="30" s="1"/>
  <c r="T45" i="30"/>
  <c r="S45" i="30"/>
  <c r="R45" i="30"/>
  <c r="R99" i="30" s="1"/>
  <c r="Q45" i="30"/>
  <c r="Q99" i="30" s="1"/>
  <c r="P45" i="30"/>
  <c r="O45" i="30"/>
  <c r="N45" i="30"/>
  <c r="M45" i="30"/>
  <c r="L45" i="30"/>
  <c r="K45" i="30"/>
  <c r="J45" i="30"/>
  <c r="J99" i="30" s="1"/>
  <c r="I45" i="30"/>
  <c r="H45" i="30"/>
  <c r="G45" i="30"/>
  <c r="F45" i="30"/>
  <c r="E45" i="30"/>
  <c r="D45" i="30"/>
  <c r="C45" i="30"/>
  <c r="B45" i="30"/>
  <c r="B99" i="30" s="1"/>
  <c r="Y25" i="30"/>
  <c r="X25" i="30"/>
  <c r="X94" i="30" s="1"/>
  <c r="W25" i="30"/>
  <c r="V25" i="30"/>
  <c r="U25" i="30"/>
  <c r="T25" i="30"/>
  <c r="S25" i="30"/>
  <c r="R25" i="30"/>
  <c r="Q25" i="30"/>
  <c r="P25" i="30"/>
  <c r="O25" i="30"/>
  <c r="N25" i="30"/>
  <c r="M25" i="30"/>
  <c r="M94" i="30" s="1"/>
  <c r="L25" i="30"/>
  <c r="L94" i="30" s="1"/>
  <c r="K25" i="30"/>
  <c r="J25" i="30"/>
  <c r="I25" i="30"/>
  <c r="H25" i="30"/>
  <c r="G25" i="30"/>
  <c r="F25" i="30"/>
  <c r="E25" i="30"/>
  <c r="E94" i="30" s="1"/>
  <c r="D25" i="30"/>
  <c r="C25" i="30"/>
  <c r="B25" i="30"/>
  <c r="Y16" i="30"/>
  <c r="X16" i="30"/>
  <c r="X90" i="30" s="1"/>
  <c r="W16" i="30"/>
  <c r="W90" i="30" s="1"/>
  <c r="V16" i="30"/>
  <c r="U16" i="30"/>
  <c r="U90" i="30" s="1"/>
  <c r="T16" i="30"/>
  <c r="S16" i="30"/>
  <c r="R16" i="30"/>
  <c r="R90" i="30" s="1"/>
  <c r="Q16" i="30"/>
  <c r="Q90" i="30" s="1"/>
  <c r="P16" i="30"/>
  <c r="P90" i="30" s="1"/>
  <c r="O16" i="30"/>
  <c r="N16" i="30"/>
  <c r="M16" i="30"/>
  <c r="L16" i="30"/>
  <c r="K16" i="30"/>
  <c r="J16" i="30"/>
  <c r="J90" i="30" s="1"/>
  <c r="I16" i="30"/>
  <c r="I90" i="30" s="1"/>
  <c r="H16" i="30"/>
  <c r="G16" i="30"/>
  <c r="F16" i="30"/>
  <c r="E16" i="30"/>
  <c r="D16" i="30"/>
  <c r="C16" i="30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P123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P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M99" i="29"/>
  <c r="J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D84" i="29" s="1"/>
  <c r="C92" i="29"/>
  <c r="C84" i="29" s="1"/>
  <c r="B92" i="29"/>
  <c r="B84" i="29" s="1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E84" i="29" s="1"/>
  <c r="D91" i="29"/>
  <c r="C91" i="29"/>
  <c r="B91" i="29"/>
  <c r="R90" i="29"/>
  <c r="J90" i="29"/>
  <c r="B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X84" i="29" s="1"/>
  <c r="W86" i="29"/>
  <c r="W84" i="29" s="1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U84" i="29" s="1"/>
  <c r="T85" i="29"/>
  <c r="T84" i="29" s="1"/>
  <c r="S85" i="29"/>
  <c r="S84" i="29" s="1"/>
  <c r="R85" i="29"/>
  <c r="R84" i="29" s="1"/>
  <c r="Q85" i="29"/>
  <c r="P85" i="29"/>
  <c r="P84" i="29" s="1"/>
  <c r="O85" i="29"/>
  <c r="O84" i="29" s="1"/>
  <c r="N85" i="29"/>
  <c r="M85" i="29"/>
  <c r="M84" i="29" s="1"/>
  <c r="L85" i="29"/>
  <c r="L84" i="29" s="1"/>
  <c r="K85" i="29"/>
  <c r="K84" i="29" s="1"/>
  <c r="J85" i="29"/>
  <c r="J84" i="29" s="1"/>
  <c r="I85" i="29"/>
  <c r="H85" i="29"/>
  <c r="H84" i="29" s="1"/>
  <c r="G85" i="29"/>
  <c r="G84" i="29" s="1"/>
  <c r="F85" i="29"/>
  <c r="E85" i="29"/>
  <c r="D85" i="29"/>
  <c r="C85" i="29"/>
  <c r="B85" i="29"/>
  <c r="Y66" i="29"/>
  <c r="Y123" i="29" s="1"/>
  <c r="X66" i="29"/>
  <c r="X123" i="31" s="1"/>
  <c r="W66" i="29"/>
  <c r="W105" i="29" s="1"/>
  <c r="V66" i="29"/>
  <c r="V123" i="31" s="1"/>
  <c r="U66" i="29"/>
  <c r="U123" i="29" s="1"/>
  <c r="T66" i="29"/>
  <c r="S66" i="29"/>
  <c r="R66" i="29"/>
  <c r="R123" i="29" s="1"/>
  <c r="Q66" i="29"/>
  <c r="Q123" i="29" s="1"/>
  <c r="P66" i="29"/>
  <c r="O66" i="29"/>
  <c r="O105" i="29" s="1"/>
  <c r="N66" i="29"/>
  <c r="N123" i="31" s="1"/>
  <c r="M66" i="29"/>
  <c r="M123" i="29" s="1"/>
  <c r="L66" i="29"/>
  <c r="K66" i="29"/>
  <c r="J66" i="29"/>
  <c r="J105" i="29" s="1"/>
  <c r="I66" i="29"/>
  <c r="I123" i="29" s="1"/>
  <c r="H66" i="29"/>
  <c r="G66" i="29"/>
  <c r="F66" i="29"/>
  <c r="E66" i="29"/>
  <c r="E123" i="29" s="1"/>
  <c r="D66" i="29"/>
  <c r="C66" i="29"/>
  <c r="B66" i="29"/>
  <c r="B105" i="29" s="1"/>
  <c r="Y45" i="29"/>
  <c r="X45" i="29"/>
  <c r="X122" i="31" s="1"/>
  <c r="W45" i="29"/>
  <c r="W99" i="29" s="1"/>
  <c r="V45" i="29"/>
  <c r="V99" i="29" s="1"/>
  <c r="U45" i="29"/>
  <c r="U122" i="29" s="1"/>
  <c r="T45" i="29"/>
  <c r="S45" i="29"/>
  <c r="S122" i="29" s="1"/>
  <c r="R45" i="29"/>
  <c r="R122" i="29" s="1"/>
  <c r="Q45" i="29"/>
  <c r="P45" i="29"/>
  <c r="P122" i="31" s="1"/>
  <c r="O45" i="29"/>
  <c r="O122" i="29" s="1"/>
  <c r="N45" i="29"/>
  <c r="N122" i="29" s="1"/>
  <c r="M45" i="29"/>
  <c r="M122" i="29" s="1"/>
  <c r="L45" i="29"/>
  <c r="K45" i="29"/>
  <c r="K122" i="29" s="1"/>
  <c r="J45" i="29"/>
  <c r="J122" i="29" s="1"/>
  <c r="I45" i="29"/>
  <c r="I122" i="29" s="1"/>
  <c r="H45" i="29"/>
  <c r="H122" i="31" s="1"/>
  <c r="G45" i="29"/>
  <c r="G122" i="29" s="1"/>
  <c r="F45" i="29"/>
  <c r="F122" i="29" s="1"/>
  <c r="E45" i="29"/>
  <c r="E122" i="29" s="1"/>
  <c r="D45" i="29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94" i="29" s="1"/>
  <c r="U25" i="29"/>
  <c r="U120" i="29" s="1"/>
  <c r="T25" i="29"/>
  <c r="T120" i="31" s="1"/>
  <c r="S25" i="29"/>
  <c r="S120" i="31" s="1"/>
  <c r="R25" i="29"/>
  <c r="R94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94" i="29" s="1"/>
  <c r="I25" i="29"/>
  <c r="I94" i="29" s="1"/>
  <c r="H25" i="29"/>
  <c r="H94" i="29" s="1"/>
  <c r="G25" i="29"/>
  <c r="G94" i="29" s="1"/>
  <c r="F25" i="29"/>
  <c r="F120" i="29" s="1"/>
  <c r="E25" i="29"/>
  <c r="E120" i="29" s="1"/>
  <c r="D25" i="29"/>
  <c r="D120" i="31" s="1"/>
  <c r="C25" i="29"/>
  <c r="B25" i="29"/>
  <c r="B120" i="29" s="1"/>
  <c r="Y16" i="29"/>
  <c r="Y119" i="29" s="1"/>
  <c r="X16" i="29"/>
  <c r="W16" i="29"/>
  <c r="W90" i="29" s="1"/>
  <c r="V16" i="29"/>
  <c r="V90" i="29" s="1"/>
  <c r="U16" i="29"/>
  <c r="U119" i="29" s="1"/>
  <c r="T16" i="29"/>
  <c r="S16" i="29"/>
  <c r="S119" i="29" s="1"/>
  <c r="R16" i="29"/>
  <c r="R119" i="29" s="1"/>
  <c r="Q16" i="29"/>
  <c r="P16" i="29"/>
  <c r="P119" i="31" s="1"/>
  <c r="O16" i="29"/>
  <c r="O119" i="29" s="1"/>
  <c r="N16" i="29"/>
  <c r="N90" i="29" s="1"/>
  <c r="M16" i="29"/>
  <c r="M119" i="29" s="1"/>
  <c r="L16" i="29"/>
  <c r="K16" i="29"/>
  <c r="K119" i="29" s="1"/>
  <c r="J16" i="29"/>
  <c r="J119" i="29" s="1"/>
  <c r="I16" i="29"/>
  <c r="H16" i="29"/>
  <c r="H119" i="31" s="1"/>
  <c r="G16" i="29"/>
  <c r="G90" i="29" s="1"/>
  <c r="F16" i="29"/>
  <c r="F90" i="29" s="1"/>
  <c r="E16" i="29"/>
  <c r="E119" i="29" s="1"/>
  <c r="D16" i="29"/>
  <c r="C16" i="29"/>
  <c r="C119" i="29" s="1"/>
  <c r="B16" i="29"/>
  <c r="B119" i="29" s="1"/>
  <c r="Y38" i="28"/>
  <c r="Y175" i="4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X33" i="28"/>
  <c r="X38" i="28" s="1"/>
  <c r="W33" i="28"/>
  <c r="W38" i="28" s="1"/>
  <c r="W175" i="4" s="1"/>
  <c r="V33" i="28"/>
  <c r="V38" i="28" s="1"/>
  <c r="V175" i="4" s="1"/>
  <c r="U33" i="28"/>
  <c r="U38" i="28" s="1"/>
  <c r="T33" i="28"/>
  <c r="T38" i="28" s="1"/>
  <c r="S33" i="28"/>
  <c r="S38" i="28" s="1"/>
  <c r="S175" i="4" s="1"/>
  <c r="R33" i="28"/>
  <c r="R38" i="28" s="1"/>
  <c r="Q33" i="28"/>
  <c r="Q38" i="28" s="1"/>
  <c r="Q175" i="4" s="1"/>
  <c r="P33" i="28"/>
  <c r="P38" i="28" s="1"/>
  <c r="O33" i="28"/>
  <c r="O38" i="28" s="1"/>
  <c r="O175" i="4" s="1"/>
  <c r="N33" i="28"/>
  <c r="N38" i="28" s="1"/>
  <c r="N175" i="4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G175" i="4" s="1"/>
  <c r="F33" i="28"/>
  <c r="F38" i="28" s="1"/>
  <c r="F175" i="4" s="1"/>
  <c r="E33" i="28"/>
  <c r="E38" i="28" s="1"/>
  <c r="D33" i="28"/>
  <c r="D38" i="28" s="1"/>
  <c r="C33" i="28"/>
  <c r="C38" i="28" s="1"/>
  <c r="B33" i="28"/>
  <c r="B38" i="28" s="1"/>
  <c r="B175" i="4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D126" i="27" s="1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Y126" i="27" s="1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X126" i="27" s="1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W126" i="27" s="1"/>
  <c r="V127" i="27"/>
  <c r="V126" i="27" s="1"/>
  <c r="U127" i="27"/>
  <c r="U126" i="27" s="1"/>
  <c r="T127" i="27"/>
  <c r="T126" i="27" s="1"/>
  <c r="S127" i="27"/>
  <c r="S126" i="27" s="1"/>
  <c r="R127" i="27"/>
  <c r="R126" i="27" s="1"/>
  <c r="Q127" i="27"/>
  <c r="Q126" i="27" s="1"/>
  <c r="P127" i="27"/>
  <c r="P126" i="27" s="1"/>
  <c r="O127" i="27"/>
  <c r="O126" i="27" s="1"/>
  <c r="N127" i="27"/>
  <c r="N126" i="27" s="1"/>
  <c r="M127" i="27"/>
  <c r="M126" i="27" s="1"/>
  <c r="L127" i="27"/>
  <c r="L126" i="27" s="1"/>
  <c r="K127" i="27"/>
  <c r="K126" i="27" s="1"/>
  <c r="J127" i="27"/>
  <c r="J126" i="27" s="1"/>
  <c r="I127" i="27"/>
  <c r="I126" i="27" s="1"/>
  <c r="H127" i="27"/>
  <c r="G127" i="27"/>
  <c r="F127" i="27"/>
  <c r="E127" i="27"/>
  <c r="D127" i="27"/>
  <c r="C127" i="27"/>
  <c r="C126" i="27" s="1"/>
  <c r="B127" i="27"/>
  <c r="B126" i="27" s="1"/>
  <c r="H126" i="27"/>
  <c r="G126" i="27"/>
  <c r="F126" i="27"/>
  <c r="E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C110" i="27" s="1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2" i="27"/>
  <c r="V122" i="27"/>
  <c r="U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U116" i="27"/>
  <c r="T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W110" i="27" s="1"/>
  <c r="V113" i="27"/>
  <c r="U113" i="27"/>
  <c r="T113" i="27"/>
  <c r="T110" i="27" s="1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V110" i="27" s="1"/>
  <c r="U112" i="27"/>
  <c r="U110" i="27" s="1"/>
  <c r="T112" i="27"/>
  <c r="S112" i="27"/>
  <c r="S110" i="27" s="1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Y110" i="27" s="1"/>
  <c r="X111" i="27"/>
  <c r="X110" i="27" s="1"/>
  <c r="W111" i="27"/>
  <c r="V111" i="27"/>
  <c r="U111" i="27"/>
  <c r="T111" i="27"/>
  <c r="S111" i="27"/>
  <c r="R111" i="27"/>
  <c r="R110" i="27" s="1"/>
  <c r="Q111" i="27"/>
  <c r="Q110" i="27" s="1"/>
  <c r="P111" i="27"/>
  <c r="P110" i="27" s="1"/>
  <c r="O111" i="27"/>
  <c r="O110" i="27" s="1"/>
  <c r="N111" i="27"/>
  <c r="N110" i="27" s="1"/>
  <c r="M111" i="27"/>
  <c r="M110" i="27" s="1"/>
  <c r="L111" i="27"/>
  <c r="L110" i="27" s="1"/>
  <c r="K111" i="27"/>
  <c r="K110" i="27" s="1"/>
  <c r="J111" i="27"/>
  <c r="J110" i="27" s="1"/>
  <c r="I111" i="27"/>
  <c r="I110" i="27" s="1"/>
  <c r="H111" i="27"/>
  <c r="H110" i="27" s="1"/>
  <c r="G111" i="27"/>
  <c r="G110" i="27" s="1"/>
  <c r="F111" i="27"/>
  <c r="F110" i="27" s="1"/>
  <c r="E111" i="27"/>
  <c r="E110" i="27" s="1"/>
  <c r="D111" i="27"/>
  <c r="D110" i="27" s="1"/>
  <c r="C111" i="27"/>
  <c r="B111" i="27"/>
  <c r="B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O98" i="27" s="1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K98" i="27" s="1"/>
  <c r="J101" i="27"/>
  <c r="I101" i="27"/>
  <c r="H101" i="27"/>
  <c r="H98" i="27" s="1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J98" i="27" s="1"/>
  <c r="I100" i="27"/>
  <c r="I98" i="27" s="1"/>
  <c r="H100" i="27"/>
  <c r="G100" i="27"/>
  <c r="G98" i="27" s="1"/>
  <c r="F100" i="27"/>
  <c r="E100" i="27"/>
  <c r="D100" i="27"/>
  <c r="C100" i="27"/>
  <c r="B100" i="27"/>
  <c r="Y99" i="27"/>
  <c r="Y98" i="27" s="1"/>
  <c r="X99" i="27"/>
  <c r="X98" i="27" s="1"/>
  <c r="W99" i="27"/>
  <c r="W98" i="27" s="1"/>
  <c r="V99" i="27"/>
  <c r="V98" i="27" s="1"/>
  <c r="U99" i="27"/>
  <c r="U98" i="27" s="1"/>
  <c r="T99" i="27"/>
  <c r="T98" i="27" s="1"/>
  <c r="S99" i="27"/>
  <c r="R99" i="27"/>
  <c r="Q99" i="27"/>
  <c r="P99" i="27"/>
  <c r="O99" i="27"/>
  <c r="N99" i="27"/>
  <c r="N98" i="27" s="1"/>
  <c r="M99" i="27"/>
  <c r="M98" i="27" s="1"/>
  <c r="L99" i="27"/>
  <c r="L98" i="27" s="1"/>
  <c r="K99" i="27"/>
  <c r="J99" i="27"/>
  <c r="I99" i="27"/>
  <c r="H99" i="27"/>
  <c r="G99" i="27"/>
  <c r="F99" i="27"/>
  <c r="F98" i="27" s="1"/>
  <c r="E99" i="27"/>
  <c r="E98" i="27" s="1"/>
  <c r="D99" i="27"/>
  <c r="D98" i="27" s="1"/>
  <c r="C99" i="27"/>
  <c r="C98" i="27" s="1"/>
  <c r="B99" i="27"/>
  <c r="B98" i="27" s="1"/>
  <c r="S98" i="27"/>
  <c r="R98" i="27"/>
  <c r="Q98" i="27"/>
  <c r="P98" i="27"/>
  <c r="Y69" i="27"/>
  <c r="X69" i="27"/>
  <c r="W69" i="27"/>
  <c r="V69" i="27"/>
  <c r="U69" i="27"/>
  <c r="T69" i="27"/>
  <c r="S69" i="27"/>
  <c r="R69" i="27"/>
  <c r="Q69" i="27"/>
  <c r="P69" i="27"/>
  <c r="O69" i="27"/>
  <c r="O122" i="27" s="1"/>
  <c r="N69" i="27"/>
  <c r="N122" i="27" s="1"/>
  <c r="M69" i="27"/>
  <c r="M154" i="27" s="1"/>
  <c r="L69" i="27"/>
  <c r="L154" i="27" s="1"/>
  <c r="K69" i="27"/>
  <c r="J69" i="27"/>
  <c r="I69" i="27"/>
  <c r="H69" i="27"/>
  <c r="G69" i="27"/>
  <c r="G122" i="27" s="1"/>
  <c r="F69" i="27"/>
  <c r="F122" i="27" s="1"/>
  <c r="E69" i="27"/>
  <c r="E122" i="27" s="1"/>
  <c r="D69" i="27"/>
  <c r="D122" i="27" s="1"/>
  <c r="C69" i="27"/>
  <c r="C122" i="27" s="1"/>
  <c r="B69" i="27"/>
  <c r="Y56" i="27"/>
  <c r="Y119" i="27" s="1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J119" i="27" s="1"/>
  <c r="I56" i="27"/>
  <c r="I119" i="27" s="1"/>
  <c r="H56" i="27"/>
  <c r="G56" i="27"/>
  <c r="F56" i="27"/>
  <c r="F119" i="27" s="1"/>
  <c r="E56" i="27"/>
  <c r="E119" i="27" s="1"/>
  <c r="D56" i="27"/>
  <c r="C56" i="27"/>
  <c r="B56" i="27"/>
  <c r="B119" i="27" s="1"/>
  <c r="Y43" i="27"/>
  <c r="X43" i="27"/>
  <c r="W43" i="27"/>
  <c r="V43" i="27"/>
  <c r="V116" i="27" s="1"/>
  <c r="U43" i="27"/>
  <c r="T43" i="27"/>
  <c r="S43" i="27"/>
  <c r="S116" i="27" s="1"/>
  <c r="R43" i="27"/>
  <c r="Q43" i="27"/>
  <c r="P43" i="27"/>
  <c r="O43" i="27"/>
  <c r="N43" i="27"/>
  <c r="M43" i="27"/>
  <c r="M116" i="27" s="1"/>
  <c r="L43" i="27"/>
  <c r="L116" i="27" s="1"/>
  <c r="K43" i="27"/>
  <c r="K152" i="27" s="1"/>
  <c r="J43" i="27"/>
  <c r="J152" i="27" s="1"/>
  <c r="I43" i="27"/>
  <c r="H43" i="27"/>
  <c r="G43" i="27"/>
  <c r="F43" i="27"/>
  <c r="E43" i="27"/>
  <c r="E116" i="27" s="1"/>
  <c r="D43" i="27"/>
  <c r="D116" i="27" s="1"/>
  <c r="C43" i="27"/>
  <c r="C152" i="27" s="1"/>
  <c r="B43" i="27"/>
  <c r="Y17" i="27"/>
  <c r="Y105" i="27" s="1"/>
  <c r="X17" i="27"/>
  <c r="W17" i="27"/>
  <c r="V17" i="27"/>
  <c r="V105" i="27" s="1"/>
  <c r="U17" i="27"/>
  <c r="U105" i="27" s="1"/>
  <c r="T17" i="27"/>
  <c r="S17" i="27"/>
  <c r="R17" i="27"/>
  <c r="R105" i="27" s="1"/>
  <c r="Q17" i="27"/>
  <c r="Q105" i="27" s="1"/>
  <c r="P17" i="27"/>
  <c r="O17" i="27"/>
  <c r="N17" i="27"/>
  <c r="N105" i="27" s="1"/>
  <c r="M17" i="27"/>
  <c r="M105" i="27" s="1"/>
  <c r="L17" i="27"/>
  <c r="L105" i="27" s="1"/>
  <c r="K17" i="27"/>
  <c r="K105" i="27" s="1"/>
  <c r="J17" i="27"/>
  <c r="J105" i="27" s="1"/>
  <c r="I17" i="27"/>
  <c r="I105" i="27" s="1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V126" i="26" s="1"/>
  <c r="U129" i="26"/>
  <c r="T129" i="26"/>
  <c r="T126" i="26" s="1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U126" i="26" s="1"/>
  <c r="T128" i="26"/>
  <c r="S128" i="26"/>
  <c r="S126" i="26" s="1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X126" i="26" s="1"/>
  <c r="W127" i="26"/>
  <c r="W126" i="26" s="1"/>
  <c r="V127" i="26"/>
  <c r="U127" i="26"/>
  <c r="T127" i="26"/>
  <c r="S127" i="26"/>
  <c r="R127" i="26"/>
  <c r="R126" i="26" s="1"/>
  <c r="Q127" i="26"/>
  <c r="Q126" i="26" s="1"/>
  <c r="P127" i="26"/>
  <c r="P126" i="26" s="1"/>
  <c r="O127" i="26"/>
  <c r="O126" i="26" s="1"/>
  <c r="N127" i="26"/>
  <c r="N126" i="26" s="1"/>
  <c r="M127" i="26"/>
  <c r="M126" i="26" s="1"/>
  <c r="L127" i="26"/>
  <c r="L126" i="26" s="1"/>
  <c r="K127" i="26"/>
  <c r="K126" i="26" s="1"/>
  <c r="J127" i="26"/>
  <c r="J126" i="26" s="1"/>
  <c r="I127" i="26"/>
  <c r="I126" i="26" s="1"/>
  <c r="H127" i="26"/>
  <c r="H126" i="26" s="1"/>
  <c r="G127" i="26"/>
  <c r="G126" i="26" s="1"/>
  <c r="F127" i="26"/>
  <c r="F126" i="26" s="1"/>
  <c r="E127" i="26"/>
  <c r="E126" i="26" s="1"/>
  <c r="D127" i="26"/>
  <c r="D126" i="26" s="1"/>
  <c r="C127" i="26"/>
  <c r="C126" i="26" s="1"/>
  <c r="B127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2" i="26"/>
  <c r="R122" i="26"/>
  <c r="Q122" i="26"/>
  <c r="B122" i="26"/>
  <c r="Y121" i="26"/>
  <c r="X121" i="26"/>
  <c r="W121" i="26"/>
  <c r="W110" i="26" s="1"/>
  <c r="V121" i="26"/>
  <c r="V110" i="26" s="1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S110" i="26" s="1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N110" i="26" s="1"/>
  <c r="M113" i="26"/>
  <c r="L113" i="26"/>
  <c r="L110" i="26" s="1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Q112" i="26"/>
  <c r="P112" i="26"/>
  <c r="O112" i="26"/>
  <c r="N112" i="26"/>
  <c r="M112" i="26"/>
  <c r="M110" i="26" s="1"/>
  <c r="L112" i="26"/>
  <c r="K112" i="26"/>
  <c r="K110" i="26" s="1"/>
  <c r="J112" i="26"/>
  <c r="I112" i="26"/>
  <c r="H112" i="26"/>
  <c r="G112" i="26"/>
  <c r="F112" i="26"/>
  <c r="E112" i="26"/>
  <c r="D112" i="26"/>
  <c r="C112" i="26"/>
  <c r="B112" i="26"/>
  <c r="Y111" i="26"/>
  <c r="Y110" i="26" s="1"/>
  <c r="X111" i="26"/>
  <c r="X110" i="26" s="1"/>
  <c r="W111" i="26"/>
  <c r="V111" i="26"/>
  <c r="U111" i="26"/>
  <c r="T111" i="26"/>
  <c r="S111" i="26"/>
  <c r="R111" i="26"/>
  <c r="R110" i="26" s="1"/>
  <c r="Q111" i="26"/>
  <c r="Q110" i="26" s="1"/>
  <c r="P111" i="26"/>
  <c r="P110" i="26" s="1"/>
  <c r="O111" i="26"/>
  <c r="O110" i="26" s="1"/>
  <c r="N111" i="26"/>
  <c r="M111" i="26"/>
  <c r="L111" i="26"/>
  <c r="K111" i="26"/>
  <c r="J111" i="26"/>
  <c r="J110" i="26" s="1"/>
  <c r="I111" i="26"/>
  <c r="I110" i="26" s="1"/>
  <c r="H111" i="26"/>
  <c r="H110" i="26" s="1"/>
  <c r="G111" i="26"/>
  <c r="G110" i="26" s="1"/>
  <c r="F111" i="26"/>
  <c r="F110" i="26" s="1"/>
  <c r="E111" i="26"/>
  <c r="E110" i="26" s="1"/>
  <c r="D111" i="26"/>
  <c r="D110" i="26" s="1"/>
  <c r="C111" i="26"/>
  <c r="C110" i="26" s="1"/>
  <c r="B111" i="26"/>
  <c r="B110" i="26" s="1"/>
  <c r="U110" i="26"/>
  <c r="T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B98" i="26" s="1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Y98" i="26" s="1"/>
  <c r="X99" i="26"/>
  <c r="X98" i="26" s="1"/>
  <c r="W99" i="26"/>
  <c r="W98" i="26" s="1"/>
  <c r="V99" i="26"/>
  <c r="V98" i="26" s="1"/>
  <c r="U99" i="26"/>
  <c r="U98" i="26" s="1"/>
  <c r="T99" i="26"/>
  <c r="T98" i="26" s="1"/>
  <c r="S99" i="26"/>
  <c r="S98" i="26" s="1"/>
  <c r="R99" i="26"/>
  <c r="R98" i="26" s="1"/>
  <c r="Q99" i="26"/>
  <c r="Q98" i="26" s="1"/>
  <c r="P99" i="26"/>
  <c r="P98" i="26" s="1"/>
  <c r="O99" i="26"/>
  <c r="O98" i="26" s="1"/>
  <c r="N99" i="26"/>
  <c r="N98" i="26" s="1"/>
  <c r="M99" i="26"/>
  <c r="M98" i="26" s="1"/>
  <c r="L99" i="26"/>
  <c r="L98" i="26" s="1"/>
  <c r="K99" i="26"/>
  <c r="K98" i="26" s="1"/>
  <c r="J99" i="26"/>
  <c r="I99" i="26"/>
  <c r="H99" i="26"/>
  <c r="G99" i="26"/>
  <c r="F99" i="26"/>
  <c r="F98" i="26" s="1"/>
  <c r="E99" i="26"/>
  <c r="E98" i="26" s="1"/>
  <c r="D99" i="26"/>
  <c r="D98" i="26" s="1"/>
  <c r="C99" i="26"/>
  <c r="C98" i="26" s="1"/>
  <c r="B99" i="26"/>
  <c r="J98" i="26"/>
  <c r="I98" i="26"/>
  <c r="H98" i="26"/>
  <c r="G98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J122" i="26" s="1"/>
  <c r="I69" i="26"/>
  <c r="I122" i="26" s="1"/>
  <c r="H69" i="26"/>
  <c r="G69" i="26"/>
  <c r="F69" i="26"/>
  <c r="E69" i="26"/>
  <c r="D69" i="26"/>
  <c r="C69" i="26"/>
  <c r="B69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43" i="26"/>
  <c r="X43" i="26"/>
  <c r="X116" i="26" s="1"/>
  <c r="W43" i="26"/>
  <c r="W116" i="26" s="1"/>
  <c r="V43" i="26"/>
  <c r="U43" i="26"/>
  <c r="T43" i="26"/>
  <c r="S43" i="26"/>
  <c r="R43" i="26"/>
  <c r="Q43" i="26"/>
  <c r="P43" i="26"/>
  <c r="P116" i="26" s="1"/>
  <c r="O43" i="26"/>
  <c r="O116" i="26" s="1"/>
  <c r="N43" i="26"/>
  <c r="M43" i="26"/>
  <c r="L43" i="26"/>
  <c r="K43" i="26"/>
  <c r="J43" i="26"/>
  <c r="I43" i="26"/>
  <c r="H43" i="26"/>
  <c r="H116" i="26" s="1"/>
  <c r="G43" i="26"/>
  <c r="G116" i="26" s="1"/>
  <c r="F43" i="26"/>
  <c r="E43" i="26"/>
  <c r="D43" i="26"/>
  <c r="C43" i="26"/>
  <c r="B43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2" i="25"/>
  <c r="X162" i="25"/>
  <c r="W162" i="25"/>
  <c r="V162" i="25"/>
  <c r="U162" i="25"/>
  <c r="U156" i="25" s="1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V156" i="25" s="1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B156" i="25" s="1"/>
  <c r="Y157" i="25"/>
  <c r="Y156" i="25" s="1"/>
  <c r="X157" i="25"/>
  <c r="X156" i="25" s="1"/>
  <c r="W157" i="25"/>
  <c r="W156" i="25" s="1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T156" i="25"/>
  <c r="U154" i="25"/>
  <c r="M154" i="25"/>
  <c r="L154" i="25"/>
  <c r="K152" i="25"/>
  <c r="J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S126" i="25" s="1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L126" i="25" s="1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N126" i="25" s="1"/>
  <c r="M128" i="25"/>
  <c r="M126" i="25" s="1"/>
  <c r="L128" i="25"/>
  <c r="K128" i="25"/>
  <c r="K126" i="25" s="1"/>
  <c r="J128" i="25"/>
  <c r="I128" i="25"/>
  <c r="H128" i="25"/>
  <c r="G128" i="25"/>
  <c r="F128" i="25"/>
  <c r="E128" i="25"/>
  <c r="D128" i="25"/>
  <c r="C128" i="25"/>
  <c r="C126" i="25" s="1"/>
  <c r="B128" i="25"/>
  <c r="B126" i="25" s="1"/>
  <c r="Y127" i="25"/>
  <c r="Y126" i="25" s="1"/>
  <c r="X127" i="25"/>
  <c r="X126" i="25" s="1"/>
  <c r="W127" i="25"/>
  <c r="V127" i="25"/>
  <c r="U127" i="25"/>
  <c r="T127" i="25"/>
  <c r="S127" i="25"/>
  <c r="R127" i="25"/>
  <c r="R126" i="25" s="1"/>
  <c r="Q127" i="25"/>
  <c r="Q126" i="25" s="1"/>
  <c r="P127" i="25"/>
  <c r="P126" i="25" s="1"/>
  <c r="O127" i="25"/>
  <c r="O126" i="25" s="1"/>
  <c r="N127" i="25"/>
  <c r="M127" i="25"/>
  <c r="L127" i="25"/>
  <c r="K127" i="25"/>
  <c r="J127" i="25"/>
  <c r="J126" i="25" s="1"/>
  <c r="I127" i="25"/>
  <c r="I126" i="25" s="1"/>
  <c r="H127" i="25"/>
  <c r="H126" i="25" s="1"/>
  <c r="G127" i="25"/>
  <c r="G126" i="25" s="1"/>
  <c r="F127" i="25"/>
  <c r="F126" i="25" s="1"/>
  <c r="E127" i="25"/>
  <c r="E126" i="25" s="1"/>
  <c r="D127" i="25"/>
  <c r="D126" i="25" s="1"/>
  <c r="C127" i="25"/>
  <c r="B127" i="25"/>
  <c r="W126" i="25"/>
  <c r="V126" i="25"/>
  <c r="U126" i="25"/>
  <c r="T126" i="25"/>
  <c r="Y124" i="25"/>
  <c r="X124" i="25"/>
  <c r="W124" i="25"/>
  <c r="V124" i="25"/>
  <c r="U124" i="25"/>
  <c r="T124" i="25"/>
  <c r="S124" i="25"/>
  <c r="R124" i="25"/>
  <c r="R110" i="25" s="1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J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K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P110" i="25" s="1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X111" i="25"/>
  <c r="X110" i="25" s="1"/>
  <c r="W111" i="25"/>
  <c r="V111" i="25"/>
  <c r="U111" i="25"/>
  <c r="T111" i="25"/>
  <c r="S111" i="25"/>
  <c r="R111" i="25"/>
  <c r="Q111" i="25"/>
  <c r="P111" i="25"/>
  <c r="O111" i="25"/>
  <c r="O110" i="25" s="1"/>
  <c r="N111" i="25"/>
  <c r="N110" i="25" s="1"/>
  <c r="M111" i="25"/>
  <c r="M110" i="25" s="1"/>
  <c r="L111" i="25"/>
  <c r="L110" i="25" s="1"/>
  <c r="K111" i="25"/>
  <c r="J111" i="25"/>
  <c r="J110" i="25" s="1"/>
  <c r="I111" i="25"/>
  <c r="H111" i="25"/>
  <c r="H110" i="25" s="1"/>
  <c r="G111" i="25"/>
  <c r="G110" i="25" s="1"/>
  <c r="F111" i="25"/>
  <c r="F110" i="25" s="1"/>
  <c r="E111" i="25"/>
  <c r="E110" i="25" s="1"/>
  <c r="D111" i="25"/>
  <c r="D110" i="25" s="1"/>
  <c r="C111" i="25"/>
  <c r="B111" i="25"/>
  <c r="B110" i="25" s="1"/>
  <c r="W110" i="25"/>
  <c r="V110" i="25"/>
  <c r="U110" i="25"/>
  <c r="T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G98" i="25" s="1"/>
  <c r="F104" i="25"/>
  <c r="F98" i="25" s="1"/>
  <c r="E104" i="25"/>
  <c r="D104" i="25"/>
  <c r="D98" i="25" s="1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H98" i="25" s="1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Y98" i="25" s="1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X98" i="25" s="1"/>
  <c r="W99" i="25"/>
  <c r="W98" i="25" s="1"/>
  <c r="V99" i="25"/>
  <c r="V98" i="25" s="1"/>
  <c r="U99" i="25"/>
  <c r="T99" i="25"/>
  <c r="T98" i="25" s="1"/>
  <c r="S99" i="25"/>
  <c r="R99" i="25"/>
  <c r="Q99" i="25"/>
  <c r="Q98" i="25" s="1"/>
  <c r="P99" i="25"/>
  <c r="P98" i="25" s="1"/>
  <c r="O99" i="25"/>
  <c r="O98" i="25" s="1"/>
  <c r="N99" i="25"/>
  <c r="N98" i="25" s="1"/>
  <c r="M99" i="25"/>
  <c r="L99" i="25"/>
  <c r="L98" i="25" s="1"/>
  <c r="K99" i="25"/>
  <c r="J99" i="25"/>
  <c r="I99" i="25"/>
  <c r="I98" i="25" s="1"/>
  <c r="H99" i="25"/>
  <c r="G99" i="25"/>
  <c r="F99" i="25"/>
  <c r="E99" i="25"/>
  <c r="D99" i="25"/>
  <c r="C99" i="25"/>
  <c r="B99" i="25"/>
  <c r="Y69" i="25"/>
  <c r="X69" i="25"/>
  <c r="W69" i="25"/>
  <c r="V69" i="25"/>
  <c r="V122" i="25" s="1"/>
  <c r="U69" i="25"/>
  <c r="U122" i="25" s="1"/>
  <c r="T69" i="25"/>
  <c r="T122" i="25" s="1"/>
  <c r="S69" i="25"/>
  <c r="S154" i="25" s="1"/>
  <c r="R69" i="25"/>
  <c r="Q69" i="25"/>
  <c r="P69" i="25"/>
  <c r="O69" i="25"/>
  <c r="N69" i="25"/>
  <c r="N154" i="25" s="1"/>
  <c r="M69" i="25"/>
  <c r="M122" i="25" s="1"/>
  <c r="L69" i="25"/>
  <c r="L122" i="25" s="1"/>
  <c r="K69" i="25"/>
  <c r="K154" i="25" s="1"/>
  <c r="J69" i="25"/>
  <c r="I69" i="25"/>
  <c r="H69" i="25"/>
  <c r="G69" i="25"/>
  <c r="F69" i="25"/>
  <c r="F122" i="25" s="1"/>
  <c r="E69" i="25"/>
  <c r="E154" i="25" s="1"/>
  <c r="D69" i="25"/>
  <c r="D154" i="25" s="1"/>
  <c r="C69" i="25"/>
  <c r="C122" i="25" s="1"/>
  <c r="B69" i="25"/>
  <c r="B154" i="26" s="1"/>
  <c r="Y56" i="25"/>
  <c r="Y153" i="27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19" i="25" s="1"/>
  <c r="P56" i="25"/>
  <c r="P153" i="25" s="1"/>
  <c r="O56" i="25"/>
  <c r="O153" i="25" s="1"/>
  <c r="N56" i="25"/>
  <c r="N153" i="25" s="1"/>
  <c r="M56" i="25"/>
  <c r="M153" i="25" s="1"/>
  <c r="L56" i="25"/>
  <c r="L119" i="25" s="1"/>
  <c r="K56" i="25"/>
  <c r="K119" i="25" s="1"/>
  <c r="J56" i="25"/>
  <c r="I56" i="25"/>
  <c r="I153" i="27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7" s="1"/>
  <c r="Y43" i="25"/>
  <c r="Y152" i="25" s="1"/>
  <c r="X43" i="25"/>
  <c r="W43" i="25"/>
  <c r="V43" i="25"/>
  <c r="V152" i="25" s="1"/>
  <c r="U43" i="25"/>
  <c r="T43" i="25"/>
  <c r="T152" i="25" s="1"/>
  <c r="S43" i="25"/>
  <c r="S152" i="25" s="1"/>
  <c r="R43" i="25"/>
  <c r="R152" i="25" s="1"/>
  <c r="Q43" i="25"/>
  <c r="Q152" i="25" s="1"/>
  <c r="P43" i="25"/>
  <c r="O43" i="25"/>
  <c r="N43" i="25"/>
  <c r="N152" i="25" s="1"/>
  <c r="N146" i="25" s="1"/>
  <c r="M43" i="25"/>
  <c r="M116" i="25" s="1"/>
  <c r="L43" i="25"/>
  <c r="K43" i="25"/>
  <c r="J43" i="25"/>
  <c r="J116" i="25" s="1"/>
  <c r="I43" i="25"/>
  <c r="I116" i="25" s="1"/>
  <c r="H43" i="25"/>
  <c r="G43" i="25"/>
  <c r="F43" i="25"/>
  <c r="F152" i="25" s="1"/>
  <c r="E43" i="25"/>
  <c r="E116" i="25" s="1"/>
  <c r="D43" i="25"/>
  <c r="D152" i="27" s="1"/>
  <c r="C43" i="25"/>
  <c r="B43" i="25"/>
  <c r="Y17" i="25"/>
  <c r="Y143" i="27" s="1"/>
  <c r="X17" i="25"/>
  <c r="X143" i="25" s="1"/>
  <c r="W17" i="25"/>
  <c r="W143" i="25" s="1"/>
  <c r="V17" i="25"/>
  <c r="V143" i="25" s="1"/>
  <c r="U17" i="25"/>
  <c r="U105" i="25" s="1"/>
  <c r="T17" i="25"/>
  <c r="T105" i="25" s="1"/>
  <c r="S17" i="25"/>
  <c r="S143" i="25" s="1"/>
  <c r="R17" i="25"/>
  <c r="R143" i="27" s="1"/>
  <c r="Q17" i="25"/>
  <c r="Q143" i="27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7" s="1"/>
  <c r="I17" i="25"/>
  <c r="H17" i="25"/>
  <c r="H143" i="25" s="1"/>
  <c r="H136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X69" i="24"/>
  <c r="P68" i="24"/>
  <c r="H67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V119" i="4" s="1"/>
  <c r="U60" i="24"/>
  <c r="T60" i="24"/>
  <c r="S60" i="24"/>
  <c r="R60" i="24"/>
  <c r="R119" i="4" s="1"/>
  <c r="Q60" i="24"/>
  <c r="P60" i="24"/>
  <c r="O60" i="24"/>
  <c r="N60" i="24"/>
  <c r="M60" i="24"/>
  <c r="L60" i="24"/>
  <c r="K60" i="24"/>
  <c r="J60" i="24"/>
  <c r="I60" i="24"/>
  <c r="H60" i="24"/>
  <c r="H57" i="24" s="1"/>
  <c r="H116" i="4" s="1"/>
  <c r="G60" i="24"/>
  <c r="F60" i="24"/>
  <c r="E60" i="24"/>
  <c r="E119" i="4" s="1"/>
  <c r="D60" i="24"/>
  <c r="D119" i="4" s="1"/>
  <c r="C60" i="24"/>
  <c r="B60" i="24"/>
  <c r="B119" i="4" s="1"/>
  <c r="Y59" i="24"/>
  <c r="Y118" i="4" s="1"/>
  <c r="X59" i="24"/>
  <c r="W59" i="24"/>
  <c r="V59" i="24"/>
  <c r="U59" i="24"/>
  <c r="T59" i="24"/>
  <c r="T57" i="24" s="1"/>
  <c r="T116" i="4" s="1"/>
  <c r="S59" i="24"/>
  <c r="S57" i="24" s="1"/>
  <c r="S116" i="4" s="1"/>
  <c r="R59" i="24"/>
  <c r="R118" i="4" s="1"/>
  <c r="Q59" i="24"/>
  <c r="P59" i="24"/>
  <c r="O59" i="24"/>
  <c r="N59" i="24"/>
  <c r="N118" i="4" s="1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Y57" i="24" s="1"/>
  <c r="Y116" i="4" s="1"/>
  <c r="X58" i="24"/>
  <c r="X57" i="24" s="1"/>
  <c r="X116" i="4" s="1"/>
  <c r="W58" i="24"/>
  <c r="V58" i="24"/>
  <c r="U58" i="24"/>
  <c r="T58" i="24"/>
  <c r="S58" i="24"/>
  <c r="R58" i="24"/>
  <c r="Q58" i="24"/>
  <c r="Q57" i="24" s="1"/>
  <c r="Q116" i="4" s="1"/>
  <c r="P58" i="24"/>
  <c r="P117" i="4" s="1"/>
  <c r="O58" i="24"/>
  <c r="O117" i="4" s="1"/>
  <c r="N58" i="24"/>
  <c r="N117" i="4" s="1"/>
  <c r="M58" i="24"/>
  <c r="L58" i="24"/>
  <c r="K58" i="24"/>
  <c r="J58" i="24"/>
  <c r="I58" i="24"/>
  <c r="H58" i="24"/>
  <c r="G58" i="24"/>
  <c r="F58" i="24"/>
  <c r="E58" i="24"/>
  <c r="D58" i="24"/>
  <c r="C58" i="24"/>
  <c r="B58" i="24"/>
  <c r="K57" i="24"/>
  <c r="K116" i="4" s="1"/>
  <c r="I57" i="24"/>
  <c r="G57" i="24"/>
  <c r="F57" i="24"/>
  <c r="F116" i="4" s="1"/>
  <c r="C57" i="24"/>
  <c r="B57" i="24"/>
  <c r="Y55" i="24"/>
  <c r="Y77" i="24" s="1"/>
  <c r="Y174" i="4" s="1"/>
  <c r="X55" i="24"/>
  <c r="X77" i="24" s="1"/>
  <c r="X174" i="4" s="1"/>
  <c r="W55" i="24"/>
  <c r="V55" i="24"/>
  <c r="U55" i="24"/>
  <c r="T55" i="24"/>
  <c r="S55" i="24"/>
  <c r="R55" i="24"/>
  <c r="R72" i="4" s="1"/>
  <c r="Q55" i="24"/>
  <c r="Q77" i="24" s="1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X76" i="24" s="1"/>
  <c r="X173" i="4" s="1"/>
  <c r="W54" i="24"/>
  <c r="W76" i="24" s="1"/>
  <c r="W173" i="4" s="1"/>
  <c r="V54" i="24"/>
  <c r="V76" i="24" s="1"/>
  <c r="V173" i="4" s="1"/>
  <c r="U54" i="24"/>
  <c r="U76" i="24" s="1"/>
  <c r="T54" i="24"/>
  <c r="S54" i="24"/>
  <c r="R54" i="24"/>
  <c r="Q54" i="24"/>
  <c r="P54" i="24"/>
  <c r="P76" i="24" s="1"/>
  <c r="P173" i="4" s="1"/>
  <c r="O54" i="24"/>
  <c r="N54" i="24"/>
  <c r="M54" i="24"/>
  <c r="M76" i="24" s="1"/>
  <c r="M173" i="4" s="1"/>
  <c r="L54" i="24"/>
  <c r="K54" i="24"/>
  <c r="J54" i="24"/>
  <c r="J71" i="4" s="1"/>
  <c r="J144" i="4" s="1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T75" i="24" s="1"/>
  <c r="T172" i="4" s="1"/>
  <c r="S53" i="24"/>
  <c r="S75" i="24" s="1"/>
  <c r="S172" i="4" s="1"/>
  <c r="R53" i="24"/>
  <c r="R75" i="24" s="1"/>
  <c r="R172" i="4" s="1"/>
  <c r="Q53" i="24"/>
  <c r="Q75" i="24" s="1"/>
  <c r="P53" i="24"/>
  <c r="P75" i="24" s="1"/>
  <c r="P172" i="4" s="1"/>
  <c r="O53" i="24"/>
  <c r="O52" i="24" s="1"/>
  <c r="O69" i="4" s="1"/>
  <c r="N53" i="24"/>
  <c r="N52" i="24" s="1"/>
  <c r="N69" i="4" s="1"/>
  <c r="M53" i="24"/>
  <c r="M52" i="24" s="1"/>
  <c r="M69" i="4" s="1"/>
  <c r="L53" i="24"/>
  <c r="L52" i="24" s="1"/>
  <c r="L69" i="4" s="1"/>
  <c r="K53" i="24"/>
  <c r="J53" i="24"/>
  <c r="I53" i="24"/>
  <c r="I75" i="24" s="1"/>
  <c r="H53" i="24"/>
  <c r="G53" i="24"/>
  <c r="F53" i="24"/>
  <c r="F70" i="4" s="1"/>
  <c r="F143" i="4" s="1"/>
  <c r="E53" i="24"/>
  <c r="E70" i="4" s="1"/>
  <c r="E143" i="4" s="1"/>
  <c r="D53" i="24"/>
  <c r="C53" i="24"/>
  <c r="B53" i="24"/>
  <c r="W52" i="24"/>
  <c r="W69" i="4" s="1"/>
  <c r="U52" i="24"/>
  <c r="T52" i="24"/>
  <c r="S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W4" i="24"/>
  <c r="V4" i="24"/>
  <c r="U4" i="24"/>
  <c r="T4" i="24"/>
  <c r="T3" i="24" s="1"/>
  <c r="S4" i="24"/>
  <c r="S3" i="24" s="1"/>
  <c r="R4" i="24"/>
  <c r="R3" i="24" s="1"/>
  <c r="R17" i="4" s="1"/>
  <c r="Q4" i="24"/>
  <c r="Q3" i="24" s="1"/>
  <c r="Q17" i="4" s="1"/>
  <c r="P4" i="24"/>
  <c r="O4" i="24"/>
  <c r="N4" i="24"/>
  <c r="M4" i="24"/>
  <c r="L4" i="24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G17" i="4" s="1"/>
  <c r="F4" i="24"/>
  <c r="F3" i="24" s="1"/>
  <c r="F17" i="4" s="1"/>
  <c r="E4" i="24"/>
  <c r="E3" i="24" s="1"/>
  <c r="E17" i="4" s="1"/>
  <c r="D4" i="24"/>
  <c r="C4" i="24"/>
  <c r="C3" i="24" s="1"/>
  <c r="C17" i="4" s="1"/>
  <c r="B4" i="24"/>
  <c r="X3" i="24"/>
  <c r="W3" i="24"/>
  <c r="V3" i="24"/>
  <c r="U3" i="24"/>
  <c r="P3" i="24"/>
  <c r="O3" i="24"/>
  <c r="N3" i="24"/>
  <c r="M3" i="24"/>
  <c r="L3" i="24"/>
  <c r="D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3" i="23"/>
  <c r="I203" i="23"/>
  <c r="Y202" i="23"/>
  <c r="I202" i="23"/>
  <c r="Y201" i="23"/>
  <c r="Q201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G194" i="23" s="1"/>
  <c r="F195" i="23"/>
  <c r="E195" i="23"/>
  <c r="D195" i="23"/>
  <c r="C195" i="23"/>
  <c r="B195" i="23"/>
  <c r="O192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G144" i="23"/>
  <c r="G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G141" i="23"/>
  <c r="G140" i="23"/>
  <c r="O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X213" i="23" s="1"/>
  <c r="W119" i="23"/>
  <c r="W213" i="23" s="1"/>
  <c r="V119" i="23"/>
  <c r="U119" i="23"/>
  <c r="U213" i="23" s="1"/>
  <c r="T119" i="23"/>
  <c r="T213" i="23" s="1"/>
  <c r="S119" i="23"/>
  <c r="R119" i="23"/>
  <c r="Q119" i="23"/>
  <c r="Q213" i="23" s="1"/>
  <c r="P119" i="23"/>
  <c r="P213" i="23" s="1"/>
  <c r="O119" i="23"/>
  <c r="O213" i="23" s="1"/>
  <c r="N119" i="23"/>
  <c r="M119" i="23"/>
  <c r="M213" i="23" s="1"/>
  <c r="L119" i="23"/>
  <c r="L213" i="23" s="1"/>
  <c r="K119" i="23"/>
  <c r="J119" i="23"/>
  <c r="J99" i="23" s="1"/>
  <c r="I119" i="23"/>
  <c r="I213" i="23" s="1"/>
  <c r="H119" i="23"/>
  <c r="H213" i="23" s="1"/>
  <c r="G119" i="23"/>
  <c r="G213" i="23" s="1"/>
  <c r="F119" i="23"/>
  <c r="E119" i="23"/>
  <c r="E213" i="23" s="1"/>
  <c r="D119" i="23"/>
  <c r="D213" i="23" s="1"/>
  <c r="C119" i="23"/>
  <c r="B119" i="23"/>
  <c r="B99" i="23" s="1"/>
  <c r="B62" i="20" s="1"/>
  <c r="Y110" i="23"/>
  <c r="Y211" i="23" s="1"/>
  <c r="X110" i="23"/>
  <c r="X211" i="23" s="1"/>
  <c r="W110" i="23"/>
  <c r="W211" i="23" s="1"/>
  <c r="V110" i="23"/>
  <c r="U110" i="23"/>
  <c r="U99" i="23" s="1"/>
  <c r="U62" i="20" s="1"/>
  <c r="U115" i="4" s="1"/>
  <c r="T110" i="23"/>
  <c r="S110" i="23"/>
  <c r="S211" i="23" s="1"/>
  <c r="R110" i="23"/>
  <c r="R211" i="23" s="1"/>
  <c r="Q110" i="23"/>
  <c r="Q211" i="23" s="1"/>
  <c r="P110" i="23"/>
  <c r="P211" i="23" s="1"/>
  <c r="O110" i="23"/>
  <c r="O211" i="23" s="1"/>
  <c r="N110" i="23"/>
  <c r="M110" i="23"/>
  <c r="M99" i="23" s="1"/>
  <c r="M62" i="20" s="1"/>
  <c r="M115" i="4" s="1"/>
  <c r="L110" i="23"/>
  <c r="K110" i="23"/>
  <c r="K211" i="23" s="1"/>
  <c r="J110" i="23"/>
  <c r="J211" i="23" s="1"/>
  <c r="I110" i="23"/>
  <c r="I211" i="23" s="1"/>
  <c r="H110" i="23"/>
  <c r="H211" i="23" s="1"/>
  <c r="G110" i="23"/>
  <c r="G211" i="23" s="1"/>
  <c r="F110" i="23"/>
  <c r="E110" i="23"/>
  <c r="D110" i="23"/>
  <c r="C110" i="23"/>
  <c r="C211" i="23" s="1"/>
  <c r="B110" i="23"/>
  <c r="B211" i="23" s="1"/>
  <c r="G99" i="23"/>
  <c r="G172" i="23" s="1"/>
  <c r="F99" i="23"/>
  <c r="F62" i="20" s="1"/>
  <c r="E99" i="23"/>
  <c r="E62" i="20" s="1"/>
  <c r="E115" i="4" s="1"/>
  <c r="Y89" i="23"/>
  <c r="X89" i="23"/>
  <c r="X203" i="23" s="1"/>
  <c r="W89" i="23"/>
  <c r="W203" i="23" s="1"/>
  <c r="V89" i="23"/>
  <c r="U89" i="23"/>
  <c r="T89" i="23"/>
  <c r="T203" i="23" s="1"/>
  <c r="S89" i="23"/>
  <c r="S203" i="23" s="1"/>
  <c r="R89" i="23"/>
  <c r="R203" i="23" s="1"/>
  <c r="Q89" i="23"/>
  <c r="Q203" i="23" s="1"/>
  <c r="P89" i="23"/>
  <c r="P203" i="23" s="1"/>
  <c r="O89" i="23"/>
  <c r="O203" i="23" s="1"/>
  <c r="N89" i="23"/>
  <c r="M89" i="23"/>
  <c r="L89" i="23"/>
  <c r="L203" i="23" s="1"/>
  <c r="K89" i="23"/>
  <c r="K203" i="23" s="1"/>
  <c r="J89" i="23"/>
  <c r="J203" i="23" s="1"/>
  <c r="I89" i="23"/>
  <c r="H89" i="23"/>
  <c r="H203" i="23" s="1"/>
  <c r="G89" i="23"/>
  <c r="G203" i="23" s="1"/>
  <c r="F89" i="23"/>
  <c r="E89" i="23"/>
  <c r="D89" i="23"/>
  <c r="D203" i="23" s="1"/>
  <c r="C89" i="23"/>
  <c r="C203" i="23" s="1"/>
  <c r="B89" i="23"/>
  <c r="B203" i="23" s="1"/>
  <c r="Y79" i="23"/>
  <c r="X79" i="23"/>
  <c r="X202" i="23" s="1"/>
  <c r="W79" i="23"/>
  <c r="W202" i="23" s="1"/>
  <c r="V79" i="23"/>
  <c r="U79" i="23"/>
  <c r="T79" i="23"/>
  <c r="T202" i="23" s="1"/>
  <c r="S79" i="23"/>
  <c r="S202" i="23" s="1"/>
  <c r="R79" i="23"/>
  <c r="R202" i="23" s="1"/>
  <c r="Q79" i="23"/>
  <c r="Q202" i="23" s="1"/>
  <c r="P79" i="23"/>
  <c r="P202" i="23" s="1"/>
  <c r="O79" i="23"/>
  <c r="O202" i="23" s="1"/>
  <c r="N79" i="23"/>
  <c r="M79" i="23"/>
  <c r="L79" i="23"/>
  <c r="L202" i="23" s="1"/>
  <c r="K79" i="23"/>
  <c r="K202" i="23" s="1"/>
  <c r="J79" i="23"/>
  <c r="J202" i="23" s="1"/>
  <c r="I79" i="23"/>
  <c r="H79" i="23"/>
  <c r="H202" i="23" s="1"/>
  <c r="G79" i="23"/>
  <c r="G202" i="23" s="1"/>
  <c r="F79" i="23"/>
  <c r="E79" i="23"/>
  <c r="D79" i="23"/>
  <c r="D202" i="23" s="1"/>
  <c r="C79" i="23"/>
  <c r="C202" i="23" s="1"/>
  <c r="B79" i="23"/>
  <c r="B202" i="23" s="1"/>
  <c r="Y60" i="23"/>
  <c r="Y48" i="23" s="1"/>
  <c r="X60" i="23"/>
  <c r="X201" i="23" s="1"/>
  <c r="W60" i="23"/>
  <c r="W201" i="23" s="1"/>
  <c r="V60" i="23"/>
  <c r="V48" i="23" s="1"/>
  <c r="V61" i="20" s="1"/>
  <c r="V114" i="4" s="1"/>
  <c r="U60" i="23"/>
  <c r="U48" i="23" s="1"/>
  <c r="U61" i="20" s="1"/>
  <c r="U114" i="4" s="1"/>
  <c r="T60" i="23"/>
  <c r="S60" i="23"/>
  <c r="R60" i="23"/>
  <c r="R201" i="23" s="1"/>
  <c r="Q60" i="23"/>
  <c r="Q48" i="23" s="1"/>
  <c r="P60" i="23"/>
  <c r="P201" i="23" s="1"/>
  <c r="O60" i="23"/>
  <c r="O201" i="23" s="1"/>
  <c r="N60" i="23"/>
  <c r="N48" i="23" s="1"/>
  <c r="N61" i="20" s="1"/>
  <c r="N114" i="4" s="1"/>
  <c r="M60" i="23"/>
  <c r="M48" i="23" s="1"/>
  <c r="M61" i="20" s="1"/>
  <c r="M114" i="4" s="1"/>
  <c r="L60" i="23"/>
  <c r="K60" i="23"/>
  <c r="J60" i="23"/>
  <c r="J201" i="23" s="1"/>
  <c r="J194" i="23" s="1"/>
  <c r="I60" i="23"/>
  <c r="I48" i="23" s="1"/>
  <c r="H60" i="23"/>
  <c r="H201" i="23" s="1"/>
  <c r="G60" i="23"/>
  <c r="G201" i="23" s="1"/>
  <c r="F60" i="23"/>
  <c r="E60" i="23"/>
  <c r="D60" i="23"/>
  <c r="C60" i="23"/>
  <c r="B60" i="23"/>
  <c r="B201" i="23" s="1"/>
  <c r="F48" i="23"/>
  <c r="B48" i="23"/>
  <c r="B160" i="23" s="1"/>
  <c r="Y33" i="23"/>
  <c r="Y192" i="23" s="1"/>
  <c r="X33" i="23"/>
  <c r="X192" i="23" s="1"/>
  <c r="X183" i="23" s="1"/>
  <c r="W33" i="23"/>
  <c r="W192" i="23" s="1"/>
  <c r="V33" i="23"/>
  <c r="V192" i="23" s="1"/>
  <c r="U33" i="23"/>
  <c r="U5" i="23" s="1"/>
  <c r="T33" i="23"/>
  <c r="T192" i="23" s="1"/>
  <c r="S33" i="23"/>
  <c r="S192" i="23" s="1"/>
  <c r="R33" i="23"/>
  <c r="R192" i="23" s="1"/>
  <c r="Q33" i="23"/>
  <c r="P33" i="23"/>
  <c r="P192" i="23" s="1"/>
  <c r="O33" i="23"/>
  <c r="N33" i="23"/>
  <c r="N192" i="23" s="1"/>
  <c r="M33" i="23"/>
  <c r="M5" i="23" s="1"/>
  <c r="L33" i="23"/>
  <c r="L192" i="23" s="1"/>
  <c r="K33" i="23"/>
  <c r="K192" i="23" s="1"/>
  <c r="J33" i="23"/>
  <c r="J192" i="23" s="1"/>
  <c r="I33" i="23"/>
  <c r="H33" i="23"/>
  <c r="H192" i="23" s="1"/>
  <c r="G33" i="23"/>
  <c r="G192" i="23" s="1"/>
  <c r="F33" i="23"/>
  <c r="F192" i="23" s="1"/>
  <c r="E33" i="23"/>
  <c r="E5" i="23" s="1"/>
  <c r="D33" i="23"/>
  <c r="D192" i="23" s="1"/>
  <c r="C33" i="23"/>
  <c r="C192" i="23" s="1"/>
  <c r="B33" i="23"/>
  <c r="B192" i="23" s="1"/>
  <c r="S5" i="23"/>
  <c r="S143" i="23" s="1"/>
  <c r="R5" i="23"/>
  <c r="R140" i="23" s="1"/>
  <c r="Q5" i="23"/>
  <c r="Q143" i="23" s="1"/>
  <c r="P5" i="23"/>
  <c r="P60" i="20" s="1"/>
  <c r="P113" i="4" s="1"/>
  <c r="O5" i="23"/>
  <c r="O144" i="23" s="1"/>
  <c r="G5" i="23"/>
  <c r="G139" i="23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V165" i="22" s="1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K171" i="22"/>
  <c r="Y170" i="22"/>
  <c r="X170" i="22"/>
  <c r="W170" i="22"/>
  <c r="V170" i="22"/>
  <c r="U170" i="22"/>
  <c r="T170" i="22"/>
  <c r="S170" i="22"/>
  <c r="R170" i="22"/>
  <c r="Q170" i="22"/>
  <c r="P170" i="22"/>
  <c r="P165" i="22" s="1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O165" i="22" s="1"/>
  <c r="N169" i="22"/>
  <c r="N165" i="22" s="1"/>
  <c r="M169" i="22"/>
  <c r="L169" i="22"/>
  <c r="L165" i="22" s="1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K165" i="22" s="1"/>
  <c r="J168" i="22"/>
  <c r="I168" i="22"/>
  <c r="H168" i="22"/>
  <c r="H165" i="22" s="1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G165" i="22" s="1"/>
  <c r="F167" i="22"/>
  <c r="F165" i="22" s="1"/>
  <c r="E167" i="22"/>
  <c r="D167" i="22"/>
  <c r="D165" i="22" s="1"/>
  <c r="C167" i="22"/>
  <c r="B167" i="22"/>
  <c r="Y166" i="22"/>
  <c r="Y165" i="22" s="1"/>
  <c r="X166" i="22"/>
  <c r="X165" i="22" s="1"/>
  <c r="W166" i="22"/>
  <c r="W165" i="22" s="1"/>
  <c r="V166" i="22"/>
  <c r="U166" i="22"/>
  <c r="T166" i="22"/>
  <c r="S166" i="22"/>
  <c r="R166" i="22"/>
  <c r="Q166" i="22"/>
  <c r="Q165" i="22" s="1"/>
  <c r="P166" i="22"/>
  <c r="O166" i="22"/>
  <c r="N166" i="22"/>
  <c r="M166" i="22"/>
  <c r="L166" i="22"/>
  <c r="K166" i="22"/>
  <c r="J166" i="22"/>
  <c r="J165" i="22" s="1"/>
  <c r="I166" i="22"/>
  <c r="I165" i="22" s="1"/>
  <c r="H166" i="22"/>
  <c r="G166" i="22"/>
  <c r="F166" i="22"/>
  <c r="E166" i="22"/>
  <c r="D166" i="22"/>
  <c r="C166" i="22"/>
  <c r="C165" i="22" s="1"/>
  <c r="B166" i="22"/>
  <c r="B165" i="22" s="1"/>
  <c r="T165" i="22"/>
  <c r="S165" i="22"/>
  <c r="R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X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H146" i="22" s="1"/>
  <c r="G156" i="22"/>
  <c r="G146" i="22" s="1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3" i="22"/>
  <c r="X153" i="22"/>
  <c r="Q153" i="22"/>
  <c r="P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C146" i="22" s="1"/>
  <c r="B151" i="22"/>
  <c r="B146" i="22" s="1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V146" i="22" s="1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U146" i="22" s="1"/>
  <c r="T148" i="22"/>
  <c r="T146" i="22" s="1"/>
  <c r="S148" i="22"/>
  <c r="S146" i="22" s="1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Y146" i="22" s="1"/>
  <c r="X147" i="22"/>
  <c r="X146" i="22" s="1"/>
  <c r="W147" i="22"/>
  <c r="W146" i="22" s="1"/>
  <c r="V147" i="22"/>
  <c r="U147" i="22"/>
  <c r="T147" i="22"/>
  <c r="S147" i="22"/>
  <c r="R147" i="22"/>
  <c r="R146" i="22" s="1"/>
  <c r="Q147" i="22"/>
  <c r="Q146" i="22" s="1"/>
  <c r="P147" i="22"/>
  <c r="P146" i="22" s="1"/>
  <c r="O147" i="22"/>
  <c r="O146" i="22" s="1"/>
  <c r="N147" i="22"/>
  <c r="N146" i="22" s="1"/>
  <c r="M147" i="22"/>
  <c r="M146" i="22" s="1"/>
  <c r="L147" i="22"/>
  <c r="L146" i="22" s="1"/>
  <c r="K147" i="22"/>
  <c r="K146" i="22" s="1"/>
  <c r="J147" i="22"/>
  <c r="J146" i="22" s="1"/>
  <c r="I147" i="22"/>
  <c r="I146" i="22" s="1"/>
  <c r="H147" i="22"/>
  <c r="G147" i="22"/>
  <c r="F147" i="22"/>
  <c r="E147" i="22"/>
  <c r="D147" i="22"/>
  <c r="D146" i="22" s="1"/>
  <c r="C147" i="22"/>
  <c r="B147" i="22"/>
  <c r="F146" i="22"/>
  <c r="E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1" i="22"/>
  <c r="O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32" i="22"/>
  <c r="O132" i="22"/>
  <c r="Y119" i="22"/>
  <c r="X119" i="22"/>
  <c r="W119" i="22"/>
  <c r="V119" i="22"/>
  <c r="U119" i="22"/>
  <c r="U175" i="22" s="1"/>
  <c r="T119" i="22"/>
  <c r="S119" i="22"/>
  <c r="S175" i="22" s="1"/>
  <c r="R119" i="22"/>
  <c r="R175" i="22" s="1"/>
  <c r="Q119" i="22"/>
  <c r="Q175" i="22" s="1"/>
  <c r="P119" i="22"/>
  <c r="O119" i="22"/>
  <c r="N119" i="22"/>
  <c r="M119" i="22"/>
  <c r="L119" i="22"/>
  <c r="K119" i="22"/>
  <c r="K175" i="22" s="1"/>
  <c r="J119" i="22"/>
  <c r="J175" i="22" s="1"/>
  <c r="I119" i="22"/>
  <c r="I213" i="22" s="1"/>
  <c r="H119" i="22"/>
  <c r="G119" i="22"/>
  <c r="F119" i="22"/>
  <c r="E119" i="22"/>
  <c r="E175" i="22" s="1"/>
  <c r="D119" i="22"/>
  <c r="C119" i="22"/>
  <c r="C175" i="22" s="1"/>
  <c r="B119" i="22"/>
  <c r="B175" i="22" s="1"/>
  <c r="Y110" i="22"/>
  <c r="Y171" i="22" s="1"/>
  <c r="X110" i="22"/>
  <c r="W110" i="22"/>
  <c r="W171" i="22" s="1"/>
  <c r="V110" i="22"/>
  <c r="U110" i="22"/>
  <c r="U171" i="22" s="1"/>
  <c r="T110" i="22"/>
  <c r="S110" i="22"/>
  <c r="R110" i="22"/>
  <c r="Q110" i="22"/>
  <c r="Q211" i="22" s="1"/>
  <c r="P110" i="22"/>
  <c r="O110" i="22"/>
  <c r="N110" i="22"/>
  <c r="M110" i="22"/>
  <c r="L110" i="22"/>
  <c r="K110" i="22"/>
  <c r="J110" i="22"/>
  <c r="I110" i="22"/>
  <c r="I211" i="22" s="1"/>
  <c r="H110" i="22"/>
  <c r="G110" i="22"/>
  <c r="G171" i="22" s="1"/>
  <c r="F110" i="22"/>
  <c r="E110" i="22"/>
  <c r="E171" i="22" s="1"/>
  <c r="D110" i="22"/>
  <c r="D171" i="22" s="1"/>
  <c r="C110" i="22"/>
  <c r="C171" i="22" s="1"/>
  <c r="B110" i="22"/>
  <c r="B171" i="22" s="1"/>
  <c r="Y89" i="22"/>
  <c r="X89" i="22"/>
  <c r="X160" i="22" s="1"/>
  <c r="W89" i="22"/>
  <c r="W160" i="22" s="1"/>
  <c r="V89" i="22"/>
  <c r="V160" i="22" s="1"/>
  <c r="U89" i="22"/>
  <c r="U160" i="22" s="1"/>
  <c r="T89" i="22"/>
  <c r="T160" i="22" s="1"/>
  <c r="S89" i="22"/>
  <c r="S160" i="22" s="1"/>
  <c r="R89" i="22"/>
  <c r="R160" i="22" s="1"/>
  <c r="Q89" i="22"/>
  <c r="Q160" i="22" s="1"/>
  <c r="P89" i="22"/>
  <c r="P160" i="22" s="1"/>
  <c r="O89" i="22"/>
  <c r="O160" i="22" s="1"/>
  <c r="N89" i="22"/>
  <c r="N160" i="22" s="1"/>
  <c r="M89" i="22"/>
  <c r="M160" i="22" s="1"/>
  <c r="L89" i="22"/>
  <c r="L160" i="22" s="1"/>
  <c r="K89" i="22"/>
  <c r="K203" i="22" s="1"/>
  <c r="J89" i="22"/>
  <c r="J203" i="22" s="1"/>
  <c r="I89" i="22"/>
  <c r="I203" i="22" s="1"/>
  <c r="H89" i="22"/>
  <c r="G89" i="22"/>
  <c r="G160" i="22" s="1"/>
  <c r="F89" i="22"/>
  <c r="F160" i="22" s="1"/>
  <c r="E89" i="22"/>
  <c r="E160" i="22" s="1"/>
  <c r="D89" i="22"/>
  <c r="D160" i="22" s="1"/>
  <c r="C89" i="22"/>
  <c r="C160" i="22" s="1"/>
  <c r="B89" i="22"/>
  <c r="B160" i="22" s="1"/>
  <c r="Y79" i="22"/>
  <c r="Y202" i="22" s="1"/>
  <c r="X79" i="22"/>
  <c r="W79" i="22"/>
  <c r="W157" i="22" s="1"/>
  <c r="V79" i="22"/>
  <c r="V157" i="22" s="1"/>
  <c r="U79" i="22"/>
  <c r="U157" i="22" s="1"/>
  <c r="T79" i="22"/>
  <c r="T157" i="22" s="1"/>
  <c r="S79" i="22"/>
  <c r="S157" i="22" s="1"/>
  <c r="R79" i="22"/>
  <c r="R157" i="22" s="1"/>
  <c r="Q79" i="22"/>
  <c r="Q157" i="22" s="1"/>
  <c r="P79" i="22"/>
  <c r="P157" i="22" s="1"/>
  <c r="O79" i="22"/>
  <c r="O157" i="22" s="1"/>
  <c r="N79" i="22"/>
  <c r="N157" i="22" s="1"/>
  <c r="M79" i="22"/>
  <c r="M157" i="22" s="1"/>
  <c r="L79" i="22"/>
  <c r="L157" i="22" s="1"/>
  <c r="K79" i="22"/>
  <c r="K157" i="22" s="1"/>
  <c r="J79" i="22"/>
  <c r="J157" i="22" s="1"/>
  <c r="I79" i="22"/>
  <c r="I202" i="22" s="1"/>
  <c r="H79" i="22"/>
  <c r="H157" i="22" s="1"/>
  <c r="G79" i="22"/>
  <c r="G157" i="22" s="1"/>
  <c r="F79" i="22"/>
  <c r="F157" i="22" s="1"/>
  <c r="E79" i="22"/>
  <c r="E157" i="22" s="1"/>
  <c r="D79" i="22"/>
  <c r="D157" i="22" s="1"/>
  <c r="C79" i="22"/>
  <c r="C157" i="22" s="1"/>
  <c r="B79" i="22"/>
  <c r="B157" i="22" s="1"/>
  <c r="Y60" i="22"/>
  <c r="Y201" i="22" s="1"/>
  <c r="X60" i="22"/>
  <c r="W60" i="22"/>
  <c r="W153" i="22" s="1"/>
  <c r="V60" i="22"/>
  <c r="V153" i="22" s="1"/>
  <c r="U60" i="22"/>
  <c r="U153" i="22" s="1"/>
  <c r="T60" i="22"/>
  <c r="T153" i="22" s="1"/>
  <c r="S60" i="22"/>
  <c r="R60" i="22"/>
  <c r="Q60" i="22"/>
  <c r="P60" i="22"/>
  <c r="O60" i="22"/>
  <c r="O153" i="22" s="1"/>
  <c r="N60" i="22"/>
  <c r="N153" i="22" s="1"/>
  <c r="M60" i="22"/>
  <c r="L60" i="22"/>
  <c r="L153" i="22" s="1"/>
  <c r="K60" i="22"/>
  <c r="K153" i="22" s="1"/>
  <c r="J60" i="22"/>
  <c r="J153" i="22" s="1"/>
  <c r="I60" i="22"/>
  <c r="I153" i="22" s="1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C201" i="22" s="1"/>
  <c r="B60" i="22"/>
  <c r="B201" i="22" s="1"/>
  <c r="Y33" i="22"/>
  <c r="Y192" i="22" s="1"/>
  <c r="X33" i="22"/>
  <c r="W33" i="22"/>
  <c r="V33" i="22"/>
  <c r="U33" i="22"/>
  <c r="T33" i="22"/>
  <c r="T141" i="22" s="1"/>
  <c r="S33" i="22"/>
  <c r="S141" i="22" s="1"/>
  <c r="R33" i="22"/>
  <c r="R141" i="22" s="1"/>
  <c r="Q33" i="22"/>
  <c r="Q141" i="22" s="1"/>
  <c r="P33" i="22"/>
  <c r="O33" i="22"/>
  <c r="N33" i="22"/>
  <c r="M33" i="22"/>
  <c r="M141" i="22" s="1"/>
  <c r="L33" i="22"/>
  <c r="L141" i="22" s="1"/>
  <c r="K33" i="22"/>
  <c r="J33" i="22"/>
  <c r="I33" i="22"/>
  <c r="H33" i="22"/>
  <c r="G33" i="22"/>
  <c r="G141" i="22" s="1"/>
  <c r="G132" i="22" s="1"/>
  <c r="F33" i="22"/>
  <c r="E33" i="22"/>
  <c r="D33" i="22"/>
  <c r="D141" i="22" s="1"/>
  <c r="C33" i="22"/>
  <c r="C141" i="22" s="1"/>
  <c r="C132" i="22" s="1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O165" i="21" s="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K165" i="21" s="1"/>
  <c r="J174" i="21"/>
  <c r="J165" i="21" s="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C165" i="21" s="1"/>
  <c r="B168" i="21"/>
  <c r="Y167" i="21"/>
  <c r="X167" i="21"/>
  <c r="W167" i="21"/>
  <c r="V167" i="21"/>
  <c r="U167" i="21"/>
  <c r="T167" i="21"/>
  <c r="S167" i="21"/>
  <c r="R167" i="21"/>
  <c r="R165" i="21" s="1"/>
  <c r="Q167" i="21"/>
  <c r="P167" i="21"/>
  <c r="P165" i="21" s="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B165" i="21" s="1"/>
  <c r="Y166" i="21"/>
  <c r="Y165" i="21" s="1"/>
  <c r="X166" i="21"/>
  <c r="X165" i="21" s="1"/>
  <c r="W166" i="21"/>
  <c r="W165" i="21" s="1"/>
  <c r="V166" i="21"/>
  <c r="V165" i="21" s="1"/>
  <c r="U166" i="21"/>
  <c r="U165" i="21" s="1"/>
  <c r="T166" i="21"/>
  <c r="S166" i="21"/>
  <c r="S165" i="21" s="1"/>
  <c r="R166" i="21"/>
  <c r="Q166" i="21"/>
  <c r="Q165" i="21" s="1"/>
  <c r="P166" i="21"/>
  <c r="O166" i="21"/>
  <c r="N166" i="21"/>
  <c r="N165" i="21" s="1"/>
  <c r="M166" i="21"/>
  <c r="M165" i="21" s="1"/>
  <c r="L166" i="21"/>
  <c r="L165" i="21" s="1"/>
  <c r="K166" i="21"/>
  <c r="J166" i="21"/>
  <c r="I166" i="21"/>
  <c r="H166" i="21"/>
  <c r="G166" i="21"/>
  <c r="G165" i="21" s="1"/>
  <c r="F166" i="21"/>
  <c r="F165" i="21" s="1"/>
  <c r="E166" i="21"/>
  <c r="E165" i="21" s="1"/>
  <c r="D166" i="21"/>
  <c r="D165" i="21" s="1"/>
  <c r="C166" i="21"/>
  <c r="B166" i="21"/>
  <c r="T165" i="21"/>
  <c r="I165" i="21"/>
  <c r="H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E146" i="21" s="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S160" i="21"/>
  <c r="C160" i="21"/>
  <c r="B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S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S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U146" i="21" s="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T146" i="21" s="1"/>
  <c r="S148" i="21"/>
  <c r="S146" i="21" s="1"/>
  <c r="R148" i="21"/>
  <c r="R146" i="21" s="1"/>
  <c r="Q148" i="21"/>
  <c r="Q146" i="21" s="1"/>
  <c r="P148" i="21"/>
  <c r="O148" i="21"/>
  <c r="N148" i="21"/>
  <c r="M148" i="21"/>
  <c r="L148" i="21"/>
  <c r="K148" i="21"/>
  <c r="J148" i="21"/>
  <c r="I148" i="21"/>
  <c r="H148" i="21"/>
  <c r="H146" i="21" s="1"/>
  <c r="G148" i="21"/>
  <c r="F148" i="21"/>
  <c r="F146" i="21" s="1"/>
  <c r="E148" i="21"/>
  <c r="D148" i="21"/>
  <c r="C148" i="21"/>
  <c r="B148" i="21"/>
  <c r="Y147" i="21"/>
  <c r="Y146" i="21" s="1"/>
  <c r="X147" i="21"/>
  <c r="X146" i="21" s="1"/>
  <c r="W147" i="21"/>
  <c r="W146" i="21" s="1"/>
  <c r="V147" i="21"/>
  <c r="V146" i="21" s="1"/>
  <c r="U147" i="21"/>
  <c r="T147" i="21"/>
  <c r="S147" i="21"/>
  <c r="R147" i="21"/>
  <c r="Q147" i="21"/>
  <c r="P147" i="21"/>
  <c r="P146" i="21" s="1"/>
  <c r="O147" i="21"/>
  <c r="O146" i="21" s="1"/>
  <c r="N147" i="21"/>
  <c r="N146" i="21" s="1"/>
  <c r="M147" i="21"/>
  <c r="M146" i="21" s="1"/>
  <c r="L147" i="21"/>
  <c r="L146" i="21" s="1"/>
  <c r="K147" i="21"/>
  <c r="K146" i="21" s="1"/>
  <c r="J147" i="21"/>
  <c r="I147" i="21"/>
  <c r="I146" i="21" s="1"/>
  <c r="H147" i="21"/>
  <c r="G147" i="21"/>
  <c r="G146" i="21" s="1"/>
  <c r="F147" i="21"/>
  <c r="E147" i="21"/>
  <c r="D147" i="21"/>
  <c r="D146" i="21" s="1"/>
  <c r="C147" i="21"/>
  <c r="C146" i="21" s="1"/>
  <c r="B147" i="21"/>
  <c r="B146" i="21" s="1"/>
  <c r="J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U141" i="21"/>
  <c r="Q141" i="21"/>
  <c r="M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Q132" i="21" s="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M132" i="21" s="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Y132" i="21" s="1"/>
  <c r="X133" i="21"/>
  <c r="W133" i="21"/>
  <c r="V133" i="21"/>
  <c r="U133" i="21"/>
  <c r="U132" i="21" s="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U205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I194" i="21" s="1"/>
  <c r="H60" i="21"/>
  <c r="H201" i="21" s="1"/>
  <c r="G60" i="2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V192" i="21" s="1"/>
  <c r="U33" i="21"/>
  <c r="U192" i="21" s="1"/>
  <c r="T33" i="2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M183" i="21" s="1"/>
  <c r="L33" i="21"/>
  <c r="K33" i="21"/>
  <c r="K192" i="21" s="1"/>
  <c r="J33" i="21"/>
  <c r="J192" i="21" s="1"/>
  <c r="I33" i="21"/>
  <c r="I192" i="21" s="1"/>
  <c r="I183" i="21" s="1"/>
  <c r="H33" i="21"/>
  <c r="H192" i="21" s="1"/>
  <c r="G33" i="21"/>
  <c r="G192" i="21" s="1"/>
  <c r="G183" i="21" s="1"/>
  <c r="F33" i="21"/>
  <c r="F192" i="21" s="1"/>
  <c r="E33" i="21"/>
  <c r="E192" i="21" s="1"/>
  <c r="E183" i="21" s="1"/>
  <c r="D33" i="2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C71" i="20"/>
  <c r="W70" i="20"/>
  <c r="S69" i="20"/>
  <c r="O69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J62" i="20"/>
  <c r="F61" i="20"/>
  <c r="F114" i="4" s="1"/>
  <c r="B61" i="20"/>
  <c r="G60" i="20"/>
  <c r="G113" i="4" s="1"/>
  <c r="B60" i="20"/>
  <c r="B113" i="4" s="1"/>
  <c r="Y58" i="20"/>
  <c r="Y42" i="7" s="1"/>
  <c r="X58" i="20"/>
  <c r="X42" i="7" s="1"/>
  <c r="W58" i="20"/>
  <c r="W42" i="7" s="1"/>
  <c r="V58" i="20"/>
  <c r="U58" i="20"/>
  <c r="T58" i="20"/>
  <c r="T42" i="7" s="1"/>
  <c r="S58" i="20"/>
  <c r="S42" i="7" s="1"/>
  <c r="R58" i="20"/>
  <c r="R42" i="7" s="1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W54" i="20"/>
  <c r="W51" i="20" s="1"/>
  <c r="W65" i="4" s="1"/>
  <c r="V54" i="20"/>
  <c r="U54" i="20"/>
  <c r="U71" i="20" s="1"/>
  <c r="T54" i="20"/>
  <c r="S54" i="20"/>
  <c r="S71" i="20" s="1"/>
  <c r="R54" i="20"/>
  <c r="Q54" i="20"/>
  <c r="Q51" i="20" s="1"/>
  <c r="Q65" i="4" s="1"/>
  <c r="Q138" i="4" s="1"/>
  <c r="P54" i="20"/>
  <c r="O54" i="20"/>
  <c r="N54" i="20"/>
  <c r="M54" i="20"/>
  <c r="L54" i="20"/>
  <c r="L71" i="20" s="1"/>
  <c r="K54" i="20"/>
  <c r="K71" i="20" s="1"/>
  <c r="J54" i="20"/>
  <c r="J79" i="20" s="1"/>
  <c r="J170" i="4" s="1"/>
  <c r="I54" i="20"/>
  <c r="I68" i="4" s="1"/>
  <c r="I141" i="4" s="1"/>
  <c r="H54" i="20"/>
  <c r="G54" i="20"/>
  <c r="F54" i="20"/>
  <c r="E54" i="20"/>
  <c r="E71" i="20" s="1"/>
  <c r="D54" i="20"/>
  <c r="C54" i="20"/>
  <c r="B54" i="20"/>
  <c r="Y53" i="20"/>
  <c r="X53" i="20"/>
  <c r="W53" i="20"/>
  <c r="V53" i="20"/>
  <c r="U53" i="20"/>
  <c r="U70" i="20" s="1"/>
  <c r="T53" i="20"/>
  <c r="T70" i="20" s="1"/>
  <c r="S53" i="20"/>
  <c r="S70" i="20" s="1"/>
  <c r="R53" i="20"/>
  <c r="Q53" i="20"/>
  <c r="P53" i="20"/>
  <c r="O53" i="20"/>
  <c r="N53" i="20"/>
  <c r="M53" i="20"/>
  <c r="M70" i="20" s="1"/>
  <c r="L53" i="20"/>
  <c r="K53" i="20"/>
  <c r="K67" i="4" s="1"/>
  <c r="K140" i="4" s="1"/>
  <c r="J53" i="20"/>
  <c r="I53" i="20"/>
  <c r="H53" i="20"/>
  <c r="G53" i="20"/>
  <c r="F53" i="20"/>
  <c r="E53" i="20"/>
  <c r="E70" i="20" s="1"/>
  <c r="D53" i="20"/>
  <c r="D70" i="20" s="1"/>
  <c r="C53" i="20"/>
  <c r="C70" i="20" s="1"/>
  <c r="B53" i="20"/>
  <c r="B78" i="20" s="1"/>
  <c r="B169" i="4" s="1"/>
  <c r="Y52" i="20"/>
  <c r="Y51" i="20" s="1"/>
  <c r="X52" i="20"/>
  <c r="X51" i="20" s="1"/>
  <c r="X65" i="4" s="1"/>
  <c r="W52" i="20"/>
  <c r="V52" i="20"/>
  <c r="U52" i="20"/>
  <c r="T52" i="20"/>
  <c r="S52" i="20"/>
  <c r="R52" i="20"/>
  <c r="Q52" i="20"/>
  <c r="P52" i="20"/>
  <c r="O52" i="20"/>
  <c r="N52" i="20"/>
  <c r="N66" i="4" s="1"/>
  <c r="N139" i="4" s="1"/>
  <c r="M52" i="20"/>
  <c r="M66" i="4" s="1"/>
  <c r="L52" i="20"/>
  <c r="K52" i="20"/>
  <c r="J52" i="20"/>
  <c r="I52" i="20"/>
  <c r="H52" i="20"/>
  <c r="G52" i="20"/>
  <c r="F52" i="20"/>
  <c r="E52" i="20"/>
  <c r="E69" i="20" s="1"/>
  <c r="D52" i="20"/>
  <c r="C52" i="20"/>
  <c r="B52" i="20"/>
  <c r="B77" i="20" s="1"/>
  <c r="C51" i="20"/>
  <c r="C65" i="4" s="1"/>
  <c r="C138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P13" i="4" s="1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X197" i="19" s="1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V197" i="19" s="1"/>
  <c r="U202" i="19"/>
  <c r="T202" i="19"/>
  <c r="S202" i="19"/>
  <c r="R202" i="19"/>
  <c r="Q202" i="19"/>
  <c r="P202" i="19"/>
  <c r="O202" i="19"/>
  <c r="O197" i="19" s="1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P197" i="19" s="1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Q197" i="19" s="1"/>
  <c r="P200" i="19"/>
  <c r="O200" i="19"/>
  <c r="N200" i="19"/>
  <c r="N197" i="19" s="1"/>
  <c r="M200" i="19"/>
  <c r="L200" i="19"/>
  <c r="L197" i="19" s="1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M197" i="19" s="1"/>
  <c r="L199" i="19"/>
  <c r="K199" i="19"/>
  <c r="K197" i="19" s="1"/>
  <c r="J199" i="19"/>
  <c r="I199" i="19"/>
  <c r="H199" i="19"/>
  <c r="G199" i="19"/>
  <c r="F199" i="19"/>
  <c r="E199" i="19"/>
  <c r="D199" i="19"/>
  <c r="C199" i="19"/>
  <c r="B199" i="19"/>
  <c r="Y198" i="19"/>
  <c r="Y197" i="19" s="1"/>
  <c r="X198" i="19"/>
  <c r="W198" i="19"/>
  <c r="V198" i="19"/>
  <c r="U198" i="19"/>
  <c r="T198" i="19"/>
  <c r="T197" i="19" s="1"/>
  <c r="S198" i="19"/>
  <c r="S197" i="19" s="1"/>
  <c r="R198" i="19"/>
  <c r="R197" i="19" s="1"/>
  <c r="Q198" i="19"/>
  <c r="P198" i="19"/>
  <c r="O198" i="19"/>
  <c r="N198" i="19"/>
  <c r="M198" i="19"/>
  <c r="L198" i="19"/>
  <c r="K198" i="19"/>
  <c r="J198" i="19"/>
  <c r="J197" i="19" s="1"/>
  <c r="I198" i="19"/>
  <c r="I197" i="19" s="1"/>
  <c r="H198" i="19"/>
  <c r="H197" i="19" s="1"/>
  <c r="G198" i="19"/>
  <c r="G197" i="19" s="1"/>
  <c r="F198" i="19"/>
  <c r="F197" i="19" s="1"/>
  <c r="E198" i="19"/>
  <c r="E197" i="19" s="1"/>
  <c r="D198" i="19"/>
  <c r="D197" i="19" s="1"/>
  <c r="C198" i="19"/>
  <c r="C197" i="19" s="1"/>
  <c r="B198" i="19"/>
  <c r="W197" i="19"/>
  <c r="U197" i="19"/>
  <c r="B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X209" i="19" s="1"/>
  <c r="W142" i="19"/>
  <c r="V142" i="19"/>
  <c r="U142" i="19"/>
  <c r="T142" i="19"/>
  <c r="T209" i="19" s="1"/>
  <c r="S142" i="19"/>
  <c r="S209" i="19" s="1"/>
  <c r="R142" i="19"/>
  <c r="Q142" i="19"/>
  <c r="Q209" i="19" s="1"/>
  <c r="P142" i="19"/>
  <c r="P209" i="19" s="1"/>
  <c r="O142" i="19"/>
  <c r="O209" i="19" s="1"/>
  <c r="N142" i="19"/>
  <c r="M142" i="19"/>
  <c r="L142" i="19"/>
  <c r="L209" i="19" s="1"/>
  <c r="K142" i="19"/>
  <c r="K209" i="19" s="1"/>
  <c r="J142" i="19"/>
  <c r="I142" i="19"/>
  <c r="I209" i="19" s="1"/>
  <c r="H142" i="19"/>
  <c r="H209" i="19" s="1"/>
  <c r="G142" i="19"/>
  <c r="F142" i="19"/>
  <c r="E142" i="19"/>
  <c r="D142" i="19"/>
  <c r="C142" i="19"/>
  <c r="B142" i="19"/>
  <c r="Y121" i="19"/>
  <c r="X121" i="19"/>
  <c r="X203" i="19" s="1"/>
  <c r="W121" i="19"/>
  <c r="V121" i="19"/>
  <c r="U121" i="19"/>
  <c r="T121" i="19"/>
  <c r="T203" i="19" s="1"/>
  <c r="S121" i="19"/>
  <c r="S203" i="19" s="1"/>
  <c r="R121" i="19"/>
  <c r="R203" i="19" s="1"/>
  <c r="Q121" i="19"/>
  <c r="P121" i="19"/>
  <c r="P203" i="19" s="1"/>
  <c r="O121" i="19"/>
  <c r="N121" i="19"/>
  <c r="M121" i="19"/>
  <c r="L121" i="19"/>
  <c r="L203" i="19" s="1"/>
  <c r="K121" i="19"/>
  <c r="K203" i="19" s="1"/>
  <c r="J121" i="19"/>
  <c r="J203" i="19" s="1"/>
  <c r="I121" i="19"/>
  <c r="I203" i="19" s="1"/>
  <c r="H121" i="19"/>
  <c r="H203" i="19" s="1"/>
  <c r="G121" i="19"/>
  <c r="G203" i="19" s="1"/>
  <c r="F121" i="19"/>
  <c r="E121" i="19"/>
  <c r="D121" i="19"/>
  <c r="D203" i="19" s="1"/>
  <c r="C121" i="19"/>
  <c r="C203" i="19" s="1"/>
  <c r="B121" i="19"/>
  <c r="B203" i="19" s="1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V72" i="19"/>
  <c r="U72" i="19"/>
  <c r="T72" i="19"/>
  <c r="S72" i="19"/>
  <c r="R72" i="19"/>
  <c r="Q72" i="19"/>
  <c r="Q61" i="19" s="1"/>
  <c r="P72" i="19"/>
  <c r="P61" i="19" s="1"/>
  <c r="O72" i="19"/>
  <c r="O61" i="19" s="1"/>
  <c r="N72" i="19"/>
  <c r="N61" i="19" s="1"/>
  <c r="M72" i="19"/>
  <c r="M61" i="19" s="1"/>
  <c r="L72" i="19"/>
  <c r="K72" i="19"/>
  <c r="J72" i="19"/>
  <c r="I72" i="19"/>
  <c r="H72" i="19"/>
  <c r="G72" i="19"/>
  <c r="F72" i="19"/>
  <c r="E72" i="19"/>
  <c r="D72" i="19"/>
  <c r="C72" i="19"/>
  <c r="B72" i="19"/>
  <c r="R61" i="19"/>
  <c r="R229" i="19" s="1"/>
  <c r="J61" i="19"/>
  <c r="J229" i="19" s="1"/>
  <c r="H61" i="19"/>
  <c r="H229" i="19" s="1"/>
  <c r="G61" i="19"/>
  <c r="G229" i="19" s="1"/>
  <c r="B61" i="19"/>
  <c r="B229" i="19" s="1"/>
  <c r="Y44" i="19"/>
  <c r="X44" i="19"/>
  <c r="W44" i="19"/>
  <c r="W5" i="19" s="1"/>
  <c r="V44" i="19"/>
  <c r="U44" i="19"/>
  <c r="U5" i="19" s="1"/>
  <c r="U80" i="16" s="1"/>
  <c r="U109" i="4" s="1"/>
  <c r="T44" i="19"/>
  <c r="S44" i="19"/>
  <c r="R44" i="19"/>
  <c r="Q44" i="19"/>
  <c r="P44" i="19"/>
  <c r="O44" i="19"/>
  <c r="O5" i="19" s="1"/>
  <c r="N44" i="19"/>
  <c r="M44" i="19"/>
  <c r="M5" i="19" s="1"/>
  <c r="L44" i="19"/>
  <c r="K44" i="19"/>
  <c r="J44" i="19"/>
  <c r="J5" i="19" s="1"/>
  <c r="I44" i="19"/>
  <c r="H44" i="19"/>
  <c r="G44" i="19"/>
  <c r="G5" i="19" s="1"/>
  <c r="G77" i="16" s="1"/>
  <c r="G76" i="16" s="1"/>
  <c r="F44" i="19"/>
  <c r="F5" i="19" s="1"/>
  <c r="F80" i="16" s="1"/>
  <c r="F109" i="4" s="1"/>
  <c r="E44" i="19"/>
  <c r="E5" i="19" s="1"/>
  <c r="E80" i="16" s="1"/>
  <c r="E109" i="4" s="1"/>
  <c r="D44" i="19"/>
  <c r="C44" i="19"/>
  <c r="B44" i="19"/>
  <c r="B5" i="19" s="1"/>
  <c r="X5" i="19"/>
  <c r="X80" i="16" s="1"/>
  <c r="V5" i="19"/>
  <c r="V80" i="16" s="1"/>
  <c r="V109" i="4" s="1"/>
  <c r="R5" i="19"/>
  <c r="R77" i="16" s="1"/>
  <c r="R76" i="16" s="1"/>
  <c r="P5" i="19"/>
  <c r="N5" i="19"/>
  <c r="H5" i="19"/>
  <c r="H77" i="16" s="1"/>
  <c r="H76" i="16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Y197" i="18" s="1"/>
  <c r="X202" i="18"/>
  <c r="X197" i="18" s="1"/>
  <c r="W202" i="18"/>
  <c r="W197" i="18" s="1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U197" i="18" s="1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P197" i="18" s="1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O197" i="18" s="1"/>
  <c r="N199" i="18"/>
  <c r="N197" i="18" s="1"/>
  <c r="M199" i="18"/>
  <c r="M197" i="18" s="1"/>
  <c r="L199" i="18"/>
  <c r="L197" i="18" s="1"/>
  <c r="K199" i="18"/>
  <c r="J199" i="18"/>
  <c r="I199" i="18"/>
  <c r="H199" i="18"/>
  <c r="G199" i="18"/>
  <c r="F199" i="18"/>
  <c r="E199" i="18"/>
  <c r="D199" i="18"/>
  <c r="C199" i="18"/>
  <c r="B199" i="18"/>
  <c r="B197" i="18" s="1"/>
  <c r="Y198" i="18"/>
  <c r="X198" i="18"/>
  <c r="W198" i="18"/>
  <c r="V198" i="18"/>
  <c r="U198" i="18"/>
  <c r="T198" i="18"/>
  <c r="T197" i="18" s="1"/>
  <c r="S198" i="18"/>
  <c r="S197" i="18" s="1"/>
  <c r="R198" i="18"/>
  <c r="R197" i="18" s="1"/>
  <c r="Q198" i="18"/>
  <c r="Q197" i="18" s="1"/>
  <c r="P198" i="18"/>
  <c r="O198" i="18"/>
  <c r="N198" i="18"/>
  <c r="M198" i="18"/>
  <c r="L198" i="18"/>
  <c r="K198" i="18"/>
  <c r="K197" i="18" s="1"/>
  <c r="J198" i="18"/>
  <c r="J197" i="18" s="1"/>
  <c r="I198" i="18"/>
  <c r="I197" i="18" s="1"/>
  <c r="H198" i="18"/>
  <c r="H197" i="18" s="1"/>
  <c r="G198" i="18"/>
  <c r="G197" i="18" s="1"/>
  <c r="F198" i="18"/>
  <c r="F197" i="18" s="1"/>
  <c r="E198" i="18"/>
  <c r="D198" i="18"/>
  <c r="C198" i="18"/>
  <c r="B198" i="18"/>
  <c r="V197" i="18"/>
  <c r="E197" i="18"/>
  <c r="D197" i="18"/>
  <c r="C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W190" i="18"/>
  <c r="G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4" i="18"/>
  <c r="Q184" i="18"/>
  <c r="I184" i="18"/>
  <c r="Y183" i="18"/>
  <c r="Y178" i="18" s="1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U178" i="18" s="1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R178" i="18" s="1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Q178" i="18" s="1"/>
  <c r="P180" i="18"/>
  <c r="P178" i="18" s="1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W179" i="18"/>
  <c r="V179" i="18"/>
  <c r="U179" i="18"/>
  <c r="T179" i="18"/>
  <c r="T178" i="18" s="1"/>
  <c r="S179" i="18"/>
  <c r="S178" i="18" s="1"/>
  <c r="R179" i="18"/>
  <c r="Q179" i="18"/>
  <c r="P179" i="18"/>
  <c r="O179" i="18"/>
  <c r="N179" i="18"/>
  <c r="M179" i="18"/>
  <c r="M178" i="18" s="1"/>
  <c r="L179" i="18"/>
  <c r="L178" i="18" s="1"/>
  <c r="K179" i="18"/>
  <c r="K178" i="18" s="1"/>
  <c r="J179" i="18"/>
  <c r="J178" i="18" s="1"/>
  <c r="I179" i="18"/>
  <c r="I178" i="18" s="1"/>
  <c r="H179" i="18"/>
  <c r="H178" i="18" s="1"/>
  <c r="G179" i="18"/>
  <c r="F179" i="18"/>
  <c r="E179" i="18"/>
  <c r="E178" i="18" s="1"/>
  <c r="D179" i="18"/>
  <c r="D178" i="18" s="1"/>
  <c r="C179" i="18"/>
  <c r="C178" i="18" s="1"/>
  <c r="B179" i="18"/>
  <c r="B178" i="18" s="1"/>
  <c r="X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V190" i="18" s="1"/>
  <c r="U93" i="18"/>
  <c r="U190" i="18" s="1"/>
  <c r="T93" i="18"/>
  <c r="S93" i="18"/>
  <c r="R93" i="18"/>
  <c r="Q93" i="18"/>
  <c r="P93" i="18"/>
  <c r="O93" i="18"/>
  <c r="O190" i="18" s="1"/>
  <c r="N93" i="18"/>
  <c r="N190" i="18" s="1"/>
  <c r="M93" i="18"/>
  <c r="M190" i="18" s="1"/>
  <c r="L93" i="18"/>
  <c r="K93" i="18"/>
  <c r="J93" i="18"/>
  <c r="I93" i="18"/>
  <c r="H93" i="18"/>
  <c r="G93" i="18"/>
  <c r="F93" i="18"/>
  <c r="F190" i="18" s="1"/>
  <c r="E93" i="18"/>
  <c r="E190" i="18" s="1"/>
  <c r="D93" i="18"/>
  <c r="C93" i="18"/>
  <c r="B93" i="18"/>
  <c r="Y72" i="18"/>
  <c r="X72" i="18"/>
  <c r="W72" i="18"/>
  <c r="W184" i="18" s="1"/>
  <c r="V72" i="18"/>
  <c r="V184" i="18" s="1"/>
  <c r="U72" i="18"/>
  <c r="U184" i="18" s="1"/>
  <c r="T72" i="18"/>
  <c r="S72" i="18"/>
  <c r="R72" i="18"/>
  <c r="Q72" i="18"/>
  <c r="P72" i="18"/>
  <c r="O72" i="18"/>
  <c r="O184" i="18" s="1"/>
  <c r="N72" i="18"/>
  <c r="N184" i="18" s="1"/>
  <c r="M72" i="18"/>
  <c r="M184" i="18" s="1"/>
  <c r="L72" i="18"/>
  <c r="K72" i="18"/>
  <c r="J72" i="18"/>
  <c r="I72" i="18"/>
  <c r="H72" i="18"/>
  <c r="G72" i="18"/>
  <c r="G184" i="18" s="1"/>
  <c r="F72" i="18"/>
  <c r="F184" i="18" s="1"/>
  <c r="E72" i="18"/>
  <c r="E184" i="18" s="1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G5" i="18" s="1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223" i="18" s="1"/>
  <c r="V16" i="18"/>
  <c r="V223" i="18" s="1"/>
  <c r="U16" i="18"/>
  <c r="U223" i="18" s="1"/>
  <c r="T16" i="18"/>
  <c r="T5" i="18" s="1"/>
  <c r="S16" i="18"/>
  <c r="S223" i="18" s="1"/>
  <c r="R16" i="18"/>
  <c r="R5" i="18" s="1"/>
  <c r="R97" i="16" s="1"/>
  <c r="Q16" i="18"/>
  <c r="Q223" i="18" s="1"/>
  <c r="P16" i="18"/>
  <c r="P223" i="18" s="1"/>
  <c r="O16" i="18"/>
  <c r="O223" i="18" s="1"/>
  <c r="N16" i="18"/>
  <c r="N223" i="18" s="1"/>
  <c r="M16" i="18"/>
  <c r="M223" i="18" s="1"/>
  <c r="L16" i="18"/>
  <c r="K16" i="18"/>
  <c r="K223" i="18" s="1"/>
  <c r="J16" i="18"/>
  <c r="J223" i="18" s="1"/>
  <c r="I16" i="18"/>
  <c r="I223" i="18" s="1"/>
  <c r="H16" i="18"/>
  <c r="H223" i="18" s="1"/>
  <c r="G16" i="18"/>
  <c r="G223" i="18" s="1"/>
  <c r="F16" i="18"/>
  <c r="F223" i="18" s="1"/>
  <c r="E16" i="18"/>
  <c r="E223" i="18" s="1"/>
  <c r="D16" i="18"/>
  <c r="D223" i="18" s="1"/>
  <c r="C16" i="18"/>
  <c r="C223" i="18" s="1"/>
  <c r="B16" i="18"/>
  <c r="B223" i="18" s="1"/>
  <c r="F5" i="18"/>
  <c r="F167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G197" i="17" s="1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F197" i="17" s="1"/>
  <c r="E199" i="17"/>
  <c r="E197" i="17" s="1"/>
  <c r="D199" i="17"/>
  <c r="D197" i="17" s="1"/>
  <c r="C199" i="17"/>
  <c r="C197" i="17" s="1"/>
  <c r="B199" i="17"/>
  <c r="Y198" i="17"/>
  <c r="Y197" i="17" s="1"/>
  <c r="X198" i="17"/>
  <c r="X197" i="17" s="1"/>
  <c r="W198" i="17"/>
  <c r="W197" i="17" s="1"/>
  <c r="V198" i="17"/>
  <c r="V197" i="17" s="1"/>
  <c r="U198" i="17"/>
  <c r="U197" i="17" s="1"/>
  <c r="T198" i="17"/>
  <c r="T197" i="17" s="1"/>
  <c r="S198" i="17"/>
  <c r="S197" i="17" s="1"/>
  <c r="R198" i="17"/>
  <c r="R197" i="17" s="1"/>
  <c r="Q198" i="17"/>
  <c r="Q197" i="17" s="1"/>
  <c r="P198" i="17"/>
  <c r="P197" i="17" s="1"/>
  <c r="O198" i="17"/>
  <c r="N198" i="17"/>
  <c r="M198" i="17"/>
  <c r="L198" i="17"/>
  <c r="K198" i="17"/>
  <c r="K197" i="17" s="1"/>
  <c r="J198" i="17"/>
  <c r="J197" i="17" s="1"/>
  <c r="I198" i="17"/>
  <c r="I197" i="17" s="1"/>
  <c r="H198" i="17"/>
  <c r="H197" i="17" s="1"/>
  <c r="G198" i="17"/>
  <c r="F198" i="17"/>
  <c r="E198" i="17"/>
  <c r="D198" i="17"/>
  <c r="C198" i="17"/>
  <c r="B198" i="17"/>
  <c r="B197" i="17" s="1"/>
  <c r="O197" i="17"/>
  <c r="N197" i="17"/>
  <c r="M197" i="17"/>
  <c r="L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U190" i="17"/>
  <c r="T190" i="17"/>
  <c r="M190" i="17"/>
  <c r="L190" i="17"/>
  <c r="E190" i="17"/>
  <c r="D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Q178" i="17" s="1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L178" i="17" s="1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K178" i="17" s="1"/>
  <c r="J180" i="17"/>
  <c r="J178" i="17" s="1"/>
  <c r="I180" i="17"/>
  <c r="I178" i="17" s="1"/>
  <c r="H180" i="17"/>
  <c r="H178" i="17" s="1"/>
  <c r="G180" i="17"/>
  <c r="F180" i="17"/>
  <c r="E180" i="17"/>
  <c r="D180" i="17"/>
  <c r="C180" i="17"/>
  <c r="B180" i="17"/>
  <c r="Y179" i="17"/>
  <c r="Y178" i="17" s="1"/>
  <c r="X179" i="17"/>
  <c r="X178" i="17" s="1"/>
  <c r="W179" i="17"/>
  <c r="W178" i="17" s="1"/>
  <c r="V179" i="17"/>
  <c r="V178" i="17" s="1"/>
  <c r="U179" i="17"/>
  <c r="U178" i="17" s="1"/>
  <c r="T179" i="17"/>
  <c r="S179" i="17"/>
  <c r="R179" i="17"/>
  <c r="Q179" i="17"/>
  <c r="P179" i="17"/>
  <c r="P178" i="17" s="1"/>
  <c r="O179" i="17"/>
  <c r="O178" i="17" s="1"/>
  <c r="N179" i="17"/>
  <c r="N178" i="17" s="1"/>
  <c r="M179" i="17"/>
  <c r="M178" i="17" s="1"/>
  <c r="L179" i="17"/>
  <c r="K179" i="17"/>
  <c r="J179" i="17"/>
  <c r="I179" i="17"/>
  <c r="H179" i="17"/>
  <c r="G179" i="17"/>
  <c r="G178" i="17" s="1"/>
  <c r="F179" i="17"/>
  <c r="F178" i="17" s="1"/>
  <c r="E179" i="17"/>
  <c r="E178" i="17" s="1"/>
  <c r="D179" i="17"/>
  <c r="D178" i="17" s="1"/>
  <c r="C179" i="17"/>
  <c r="C178" i="17" s="1"/>
  <c r="B179" i="17"/>
  <c r="B178" i="17" s="1"/>
  <c r="T178" i="17"/>
  <c r="S178" i="17"/>
  <c r="R178" i="17"/>
  <c r="D175" i="17"/>
  <c r="D174" i="17"/>
  <c r="D173" i="17"/>
  <c r="D172" i="17"/>
  <c r="D170" i="17"/>
  <c r="D169" i="17"/>
  <c r="D167" i="17"/>
  <c r="D166" i="17"/>
  <c r="D165" i="17"/>
  <c r="D164" i="17"/>
  <c r="D163" i="17"/>
  <c r="D161" i="17"/>
  <c r="Y142" i="17"/>
  <c r="X142" i="17"/>
  <c r="W142" i="17"/>
  <c r="V142" i="17"/>
  <c r="V248" i="17" s="1"/>
  <c r="U142" i="17"/>
  <c r="U248" i="17" s="1"/>
  <c r="T142" i="17"/>
  <c r="S142" i="17"/>
  <c r="R142" i="17"/>
  <c r="Q142" i="17"/>
  <c r="P142" i="17"/>
  <c r="O142" i="17"/>
  <c r="N142" i="17"/>
  <c r="N248" i="17" s="1"/>
  <c r="M142" i="17"/>
  <c r="M248" i="17" s="1"/>
  <c r="L142" i="17"/>
  <c r="K142" i="17"/>
  <c r="J142" i="17"/>
  <c r="I142" i="17"/>
  <c r="H142" i="17"/>
  <c r="G142" i="17"/>
  <c r="F142" i="17"/>
  <c r="F248" i="17" s="1"/>
  <c r="E142" i="17"/>
  <c r="E248" i="17" s="1"/>
  <c r="D142" i="17"/>
  <c r="C142" i="17"/>
  <c r="B142" i="17"/>
  <c r="Y121" i="17"/>
  <c r="X121" i="17"/>
  <c r="W121" i="17"/>
  <c r="W246" i="17" s="1"/>
  <c r="V121" i="17"/>
  <c r="V246" i="17" s="1"/>
  <c r="U121" i="17"/>
  <c r="T121" i="17"/>
  <c r="S121" i="17"/>
  <c r="R121" i="17"/>
  <c r="Q121" i="17"/>
  <c r="P121" i="17"/>
  <c r="O121" i="17"/>
  <c r="O246" i="17" s="1"/>
  <c r="N121" i="17"/>
  <c r="N246" i="17" s="1"/>
  <c r="M121" i="17"/>
  <c r="L121" i="17"/>
  <c r="K121" i="17"/>
  <c r="J121" i="17"/>
  <c r="I121" i="17"/>
  <c r="H121" i="17"/>
  <c r="G121" i="17"/>
  <c r="G246" i="17" s="1"/>
  <c r="F121" i="17"/>
  <c r="F246" i="17" s="1"/>
  <c r="E121" i="17"/>
  <c r="D121" i="17"/>
  <c r="C121" i="17"/>
  <c r="B121" i="17"/>
  <c r="Y93" i="17"/>
  <c r="X93" i="17"/>
  <c r="W93" i="17"/>
  <c r="V93" i="17"/>
  <c r="U93" i="17"/>
  <c r="U237" i="17" s="1"/>
  <c r="T93" i="17"/>
  <c r="T237" i="17" s="1"/>
  <c r="S93" i="17"/>
  <c r="R93" i="17"/>
  <c r="Q93" i="17"/>
  <c r="P93" i="17"/>
  <c r="O93" i="17"/>
  <c r="N93" i="17"/>
  <c r="M93" i="17"/>
  <c r="M237" i="17" s="1"/>
  <c r="L93" i="17"/>
  <c r="L237" i="17" s="1"/>
  <c r="K93" i="17"/>
  <c r="J93" i="17"/>
  <c r="I93" i="17"/>
  <c r="H93" i="17"/>
  <c r="G93" i="17"/>
  <c r="F93" i="17"/>
  <c r="E93" i="17"/>
  <c r="E237" i="17" s="1"/>
  <c r="D93" i="17"/>
  <c r="D237" i="17" s="1"/>
  <c r="C93" i="17"/>
  <c r="B93" i="17"/>
  <c r="Y72" i="17"/>
  <c r="X72" i="17"/>
  <c r="W72" i="17"/>
  <c r="V72" i="17"/>
  <c r="V235" i="17" s="1"/>
  <c r="U72" i="17"/>
  <c r="U235" i="17" s="1"/>
  <c r="T72" i="17"/>
  <c r="S72" i="17"/>
  <c r="R72" i="17"/>
  <c r="Q72" i="17"/>
  <c r="P72" i="17"/>
  <c r="O72" i="17"/>
  <c r="N72" i="17"/>
  <c r="N235" i="17" s="1"/>
  <c r="M72" i="17"/>
  <c r="M235" i="17" s="1"/>
  <c r="L72" i="17"/>
  <c r="K72" i="17"/>
  <c r="J72" i="17"/>
  <c r="I72" i="17"/>
  <c r="H72" i="17"/>
  <c r="G72" i="17"/>
  <c r="F72" i="17"/>
  <c r="F235" i="17" s="1"/>
  <c r="E72" i="17"/>
  <c r="E235" i="17" s="1"/>
  <c r="D72" i="17"/>
  <c r="C72" i="17"/>
  <c r="B72" i="17"/>
  <c r="Y44" i="17"/>
  <c r="Y5" i="17" s="1"/>
  <c r="Y53" i="16" s="1"/>
  <c r="X44" i="17"/>
  <c r="X5" i="17" s="1"/>
  <c r="X53" i="16" s="1"/>
  <c r="W44" i="17"/>
  <c r="W226" i="17" s="1"/>
  <c r="V44" i="17"/>
  <c r="V5" i="17" s="1"/>
  <c r="U44" i="17"/>
  <c r="T44" i="17"/>
  <c r="T226" i="17" s="1"/>
  <c r="T217" i="17" s="1"/>
  <c r="S44" i="17"/>
  <c r="S226" i="17" s="1"/>
  <c r="S217" i="17" s="1"/>
  <c r="R44" i="17"/>
  <c r="R5" i="17" s="1"/>
  <c r="R53" i="16" s="1"/>
  <c r="Q44" i="17"/>
  <c r="Q5" i="17" s="1"/>
  <c r="Q53" i="16" s="1"/>
  <c r="P44" i="17"/>
  <c r="P5" i="17" s="1"/>
  <c r="P53" i="16" s="1"/>
  <c r="P62" i="4" s="1"/>
  <c r="P135" i="4" s="1"/>
  <c r="O44" i="17"/>
  <c r="O226" i="17" s="1"/>
  <c r="N44" i="17"/>
  <c r="M44" i="17"/>
  <c r="L44" i="17"/>
  <c r="L226" i="17" s="1"/>
  <c r="K44" i="17"/>
  <c r="K226" i="17" s="1"/>
  <c r="J44" i="17"/>
  <c r="I44" i="17"/>
  <c r="H44" i="17"/>
  <c r="H5" i="17" s="1"/>
  <c r="H53" i="16" s="1"/>
  <c r="G44" i="17"/>
  <c r="G226" i="17" s="1"/>
  <c r="F44" i="17"/>
  <c r="E44" i="17"/>
  <c r="D44" i="17"/>
  <c r="D226" i="17" s="1"/>
  <c r="C44" i="17"/>
  <c r="C226" i="17" s="1"/>
  <c r="B44" i="17"/>
  <c r="B5" i="17" s="1"/>
  <c r="O5" i="17"/>
  <c r="O174" i="17" s="1"/>
  <c r="N5" i="17"/>
  <c r="N163" i="17" s="1"/>
  <c r="L5" i="17"/>
  <c r="L170" i="17" s="1"/>
  <c r="K5" i="17"/>
  <c r="K170" i="17" s="1"/>
  <c r="I5" i="17"/>
  <c r="I53" i="16" s="1"/>
  <c r="D5" i="17"/>
  <c r="D162" i="17" s="1"/>
  <c r="C5" i="17"/>
  <c r="C163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6" i="16"/>
  <c r="X96" i="16"/>
  <c r="V96" i="16"/>
  <c r="T96" i="16"/>
  <c r="S96" i="16"/>
  <c r="R96" i="16"/>
  <c r="Q96" i="16"/>
  <c r="P96" i="16"/>
  <c r="K96" i="16"/>
  <c r="J96" i="16"/>
  <c r="I96" i="16"/>
  <c r="H96" i="16"/>
  <c r="G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Y111" i="4" s="1"/>
  <c r="X82" i="16"/>
  <c r="X111" i="4" s="1"/>
  <c r="W82" i="16"/>
  <c r="W111" i="4" s="1"/>
  <c r="V82" i="16"/>
  <c r="V111" i="4" s="1"/>
  <c r="U82" i="16"/>
  <c r="T82" i="16"/>
  <c r="S82" i="16"/>
  <c r="R82" i="16"/>
  <c r="Q82" i="16"/>
  <c r="P82" i="16"/>
  <c r="O82" i="16"/>
  <c r="N82" i="16"/>
  <c r="M82" i="16"/>
  <c r="L82" i="16"/>
  <c r="K82" i="16"/>
  <c r="K111" i="4" s="1"/>
  <c r="J82" i="16"/>
  <c r="I82" i="16"/>
  <c r="I111" i="4" s="1"/>
  <c r="H82" i="16"/>
  <c r="H111" i="4" s="1"/>
  <c r="G82" i="16"/>
  <c r="G111" i="4" s="1"/>
  <c r="F82" i="16"/>
  <c r="F111" i="4" s="1"/>
  <c r="E82" i="16"/>
  <c r="E111" i="4" s="1"/>
  <c r="D82" i="16"/>
  <c r="D111" i="4" s="1"/>
  <c r="C82" i="16"/>
  <c r="C111" i="4" s="1"/>
  <c r="B82" i="16"/>
  <c r="B111" i="4" s="1"/>
  <c r="Q81" i="16"/>
  <c r="Q110" i="4" s="1"/>
  <c r="N81" i="16"/>
  <c r="N110" i="4" s="1"/>
  <c r="M81" i="16"/>
  <c r="W80" i="16"/>
  <c r="P80" i="16"/>
  <c r="O80" i="16"/>
  <c r="O109" i="4" s="1"/>
  <c r="N80" i="16"/>
  <c r="H80" i="16"/>
  <c r="H109" i="4" s="1"/>
  <c r="G80" i="16"/>
  <c r="G109" i="4" s="1"/>
  <c r="Y78" i="16"/>
  <c r="Y41" i="7" s="1"/>
  <c r="X78" i="16"/>
  <c r="X41" i="7" s="1"/>
  <c r="W78" i="16"/>
  <c r="W41" i="7" s="1"/>
  <c r="V78" i="16"/>
  <c r="U78" i="16"/>
  <c r="T78" i="16"/>
  <c r="T41" i="7" s="1"/>
  <c r="S78" i="16"/>
  <c r="R78" i="16"/>
  <c r="Q78" i="16"/>
  <c r="P78" i="16"/>
  <c r="O78" i="16"/>
  <c r="N78" i="16"/>
  <c r="N41" i="7" s="1"/>
  <c r="M78" i="16"/>
  <c r="L78" i="16"/>
  <c r="K78" i="16"/>
  <c r="J78" i="16"/>
  <c r="J41" i="7" s="1"/>
  <c r="I78" i="16"/>
  <c r="H78" i="16"/>
  <c r="G78" i="16"/>
  <c r="F78" i="16"/>
  <c r="E78" i="16"/>
  <c r="E41" i="7" s="1"/>
  <c r="D78" i="16"/>
  <c r="C78" i="16"/>
  <c r="C41" i="7" s="1"/>
  <c r="B78" i="16"/>
  <c r="B41" i="7" s="1"/>
  <c r="N77" i="16"/>
  <c r="N76" i="16" s="1"/>
  <c r="A74" i="16"/>
  <c r="A73" i="16"/>
  <c r="Y72" i="16"/>
  <c r="Y71" i="16" s="1"/>
  <c r="X72" i="16"/>
  <c r="X90" i="16" s="1"/>
  <c r="W72" i="16"/>
  <c r="W71" i="16" s="1"/>
  <c r="V72" i="16"/>
  <c r="V71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X93" i="16" s="1"/>
  <c r="W55" i="16"/>
  <c r="W93" i="16" s="1"/>
  <c r="V55" i="16"/>
  <c r="U55" i="16"/>
  <c r="T55" i="16"/>
  <c r="T103" i="16" s="1"/>
  <c r="S55" i="16"/>
  <c r="S103" i="16" s="1"/>
  <c r="S166" i="4" s="1"/>
  <c r="R55" i="16"/>
  <c r="R103" i="16" s="1"/>
  <c r="Q55" i="16"/>
  <c r="P55" i="16"/>
  <c r="P103" i="16" s="1"/>
  <c r="P166" i="4" s="1"/>
  <c r="O55" i="16"/>
  <c r="N55" i="16"/>
  <c r="N64" i="4" s="1"/>
  <c r="N137" i="4" s="1"/>
  <c r="M55" i="16"/>
  <c r="M64" i="4" s="1"/>
  <c r="L55" i="16"/>
  <c r="L64" i="4" s="1"/>
  <c r="K55" i="16"/>
  <c r="K93" i="16" s="1"/>
  <c r="J55" i="16"/>
  <c r="J64" i="4" s="1"/>
  <c r="I55" i="16"/>
  <c r="H55" i="16"/>
  <c r="H103" i="16" s="1"/>
  <c r="G55" i="16"/>
  <c r="G103" i="16" s="1"/>
  <c r="F55" i="16"/>
  <c r="F64" i="4" s="1"/>
  <c r="F137" i="4" s="1"/>
  <c r="E55" i="16"/>
  <c r="E64" i="4" s="1"/>
  <c r="D55" i="16"/>
  <c r="D64" i="4" s="1"/>
  <c r="C55" i="16"/>
  <c r="B55" i="16"/>
  <c r="B93" i="16" s="1"/>
  <c r="Y54" i="16"/>
  <c r="Y92" i="16" s="1"/>
  <c r="X54" i="16"/>
  <c r="W54" i="16"/>
  <c r="V54" i="16"/>
  <c r="U54" i="16"/>
  <c r="T54" i="16"/>
  <c r="T92" i="16" s="1"/>
  <c r="S54" i="16"/>
  <c r="R54" i="16"/>
  <c r="Q54" i="16"/>
  <c r="P54" i="16"/>
  <c r="P92" i="16" s="1"/>
  <c r="O54" i="16"/>
  <c r="O92" i="16" s="1"/>
  <c r="N54" i="16"/>
  <c r="M54" i="16"/>
  <c r="M63" i="4" s="1"/>
  <c r="M136" i="4" s="1"/>
  <c r="L54" i="16"/>
  <c r="L92" i="16" s="1"/>
  <c r="K54" i="16"/>
  <c r="K63" i="4" s="1"/>
  <c r="J54" i="16"/>
  <c r="I54" i="16"/>
  <c r="H54" i="16"/>
  <c r="H63" i="4" s="1"/>
  <c r="G54" i="16"/>
  <c r="G63" i="4" s="1"/>
  <c r="F54" i="16"/>
  <c r="F63" i="4" s="1"/>
  <c r="E54" i="16"/>
  <c r="E63" i="4" s="1"/>
  <c r="D54" i="16"/>
  <c r="D92" i="16" s="1"/>
  <c r="C54" i="16"/>
  <c r="C92" i="16" s="1"/>
  <c r="B54" i="16"/>
  <c r="B63" i="4" s="1"/>
  <c r="B136" i="4" s="1"/>
  <c r="C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Y3" i="16" s="1"/>
  <c r="Y9" i="4" s="1"/>
  <c r="X4" i="16"/>
  <c r="X3" i="16" s="1"/>
  <c r="X9" i="4" s="1"/>
  <c r="W4" i="16"/>
  <c r="W3" i="16" s="1"/>
  <c r="W9" i="4" s="1"/>
  <c r="V4" i="16"/>
  <c r="U4" i="16"/>
  <c r="T4" i="16"/>
  <c r="S4" i="16"/>
  <c r="R4" i="16"/>
  <c r="R3" i="16" s="1"/>
  <c r="Q4" i="16"/>
  <c r="Q3" i="16" s="1"/>
  <c r="Q9" i="4" s="1"/>
  <c r="P4" i="16"/>
  <c r="P3" i="16" s="1"/>
  <c r="P9" i="4" s="1"/>
  <c r="O4" i="16"/>
  <c r="O3" i="16" s="1"/>
  <c r="O9" i="4" s="1"/>
  <c r="N4" i="16"/>
  <c r="M4" i="16"/>
  <c r="M3" i="16" s="1"/>
  <c r="L4" i="16"/>
  <c r="L3" i="16" s="1"/>
  <c r="L9" i="4" s="1"/>
  <c r="K4" i="16"/>
  <c r="K3" i="16" s="1"/>
  <c r="K9" i="4" s="1"/>
  <c r="J4" i="16"/>
  <c r="J3" i="16" s="1"/>
  <c r="J9" i="4" s="1"/>
  <c r="I4" i="16"/>
  <c r="I3" i="16" s="1"/>
  <c r="I9" i="4" s="1"/>
  <c r="H4" i="16"/>
  <c r="H3" i="16" s="1"/>
  <c r="H9" i="4" s="1"/>
  <c r="G4" i="16"/>
  <c r="G3" i="16" s="1"/>
  <c r="G9" i="4" s="1"/>
  <c r="F4" i="16"/>
  <c r="F3" i="16" s="1"/>
  <c r="F9" i="4" s="1"/>
  <c r="E4" i="16"/>
  <c r="E3" i="16" s="1"/>
  <c r="D4" i="16"/>
  <c r="D3" i="16" s="1"/>
  <c r="D9" i="4" s="1"/>
  <c r="C4" i="16"/>
  <c r="B4" i="16"/>
  <c r="V3" i="16"/>
  <c r="U3" i="16"/>
  <c r="T3" i="16"/>
  <c r="S3" i="16"/>
  <c r="S9" i="4" s="1"/>
  <c r="N3" i="16"/>
  <c r="C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U187" i="15" s="1"/>
  <c r="T192" i="15"/>
  <c r="T187" i="15" s="1"/>
  <c r="S192" i="15"/>
  <c r="S187" i="15" s="1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R187" i="15" s="1"/>
  <c r="Q191" i="15"/>
  <c r="Q187" i="15" s="1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L187" i="15" s="1"/>
  <c r="K189" i="15"/>
  <c r="K187" i="15" s="1"/>
  <c r="J189" i="15"/>
  <c r="J187" i="15" s="1"/>
  <c r="I189" i="15"/>
  <c r="I187" i="15" s="1"/>
  <c r="H189" i="15"/>
  <c r="G189" i="15"/>
  <c r="F189" i="15"/>
  <c r="E189" i="15"/>
  <c r="D189" i="15"/>
  <c r="C189" i="15"/>
  <c r="B189" i="15"/>
  <c r="Y188" i="15"/>
  <c r="X188" i="15"/>
  <c r="W188" i="15"/>
  <c r="W187" i="15" s="1"/>
  <c r="V188" i="15"/>
  <c r="V187" i="15" s="1"/>
  <c r="U188" i="15"/>
  <c r="T188" i="15"/>
  <c r="S188" i="15"/>
  <c r="R188" i="15"/>
  <c r="Q188" i="15"/>
  <c r="P188" i="15"/>
  <c r="P187" i="15" s="1"/>
  <c r="O188" i="15"/>
  <c r="O187" i="15" s="1"/>
  <c r="N188" i="15"/>
  <c r="N187" i="15" s="1"/>
  <c r="M188" i="15"/>
  <c r="M187" i="15" s="1"/>
  <c r="L188" i="15"/>
  <c r="K188" i="15"/>
  <c r="J188" i="15"/>
  <c r="I188" i="15"/>
  <c r="H188" i="15"/>
  <c r="H187" i="15" s="1"/>
  <c r="G188" i="15"/>
  <c r="G187" i="15" s="1"/>
  <c r="F188" i="15"/>
  <c r="F187" i="15" s="1"/>
  <c r="E188" i="15"/>
  <c r="E187" i="15" s="1"/>
  <c r="D188" i="15"/>
  <c r="D187" i="15" s="1"/>
  <c r="C188" i="15"/>
  <c r="C187" i="15" s="1"/>
  <c r="B188" i="15"/>
  <c r="B187" i="15" s="1"/>
  <c r="Y187" i="15"/>
  <c r="X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U171" i="15" s="1"/>
  <c r="T176" i="15"/>
  <c r="T171" i="15" s="1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S171" i="15" s="1"/>
  <c r="R175" i="15"/>
  <c r="R171" i="15" s="1"/>
  <c r="Q175" i="15"/>
  <c r="Q171" i="15" s="1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L171" i="15" s="1"/>
  <c r="K173" i="15"/>
  <c r="K171" i="15" s="1"/>
  <c r="J173" i="15"/>
  <c r="J171" i="15" s="1"/>
  <c r="I173" i="15"/>
  <c r="I171" i="15" s="1"/>
  <c r="H173" i="15"/>
  <c r="G173" i="15"/>
  <c r="F173" i="15"/>
  <c r="E173" i="15"/>
  <c r="D173" i="15"/>
  <c r="C173" i="15"/>
  <c r="B173" i="15"/>
  <c r="Y172" i="15"/>
  <c r="X172" i="15"/>
  <c r="W172" i="15"/>
  <c r="W171" i="15" s="1"/>
  <c r="V172" i="15"/>
  <c r="V171" i="15" s="1"/>
  <c r="U172" i="15"/>
  <c r="T172" i="15"/>
  <c r="S172" i="15"/>
  <c r="R172" i="15"/>
  <c r="Q172" i="15"/>
  <c r="P172" i="15"/>
  <c r="P171" i="15" s="1"/>
  <c r="O172" i="15"/>
  <c r="O171" i="15" s="1"/>
  <c r="N172" i="15"/>
  <c r="N171" i="15" s="1"/>
  <c r="M172" i="15"/>
  <c r="M171" i="15" s="1"/>
  <c r="L172" i="15"/>
  <c r="K172" i="15"/>
  <c r="J172" i="15"/>
  <c r="I172" i="15"/>
  <c r="H172" i="15"/>
  <c r="H171" i="15" s="1"/>
  <c r="G172" i="15"/>
  <c r="G171" i="15" s="1"/>
  <c r="F172" i="15"/>
  <c r="F171" i="15" s="1"/>
  <c r="E172" i="15"/>
  <c r="E171" i="15" s="1"/>
  <c r="D172" i="15"/>
  <c r="D171" i="15" s="1"/>
  <c r="C172" i="15"/>
  <c r="B172" i="15"/>
  <c r="Y171" i="15"/>
  <c r="X171" i="15"/>
  <c r="C171" i="15"/>
  <c r="B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V162" i="15" s="1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Q162" i="15" s="1"/>
  <c r="P167" i="15"/>
  <c r="P162" i="15" s="1"/>
  <c r="O167" i="15"/>
  <c r="O162" i="15" s="1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N162" i="15" s="1"/>
  <c r="M166" i="15"/>
  <c r="M162" i="15" s="1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H162" i="15" s="1"/>
  <c r="G164" i="15"/>
  <c r="G162" i="15" s="1"/>
  <c r="F164" i="15"/>
  <c r="F162" i="15" s="1"/>
  <c r="E164" i="15"/>
  <c r="E162" i="15" s="1"/>
  <c r="D164" i="15"/>
  <c r="C164" i="15"/>
  <c r="B164" i="15"/>
  <c r="Y163" i="15"/>
  <c r="Y162" i="15" s="1"/>
  <c r="X163" i="15"/>
  <c r="X162" i="15" s="1"/>
  <c r="W163" i="15"/>
  <c r="V163" i="15"/>
  <c r="U163" i="15"/>
  <c r="T163" i="15"/>
  <c r="S163" i="15"/>
  <c r="S162" i="15" s="1"/>
  <c r="R163" i="15"/>
  <c r="R162" i="15" s="1"/>
  <c r="Q163" i="15"/>
  <c r="P163" i="15"/>
  <c r="O163" i="15"/>
  <c r="N163" i="15"/>
  <c r="M163" i="15"/>
  <c r="L163" i="15"/>
  <c r="L162" i="15" s="1"/>
  <c r="K163" i="15"/>
  <c r="K162" i="15" s="1"/>
  <c r="J163" i="15"/>
  <c r="J162" i="15" s="1"/>
  <c r="I163" i="15"/>
  <c r="I162" i="15" s="1"/>
  <c r="H163" i="15"/>
  <c r="G163" i="15"/>
  <c r="F163" i="15"/>
  <c r="E163" i="15"/>
  <c r="D163" i="15"/>
  <c r="D162" i="15" s="1"/>
  <c r="C163" i="15"/>
  <c r="C162" i="15" s="1"/>
  <c r="B163" i="15"/>
  <c r="B162" i="15" s="1"/>
  <c r="W162" i="15"/>
  <c r="U162" i="15"/>
  <c r="T162" i="15"/>
  <c r="Y141" i="15"/>
  <c r="X141" i="15"/>
  <c r="X115" i="15" s="1"/>
  <c r="W141" i="15"/>
  <c r="V141" i="15"/>
  <c r="U141" i="15"/>
  <c r="U115" i="15" s="1"/>
  <c r="T141" i="15"/>
  <c r="T115" i="15" s="1"/>
  <c r="S141" i="15"/>
  <c r="S115" i="15" s="1"/>
  <c r="R141" i="15"/>
  <c r="R115" i="15" s="1"/>
  <c r="Q141" i="15"/>
  <c r="Q115" i="15" s="1"/>
  <c r="P141" i="15"/>
  <c r="P115" i="15" s="1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D261" i="15" s="1"/>
  <c r="C141" i="15"/>
  <c r="B141" i="15"/>
  <c r="Y115" i="15"/>
  <c r="Y253" i="15" s="1"/>
  <c r="M115" i="15"/>
  <c r="M253" i="15" s="1"/>
  <c r="L115" i="15"/>
  <c r="L253" i="15" s="1"/>
  <c r="K115" i="15"/>
  <c r="K253" i="15" s="1"/>
  <c r="J115" i="15"/>
  <c r="J253" i="15" s="1"/>
  <c r="I115" i="15"/>
  <c r="I253" i="15" s="1"/>
  <c r="H115" i="15"/>
  <c r="H253" i="15" s="1"/>
  <c r="E115" i="15"/>
  <c r="E253" i="15" s="1"/>
  <c r="D115" i="15"/>
  <c r="D253" i="15" s="1"/>
  <c r="C115" i="15"/>
  <c r="C253" i="15" s="1"/>
  <c r="B115" i="15"/>
  <c r="B253" i="15" s="1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D251" i="15" s="1"/>
  <c r="C97" i="15"/>
  <c r="B97" i="15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Y34" i="15"/>
  <c r="Y233" i="15" s="1"/>
  <c r="X34" i="15"/>
  <c r="X233" i="15" s="1"/>
  <c r="W34" i="15"/>
  <c r="W233" i="15" s="1"/>
  <c r="V34" i="15"/>
  <c r="V233" i="15" s="1"/>
  <c r="Q34" i="15"/>
  <c r="Q233" i="15" s="1"/>
  <c r="P34" i="15"/>
  <c r="P233" i="15" s="1"/>
  <c r="O34" i="15"/>
  <c r="O233" i="15" s="1"/>
  <c r="N34" i="15"/>
  <c r="N233" i="15" s="1"/>
  <c r="M34" i="15"/>
  <c r="M233" i="15" s="1"/>
  <c r="I34" i="15"/>
  <c r="I233" i="15" s="1"/>
  <c r="G34" i="15"/>
  <c r="G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W204" i="14" s="1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U204" i="14" s="1"/>
  <c r="T208" i="14"/>
  <c r="T204" i="14" s="1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B204" i="14" s="1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N204" i="14" s="1"/>
  <c r="M206" i="14"/>
  <c r="M204" i="14" s="1"/>
  <c r="L206" i="14"/>
  <c r="L204" i="14" s="1"/>
  <c r="K206" i="14"/>
  <c r="J206" i="14"/>
  <c r="I206" i="14"/>
  <c r="H206" i="14"/>
  <c r="G206" i="14"/>
  <c r="F206" i="14"/>
  <c r="E206" i="14"/>
  <c r="D206" i="14"/>
  <c r="C206" i="14"/>
  <c r="B206" i="14"/>
  <c r="Y205" i="14"/>
  <c r="Y204" i="14" s="1"/>
  <c r="X205" i="14"/>
  <c r="X204" i="14" s="1"/>
  <c r="W205" i="14"/>
  <c r="V205" i="14"/>
  <c r="V204" i="14" s="1"/>
  <c r="U205" i="14"/>
  <c r="T205" i="14"/>
  <c r="S205" i="14"/>
  <c r="S204" i="14" s="1"/>
  <c r="R205" i="14"/>
  <c r="Q205" i="14"/>
  <c r="Q204" i="14" s="1"/>
  <c r="P205" i="14"/>
  <c r="P204" i="14" s="1"/>
  <c r="O205" i="14"/>
  <c r="O204" i="14" s="1"/>
  <c r="N205" i="14"/>
  <c r="M205" i="14"/>
  <c r="L205" i="14"/>
  <c r="K205" i="14"/>
  <c r="K204" i="14" s="1"/>
  <c r="J205" i="14"/>
  <c r="J204" i="14" s="1"/>
  <c r="I205" i="14"/>
  <c r="I204" i="14" s="1"/>
  <c r="H205" i="14"/>
  <c r="H204" i="14" s="1"/>
  <c r="G205" i="14"/>
  <c r="G204" i="14" s="1"/>
  <c r="F205" i="14"/>
  <c r="F204" i="14" s="1"/>
  <c r="E205" i="14"/>
  <c r="E204" i="14" s="1"/>
  <c r="D205" i="14"/>
  <c r="D204" i="14" s="1"/>
  <c r="C205" i="14"/>
  <c r="C204" i="14" s="1"/>
  <c r="B205" i="14"/>
  <c r="R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S187" i="14" s="1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Q187" i="14" s="1"/>
  <c r="P191" i="14"/>
  <c r="P187" i="14" s="1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J187" i="14" s="1"/>
  <c r="I189" i="14"/>
  <c r="I187" i="14" s="1"/>
  <c r="H189" i="14"/>
  <c r="H187" i="14" s="1"/>
  <c r="G189" i="14"/>
  <c r="F189" i="14"/>
  <c r="E189" i="14"/>
  <c r="D189" i="14"/>
  <c r="C189" i="14"/>
  <c r="B189" i="14"/>
  <c r="Y188" i="14"/>
  <c r="X188" i="14"/>
  <c r="W188" i="14"/>
  <c r="V188" i="14"/>
  <c r="V187" i="14" s="1"/>
  <c r="U188" i="14"/>
  <c r="U187" i="14" s="1"/>
  <c r="T188" i="14"/>
  <c r="T187" i="14" s="1"/>
  <c r="S188" i="14"/>
  <c r="R188" i="14"/>
  <c r="R187" i="14" s="1"/>
  <c r="Q188" i="14"/>
  <c r="P188" i="14"/>
  <c r="O188" i="14"/>
  <c r="O187" i="14" s="1"/>
  <c r="N188" i="14"/>
  <c r="M188" i="14"/>
  <c r="M187" i="14" s="1"/>
  <c r="L188" i="14"/>
  <c r="L187" i="14" s="1"/>
  <c r="K188" i="14"/>
  <c r="K187" i="14" s="1"/>
  <c r="J188" i="14"/>
  <c r="I188" i="14"/>
  <c r="H188" i="14"/>
  <c r="G188" i="14"/>
  <c r="G187" i="14" s="1"/>
  <c r="F188" i="14"/>
  <c r="F187" i="14" s="1"/>
  <c r="E188" i="14"/>
  <c r="E187" i="14" s="1"/>
  <c r="D188" i="14"/>
  <c r="D187" i="14" s="1"/>
  <c r="C188" i="14"/>
  <c r="C187" i="14" s="1"/>
  <c r="B188" i="14"/>
  <c r="B187" i="14" s="1"/>
  <c r="Y187" i="14"/>
  <c r="X187" i="14"/>
  <c r="W187" i="14"/>
  <c r="N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F171" i="14" s="1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G181" i="14"/>
  <c r="D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H171" i="14" s="1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T171" i="14" s="1"/>
  <c r="S173" i="14"/>
  <c r="S171" i="14" s="1"/>
  <c r="R173" i="14"/>
  <c r="R171" i="14" s="1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Y171" i="14" s="1"/>
  <c r="X172" i="14"/>
  <c r="W172" i="14"/>
  <c r="W171" i="14" s="1"/>
  <c r="V172" i="14"/>
  <c r="V171" i="14" s="1"/>
  <c r="U172" i="14"/>
  <c r="U171" i="14" s="1"/>
  <c r="T172" i="14"/>
  <c r="S172" i="14"/>
  <c r="R172" i="14"/>
  <c r="Q172" i="14"/>
  <c r="Q171" i="14" s="1"/>
  <c r="P172" i="14"/>
  <c r="P171" i="14" s="1"/>
  <c r="O172" i="14"/>
  <c r="O171" i="14" s="1"/>
  <c r="N172" i="14"/>
  <c r="N171" i="14" s="1"/>
  <c r="M172" i="14"/>
  <c r="M171" i="14" s="1"/>
  <c r="L172" i="14"/>
  <c r="L171" i="14" s="1"/>
  <c r="K172" i="14"/>
  <c r="K171" i="14" s="1"/>
  <c r="J172" i="14"/>
  <c r="J171" i="14" s="1"/>
  <c r="I172" i="14"/>
  <c r="I171" i="14" s="1"/>
  <c r="H172" i="14"/>
  <c r="G172" i="14"/>
  <c r="F172" i="14"/>
  <c r="E172" i="14"/>
  <c r="D172" i="14"/>
  <c r="D171" i="14" s="1"/>
  <c r="C172" i="14"/>
  <c r="C171" i="14" s="1"/>
  <c r="B172" i="14"/>
  <c r="B171" i="14" s="1"/>
  <c r="X171" i="14"/>
  <c r="G171" i="14"/>
  <c r="E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Y162" i="14" s="1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W162" i="14" s="1"/>
  <c r="V166" i="14"/>
  <c r="V162" i="14" s="1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D162" i="14" s="1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P162" i="14" s="1"/>
  <c r="O164" i="14"/>
  <c r="O162" i="14" s="1"/>
  <c r="N164" i="14"/>
  <c r="N162" i="14" s="1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X163" i="14"/>
  <c r="X162" i="14" s="1"/>
  <c r="W163" i="14"/>
  <c r="V163" i="14"/>
  <c r="U163" i="14"/>
  <c r="U162" i="14" s="1"/>
  <c r="T163" i="14"/>
  <c r="S163" i="14"/>
  <c r="S162" i="14" s="1"/>
  <c r="R163" i="14"/>
  <c r="R162" i="14" s="1"/>
  <c r="Q163" i="14"/>
  <c r="Q162" i="14" s="1"/>
  <c r="P163" i="14"/>
  <c r="O163" i="14"/>
  <c r="N163" i="14"/>
  <c r="M163" i="14"/>
  <c r="M162" i="14" s="1"/>
  <c r="L163" i="14"/>
  <c r="L162" i="14" s="1"/>
  <c r="K163" i="14"/>
  <c r="K162" i="14" s="1"/>
  <c r="J163" i="14"/>
  <c r="J162" i="14" s="1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C163" i="14"/>
  <c r="B163" i="14"/>
  <c r="T162" i="14"/>
  <c r="C162" i="14"/>
  <c r="B162" i="14"/>
  <c r="Y141" i="14"/>
  <c r="X141" i="14"/>
  <c r="W141" i="14"/>
  <c r="V141" i="14"/>
  <c r="U141" i="14"/>
  <c r="T141" i="14"/>
  <c r="T216" i="14" s="1"/>
  <c r="S141" i="14"/>
  <c r="R141" i="14"/>
  <c r="Q141" i="14"/>
  <c r="P141" i="14"/>
  <c r="O141" i="14"/>
  <c r="N141" i="14"/>
  <c r="M141" i="14"/>
  <c r="L141" i="14"/>
  <c r="L216" i="14" s="1"/>
  <c r="K141" i="14"/>
  <c r="J141" i="14"/>
  <c r="I141" i="14"/>
  <c r="H141" i="14"/>
  <c r="G141" i="14"/>
  <c r="F141" i="14"/>
  <c r="E141" i="14"/>
  <c r="D141" i="14"/>
  <c r="D261" i="14" s="1"/>
  <c r="C141" i="14"/>
  <c r="B141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V224" i="13" s="1"/>
  <c r="U225" i="13"/>
  <c r="U224" i="13" s="1"/>
  <c r="T225" i="13"/>
  <c r="T224" i="13" s="1"/>
  <c r="S225" i="13"/>
  <c r="R225" i="13"/>
  <c r="R224" i="13" s="1"/>
  <c r="Q225" i="13"/>
  <c r="Q224" i="13" s="1"/>
  <c r="P225" i="13"/>
  <c r="O225" i="13"/>
  <c r="N225" i="13"/>
  <c r="M225" i="13"/>
  <c r="L225" i="13"/>
  <c r="K225" i="13"/>
  <c r="K224" i="13" s="1"/>
  <c r="J225" i="13"/>
  <c r="I225" i="13"/>
  <c r="I224" i="13" s="1"/>
  <c r="H225" i="13"/>
  <c r="H224" i="13" s="1"/>
  <c r="G225" i="13"/>
  <c r="G224" i="13" s="1"/>
  <c r="F225" i="13"/>
  <c r="F224" i="13" s="1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E216" i="13"/>
  <c r="D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T204" i="13" s="1"/>
  <c r="S209" i="13"/>
  <c r="S204" i="13" s="1"/>
  <c r="R209" i="13"/>
  <c r="R204" i="13" s="1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P204" i="13" s="1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K204" i="13" s="1"/>
  <c r="J207" i="13"/>
  <c r="I207" i="13"/>
  <c r="H207" i="13"/>
  <c r="G207" i="13"/>
  <c r="F207" i="13"/>
  <c r="E207" i="13"/>
  <c r="D207" i="13"/>
  <c r="C207" i="13"/>
  <c r="B207" i="13"/>
  <c r="Y206" i="13"/>
  <c r="Y204" i="13" s="1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J204" i="13" s="1"/>
  <c r="I206" i="13"/>
  <c r="I204" i="13" s="1"/>
  <c r="H206" i="13"/>
  <c r="H204" i="13" s="1"/>
  <c r="G206" i="13"/>
  <c r="G204" i="13" s="1"/>
  <c r="F206" i="13"/>
  <c r="E206" i="13"/>
  <c r="D206" i="13"/>
  <c r="C206" i="13"/>
  <c r="B206" i="13"/>
  <c r="Y205" i="13"/>
  <c r="X205" i="13"/>
  <c r="W205" i="13"/>
  <c r="V205" i="13"/>
  <c r="V204" i="13" s="1"/>
  <c r="U205" i="13"/>
  <c r="U204" i="13" s="1"/>
  <c r="T205" i="13"/>
  <c r="S205" i="13"/>
  <c r="R205" i="13"/>
  <c r="Q205" i="13"/>
  <c r="P205" i="13"/>
  <c r="O205" i="13"/>
  <c r="O204" i="13" s="1"/>
  <c r="N205" i="13"/>
  <c r="N204" i="13" s="1"/>
  <c r="M205" i="13"/>
  <c r="M204" i="13" s="1"/>
  <c r="L205" i="13"/>
  <c r="L204" i="13" s="1"/>
  <c r="K205" i="13"/>
  <c r="J205" i="13"/>
  <c r="I205" i="13"/>
  <c r="H205" i="13"/>
  <c r="G205" i="13"/>
  <c r="F205" i="13"/>
  <c r="F204" i="13" s="1"/>
  <c r="E205" i="13"/>
  <c r="E204" i="13" s="1"/>
  <c r="D205" i="13"/>
  <c r="D204" i="13" s="1"/>
  <c r="C205" i="13"/>
  <c r="C204" i="13" s="1"/>
  <c r="B205" i="13"/>
  <c r="B204" i="13" s="1"/>
  <c r="X204" i="13"/>
  <c r="W204" i="13"/>
  <c r="Q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S187" i="13" s="1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P187" i="13" s="1"/>
  <c r="O192" i="13"/>
  <c r="O187" i="13" s="1"/>
  <c r="N192" i="13"/>
  <c r="N187" i="13" s="1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L187" i="13" s="1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G187" i="13" s="1"/>
  <c r="F190" i="13"/>
  <c r="E190" i="13"/>
  <c r="D190" i="13"/>
  <c r="C190" i="13"/>
  <c r="B190" i="13"/>
  <c r="Y189" i="13"/>
  <c r="Y187" i="13" s="1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F187" i="13" s="1"/>
  <c r="E189" i="13"/>
  <c r="E187" i="13" s="1"/>
  <c r="D189" i="13"/>
  <c r="D187" i="13" s="1"/>
  <c r="C189" i="13"/>
  <c r="C187" i="13" s="1"/>
  <c r="B189" i="13"/>
  <c r="Y188" i="13"/>
  <c r="X188" i="13"/>
  <c r="W188" i="13"/>
  <c r="V188" i="13"/>
  <c r="U188" i="13"/>
  <c r="U187" i="13" s="1"/>
  <c r="T188" i="13"/>
  <c r="S188" i="13"/>
  <c r="R188" i="13"/>
  <c r="R187" i="13" s="1"/>
  <c r="Q188" i="13"/>
  <c r="P188" i="13"/>
  <c r="O188" i="13"/>
  <c r="N188" i="13"/>
  <c r="M188" i="13"/>
  <c r="L188" i="13"/>
  <c r="K188" i="13"/>
  <c r="K187" i="13" s="1"/>
  <c r="J188" i="13"/>
  <c r="J187" i="13" s="1"/>
  <c r="I188" i="13"/>
  <c r="I187" i="13" s="1"/>
  <c r="H188" i="13"/>
  <c r="H187" i="13" s="1"/>
  <c r="G188" i="13"/>
  <c r="F188" i="13"/>
  <c r="E188" i="13"/>
  <c r="D188" i="13"/>
  <c r="C188" i="13"/>
  <c r="B188" i="13"/>
  <c r="B187" i="13" s="1"/>
  <c r="X187" i="13"/>
  <c r="W187" i="13"/>
  <c r="V187" i="13"/>
  <c r="T187" i="13"/>
  <c r="Q187" i="13"/>
  <c r="M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1" i="13"/>
  <c r="X181" i="13"/>
  <c r="H181" i="13"/>
  <c r="E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E171" i="13" s="1"/>
  <c r="D177" i="13"/>
  <c r="D171" i="13" s="1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Y171" i="13" s="1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T171" i="13" s="1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S171" i="13" s="1"/>
  <c r="R173" i="13"/>
  <c r="R171" i="13" s="1"/>
  <c r="Q173" i="13"/>
  <c r="Q171" i="13" s="1"/>
  <c r="P173" i="13"/>
  <c r="P171" i="13" s="1"/>
  <c r="O173" i="13"/>
  <c r="N173" i="13"/>
  <c r="M173" i="13"/>
  <c r="L173" i="13"/>
  <c r="K173" i="13"/>
  <c r="J173" i="13"/>
  <c r="J171" i="13" s="1"/>
  <c r="I173" i="13"/>
  <c r="H173" i="13"/>
  <c r="G173" i="13"/>
  <c r="F173" i="13"/>
  <c r="E173" i="13"/>
  <c r="D173" i="13"/>
  <c r="C173" i="13"/>
  <c r="B173" i="13"/>
  <c r="Y172" i="13"/>
  <c r="X172" i="13"/>
  <c r="X171" i="13" s="1"/>
  <c r="W172" i="13"/>
  <c r="W171" i="13" s="1"/>
  <c r="V172" i="13"/>
  <c r="V171" i="13" s="1"/>
  <c r="U172" i="13"/>
  <c r="U171" i="13" s="1"/>
  <c r="T172" i="13"/>
  <c r="S172" i="13"/>
  <c r="R172" i="13"/>
  <c r="Q172" i="13"/>
  <c r="P172" i="13"/>
  <c r="O172" i="13"/>
  <c r="O171" i="13" s="1"/>
  <c r="N172" i="13"/>
  <c r="N171" i="13" s="1"/>
  <c r="M172" i="13"/>
  <c r="M171" i="13" s="1"/>
  <c r="L172" i="13"/>
  <c r="L171" i="13" s="1"/>
  <c r="K172" i="13"/>
  <c r="K171" i="13" s="1"/>
  <c r="J172" i="13"/>
  <c r="I172" i="13"/>
  <c r="H172" i="13"/>
  <c r="G172" i="13"/>
  <c r="F172" i="13"/>
  <c r="F171" i="13" s="1"/>
  <c r="E172" i="13"/>
  <c r="D172" i="13"/>
  <c r="C172" i="13"/>
  <c r="C171" i="13" s="1"/>
  <c r="B172" i="13"/>
  <c r="I171" i="13"/>
  <c r="H171" i="13"/>
  <c r="G171" i="13"/>
  <c r="B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V162" i="13" s="1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Y162" i="13" s="1"/>
  <c r="X167" i="13"/>
  <c r="X162" i="13" s="1"/>
  <c r="W167" i="13"/>
  <c r="W162" i="13" s="1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U162" i="13" s="1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P162" i="13" s="1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O162" i="13" s="1"/>
  <c r="N164" i="13"/>
  <c r="N162" i="13" s="1"/>
  <c r="M164" i="13"/>
  <c r="M162" i="13" s="1"/>
  <c r="L164" i="13"/>
  <c r="L162" i="13" s="1"/>
  <c r="K164" i="13"/>
  <c r="J164" i="13"/>
  <c r="I164" i="13"/>
  <c r="H164" i="13"/>
  <c r="G164" i="13"/>
  <c r="F164" i="13"/>
  <c r="F162" i="13" s="1"/>
  <c r="E164" i="13"/>
  <c r="D164" i="13"/>
  <c r="C164" i="13"/>
  <c r="B164" i="13"/>
  <c r="Y163" i="13"/>
  <c r="X163" i="13"/>
  <c r="W163" i="13"/>
  <c r="V163" i="13"/>
  <c r="U163" i="13"/>
  <c r="T163" i="13"/>
  <c r="T162" i="13" s="1"/>
  <c r="S163" i="13"/>
  <c r="S162" i="13" s="1"/>
  <c r="R163" i="13"/>
  <c r="R162" i="13" s="1"/>
  <c r="Q163" i="13"/>
  <c r="Q162" i="13" s="1"/>
  <c r="P163" i="13"/>
  <c r="O163" i="13"/>
  <c r="N163" i="13"/>
  <c r="M163" i="13"/>
  <c r="L163" i="13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E163" i="13"/>
  <c r="D163" i="13"/>
  <c r="C163" i="13"/>
  <c r="B163" i="13"/>
  <c r="B162" i="13" s="1"/>
  <c r="E162" i="13"/>
  <c r="D162" i="13"/>
  <c r="C162" i="13"/>
  <c r="Y141" i="13"/>
  <c r="X141" i="13"/>
  <c r="W141" i="13"/>
  <c r="V141" i="13"/>
  <c r="V261" i="13" s="1"/>
  <c r="U141" i="13"/>
  <c r="U261" i="13" s="1"/>
  <c r="T141" i="13"/>
  <c r="T261" i="13" s="1"/>
  <c r="S141" i="13"/>
  <c r="R141" i="13"/>
  <c r="R261" i="13" s="1"/>
  <c r="Q141" i="13"/>
  <c r="P141" i="13"/>
  <c r="O141" i="13"/>
  <c r="N141" i="13"/>
  <c r="N261" i="13" s="1"/>
  <c r="M141" i="13"/>
  <c r="M261" i="13" s="1"/>
  <c r="L141" i="13"/>
  <c r="L261" i="13" s="1"/>
  <c r="K141" i="13"/>
  <c r="J141" i="13"/>
  <c r="J261" i="13" s="1"/>
  <c r="J253" i="13" s="1"/>
  <c r="I141" i="13"/>
  <c r="H141" i="13"/>
  <c r="G141" i="13"/>
  <c r="F141" i="13"/>
  <c r="F261" i="13" s="1"/>
  <c r="E141" i="13"/>
  <c r="E261" i="13" s="1"/>
  <c r="D141" i="13"/>
  <c r="D261" i="13" s="1"/>
  <c r="C141" i="13"/>
  <c r="B141" i="13"/>
  <c r="B261" i="13" s="1"/>
  <c r="Y97" i="13"/>
  <c r="X97" i="13"/>
  <c r="X251" i="13" s="1"/>
  <c r="W97" i="13"/>
  <c r="W251" i="13" s="1"/>
  <c r="V97" i="13"/>
  <c r="V251" i="13" s="1"/>
  <c r="U97" i="13"/>
  <c r="T97" i="13"/>
  <c r="T251" i="13" s="1"/>
  <c r="S97" i="13"/>
  <c r="R97" i="13"/>
  <c r="Q97" i="13"/>
  <c r="P97" i="13"/>
  <c r="P251" i="13" s="1"/>
  <c r="O97" i="13"/>
  <c r="O251" i="13" s="1"/>
  <c r="N97" i="13"/>
  <c r="N251" i="13" s="1"/>
  <c r="M97" i="13"/>
  <c r="L97" i="13"/>
  <c r="L251" i="13" s="1"/>
  <c r="K97" i="13"/>
  <c r="J97" i="13"/>
  <c r="I97" i="13"/>
  <c r="H97" i="13"/>
  <c r="H251" i="13" s="1"/>
  <c r="G97" i="13"/>
  <c r="G251" i="13" s="1"/>
  <c r="G243" i="13" s="1"/>
  <c r="F97" i="13"/>
  <c r="F251" i="13" s="1"/>
  <c r="F243" i="13" s="1"/>
  <c r="E97" i="13"/>
  <c r="D97" i="13"/>
  <c r="D251" i="13" s="1"/>
  <c r="C97" i="13"/>
  <c r="B97" i="13"/>
  <c r="Y53" i="13"/>
  <c r="Y241" i="13" s="1"/>
  <c r="X53" i="13"/>
  <c r="X241" i="13" s="1"/>
  <c r="W53" i="13"/>
  <c r="W241" i="13" s="1"/>
  <c r="V53" i="13"/>
  <c r="U53" i="13"/>
  <c r="U241" i="13" s="1"/>
  <c r="T53" i="13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M53" i="13"/>
  <c r="M241" i="13" s="1"/>
  <c r="L53" i="13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E53" i="13"/>
  <c r="E241" i="13" s="1"/>
  <c r="D53" i="13"/>
  <c r="C53" i="13"/>
  <c r="C241" i="13" s="1"/>
  <c r="C233" i="13" s="1"/>
  <c r="B53" i="13"/>
  <c r="B241" i="13" s="1"/>
  <c r="B233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S89" i="12"/>
  <c r="C87" i="12"/>
  <c r="S85" i="12"/>
  <c r="D85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Y78" i="12"/>
  <c r="D78" i="12"/>
  <c r="D107" i="4" s="1"/>
  <c r="C78" i="12"/>
  <c r="B78" i="12"/>
  <c r="B107" i="4" s="1"/>
  <c r="Y77" i="12"/>
  <c r="X77" i="12"/>
  <c r="X106" i="4" s="1"/>
  <c r="W77" i="12"/>
  <c r="W106" i="4" s="1"/>
  <c r="V77" i="12"/>
  <c r="V106" i="4" s="1"/>
  <c r="U77" i="12"/>
  <c r="T77" i="12"/>
  <c r="T106" i="4" s="1"/>
  <c r="S77" i="12"/>
  <c r="R77" i="12"/>
  <c r="R106" i="4" s="1"/>
  <c r="Q77" i="12"/>
  <c r="P77" i="12"/>
  <c r="P106" i="4" s="1"/>
  <c r="O77" i="12"/>
  <c r="O106" i="4" s="1"/>
  <c r="N77" i="12"/>
  <c r="N106" i="4" s="1"/>
  <c r="M77" i="12"/>
  <c r="L77" i="12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E77" i="12"/>
  <c r="D77" i="12"/>
  <c r="C77" i="12"/>
  <c r="C106" i="4" s="1"/>
  <c r="B77" i="12"/>
  <c r="B106" i="4" s="1"/>
  <c r="V76" i="12"/>
  <c r="V75" i="12" s="1"/>
  <c r="V104" i="4" s="1"/>
  <c r="Q76" i="12"/>
  <c r="P76" i="12"/>
  <c r="P75" i="12" s="1"/>
  <c r="P104" i="4" s="1"/>
  <c r="O76" i="12"/>
  <c r="O75" i="12" s="1"/>
  <c r="O104" i="4" s="1"/>
  <c r="M76" i="12"/>
  <c r="M75" i="12" s="1"/>
  <c r="M104" i="4" s="1"/>
  <c r="I76" i="12"/>
  <c r="I75" i="12" s="1"/>
  <c r="G76" i="12"/>
  <c r="G75" i="12" s="1"/>
  <c r="G104" i="4" s="1"/>
  <c r="Y74" i="12"/>
  <c r="X74" i="12"/>
  <c r="W74" i="12"/>
  <c r="V74" i="12"/>
  <c r="U74" i="12"/>
  <c r="T74" i="12"/>
  <c r="S74" i="12"/>
  <c r="S103" i="4" s="1"/>
  <c r="R74" i="12"/>
  <c r="R103" i="4" s="1"/>
  <c r="Q74" i="12"/>
  <c r="Q103" i="4" s="1"/>
  <c r="P74" i="12"/>
  <c r="O74" i="12"/>
  <c r="O103" i="4" s="1"/>
  <c r="N74" i="12"/>
  <c r="N103" i="4" s="1"/>
  <c r="M74" i="12"/>
  <c r="L74" i="12"/>
  <c r="L103" i="4" s="1"/>
  <c r="K74" i="12"/>
  <c r="K103" i="4" s="1"/>
  <c r="J74" i="12"/>
  <c r="I74" i="12"/>
  <c r="H74" i="12"/>
  <c r="G74" i="12"/>
  <c r="G103" i="4" s="1"/>
  <c r="F74" i="12"/>
  <c r="F103" i="4" s="1"/>
  <c r="E74" i="12"/>
  <c r="E103" i="4" s="1"/>
  <c r="D74" i="12"/>
  <c r="D103" i="4" s="1"/>
  <c r="C74" i="12"/>
  <c r="B74" i="12"/>
  <c r="Y72" i="12"/>
  <c r="Y40" i="7" s="1"/>
  <c r="X72" i="12"/>
  <c r="X40" i="7" s="1"/>
  <c r="W72" i="12"/>
  <c r="W40" i="7" s="1"/>
  <c r="V72" i="12"/>
  <c r="V40" i="7" s="1"/>
  <c r="U72" i="12"/>
  <c r="U40" i="7" s="1"/>
  <c r="T72" i="12"/>
  <c r="T40" i="7" s="1"/>
  <c r="S72" i="12"/>
  <c r="R72" i="12"/>
  <c r="R40" i="7" s="1"/>
  <c r="Q72" i="12"/>
  <c r="Q40" i="7" s="1"/>
  <c r="P72" i="12"/>
  <c r="P40" i="7" s="1"/>
  <c r="O72" i="12"/>
  <c r="O40" i="7" s="1"/>
  <c r="N72" i="12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Y68" i="12"/>
  <c r="X68" i="12"/>
  <c r="W68" i="12"/>
  <c r="W60" i="4" s="1"/>
  <c r="V68" i="12"/>
  <c r="V60" i="4" s="1"/>
  <c r="U68" i="12"/>
  <c r="T68" i="12"/>
  <c r="S68" i="12"/>
  <c r="R68" i="12"/>
  <c r="Q68" i="12"/>
  <c r="P68" i="12"/>
  <c r="O68" i="12"/>
  <c r="O60" i="4" s="1"/>
  <c r="N68" i="12"/>
  <c r="N60" i="4" s="1"/>
  <c r="M68" i="12"/>
  <c r="L68" i="12"/>
  <c r="K68" i="12"/>
  <c r="K89" i="12" s="1"/>
  <c r="J68" i="12"/>
  <c r="J89" i="12" s="1"/>
  <c r="I68" i="12"/>
  <c r="H68" i="12"/>
  <c r="G68" i="12"/>
  <c r="F68" i="12"/>
  <c r="F89" i="12" s="1"/>
  <c r="E68" i="12"/>
  <c r="D68" i="12"/>
  <c r="C68" i="12"/>
  <c r="B68" i="12"/>
  <c r="Y67" i="12"/>
  <c r="X67" i="12"/>
  <c r="W67" i="12"/>
  <c r="V67" i="12"/>
  <c r="V88" i="12" s="1"/>
  <c r="U67" i="12"/>
  <c r="U88" i="12" s="1"/>
  <c r="T67" i="12"/>
  <c r="T88" i="12" s="1"/>
  <c r="S67" i="12"/>
  <c r="S88" i="12" s="1"/>
  <c r="R67" i="12"/>
  <c r="R88" i="12" s="1"/>
  <c r="Q67" i="12"/>
  <c r="P67" i="12"/>
  <c r="O67" i="12"/>
  <c r="N67" i="12"/>
  <c r="M67" i="12"/>
  <c r="M88" i="12" s="1"/>
  <c r="L67" i="12"/>
  <c r="L88" i="12" s="1"/>
  <c r="K67" i="12"/>
  <c r="K59" i="4" s="1"/>
  <c r="J67" i="12"/>
  <c r="J88" i="12" s="1"/>
  <c r="I67" i="12"/>
  <c r="I88" i="12" s="1"/>
  <c r="H67" i="12"/>
  <c r="H59" i="4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C67" i="12"/>
  <c r="C88" i="12" s="1"/>
  <c r="B67" i="12"/>
  <c r="B88" i="12" s="1"/>
  <c r="Y66" i="12"/>
  <c r="Y99" i="12" s="1"/>
  <c r="Y160" i="4" s="1"/>
  <c r="X66" i="12"/>
  <c r="X99" i="12" s="1"/>
  <c r="X160" i="4" s="1"/>
  <c r="W66" i="12"/>
  <c r="W99" i="12" s="1"/>
  <c r="W160" i="4" s="1"/>
  <c r="V66" i="12"/>
  <c r="V87" i="12" s="1"/>
  <c r="U66" i="12"/>
  <c r="U87" i="12" s="1"/>
  <c r="T66" i="12"/>
  <c r="T99" i="12" s="1"/>
  <c r="T160" i="4" s="1"/>
  <c r="S66" i="12"/>
  <c r="S99" i="12" s="1"/>
  <c r="S160" i="4" s="1"/>
  <c r="R66" i="12"/>
  <c r="R99" i="12" s="1"/>
  <c r="Q66" i="12"/>
  <c r="Q87" i="12" s="1"/>
  <c r="P66" i="12"/>
  <c r="P99" i="12" s="1"/>
  <c r="P160" i="4" s="1"/>
  <c r="O66" i="12"/>
  <c r="O99" i="12" s="1"/>
  <c r="O160" i="4" s="1"/>
  <c r="N66" i="12"/>
  <c r="N87" i="12" s="1"/>
  <c r="M66" i="12"/>
  <c r="M87" i="12" s="1"/>
  <c r="L66" i="12"/>
  <c r="L87" i="12" s="1"/>
  <c r="K66" i="12"/>
  <c r="K87" i="12" s="1"/>
  <c r="J66" i="12"/>
  <c r="J87" i="12" s="1"/>
  <c r="I66" i="12"/>
  <c r="I99" i="12" s="1"/>
  <c r="I160" i="4" s="1"/>
  <c r="H66" i="12"/>
  <c r="H99" i="12" s="1"/>
  <c r="H160" i="4" s="1"/>
  <c r="G66" i="12"/>
  <c r="G99" i="12" s="1"/>
  <c r="G160" i="4" s="1"/>
  <c r="F66" i="12"/>
  <c r="F99" i="12" s="1"/>
  <c r="F160" i="4" s="1"/>
  <c r="E66" i="12"/>
  <c r="E87" i="12" s="1"/>
  <c r="D66" i="12"/>
  <c r="D87" i="12" s="1"/>
  <c r="C66" i="12"/>
  <c r="C99" i="12" s="1"/>
  <c r="C160" i="4" s="1"/>
  <c r="B66" i="12"/>
  <c r="B87" i="12" s="1"/>
  <c r="S65" i="12"/>
  <c r="S86" i="12" s="1"/>
  <c r="R65" i="12"/>
  <c r="R86" i="12" s="1"/>
  <c r="Q65" i="12"/>
  <c r="P65" i="12"/>
  <c r="Y64" i="12"/>
  <c r="Y97" i="12" s="1"/>
  <c r="Y158" i="4" s="1"/>
  <c r="X64" i="12"/>
  <c r="X97" i="12" s="1"/>
  <c r="X158" i="4" s="1"/>
  <c r="W64" i="12"/>
  <c r="W97" i="12" s="1"/>
  <c r="V64" i="12"/>
  <c r="V97" i="12" s="1"/>
  <c r="V158" i="4" s="1"/>
  <c r="U64" i="12"/>
  <c r="U85" i="12" s="1"/>
  <c r="T64" i="12"/>
  <c r="T85" i="12" s="1"/>
  <c r="S64" i="12"/>
  <c r="S97" i="12" s="1"/>
  <c r="S158" i="4" s="1"/>
  <c r="R64" i="12"/>
  <c r="R85" i="12" s="1"/>
  <c r="Q64" i="12"/>
  <c r="Q85" i="12" s="1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K85" i="12" s="1"/>
  <c r="J64" i="12"/>
  <c r="J85" i="12" s="1"/>
  <c r="I64" i="12"/>
  <c r="I97" i="12" s="1"/>
  <c r="I158" i="4" s="1"/>
  <c r="H64" i="12"/>
  <c r="H97" i="12" s="1"/>
  <c r="H158" i="4" s="1"/>
  <c r="G64" i="12"/>
  <c r="G97" i="12" s="1"/>
  <c r="G158" i="4" s="1"/>
  <c r="F64" i="12"/>
  <c r="F85" i="12" s="1"/>
  <c r="E64" i="12"/>
  <c r="E85" i="12" s="1"/>
  <c r="D64" i="12"/>
  <c r="D97" i="12" s="1"/>
  <c r="D158" i="4" s="1"/>
  <c r="C64" i="12"/>
  <c r="C97" i="12" s="1"/>
  <c r="B64" i="12"/>
  <c r="B97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U37" i="12" s="1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B37" i="12" s="1"/>
  <c r="Y38" i="12"/>
  <c r="Y37" i="12" s="1"/>
  <c r="X38" i="12"/>
  <c r="X37" i="12" s="1"/>
  <c r="W38" i="12"/>
  <c r="W37" i="12" s="1"/>
  <c r="V38" i="12"/>
  <c r="V37" i="12" s="1"/>
  <c r="U38" i="12"/>
  <c r="T38" i="12"/>
  <c r="T37" i="12" s="1"/>
  <c r="S38" i="12"/>
  <c r="S37" i="12" s="1"/>
  <c r="R38" i="12"/>
  <c r="R37" i="12" s="1"/>
  <c r="Q38" i="12"/>
  <c r="Q37" i="12" s="1"/>
  <c r="P38" i="12"/>
  <c r="P37" i="12" s="1"/>
  <c r="O38" i="12"/>
  <c r="O37" i="12" s="1"/>
  <c r="N38" i="12"/>
  <c r="N37" i="12" s="1"/>
  <c r="M38" i="12"/>
  <c r="M37" i="12" s="1"/>
  <c r="L38" i="12"/>
  <c r="L37" i="12" s="1"/>
  <c r="K38" i="12"/>
  <c r="J38" i="12"/>
  <c r="I38" i="12"/>
  <c r="H38" i="12"/>
  <c r="G38" i="12"/>
  <c r="G37" i="12" s="1"/>
  <c r="F38" i="12"/>
  <c r="F37" i="12" s="1"/>
  <c r="E38" i="12"/>
  <c r="E37" i="12" s="1"/>
  <c r="D38" i="12"/>
  <c r="D37" i="12" s="1"/>
  <c r="C38" i="12"/>
  <c r="B38" i="12"/>
  <c r="K37" i="12"/>
  <c r="J37" i="12"/>
  <c r="I37" i="12"/>
  <c r="H37" i="12"/>
  <c r="C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X31" i="12" s="1"/>
  <c r="W33" i="12"/>
  <c r="V33" i="12"/>
  <c r="U33" i="12"/>
  <c r="T33" i="12"/>
  <c r="S33" i="12"/>
  <c r="R33" i="12"/>
  <c r="Q33" i="12"/>
  <c r="P33" i="12"/>
  <c r="P31" i="12" s="1"/>
  <c r="O33" i="12"/>
  <c r="N33" i="12"/>
  <c r="M33" i="12"/>
  <c r="L33" i="12"/>
  <c r="K33" i="12"/>
  <c r="J33" i="12"/>
  <c r="I33" i="12"/>
  <c r="H33" i="12"/>
  <c r="H31" i="12" s="1"/>
  <c r="G33" i="12"/>
  <c r="F33" i="12"/>
  <c r="E33" i="12"/>
  <c r="D33" i="12"/>
  <c r="C33" i="12"/>
  <c r="Y32" i="12"/>
  <c r="Y31" i="12" s="1"/>
  <c r="X32" i="12"/>
  <c r="W32" i="12"/>
  <c r="W31" i="12" s="1"/>
  <c r="V32" i="12"/>
  <c r="V31" i="12" s="1"/>
  <c r="U32" i="12"/>
  <c r="T32" i="12"/>
  <c r="T31" i="12" s="1"/>
  <c r="S32" i="12"/>
  <c r="S31" i="12" s="1"/>
  <c r="R32" i="12"/>
  <c r="R31" i="12" s="1"/>
  <c r="Q32" i="12"/>
  <c r="P32" i="12"/>
  <c r="O32" i="12"/>
  <c r="N32" i="12"/>
  <c r="M32" i="12"/>
  <c r="L32" i="12"/>
  <c r="L31" i="12" s="1"/>
  <c r="K32" i="12"/>
  <c r="J32" i="12"/>
  <c r="J31" i="12" s="1"/>
  <c r="I32" i="12"/>
  <c r="H32" i="12"/>
  <c r="G32" i="12"/>
  <c r="F32" i="12"/>
  <c r="E32" i="12"/>
  <c r="D32" i="12"/>
  <c r="C32" i="12"/>
  <c r="Q31" i="12"/>
  <c r="N31" i="12"/>
  <c r="I31" i="12"/>
  <c r="F31" i="12"/>
  <c r="E31" i="12"/>
  <c r="C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8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82" i="12" s="1"/>
  <c r="K12" i="12"/>
  <c r="K8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B12" i="12"/>
  <c r="B92" i="12" s="1"/>
  <c r="Y5" i="12"/>
  <c r="Y82" i="12" s="1"/>
  <c r="X5" i="12"/>
  <c r="X82" i="12" s="1"/>
  <c r="W5" i="12"/>
  <c r="W82" i="12" s="1"/>
  <c r="V5" i="12"/>
  <c r="U5" i="12"/>
  <c r="U3" i="12" s="1"/>
  <c r="T5" i="12"/>
  <c r="S5" i="12"/>
  <c r="R5" i="12"/>
  <c r="Q5" i="12"/>
  <c r="P5" i="12"/>
  <c r="P82" i="12" s="1"/>
  <c r="O5" i="12"/>
  <c r="N5" i="12"/>
  <c r="M5" i="12"/>
  <c r="M3" i="12" s="1"/>
  <c r="M5" i="4" s="1"/>
  <c r="L5" i="12"/>
  <c r="L3" i="12" s="1"/>
  <c r="L5" i="4" s="1"/>
  <c r="K5" i="12"/>
  <c r="K3" i="12" s="1"/>
  <c r="K5" i="4" s="1"/>
  <c r="J5" i="12"/>
  <c r="J3" i="12" s="1"/>
  <c r="I5" i="12"/>
  <c r="I3" i="12" s="1"/>
  <c r="H5" i="12"/>
  <c r="H82" i="12" s="1"/>
  <c r="G5" i="12"/>
  <c r="F5" i="12"/>
  <c r="F82" i="12" s="1"/>
  <c r="E5" i="12"/>
  <c r="E3" i="12" s="1"/>
  <c r="E5" i="4" s="1"/>
  <c r="D5" i="12"/>
  <c r="D7" i="4" s="1"/>
  <c r="C5" i="12"/>
  <c r="C7" i="4" s="1"/>
  <c r="B5" i="12"/>
  <c r="T3" i="12"/>
  <c r="S3" i="12"/>
  <c r="R3" i="12"/>
  <c r="R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H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X79" i="11"/>
  <c r="W79" i="11"/>
  <c r="V79" i="11"/>
  <c r="U79" i="11"/>
  <c r="T79" i="11"/>
  <c r="S79" i="11"/>
  <c r="S54" i="11" s="1"/>
  <c r="R79" i="11"/>
  <c r="Q79" i="11"/>
  <c r="P79" i="11"/>
  <c r="P156" i="11" s="1"/>
  <c r="O79" i="11"/>
  <c r="O54" i="11" s="1"/>
  <c r="N79" i="11"/>
  <c r="M79" i="11"/>
  <c r="L79" i="11"/>
  <c r="K79" i="11"/>
  <c r="K54" i="11" s="1"/>
  <c r="J79" i="11"/>
  <c r="I79" i="11"/>
  <c r="I54" i="11" s="1"/>
  <c r="H79" i="11"/>
  <c r="H54" i="11" s="1"/>
  <c r="G79" i="11"/>
  <c r="F79" i="11"/>
  <c r="E79" i="11"/>
  <c r="D79" i="11"/>
  <c r="C79" i="11"/>
  <c r="C54" i="11" s="1"/>
  <c r="B79" i="11"/>
  <c r="X54" i="11"/>
  <c r="X132" i="11" s="1"/>
  <c r="W54" i="11"/>
  <c r="W132" i="11" s="1"/>
  <c r="Y35" i="11"/>
  <c r="X35" i="11"/>
  <c r="W35" i="11"/>
  <c r="V35" i="11"/>
  <c r="U35" i="11"/>
  <c r="T35" i="11"/>
  <c r="T5" i="11" s="1"/>
  <c r="S35" i="11"/>
  <c r="S145" i="11" s="1"/>
  <c r="R35" i="11"/>
  <c r="Q35" i="11"/>
  <c r="P35" i="11"/>
  <c r="P145" i="11" s="1"/>
  <c r="O35" i="11"/>
  <c r="N35" i="11"/>
  <c r="N5" i="11" s="1"/>
  <c r="M35" i="11"/>
  <c r="L35" i="11"/>
  <c r="K35" i="11"/>
  <c r="K145" i="11" s="1"/>
  <c r="J35" i="11"/>
  <c r="J145" i="11" s="1"/>
  <c r="I35" i="11"/>
  <c r="H35" i="11"/>
  <c r="H111" i="11" s="1"/>
  <c r="G35" i="11"/>
  <c r="F35" i="11"/>
  <c r="E35" i="11"/>
  <c r="D35" i="11"/>
  <c r="D5" i="11" s="1"/>
  <c r="C35" i="11"/>
  <c r="C5" i="11" s="1"/>
  <c r="B35" i="11"/>
  <c r="B5" i="11" s="1"/>
  <c r="O5" i="11"/>
  <c r="O136" i="11" s="1"/>
  <c r="L5" i="11"/>
  <c r="L136" i="11" s="1"/>
  <c r="J5" i="11"/>
  <c r="J136" i="11" s="1"/>
  <c r="I5" i="11"/>
  <c r="I136" i="11" s="1"/>
  <c r="H5" i="11"/>
  <c r="H107" i="11" s="1"/>
  <c r="G5" i="11"/>
  <c r="G136" i="11" s="1"/>
  <c r="F5" i="11"/>
  <c r="F136" i="11" s="1"/>
  <c r="E5" i="11"/>
  <c r="E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T117" i="10" s="1"/>
  <c r="S122" i="10"/>
  <c r="S117" i="10" s="1"/>
  <c r="R122" i="10"/>
  <c r="R117" i="10" s="1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Q117" i="10" s="1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L117" i="10" s="1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K117" i="10" s="1"/>
  <c r="J119" i="10"/>
  <c r="J117" i="10" s="1"/>
  <c r="I119" i="10"/>
  <c r="I117" i="10" s="1"/>
  <c r="H119" i="10"/>
  <c r="H117" i="10" s="1"/>
  <c r="G119" i="10"/>
  <c r="F119" i="10"/>
  <c r="E119" i="10"/>
  <c r="D119" i="10"/>
  <c r="C119" i="10"/>
  <c r="B119" i="10"/>
  <c r="Y118" i="10"/>
  <c r="X118" i="10"/>
  <c r="W118" i="10"/>
  <c r="W117" i="10" s="1"/>
  <c r="V118" i="10"/>
  <c r="V117" i="10" s="1"/>
  <c r="U118" i="10"/>
  <c r="U117" i="10" s="1"/>
  <c r="T118" i="10"/>
  <c r="S118" i="10"/>
  <c r="R118" i="10"/>
  <c r="Q118" i="10"/>
  <c r="P118" i="10"/>
  <c r="P117" i="10" s="1"/>
  <c r="O118" i="10"/>
  <c r="O117" i="10" s="1"/>
  <c r="N118" i="10"/>
  <c r="N117" i="10" s="1"/>
  <c r="M118" i="10"/>
  <c r="M117" i="10" s="1"/>
  <c r="L118" i="10"/>
  <c r="K118" i="10"/>
  <c r="J118" i="10"/>
  <c r="I118" i="10"/>
  <c r="H118" i="10"/>
  <c r="G118" i="10"/>
  <c r="G117" i="10" s="1"/>
  <c r="F118" i="10"/>
  <c r="F117" i="10" s="1"/>
  <c r="E118" i="10"/>
  <c r="E117" i="10" s="1"/>
  <c r="D118" i="10"/>
  <c r="D117" i="10" s="1"/>
  <c r="C118" i="10"/>
  <c r="C117" i="10" s="1"/>
  <c r="B118" i="10"/>
  <c r="B117" i="10" s="1"/>
  <c r="Y117" i="10"/>
  <c r="X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H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W100" i="10" s="1"/>
  <c r="V105" i="10"/>
  <c r="V100" i="10" s="1"/>
  <c r="U105" i="10"/>
  <c r="U100" i="10" s="1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T100" i="10" s="1"/>
  <c r="S104" i="10"/>
  <c r="S100" i="10" s="1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O100" i="10" s="1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N100" i="10" s="1"/>
  <c r="M102" i="10"/>
  <c r="M100" i="10" s="1"/>
  <c r="L102" i="10"/>
  <c r="L100" i="10" s="1"/>
  <c r="K102" i="10"/>
  <c r="K100" i="10" s="1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X100" i="10" s="1"/>
  <c r="W101" i="10"/>
  <c r="V101" i="10"/>
  <c r="U101" i="10"/>
  <c r="T101" i="10"/>
  <c r="S101" i="10"/>
  <c r="R101" i="10"/>
  <c r="R100" i="10" s="1"/>
  <c r="Q101" i="10"/>
  <c r="Q100" i="10" s="1"/>
  <c r="P101" i="10"/>
  <c r="P100" i="10" s="1"/>
  <c r="O101" i="10"/>
  <c r="N101" i="10"/>
  <c r="M101" i="10"/>
  <c r="L101" i="10"/>
  <c r="K101" i="10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E100" i="10" s="1"/>
  <c r="D101" i="10"/>
  <c r="D100" i="10" s="1"/>
  <c r="C101" i="10"/>
  <c r="C100" i="10" s="1"/>
  <c r="B101" i="10"/>
  <c r="B100" i="10"/>
  <c r="Y79" i="10"/>
  <c r="Y156" i="10" s="1"/>
  <c r="X79" i="10"/>
  <c r="X156" i="10" s="1"/>
  <c r="W79" i="10"/>
  <c r="W156" i="10" s="1"/>
  <c r="V79" i="10"/>
  <c r="U79" i="10"/>
  <c r="T79" i="10"/>
  <c r="T156" i="10" s="1"/>
  <c r="S79" i="10"/>
  <c r="R79" i="10"/>
  <c r="R156" i="10" s="1"/>
  <c r="Q79" i="10"/>
  <c r="Q156" i="10" s="1"/>
  <c r="P79" i="10"/>
  <c r="P156" i="10" s="1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B156" i="10" s="1"/>
  <c r="Y35" i="10"/>
  <c r="Y145" i="10" s="1"/>
  <c r="X35" i="10"/>
  <c r="X145" i="10" s="1"/>
  <c r="W35" i="10"/>
  <c r="V35" i="10"/>
  <c r="U35" i="10"/>
  <c r="U145" i="10" s="1"/>
  <c r="T35" i="10"/>
  <c r="S35" i="10"/>
  <c r="S145" i="10" s="1"/>
  <c r="R35" i="10"/>
  <c r="R145" i="10" s="1"/>
  <c r="Q35" i="10"/>
  <c r="Q145" i="10" s="1"/>
  <c r="P35" i="10"/>
  <c r="P145" i="10" s="1"/>
  <c r="O35" i="10"/>
  <c r="N35" i="10"/>
  <c r="M35" i="10"/>
  <c r="M145" i="10" s="1"/>
  <c r="L35" i="10"/>
  <c r="K35" i="10"/>
  <c r="J35" i="10"/>
  <c r="I35" i="10"/>
  <c r="H35" i="10"/>
  <c r="G35" i="10"/>
  <c r="F35" i="10"/>
  <c r="E35" i="10"/>
  <c r="D35" i="10"/>
  <c r="C35" i="10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Y117" i="9" s="1"/>
  <c r="X119" i="9"/>
  <c r="X117" i="9" s="1"/>
  <c r="W119" i="9"/>
  <c r="W117" i="9" s="1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Y118" i="9"/>
  <c r="X118" i="9"/>
  <c r="W118" i="9"/>
  <c r="V118" i="9"/>
  <c r="V117" i="9" s="1"/>
  <c r="U118" i="9"/>
  <c r="U117" i="9" s="1"/>
  <c r="T118" i="9"/>
  <c r="T117" i="9" s="1"/>
  <c r="S118" i="9"/>
  <c r="S117" i="9" s="1"/>
  <c r="R118" i="9"/>
  <c r="R117" i="9" s="1"/>
  <c r="Q118" i="9"/>
  <c r="Q117" i="9" s="1"/>
  <c r="P118" i="9"/>
  <c r="P117" i="9" s="1"/>
  <c r="O118" i="9"/>
  <c r="O117" i="9" s="1"/>
  <c r="N118" i="9"/>
  <c r="N117" i="9" s="1"/>
  <c r="M118" i="9"/>
  <c r="M117" i="9" s="1"/>
  <c r="L118" i="9"/>
  <c r="L117" i="9" s="1"/>
  <c r="K118" i="9"/>
  <c r="K117" i="9" s="1"/>
  <c r="J118" i="9"/>
  <c r="J117" i="9" s="1"/>
  <c r="I118" i="9"/>
  <c r="I117" i="9" s="1"/>
  <c r="H118" i="9"/>
  <c r="H117" i="9" s="1"/>
  <c r="G118" i="9"/>
  <c r="F118" i="9"/>
  <c r="E118" i="9"/>
  <c r="D118" i="9"/>
  <c r="C118" i="9"/>
  <c r="C117" i="9" s="1"/>
  <c r="B118" i="9"/>
  <c r="B117" i="9" s="1"/>
  <c r="G117" i="9"/>
  <c r="F117" i="9"/>
  <c r="E117" i="9"/>
  <c r="D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X111" i="9"/>
  <c r="P111" i="9"/>
  <c r="H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B100" i="9" s="1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X100" i="9" s="1"/>
  <c r="W101" i="9"/>
  <c r="W100" i="9" s="1"/>
  <c r="V101" i="9"/>
  <c r="V100" i="9" s="1"/>
  <c r="U101" i="9"/>
  <c r="U100" i="9" s="1"/>
  <c r="T101" i="9"/>
  <c r="T100" i="9" s="1"/>
  <c r="S101" i="9"/>
  <c r="S100" i="9" s="1"/>
  <c r="R101" i="9"/>
  <c r="R100" i="9" s="1"/>
  <c r="Q101" i="9"/>
  <c r="Q100" i="9" s="1"/>
  <c r="P101" i="9"/>
  <c r="P100" i="9" s="1"/>
  <c r="O101" i="9"/>
  <c r="O100" i="9" s="1"/>
  <c r="N101" i="9"/>
  <c r="N100" i="9" s="1"/>
  <c r="M101" i="9"/>
  <c r="M100" i="9" s="1"/>
  <c r="L101" i="9"/>
  <c r="L100" i="9" s="1"/>
  <c r="K101" i="9"/>
  <c r="K100" i="9" s="1"/>
  <c r="J101" i="9"/>
  <c r="I101" i="9"/>
  <c r="H101" i="9"/>
  <c r="G101" i="9"/>
  <c r="F101" i="9"/>
  <c r="F100" i="9" s="1"/>
  <c r="E101" i="9"/>
  <c r="E100" i="9" s="1"/>
  <c r="D101" i="9"/>
  <c r="D100" i="9" s="1"/>
  <c r="C101" i="9"/>
  <c r="C100" i="9" s="1"/>
  <c r="B101" i="9"/>
  <c r="J100" i="9"/>
  <c r="I100" i="9"/>
  <c r="H100" i="9"/>
  <c r="G100" i="9"/>
  <c r="Y79" i="9"/>
  <c r="Y156" i="9" s="1"/>
  <c r="X79" i="9"/>
  <c r="X156" i="9" s="1"/>
  <c r="W79" i="9"/>
  <c r="W156" i="9" s="1"/>
  <c r="V79" i="9"/>
  <c r="U79" i="9"/>
  <c r="T79" i="9"/>
  <c r="S79" i="9"/>
  <c r="R79" i="9"/>
  <c r="R156" i="9" s="1"/>
  <c r="Q79" i="9"/>
  <c r="Q156" i="9" s="1"/>
  <c r="P79" i="9"/>
  <c r="P156" i="9" s="1"/>
  <c r="O79" i="9"/>
  <c r="O156" i="9" s="1"/>
  <c r="N79" i="9"/>
  <c r="M79" i="9"/>
  <c r="L79" i="9"/>
  <c r="K79" i="9"/>
  <c r="J79" i="9"/>
  <c r="J156" i="9" s="1"/>
  <c r="I79" i="9"/>
  <c r="I156" i="9" s="1"/>
  <c r="H79" i="9"/>
  <c r="H156" i="9" s="1"/>
  <c r="H147" i="9" s="1"/>
  <c r="G79" i="9"/>
  <c r="G156" i="9" s="1"/>
  <c r="F79" i="9"/>
  <c r="E79" i="9"/>
  <c r="D79" i="9"/>
  <c r="C79" i="9"/>
  <c r="B79" i="9"/>
  <c r="B156" i="9" s="1"/>
  <c r="Y35" i="9"/>
  <c r="Y145" i="9" s="1"/>
  <c r="X35" i="9"/>
  <c r="X145" i="9" s="1"/>
  <c r="W35" i="9"/>
  <c r="V35" i="9"/>
  <c r="U35" i="9"/>
  <c r="T35" i="9"/>
  <c r="S35" i="9"/>
  <c r="S145" i="9" s="1"/>
  <c r="R35" i="9"/>
  <c r="R145" i="9" s="1"/>
  <c r="Q35" i="9"/>
  <c r="Q145" i="9" s="1"/>
  <c r="P35" i="9"/>
  <c r="P145" i="9" s="1"/>
  <c r="O35" i="9"/>
  <c r="N35" i="9"/>
  <c r="M35" i="9"/>
  <c r="L35" i="9"/>
  <c r="K35" i="9"/>
  <c r="K145" i="9" s="1"/>
  <c r="J35" i="9"/>
  <c r="J145" i="9" s="1"/>
  <c r="I35" i="9"/>
  <c r="I145" i="9" s="1"/>
  <c r="H35" i="9"/>
  <c r="H145" i="9" s="1"/>
  <c r="G35" i="9"/>
  <c r="F35" i="9"/>
  <c r="E35" i="9"/>
  <c r="D35" i="9"/>
  <c r="C35" i="9"/>
  <c r="C145" i="9" s="1"/>
  <c r="B35" i="9"/>
  <c r="B145" i="9" s="1"/>
  <c r="X67" i="8"/>
  <c r="X156" i="4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X61" i="8"/>
  <c r="V61" i="8"/>
  <c r="P61" i="8"/>
  <c r="T60" i="8"/>
  <c r="P60" i="8"/>
  <c r="X56" i="8"/>
  <c r="X101" i="4" s="1"/>
  <c r="W56" i="8"/>
  <c r="W101" i="4" s="1"/>
  <c r="I55" i="8"/>
  <c r="H55" i="8"/>
  <c r="F55" i="8"/>
  <c r="E55" i="8"/>
  <c r="Y53" i="8"/>
  <c r="Y39" i="7" s="1"/>
  <c r="X53" i="8"/>
  <c r="X39" i="7" s="1"/>
  <c r="W53" i="8"/>
  <c r="V53" i="8"/>
  <c r="U53" i="8"/>
  <c r="U39" i="7" s="1"/>
  <c r="T53" i="8"/>
  <c r="T39" i="7" s="1"/>
  <c r="S53" i="8"/>
  <c r="R53" i="8"/>
  <c r="Q53" i="8"/>
  <c r="P53" i="8"/>
  <c r="O53" i="8"/>
  <c r="N53" i="8"/>
  <c r="M53" i="8"/>
  <c r="L53" i="8"/>
  <c r="K53" i="8"/>
  <c r="K39" i="7" s="1"/>
  <c r="J53" i="8"/>
  <c r="I53" i="8"/>
  <c r="H53" i="8"/>
  <c r="H39" i="7" s="1"/>
  <c r="G53" i="8"/>
  <c r="F53" i="8"/>
  <c r="F39" i="7" s="1"/>
  <c r="E53" i="8"/>
  <c r="D53" i="8"/>
  <c r="D39" i="7" s="1"/>
  <c r="C53" i="8"/>
  <c r="C39" i="7" s="1"/>
  <c r="B53" i="8"/>
  <c r="B39" i="7" s="1"/>
  <c r="Y49" i="8"/>
  <c r="Y54" i="4" s="1"/>
  <c r="X49" i="8"/>
  <c r="X54" i="4" s="1"/>
  <c r="W49" i="8"/>
  <c r="W54" i="4" s="1"/>
  <c r="V49" i="8"/>
  <c r="V47" i="8" s="1"/>
  <c r="V52" i="4" s="1"/>
  <c r="U49" i="8"/>
  <c r="U47" i="8" s="1"/>
  <c r="U52" i="4" s="1"/>
  <c r="T49" i="8"/>
  <c r="T61" i="8" s="1"/>
  <c r="S49" i="8"/>
  <c r="S47" i="8" s="1"/>
  <c r="S52" i="4" s="1"/>
  <c r="R49" i="8"/>
  <c r="Q49" i="8"/>
  <c r="P49" i="8"/>
  <c r="O49" i="8"/>
  <c r="N49" i="8"/>
  <c r="N61" i="8" s="1"/>
  <c r="M49" i="8"/>
  <c r="M61" i="8" s="1"/>
  <c r="L49" i="8"/>
  <c r="L61" i="8" s="1"/>
  <c r="K49" i="8"/>
  <c r="K47" i="8" s="1"/>
  <c r="K52" i="4" s="1"/>
  <c r="J49" i="8"/>
  <c r="J61" i="8" s="1"/>
  <c r="I49" i="8"/>
  <c r="I54" i="4" s="1"/>
  <c r="H49" i="8"/>
  <c r="H61" i="8" s="1"/>
  <c r="G49" i="8"/>
  <c r="G61" i="8" s="1"/>
  <c r="F49" i="8"/>
  <c r="F54" i="4" s="1"/>
  <c r="E49" i="8"/>
  <c r="E54" i="4" s="1"/>
  <c r="D49" i="8"/>
  <c r="D54" i="4" s="1"/>
  <c r="C49" i="8"/>
  <c r="C54" i="4" s="1"/>
  <c r="B49" i="8"/>
  <c r="B61" i="8" s="1"/>
  <c r="Y48" i="8"/>
  <c r="Y53" i="4" s="1"/>
  <c r="X48" i="8"/>
  <c r="W48" i="8"/>
  <c r="V48" i="8"/>
  <c r="V60" i="8" s="1"/>
  <c r="U48" i="8"/>
  <c r="U60" i="8" s="1"/>
  <c r="T48" i="8"/>
  <c r="T53" i="4" s="1"/>
  <c r="S48" i="8"/>
  <c r="S53" i="4" s="1"/>
  <c r="R48" i="8"/>
  <c r="R47" i="8" s="1"/>
  <c r="R52" i="4" s="1"/>
  <c r="Q48" i="8"/>
  <c r="Q53" i="4" s="1"/>
  <c r="P48" i="8"/>
  <c r="O48" i="8"/>
  <c r="N48" i="8"/>
  <c r="M48" i="8"/>
  <c r="M47" i="8" s="1"/>
  <c r="M52" i="4" s="1"/>
  <c r="L48" i="8"/>
  <c r="L60" i="8" s="1"/>
  <c r="K48" i="8"/>
  <c r="K53" i="4" s="1"/>
  <c r="J48" i="8"/>
  <c r="J53" i="4" s="1"/>
  <c r="I48" i="8"/>
  <c r="H48" i="8"/>
  <c r="G48" i="8"/>
  <c r="F48" i="8"/>
  <c r="E48" i="8"/>
  <c r="E60" i="8" s="1"/>
  <c r="D48" i="8"/>
  <c r="D60" i="8" s="1"/>
  <c r="C48" i="8"/>
  <c r="B48" i="8"/>
  <c r="X47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L20" i="8" s="1"/>
  <c r="K22" i="8"/>
  <c r="K20" i="8" s="1"/>
  <c r="J22" i="8"/>
  <c r="J20" i="8" s="1"/>
  <c r="I22" i="8"/>
  <c r="H22" i="8"/>
  <c r="G22" i="8"/>
  <c r="F22" i="8"/>
  <c r="E22" i="8"/>
  <c r="D22" i="8"/>
  <c r="C22" i="8"/>
  <c r="B22" i="8"/>
  <c r="Y21" i="8"/>
  <c r="X21" i="8"/>
  <c r="W21" i="8"/>
  <c r="W20" i="8" s="1"/>
  <c r="V21" i="8"/>
  <c r="U21" i="8"/>
  <c r="T21" i="8"/>
  <c r="S21" i="8"/>
  <c r="R21" i="8"/>
  <c r="Q21" i="8"/>
  <c r="P21" i="8"/>
  <c r="P20" i="8" s="1"/>
  <c r="O21" i="8"/>
  <c r="O20" i="8" s="1"/>
  <c r="N21" i="8"/>
  <c r="N20" i="8" s="1"/>
  <c r="M21" i="8"/>
  <c r="L21" i="8"/>
  <c r="K21" i="8"/>
  <c r="J21" i="8"/>
  <c r="I21" i="8"/>
  <c r="I20" i="8" s="1"/>
  <c r="H21" i="8"/>
  <c r="H20" i="8" s="1"/>
  <c r="G21" i="8"/>
  <c r="G20" i="8" s="1"/>
  <c r="F21" i="8"/>
  <c r="F20" i="8" s="1"/>
  <c r="E21" i="8"/>
  <c r="E20" i="8" s="1"/>
  <c r="D21" i="8"/>
  <c r="D20" i="8" s="1"/>
  <c r="C21" i="8"/>
  <c r="C20" i="8" s="1"/>
  <c r="B21" i="8"/>
  <c r="B20" i="8" s="1"/>
  <c r="Y20" i="8"/>
  <c r="X20" i="8"/>
  <c r="V20" i="8"/>
  <c r="U20" i="8"/>
  <c r="T20" i="8"/>
  <c r="S20" i="8"/>
  <c r="R20" i="8"/>
  <c r="Q20" i="8"/>
  <c r="M20" i="8"/>
  <c r="Y19" i="8"/>
  <c r="Y17" i="8" s="1"/>
  <c r="X19" i="8"/>
  <c r="X17" i="8" s="1"/>
  <c r="W19" i="8"/>
  <c r="V19" i="8"/>
  <c r="U19" i="8"/>
  <c r="T19" i="8"/>
  <c r="S19" i="8"/>
  <c r="S17" i="8" s="1"/>
  <c r="R19" i="8"/>
  <c r="Q19" i="8"/>
  <c r="P19" i="8"/>
  <c r="O19" i="8"/>
  <c r="N19" i="8"/>
  <c r="M19" i="8"/>
  <c r="L19" i="8"/>
  <c r="K19" i="8"/>
  <c r="J19" i="8"/>
  <c r="I19" i="8"/>
  <c r="H19" i="8"/>
  <c r="H17" i="8" s="1"/>
  <c r="G19" i="8"/>
  <c r="F19" i="8"/>
  <c r="E19" i="8"/>
  <c r="D19" i="8"/>
  <c r="C19" i="8"/>
  <c r="Y18" i="8"/>
  <c r="X18" i="8"/>
  <c r="W18" i="8"/>
  <c r="V18" i="8"/>
  <c r="U18" i="8"/>
  <c r="T18" i="8"/>
  <c r="T17" i="8" s="1"/>
  <c r="S18" i="8"/>
  <c r="R18" i="8"/>
  <c r="R17" i="8" s="1"/>
  <c r="Q18" i="8"/>
  <c r="Q17" i="8" s="1"/>
  <c r="P18" i="8"/>
  <c r="O18" i="8"/>
  <c r="N18" i="8"/>
  <c r="N17" i="8" s="1"/>
  <c r="M18" i="8"/>
  <c r="M17" i="8" s="1"/>
  <c r="L18" i="8"/>
  <c r="L17" i="8" s="1"/>
  <c r="K18" i="8"/>
  <c r="J18" i="8"/>
  <c r="J17" i="8" s="1"/>
  <c r="I18" i="8"/>
  <c r="I17" i="8" s="1"/>
  <c r="H18" i="8"/>
  <c r="G18" i="8"/>
  <c r="F18" i="8"/>
  <c r="E18" i="8"/>
  <c r="E17" i="8" s="1"/>
  <c r="D18" i="8"/>
  <c r="D17" i="8" s="1"/>
  <c r="C18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U7" i="8"/>
  <c r="T7" i="8"/>
  <c r="T62" i="8" s="1"/>
  <c r="S7" i="8"/>
  <c r="R7" i="8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J7" i="8"/>
  <c r="J62" i="8" s="1"/>
  <c r="I7" i="8"/>
  <c r="I62" i="8" s="1"/>
  <c r="H7" i="8"/>
  <c r="H58" i="8" s="1"/>
  <c r="G7" i="8"/>
  <c r="F7" i="8"/>
  <c r="E7" i="8"/>
  <c r="E62" i="8" s="1"/>
  <c r="D7" i="8"/>
  <c r="D62" i="8" s="1"/>
  <c r="C7" i="8"/>
  <c r="B7" i="8"/>
  <c r="B62" i="8" s="1"/>
  <c r="Y3" i="8"/>
  <c r="Y4" i="4" s="1"/>
  <c r="X3" i="8"/>
  <c r="W3" i="8"/>
  <c r="V3" i="8"/>
  <c r="U3" i="8"/>
  <c r="T3" i="8"/>
  <c r="T4" i="4" s="1"/>
  <c r="S3" i="8"/>
  <c r="S4" i="4" s="1"/>
  <c r="R3" i="8"/>
  <c r="R4" i="4" s="1"/>
  <c r="Q3" i="8"/>
  <c r="Q4" i="4" s="1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V42" i="7"/>
  <c r="U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V41" i="7"/>
  <c r="U41" i="7"/>
  <c r="S41" i="7"/>
  <c r="R41" i="7"/>
  <c r="Q41" i="7"/>
  <c r="P41" i="7"/>
  <c r="O41" i="7"/>
  <c r="M41" i="7"/>
  <c r="L41" i="7"/>
  <c r="K41" i="7"/>
  <c r="I41" i="7"/>
  <c r="H41" i="7"/>
  <c r="G41" i="7"/>
  <c r="F41" i="7"/>
  <c r="D41" i="7"/>
  <c r="N40" i="7"/>
  <c r="W39" i="7"/>
  <c r="V39" i="7"/>
  <c r="S39" i="7"/>
  <c r="R39" i="7"/>
  <c r="Q39" i="7"/>
  <c r="P39" i="7"/>
  <c r="O39" i="7"/>
  <c r="N39" i="7"/>
  <c r="M39" i="7"/>
  <c r="L39" i="7"/>
  <c r="J39" i="7"/>
  <c r="I39" i="7"/>
  <c r="G39" i="7"/>
  <c r="E39" i="7"/>
  <c r="Y27" i="7"/>
  <c r="W27" i="7"/>
  <c r="U27" i="7"/>
  <c r="S27" i="7"/>
  <c r="Q27" i="7"/>
  <c r="N27" i="7"/>
  <c r="X27" i="7"/>
  <c r="O27" i="7"/>
  <c r="L27" i="7"/>
  <c r="J27" i="7"/>
  <c r="D27" i="7"/>
  <c r="T27" i="7"/>
  <c r="R27" i="7"/>
  <c r="M27" i="7"/>
  <c r="K27" i="7"/>
  <c r="I27" i="7"/>
  <c r="H27" i="7"/>
  <c r="F27" i="7"/>
  <c r="B27" i="7"/>
  <c r="V27" i="7"/>
  <c r="P27" i="7"/>
  <c r="G27" i="7"/>
  <c r="E27" i="7"/>
  <c r="C27" i="7"/>
  <c r="G16" i="7"/>
  <c r="E16" i="7"/>
  <c r="C16" i="7"/>
  <c r="X16" i="7"/>
  <c r="V16" i="7"/>
  <c r="P16" i="7"/>
  <c r="H16" i="7"/>
  <c r="Y16" i="7"/>
  <c r="W16" i="7"/>
  <c r="U16" i="7"/>
  <c r="T16" i="7"/>
  <c r="R16" i="7"/>
  <c r="N16" i="7"/>
  <c r="M16" i="7"/>
  <c r="L16" i="7"/>
  <c r="K16" i="7"/>
  <c r="D16" i="7"/>
  <c r="B16" i="7"/>
  <c r="S16" i="7"/>
  <c r="Q16" i="7"/>
  <c r="O16" i="7"/>
  <c r="J16" i="7"/>
  <c r="I16" i="7"/>
  <c r="F16" i="7"/>
  <c r="K10" i="7"/>
  <c r="I10" i="7"/>
  <c r="G10" i="7"/>
  <c r="B10" i="7"/>
  <c r="U10" i="7"/>
  <c r="T10" i="7"/>
  <c r="L10" i="7"/>
  <c r="E10" i="7"/>
  <c r="C10" i="7"/>
  <c r="Y10" i="7"/>
  <c r="X10" i="7"/>
  <c r="V10" i="7"/>
  <c r="R10" i="7"/>
  <c r="Q10" i="7"/>
  <c r="P10" i="7"/>
  <c r="O10" i="7"/>
  <c r="H10" i="7"/>
  <c r="F10" i="7"/>
  <c r="W10" i="7"/>
  <c r="S10" i="7"/>
  <c r="N10" i="7"/>
  <c r="M10" i="7"/>
  <c r="J10" i="7"/>
  <c r="D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F27" i="6"/>
  <c r="Y27" i="6"/>
  <c r="B27" i="6"/>
  <c r="W27" i="6"/>
  <c r="U27" i="6"/>
  <c r="P27" i="6"/>
  <c r="O27" i="6"/>
  <c r="G27" i="6"/>
  <c r="X27" i="6"/>
  <c r="V27" i="6"/>
  <c r="T27" i="6"/>
  <c r="S27" i="6"/>
  <c r="Q27" i="6"/>
  <c r="M27" i="6"/>
  <c r="L27" i="6"/>
  <c r="K27" i="6"/>
  <c r="J27" i="6"/>
  <c r="C27" i="6"/>
  <c r="R27" i="6"/>
  <c r="N27" i="6"/>
  <c r="I27" i="6"/>
  <c r="H27" i="6"/>
  <c r="E27" i="6"/>
  <c r="D27" i="6"/>
  <c r="G16" i="6"/>
  <c r="S16" i="6"/>
  <c r="L16" i="6"/>
  <c r="Y16" i="6"/>
  <c r="X16" i="6"/>
  <c r="W16" i="6"/>
  <c r="V16" i="6"/>
  <c r="O16" i="6"/>
  <c r="J16" i="6"/>
  <c r="H16" i="6"/>
  <c r="F16" i="6"/>
  <c r="D16" i="6"/>
  <c r="C16" i="6"/>
  <c r="B16" i="6"/>
  <c r="U16" i="6"/>
  <c r="T16" i="6"/>
  <c r="R16" i="6"/>
  <c r="Q16" i="6"/>
  <c r="P16" i="6"/>
  <c r="N16" i="6"/>
  <c r="M16" i="6"/>
  <c r="K16" i="6"/>
  <c r="I16" i="6"/>
  <c r="E16" i="6"/>
  <c r="W10" i="6"/>
  <c r="P10" i="6"/>
  <c r="N10" i="6"/>
  <c r="C10" i="6"/>
  <c r="S10" i="6"/>
  <c r="M10" i="6"/>
  <c r="L10" i="6"/>
  <c r="K10" i="6"/>
  <c r="J10" i="6"/>
  <c r="I10" i="6"/>
  <c r="H10" i="6"/>
  <c r="G10" i="6"/>
  <c r="Y10" i="6"/>
  <c r="X10" i="6"/>
  <c r="V10" i="6"/>
  <c r="U10" i="6"/>
  <c r="T10" i="6"/>
  <c r="R10" i="6"/>
  <c r="Q10" i="6"/>
  <c r="O10" i="6"/>
  <c r="F10" i="6"/>
  <c r="E10" i="6"/>
  <c r="D10" i="6"/>
  <c r="B10" i="6"/>
  <c r="E5" i="6"/>
  <c r="A48" i="5"/>
  <c r="A47" i="5"/>
  <c r="A41" i="5"/>
  <c r="K16" i="5"/>
  <c r="I16" i="5"/>
  <c r="W16" i="5"/>
  <c r="V16" i="5"/>
  <c r="U16" i="5"/>
  <c r="N16" i="5"/>
  <c r="H16" i="5"/>
  <c r="G16" i="5"/>
  <c r="F16" i="5"/>
  <c r="E16" i="5"/>
  <c r="D16" i="5"/>
  <c r="C16" i="5"/>
  <c r="B16" i="5"/>
  <c r="Y16" i="5"/>
  <c r="X16" i="5"/>
  <c r="T16" i="5"/>
  <c r="S16" i="5"/>
  <c r="R16" i="5"/>
  <c r="Q16" i="5"/>
  <c r="P16" i="5"/>
  <c r="O16" i="5"/>
  <c r="M16" i="5"/>
  <c r="L16" i="5"/>
  <c r="J16" i="5"/>
  <c r="N10" i="5"/>
  <c r="F10" i="5"/>
  <c r="P10" i="5"/>
  <c r="O10" i="5"/>
  <c r="M10" i="5"/>
  <c r="B10" i="5"/>
  <c r="Y10" i="5"/>
  <c r="R10" i="5"/>
  <c r="L10" i="5"/>
  <c r="K10" i="5"/>
  <c r="J10" i="5"/>
  <c r="I10" i="5"/>
  <c r="H10" i="5"/>
  <c r="E10" i="5"/>
  <c r="X10" i="5"/>
  <c r="W10" i="5"/>
  <c r="V10" i="5"/>
  <c r="U10" i="5"/>
  <c r="T10" i="5"/>
  <c r="S10" i="5"/>
  <c r="Q10" i="5"/>
  <c r="G10" i="5"/>
  <c r="D10" i="5"/>
  <c r="C10" i="5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J180" i="4"/>
  <c r="I180" i="4"/>
  <c r="H180" i="4"/>
  <c r="G180" i="4"/>
  <c r="F180" i="4"/>
  <c r="E180" i="4"/>
  <c r="D180" i="4"/>
  <c r="C180" i="4"/>
  <c r="B180" i="4"/>
  <c r="Y179" i="4"/>
  <c r="X179" i="4"/>
  <c r="U179" i="4"/>
  <c r="T179" i="4"/>
  <c r="S179" i="4"/>
  <c r="R179" i="4"/>
  <c r="Q179" i="4"/>
  <c r="P179" i="4"/>
  <c r="O179" i="4"/>
  <c r="L179" i="4"/>
  <c r="K179" i="4"/>
  <c r="J179" i="4"/>
  <c r="I179" i="4"/>
  <c r="H179" i="4"/>
  <c r="G179" i="4"/>
  <c r="D179" i="4"/>
  <c r="C179" i="4"/>
  <c r="B179" i="4"/>
  <c r="Y178" i="4"/>
  <c r="X178" i="4"/>
  <c r="W178" i="4"/>
  <c r="U178" i="4"/>
  <c r="T178" i="4"/>
  <c r="S178" i="4"/>
  <c r="R178" i="4"/>
  <c r="Q178" i="4"/>
  <c r="N178" i="4"/>
  <c r="M178" i="4"/>
  <c r="L178" i="4"/>
  <c r="K178" i="4"/>
  <c r="J178" i="4"/>
  <c r="I178" i="4"/>
  <c r="E178" i="4"/>
  <c r="D178" i="4"/>
  <c r="C178" i="4"/>
  <c r="B178" i="4"/>
  <c r="Y177" i="4"/>
  <c r="X177" i="4"/>
  <c r="W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W176" i="4"/>
  <c r="V176" i="4"/>
  <c r="U176" i="4"/>
  <c r="T176" i="4"/>
  <c r="S176" i="4"/>
  <c r="Q176" i="4"/>
  <c r="O176" i="4"/>
  <c r="N176" i="4"/>
  <c r="L176" i="4"/>
  <c r="K176" i="4"/>
  <c r="J176" i="4"/>
  <c r="G176" i="4"/>
  <c r="F176" i="4"/>
  <c r="E176" i="4"/>
  <c r="D176" i="4"/>
  <c r="B176" i="4"/>
  <c r="X175" i="4"/>
  <c r="U175" i="4"/>
  <c r="T175" i="4"/>
  <c r="R175" i="4"/>
  <c r="P175" i="4"/>
  <c r="M175" i="4"/>
  <c r="L175" i="4"/>
  <c r="K175" i="4"/>
  <c r="J175" i="4"/>
  <c r="I175" i="4"/>
  <c r="H175" i="4"/>
  <c r="E175" i="4"/>
  <c r="D175" i="4"/>
  <c r="C175" i="4"/>
  <c r="Q174" i="4"/>
  <c r="U173" i="4"/>
  <c r="Q172" i="4"/>
  <c r="I172" i="4"/>
  <c r="B168" i="4"/>
  <c r="T166" i="4"/>
  <c r="R166" i="4"/>
  <c r="H166" i="4"/>
  <c r="G166" i="4"/>
  <c r="D161" i="4"/>
  <c r="R160" i="4"/>
  <c r="W158" i="4"/>
  <c r="C158" i="4"/>
  <c r="B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G121" i="4"/>
  <c r="F121" i="4"/>
  <c r="E121" i="4"/>
  <c r="D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Y119" i="4"/>
  <c r="X119" i="4"/>
  <c r="U119" i="4"/>
  <c r="T119" i="4"/>
  <c r="S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C119" i="4"/>
  <c r="X118" i="4"/>
  <c r="W118" i="4"/>
  <c r="V118" i="4"/>
  <c r="U118" i="4"/>
  <c r="Q118" i="4"/>
  <c r="P118" i="4"/>
  <c r="O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U117" i="4"/>
  <c r="T117" i="4"/>
  <c r="S117" i="4"/>
  <c r="R117" i="4"/>
  <c r="Q117" i="4"/>
  <c r="M117" i="4"/>
  <c r="L117" i="4"/>
  <c r="K117" i="4"/>
  <c r="I117" i="4"/>
  <c r="H117" i="4"/>
  <c r="G117" i="4"/>
  <c r="F117" i="4"/>
  <c r="E117" i="4"/>
  <c r="D117" i="4"/>
  <c r="C117" i="4"/>
  <c r="B117" i="4"/>
  <c r="I116" i="4"/>
  <c r="G116" i="4"/>
  <c r="C116" i="4"/>
  <c r="B116" i="4"/>
  <c r="J115" i="4"/>
  <c r="B114" i="4"/>
  <c r="U111" i="4"/>
  <c r="T111" i="4"/>
  <c r="S111" i="4"/>
  <c r="R111" i="4"/>
  <c r="Q111" i="4"/>
  <c r="P111" i="4"/>
  <c r="O111" i="4"/>
  <c r="N111" i="4"/>
  <c r="M111" i="4"/>
  <c r="L111" i="4"/>
  <c r="J111" i="4"/>
  <c r="M110" i="4"/>
  <c r="W109" i="4"/>
  <c r="N109" i="4"/>
  <c r="Y107" i="4"/>
  <c r="C107" i="4"/>
  <c r="Y106" i="4"/>
  <c r="M106" i="4"/>
  <c r="L106" i="4"/>
  <c r="F106" i="4"/>
  <c r="E106" i="4"/>
  <c r="D106" i="4"/>
  <c r="V105" i="4"/>
  <c r="Q105" i="4"/>
  <c r="P105" i="4"/>
  <c r="M105" i="4"/>
  <c r="I105" i="4"/>
  <c r="G105" i="4"/>
  <c r="Y103" i="4"/>
  <c r="X103" i="4"/>
  <c r="W103" i="4"/>
  <c r="V103" i="4"/>
  <c r="U103" i="4"/>
  <c r="T103" i="4"/>
  <c r="J103" i="4"/>
  <c r="I103" i="4"/>
  <c r="H103" i="4"/>
  <c r="C103" i="4"/>
  <c r="B103" i="4"/>
  <c r="I100" i="4"/>
  <c r="H100" i="4"/>
  <c r="F100" i="4"/>
  <c r="E100" i="4"/>
  <c r="Y95" i="4"/>
  <c r="Y94" i="4" s="1"/>
  <c r="X95" i="4"/>
  <c r="W95" i="4"/>
  <c r="V95" i="4"/>
  <c r="U95" i="4"/>
  <c r="T95" i="4"/>
  <c r="S95" i="4"/>
  <c r="S94" i="4" s="1"/>
  <c r="R95" i="4"/>
  <c r="R94" i="4" s="1"/>
  <c r="Q95" i="4"/>
  <c r="Q94" i="4" s="1"/>
  <c r="P95" i="4"/>
  <c r="P94" i="4" s="1"/>
  <c r="O95" i="4"/>
  <c r="O94" i="4" s="1"/>
  <c r="N95" i="4"/>
  <c r="M95" i="4"/>
  <c r="L95" i="4"/>
  <c r="K95" i="4"/>
  <c r="J95" i="4"/>
  <c r="J94" i="4" s="1"/>
  <c r="I95" i="4"/>
  <c r="I94" i="4" s="1"/>
  <c r="H95" i="4"/>
  <c r="H94" i="4" s="1"/>
  <c r="G95" i="4"/>
  <c r="G94" i="4" s="1"/>
  <c r="F95" i="4"/>
  <c r="E95" i="4"/>
  <c r="D95" i="4"/>
  <c r="C95" i="4"/>
  <c r="B95" i="4"/>
  <c r="W88" i="4"/>
  <c r="V88" i="4"/>
  <c r="U88" i="4"/>
  <c r="S88" i="4"/>
  <c r="G88" i="4"/>
  <c r="F88" i="4"/>
  <c r="D88" i="4"/>
  <c r="B88" i="4"/>
  <c r="X94" i="4"/>
  <c r="W94" i="4"/>
  <c r="V94" i="4"/>
  <c r="U94" i="4"/>
  <c r="T94" i="4"/>
  <c r="N94" i="4"/>
  <c r="M94" i="4"/>
  <c r="L94" i="4"/>
  <c r="K94" i="4"/>
  <c r="F94" i="4"/>
  <c r="E94" i="4"/>
  <c r="D94" i="4"/>
  <c r="C94" i="4"/>
  <c r="B94" i="4"/>
  <c r="Y78" i="4"/>
  <c r="Y151" i="4" s="1"/>
  <c r="X78" i="4"/>
  <c r="X151" i="4" s="1"/>
  <c r="W78" i="4"/>
  <c r="W151" i="4" s="1"/>
  <c r="V78" i="4"/>
  <c r="V151" i="4" s="1"/>
  <c r="U78" i="4"/>
  <c r="U151" i="4" s="1"/>
  <c r="T78" i="4"/>
  <c r="T151" i="4" s="1"/>
  <c r="S78" i="4"/>
  <c r="S151" i="4" s="1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B151" i="4" s="1"/>
  <c r="Y77" i="4"/>
  <c r="X77" i="4"/>
  <c r="W77" i="4"/>
  <c r="V77" i="4"/>
  <c r="V150" i="4" s="1"/>
  <c r="U77" i="4"/>
  <c r="U150" i="4" s="1"/>
  <c r="T77" i="4"/>
  <c r="T150" i="4" s="1"/>
  <c r="S77" i="4"/>
  <c r="S150" i="4" s="1"/>
  <c r="R77" i="4"/>
  <c r="R150" i="4" s="1"/>
  <c r="Q77" i="4"/>
  <c r="Q150" i="4" s="1"/>
  <c r="P77" i="4"/>
  <c r="P150" i="4" s="1"/>
  <c r="O77" i="4"/>
  <c r="O150" i="4" s="1"/>
  <c r="N77" i="4"/>
  <c r="N150" i="4" s="1"/>
  <c r="M77" i="4"/>
  <c r="M150" i="4" s="1"/>
  <c r="L77" i="4"/>
  <c r="L150" i="4" s="1"/>
  <c r="K77" i="4"/>
  <c r="K150" i="4" s="1"/>
  <c r="J77" i="4"/>
  <c r="J150" i="4" s="1"/>
  <c r="I77" i="4"/>
  <c r="I150" i="4" s="1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L149" i="4" s="1"/>
  <c r="K76" i="4"/>
  <c r="K149" i="4" s="1"/>
  <c r="J76" i="4"/>
  <c r="J149" i="4" s="1"/>
  <c r="I76" i="4"/>
  <c r="I149" i="4" s="1"/>
  <c r="H76" i="4"/>
  <c r="H149" i="4" s="1"/>
  <c r="G76" i="4"/>
  <c r="G149" i="4" s="1"/>
  <c r="F76" i="4"/>
  <c r="F149" i="4" s="1"/>
  <c r="E76" i="4"/>
  <c r="E149" i="4" s="1"/>
  <c r="D76" i="4"/>
  <c r="D149" i="4" s="1"/>
  <c r="C76" i="4"/>
  <c r="C149" i="4" s="1"/>
  <c r="B76" i="4"/>
  <c r="Y75" i="4"/>
  <c r="X75" i="4"/>
  <c r="W75" i="4"/>
  <c r="V75" i="4"/>
  <c r="U75" i="4"/>
  <c r="T75" i="4"/>
  <c r="S75" i="4"/>
  <c r="R75" i="4"/>
  <c r="Q75" i="4"/>
  <c r="P75" i="4"/>
  <c r="P148" i="4" s="1"/>
  <c r="O75" i="4"/>
  <c r="O148" i="4" s="1"/>
  <c r="N75" i="4"/>
  <c r="N148" i="4" s="1"/>
  <c r="M75" i="4"/>
  <c r="M148" i="4" s="1"/>
  <c r="L75" i="4"/>
  <c r="L148" i="4" s="1"/>
  <c r="K75" i="4"/>
  <c r="K148" i="4" s="1"/>
  <c r="J75" i="4"/>
  <c r="J148" i="4" s="1"/>
  <c r="I75" i="4"/>
  <c r="I148" i="4" s="1"/>
  <c r="H75" i="4"/>
  <c r="H148" i="4" s="1"/>
  <c r="G75" i="4"/>
  <c r="G148" i="4" s="1"/>
  <c r="F75" i="4"/>
  <c r="E75" i="4"/>
  <c r="D75" i="4"/>
  <c r="C75" i="4"/>
  <c r="B75" i="4"/>
  <c r="Y74" i="4"/>
  <c r="X74" i="4"/>
  <c r="X147" i="4" s="1"/>
  <c r="W74" i="4"/>
  <c r="W147" i="4" s="1"/>
  <c r="V74" i="4"/>
  <c r="V147" i="4" s="1"/>
  <c r="U74" i="4"/>
  <c r="U147" i="4" s="1"/>
  <c r="T74" i="4"/>
  <c r="T147" i="4" s="1"/>
  <c r="S74" i="4"/>
  <c r="S147" i="4" s="1"/>
  <c r="R74" i="4"/>
  <c r="R147" i="4" s="1"/>
  <c r="Q74" i="4"/>
  <c r="Q147" i="4" s="1"/>
  <c r="P74" i="4"/>
  <c r="P147" i="4" s="1"/>
  <c r="O74" i="4"/>
  <c r="O147" i="4" s="1"/>
  <c r="N74" i="4"/>
  <c r="M74" i="4"/>
  <c r="L74" i="4"/>
  <c r="L147" i="4" s="1"/>
  <c r="K74" i="4"/>
  <c r="J74" i="4"/>
  <c r="I74" i="4"/>
  <c r="H74" i="4"/>
  <c r="G74" i="4"/>
  <c r="F74" i="4"/>
  <c r="E74" i="4"/>
  <c r="D74" i="4"/>
  <c r="C74" i="4"/>
  <c r="B74" i="4"/>
  <c r="Y73" i="4"/>
  <c r="Y146" i="4" s="1"/>
  <c r="X73" i="4"/>
  <c r="X146" i="4" s="1"/>
  <c r="W73" i="4"/>
  <c r="V73" i="4"/>
  <c r="V146" i="4" s="1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G146" i="4" s="1"/>
  <c r="F73" i="4"/>
  <c r="F146" i="4" s="1"/>
  <c r="E73" i="4"/>
  <c r="E146" i="4" s="1"/>
  <c r="D73" i="4"/>
  <c r="D146" i="4" s="1"/>
  <c r="C73" i="4"/>
  <c r="C146" i="4" s="1"/>
  <c r="B73" i="4"/>
  <c r="B146" i="4" s="1"/>
  <c r="Y72" i="4"/>
  <c r="X72" i="4"/>
  <c r="W72" i="4"/>
  <c r="V72" i="4"/>
  <c r="U72" i="4"/>
  <c r="T72" i="4"/>
  <c r="S72" i="4"/>
  <c r="P72" i="4"/>
  <c r="O72" i="4"/>
  <c r="O145" i="4" s="1"/>
  <c r="N72" i="4"/>
  <c r="N145" i="4" s="1"/>
  <c r="M72" i="4"/>
  <c r="M145" i="4" s="1"/>
  <c r="L72" i="4"/>
  <c r="L145" i="4" s="1"/>
  <c r="K72" i="4"/>
  <c r="K145" i="4" s="1"/>
  <c r="J72" i="4"/>
  <c r="J145" i="4" s="1"/>
  <c r="H72" i="4"/>
  <c r="H145" i="4" s="1"/>
  <c r="G72" i="4"/>
  <c r="F72" i="4"/>
  <c r="F145" i="4" s="1"/>
  <c r="E72" i="4"/>
  <c r="E145" i="4" s="1"/>
  <c r="D72" i="4"/>
  <c r="D145" i="4" s="1"/>
  <c r="C72" i="4"/>
  <c r="C145" i="4" s="1"/>
  <c r="Y71" i="4"/>
  <c r="X71" i="4"/>
  <c r="W71" i="4"/>
  <c r="V71" i="4"/>
  <c r="U71" i="4"/>
  <c r="T71" i="4"/>
  <c r="S71" i="4"/>
  <c r="R71" i="4"/>
  <c r="Q71" i="4"/>
  <c r="P71" i="4"/>
  <c r="O71" i="4"/>
  <c r="N71" i="4"/>
  <c r="L71" i="4"/>
  <c r="K71" i="4"/>
  <c r="K144" i="4" s="1"/>
  <c r="I71" i="4"/>
  <c r="I144" i="4" s="1"/>
  <c r="H71" i="4"/>
  <c r="H144" i="4" s="1"/>
  <c r="G71" i="4"/>
  <c r="G144" i="4" s="1"/>
  <c r="F71" i="4"/>
  <c r="F144" i="4" s="1"/>
  <c r="E71" i="4"/>
  <c r="E144" i="4" s="1"/>
  <c r="D71" i="4"/>
  <c r="D144" i="4" s="1"/>
  <c r="C71" i="4"/>
  <c r="B71" i="4"/>
  <c r="B144" i="4" s="1"/>
  <c r="Y70" i="4"/>
  <c r="Y143" i="4" s="1"/>
  <c r="X70" i="4"/>
  <c r="X143" i="4" s="1"/>
  <c r="W70" i="4"/>
  <c r="W143" i="4" s="1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G70" i="4"/>
  <c r="G143" i="4" s="1"/>
  <c r="D70" i="4"/>
  <c r="D143" i="4" s="1"/>
  <c r="C70" i="4"/>
  <c r="C143" i="4" s="1"/>
  <c r="B70" i="4"/>
  <c r="B143" i="4" s="1"/>
  <c r="U69" i="4"/>
  <c r="U142" i="4" s="1"/>
  <c r="T69" i="4"/>
  <c r="S69" i="4"/>
  <c r="Y68" i="4"/>
  <c r="X68" i="4"/>
  <c r="X141" i="4" s="1"/>
  <c r="W68" i="4"/>
  <c r="W141" i="4" s="1"/>
  <c r="V68" i="4"/>
  <c r="V141" i="4" s="1"/>
  <c r="U68" i="4"/>
  <c r="T68" i="4"/>
  <c r="S68" i="4"/>
  <c r="R68" i="4"/>
  <c r="Q68" i="4"/>
  <c r="P68" i="4"/>
  <c r="P141" i="4" s="1"/>
  <c r="N68" i="4"/>
  <c r="N141" i="4" s="1"/>
  <c r="M68" i="4"/>
  <c r="H68" i="4"/>
  <c r="G68" i="4"/>
  <c r="F68" i="4"/>
  <c r="E68" i="4"/>
  <c r="D68" i="4"/>
  <c r="C68" i="4"/>
  <c r="C141" i="4" s="1"/>
  <c r="B68" i="4"/>
  <c r="Y67" i="4"/>
  <c r="X67" i="4"/>
  <c r="W67" i="4"/>
  <c r="S67" i="4"/>
  <c r="S140" i="4" s="1"/>
  <c r="R67" i="4"/>
  <c r="R140" i="4" s="1"/>
  <c r="Q67" i="4"/>
  <c r="P67" i="4"/>
  <c r="O67" i="4"/>
  <c r="N67" i="4"/>
  <c r="M67" i="4"/>
  <c r="L67" i="4"/>
  <c r="L140" i="4" s="1"/>
  <c r="J67" i="4"/>
  <c r="J140" i="4" s="1"/>
  <c r="I67" i="4"/>
  <c r="D67" i="4"/>
  <c r="C67" i="4"/>
  <c r="B67" i="4"/>
  <c r="Y66" i="4"/>
  <c r="X66" i="4"/>
  <c r="W66" i="4"/>
  <c r="W139" i="4" s="1"/>
  <c r="V66" i="4"/>
  <c r="U66" i="4"/>
  <c r="T66" i="4"/>
  <c r="S66" i="4"/>
  <c r="R66" i="4"/>
  <c r="Q66" i="4"/>
  <c r="P66" i="4"/>
  <c r="P139" i="4" s="1"/>
  <c r="O66" i="4"/>
  <c r="O139" i="4" s="1"/>
  <c r="I66" i="4"/>
  <c r="H66" i="4"/>
  <c r="H139" i="4" s="1"/>
  <c r="F66" i="4"/>
  <c r="F139" i="4" s="1"/>
  <c r="E66" i="4"/>
  <c r="Y64" i="4"/>
  <c r="Y137" i="4" s="1"/>
  <c r="X64" i="4"/>
  <c r="X137" i="4" s="1"/>
  <c r="W64" i="4"/>
  <c r="W137" i="4" s="1"/>
  <c r="V64" i="4"/>
  <c r="V137" i="4" s="1"/>
  <c r="U64" i="4"/>
  <c r="U137" i="4" s="1"/>
  <c r="T64" i="4"/>
  <c r="T137" i="4" s="1"/>
  <c r="S64" i="4"/>
  <c r="S137" i="4" s="1"/>
  <c r="R64" i="4"/>
  <c r="R137" i="4" s="1"/>
  <c r="Q64" i="4"/>
  <c r="Q137" i="4" s="1"/>
  <c r="P64" i="4"/>
  <c r="P137" i="4" s="1"/>
  <c r="C64" i="4"/>
  <c r="B64" i="4"/>
  <c r="B137" i="4" s="1"/>
  <c r="Y63" i="4"/>
  <c r="Y136" i="4" s="1"/>
  <c r="X63" i="4"/>
  <c r="X136" i="4" s="1"/>
  <c r="W63" i="4"/>
  <c r="W136" i="4" s="1"/>
  <c r="V63" i="4"/>
  <c r="V136" i="4" s="1"/>
  <c r="U63" i="4"/>
  <c r="U136" i="4" s="1"/>
  <c r="T63" i="4"/>
  <c r="T136" i="4" s="1"/>
  <c r="S63" i="4"/>
  <c r="S136" i="4" s="1"/>
  <c r="R63" i="4"/>
  <c r="R136" i="4" s="1"/>
  <c r="Q63" i="4"/>
  <c r="Q136" i="4" s="1"/>
  <c r="P63" i="4"/>
  <c r="P136" i="4" s="1"/>
  <c r="O63" i="4"/>
  <c r="O136" i="4" s="1"/>
  <c r="N63" i="4"/>
  <c r="N136" i="4" s="1"/>
  <c r="I63" i="4"/>
  <c r="Y60" i="4"/>
  <c r="X60" i="4"/>
  <c r="U60" i="4"/>
  <c r="T60" i="4"/>
  <c r="S60" i="4"/>
  <c r="R60" i="4"/>
  <c r="Q60" i="4"/>
  <c r="P60" i="4"/>
  <c r="I60" i="4"/>
  <c r="I133" i="4" s="1"/>
  <c r="H60" i="4"/>
  <c r="H133" i="4" s="1"/>
  <c r="G60" i="4"/>
  <c r="G133" i="4" s="1"/>
  <c r="F60" i="4"/>
  <c r="F133" i="4" s="1"/>
  <c r="E60" i="4"/>
  <c r="E133" i="4" s="1"/>
  <c r="D60" i="4"/>
  <c r="D133" i="4" s="1"/>
  <c r="C60" i="4"/>
  <c r="C133" i="4" s="1"/>
  <c r="B60" i="4"/>
  <c r="B133" i="4" s="1"/>
  <c r="Y59" i="4"/>
  <c r="X59" i="4"/>
  <c r="W59" i="4"/>
  <c r="V59" i="4"/>
  <c r="U59" i="4"/>
  <c r="T59" i="4"/>
  <c r="Q59" i="4"/>
  <c r="P59" i="4"/>
  <c r="O59" i="4"/>
  <c r="N59" i="4"/>
  <c r="M59" i="4"/>
  <c r="L59" i="4"/>
  <c r="E59" i="4"/>
  <c r="D59" i="4"/>
  <c r="C59" i="4"/>
  <c r="B59" i="4"/>
  <c r="Y58" i="4"/>
  <c r="X58" i="4"/>
  <c r="W58" i="4"/>
  <c r="V58" i="4"/>
  <c r="U58" i="4"/>
  <c r="T58" i="4"/>
  <c r="S58" i="4"/>
  <c r="R58" i="4"/>
  <c r="Q58" i="4"/>
  <c r="P58" i="4"/>
  <c r="M58" i="4"/>
  <c r="L58" i="4"/>
  <c r="K58" i="4"/>
  <c r="J58" i="4"/>
  <c r="I58" i="4"/>
  <c r="H58" i="4"/>
  <c r="S57" i="4"/>
  <c r="S132" i="4" s="1"/>
  <c r="R57" i="4"/>
  <c r="R132" i="4" s="1"/>
  <c r="Q57" i="4"/>
  <c r="Q132" i="4" s="1"/>
  <c r="P57" i="4"/>
  <c r="P132" i="4" s="1"/>
  <c r="Y56" i="4"/>
  <c r="Y131" i="4" s="1"/>
  <c r="X56" i="4"/>
  <c r="X131" i="4" s="1"/>
  <c r="W56" i="4"/>
  <c r="W131" i="4" s="1"/>
  <c r="V56" i="4"/>
  <c r="V131" i="4" s="1"/>
  <c r="U56" i="4"/>
  <c r="U131" i="4" s="1"/>
  <c r="T56" i="4"/>
  <c r="T131" i="4" s="1"/>
  <c r="S56" i="4"/>
  <c r="S131" i="4" s="1"/>
  <c r="R56" i="4"/>
  <c r="R131" i="4" s="1"/>
  <c r="Q56" i="4"/>
  <c r="Q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B56" i="4"/>
  <c r="B131" i="4" s="1"/>
  <c r="V54" i="4"/>
  <c r="U54" i="4"/>
  <c r="T54" i="4"/>
  <c r="S54" i="4"/>
  <c r="R54" i="4"/>
  <c r="Q54" i="4"/>
  <c r="P54" i="4"/>
  <c r="O54" i="4"/>
  <c r="N54" i="4"/>
  <c r="R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Y27" i="5" s="1"/>
  <c r="X31" i="4"/>
  <c r="W31" i="4"/>
  <c r="V31" i="4"/>
  <c r="U31" i="4"/>
  <c r="T31" i="4"/>
  <c r="S31" i="4"/>
  <c r="R31" i="4"/>
  <c r="Q31" i="4"/>
  <c r="P31" i="4"/>
  <c r="O31" i="4"/>
  <c r="N31" i="4"/>
  <c r="M31" i="4"/>
  <c r="M27" i="5" s="1"/>
  <c r="L31" i="4"/>
  <c r="K31" i="4"/>
  <c r="J31" i="4"/>
  <c r="I31" i="4"/>
  <c r="H31" i="4"/>
  <c r="G31" i="4"/>
  <c r="F31" i="4"/>
  <c r="E31" i="4"/>
  <c r="E27" i="5" s="1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X17" i="4"/>
  <c r="W17" i="4"/>
  <c r="V17" i="4"/>
  <c r="U17" i="4"/>
  <c r="P17" i="4"/>
  <c r="O17" i="4"/>
  <c r="N17" i="4"/>
  <c r="M17" i="4"/>
  <c r="L17" i="4"/>
  <c r="D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V9" i="4"/>
  <c r="U9" i="4"/>
  <c r="T9" i="4"/>
  <c r="N9" i="4"/>
  <c r="C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U5" i="4"/>
  <c r="T5" i="4"/>
  <c r="S5" i="4"/>
  <c r="J5" i="4"/>
  <c r="I5" i="4"/>
  <c r="X4" i="4"/>
  <c r="W4" i="4"/>
  <c r="V4" i="4"/>
  <c r="U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U3" i="4"/>
  <c r="B45" i="2"/>
  <c r="B8" i="2"/>
  <c r="B19" i="2"/>
  <c r="B20" i="2"/>
  <c r="B40" i="2"/>
  <c r="B18" i="2"/>
  <c r="B36" i="2"/>
  <c r="B15" i="2"/>
  <c r="B13" i="2"/>
  <c r="B59" i="2"/>
  <c r="B21" i="2"/>
  <c r="B31" i="2"/>
  <c r="B10" i="2"/>
  <c r="B44" i="2"/>
  <c r="B11" i="2"/>
  <c r="B49" i="2"/>
  <c r="B50" i="2"/>
  <c r="B4" i="2"/>
  <c r="B53" i="2"/>
  <c r="B5" i="2"/>
  <c r="B9" i="2"/>
  <c r="B33" i="2"/>
  <c r="B56" i="2"/>
  <c r="B38" i="2"/>
  <c r="B43" i="2"/>
  <c r="B25" i="2"/>
  <c r="B35" i="2"/>
  <c r="B6" i="2"/>
  <c r="B14" i="2"/>
  <c r="B34" i="2"/>
  <c r="B23" i="2"/>
  <c r="B29" i="2"/>
  <c r="B39" i="2"/>
  <c r="B58" i="2"/>
  <c r="B55" i="2"/>
  <c r="B24" i="2"/>
  <c r="B51" i="2"/>
  <c r="B16" i="2"/>
  <c r="B41" i="2"/>
  <c r="B48" i="2"/>
  <c r="B26" i="2"/>
  <c r="B30" i="2"/>
  <c r="B28" i="2"/>
  <c r="B46" i="2"/>
  <c r="B54" i="2"/>
  <c r="B60" i="2"/>
  <c r="B61" i="2"/>
  <c r="Y125" i="4" l="1"/>
  <c r="V103" i="50"/>
  <c r="B105" i="50"/>
  <c r="B104" i="51"/>
  <c r="F105" i="51"/>
  <c r="W103" i="50"/>
  <c r="C105" i="50"/>
  <c r="X103" i="50"/>
  <c r="D105" i="50"/>
  <c r="D104" i="51"/>
  <c r="H105" i="51"/>
  <c r="Y103" i="50"/>
  <c r="E105" i="50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O103" i="50"/>
  <c r="S104" i="50"/>
  <c r="W105" i="50"/>
  <c r="P103" i="50"/>
  <c r="T104" i="50"/>
  <c r="X105" i="50"/>
  <c r="Q103" i="50"/>
  <c r="U104" i="50"/>
  <c r="Y105" i="50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W96" i="49"/>
  <c r="B96" i="49"/>
  <c r="C96" i="49"/>
  <c r="C151" i="4"/>
  <c r="D96" i="49"/>
  <c r="D151" i="4"/>
  <c r="E96" i="49"/>
  <c r="E151" i="4"/>
  <c r="F96" i="49"/>
  <c r="G96" i="49"/>
  <c r="H96" i="49"/>
  <c r="I96" i="49"/>
  <c r="I151" i="4"/>
  <c r="J96" i="49"/>
  <c r="F151" i="4"/>
  <c r="J151" i="4"/>
  <c r="K96" i="49"/>
  <c r="G151" i="4"/>
  <c r="K151" i="4"/>
  <c r="K125" i="4"/>
  <c r="L96" i="49"/>
  <c r="H151" i="4"/>
  <c r="L151" i="4"/>
  <c r="M96" i="49"/>
  <c r="M151" i="4"/>
  <c r="N96" i="49"/>
  <c r="N151" i="4"/>
  <c r="O96" i="49"/>
  <c r="O151" i="4"/>
  <c r="P96" i="49"/>
  <c r="P151" i="4"/>
  <c r="Q96" i="49"/>
  <c r="Q151" i="4"/>
  <c r="R96" i="49"/>
  <c r="R151" i="4"/>
  <c r="S96" i="49"/>
  <c r="T96" i="49"/>
  <c r="U96" i="49"/>
  <c r="G52" i="45"/>
  <c r="C77" i="46"/>
  <c r="E77" i="47"/>
  <c r="F77" i="47"/>
  <c r="F77" i="46"/>
  <c r="G77" i="46"/>
  <c r="K77" i="47"/>
  <c r="J77" i="46"/>
  <c r="O52" i="45"/>
  <c r="K77" i="46"/>
  <c r="M77" i="47"/>
  <c r="M77" i="46"/>
  <c r="O77" i="47"/>
  <c r="N77" i="46"/>
  <c r="O77" i="46"/>
  <c r="Q77" i="47"/>
  <c r="R77" i="47"/>
  <c r="B60" i="45"/>
  <c r="F60" i="45"/>
  <c r="R77" i="46"/>
  <c r="G60" i="45"/>
  <c r="W52" i="45"/>
  <c r="S77" i="46"/>
  <c r="U77" i="47"/>
  <c r="J60" i="45"/>
  <c r="X52" i="45"/>
  <c r="V77" i="47"/>
  <c r="N60" i="45"/>
  <c r="U77" i="46"/>
  <c r="W77" i="47"/>
  <c r="O60" i="45"/>
  <c r="V77" i="46"/>
  <c r="W77" i="46"/>
  <c r="V60" i="45"/>
  <c r="W60" i="45"/>
  <c r="B77" i="47"/>
  <c r="C77" i="47"/>
  <c r="B77" i="46"/>
  <c r="E69" i="45"/>
  <c r="G69" i="45"/>
  <c r="H69" i="45"/>
  <c r="J69" i="45"/>
  <c r="M69" i="45"/>
  <c r="N69" i="45"/>
  <c r="O69" i="45"/>
  <c r="P69" i="45"/>
  <c r="R69" i="45"/>
  <c r="B150" i="4"/>
  <c r="S69" i="45"/>
  <c r="Y150" i="4"/>
  <c r="C150" i="4"/>
  <c r="D150" i="4"/>
  <c r="U69" i="45"/>
  <c r="E150" i="4"/>
  <c r="V69" i="45"/>
  <c r="F150" i="4"/>
  <c r="W69" i="45"/>
  <c r="W150" i="4"/>
  <c r="G150" i="4"/>
  <c r="X69" i="45"/>
  <c r="H150" i="4"/>
  <c r="X150" i="4"/>
  <c r="V63" i="43"/>
  <c r="W63" i="43"/>
  <c r="T72" i="43"/>
  <c r="W90" i="43"/>
  <c r="F63" i="43"/>
  <c r="G63" i="43"/>
  <c r="N63" i="43"/>
  <c r="O63" i="43"/>
  <c r="P63" i="42"/>
  <c r="U63" i="42"/>
  <c r="L72" i="42"/>
  <c r="X63" i="42"/>
  <c r="T72" i="42"/>
  <c r="E63" i="42"/>
  <c r="H63" i="42"/>
  <c r="M63" i="42"/>
  <c r="V72" i="41"/>
  <c r="U81" i="41"/>
  <c r="V81" i="41"/>
  <c r="V90" i="43"/>
  <c r="E63" i="41"/>
  <c r="F63" i="41"/>
  <c r="D90" i="43"/>
  <c r="W90" i="42"/>
  <c r="D90" i="42"/>
  <c r="E90" i="42"/>
  <c r="M90" i="41"/>
  <c r="M63" i="41"/>
  <c r="N90" i="41"/>
  <c r="M90" i="42"/>
  <c r="N63" i="41"/>
  <c r="Q90" i="41"/>
  <c r="U90" i="42"/>
  <c r="Y90" i="41"/>
  <c r="Y81" i="41" s="1"/>
  <c r="H72" i="41"/>
  <c r="U63" i="41"/>
  <c r="V63" i="41"/>
  <c r="I81" i="41"/>
  <c r="O149" i="4"/>
  <c r="E81" i="41"/>
  <c r="F81" i="41"/>
  <c r="Q81" i="41"/>
  <c r="S149" i="4"/>
  <c r="M149" i="4"/>
  <c r="P149" i="4"/>
  <c r="R149" i="4"/>
  <c r="T149" i="4"/>
  <c r="N149" i="4"/>
  <c r="U149" i="4"/>
  <c r="T123" i="4"/>
  <c r="Q149" i="4"/>
  <c r="V149" i="4"/>
  <c r="W149" i="4"/>
  <c r="X149" i="4"/>
  <c r="Y149" i="4"/>
  <c r="M81" i="41"/>
  <c r="N81" i="41"/>
  <c r="X81" i="41"/>
  <c r="B149" i="4"/>
  <c r="B51" i="39"/>
  <c r="I51" i="39"/>
  <c r="J51" i="39"/>
  <c r="Q122" i="4"/>
  <c r="T79" i="39"/>
  <c r="O122" i="4"/>
  <c r="R122" i="4"/>
  <c r="S122" i="4"/>
  <c r="M122" i="4"/>
  <c r="N122" i="4"/>
  <c r="P122" i="4"/>
  <c r="T122" i="4"/>
  <c r="Q51" i="39"/>
  <c r="R51" i="39"/>
  <c r="L122" i="4"/>
  <c r="C80" i="39"/>
  <c r="B79" i="39"/>
  <c r="C79" i="39"/>
  <c r="Y51" i="39"/>
  <c r="F51" i="38"/>
  <c r="N51" i="38"/>
  <c r="E78" i="38"/>
  <c r="F78" i="38"/>
  <c r="N78" i="38"/>
  <c r="O79" i="38"/>
  <c r="M80" i="38"/>
  <c r="V51" i="38"/>
  <c r="D80" i="39"/>
  <c r="E63" i="37"/>
  <c r="B79" i="37"/>
  <c r="E80" i="39"/>
  <c r="F63" i="37"/>
  <c r="P72" i="37"/>
  <c r="E80" i="37"/>
  <c r="E72" i="37" s="1"/>
  <c r="U57" i="37"/>
  <c r="E79" i="39"/>
  <c r="V57" i="37"/>
  <c r="X57" i="37"/>
  <c r="C78" i="39"/>
  <c r="K80" i="39"/>
  <c r="U78" i="38"/>
  <c r="V78" i="38"/>
  <c r="I79" i="39"/>
  <c r="G79" i="38"/>
  <c r="H79" i="38"/>
  <c r="X72" i="37"/>
  <c r="S80" i="39"/>
  <c r="X78" i="38"/>
  <c r="U80" i="38"/>
  <c r="L78" i="39"/>
  <c r="V80" i="38"/>
  <c r="M78" i="39"/>
  <c r="Q79" i="39"/>
  <c r="H72" i="37"/>
  <c r="I80" i="38"/>
  <c r="U79" i="39"/>
  <c r="T78" i="39"/>
  <c r="I79" i="38"/>
  <c r="U78" i="39"/>
  <c r="Y79" i="39"/>
  <c r="F72" i="37"/>
  <c r="G72" i="37"/>
  <c r="S148" i="4"/>
  <c r="V148" i="4"/>
  <c r="W148" i="4"/>
  <c r="X148" i="4"/>
  <c r="Y148" i="4"/>
  <c r="Q148" i="4"/>
  <c r="U148" i="4"/>
  <c r="R148" i="4"/>
  <c r="B148" i="4"/>
  <c r="C148" i="4"/>
  <c r="T148" i="4"/>
  <c r="D148" i="4"/>
  <c r="E148" i="4"/>
  <c r="V72" i="37"/>
  <c r="F148" i="4"/>
  <c r="V79" i="35"/>
  <c r="W79" i="35"/>
  <c r="E80" i="35"/>
  <c r="G79" i="35"/>
  <c r="D78" i="35"/>
  <c r="N79" i="35"/>
  <c r="M78" i="35"/>
  <c r="Q79" i="35"/>
  <c r="U80" i="35"/>
  <c r="P78" i="34"/>
  <c r="X80" i="34"/>
  <c r="B51" i="34"/>
  <c r="E51" i="34"/>
  <c r="J51" i="34"/>
  <c r="M51" i="34"/>
  <c r="O79" i="35"/>
  <c r="L78" i="33"/>
  <c r="M78" i="33"/>
  <c r="V51" i="33"/>
  <c r="N78" i="33"/>
  <c r="T80" i="35"/>
  <c r="L57" i="33"/>
  <c r="N60" i="33"/>
  <c r="M57" i="33"/>
  <c r="O60" i="33"/>
  <c r="T57" i="33"/>
  <c r="P60" i="33"/>
  <c r="N79" i="33"/>
  <c r="U57" i="33"/>
  <c r="V60" i="33"/>
  <c r="T63" i="33"/>
  <c r="V57" i="33"/>
  <c r="W60" i="33"/>
  <c r="U63" i="33"/>
  <c r="D78" i="34"/>
  <c r="H79" i="34"/>
  <c r="L80" i="34"/>
  <c r="X79" i="33"/>
  <c r="D51" i="33"/>
  <c r="E80" i="33"/>
  <c r="E72" i="33" s="1"/>
  <c r="F51" i="33"/>
  <c r="M80" i="33"/>
  <c r="M72" i="33" s="1"/>
  <c r="U80" i="33"/>
  <c r="U72" i="33" s="1"/>
  <c r="L78" i="34"/>
  <c r="P79" i="34"/>
  <c r="T80" i="34"/>
  <c r="V80" i="33"/>
  <c r="M78" i="34"/>
  <c r="L51" i="33"/>
  <c r="N51" i="33"/>
  <c r="C121" i="4"/>
  <c r="H121" i="4"/>
  <c r="V72" i="33"/>
  <c r="C147" i="4"/>
  <c r="Y147" i="4"/>
  <c r="B147" i="4"/>
  <c r="D147" i="4"/>
  <c r="E147" i="4"/>
  <c r="F147" i="4"/>
  <c r="G147" i="4"/>
  <c r="H147" i="4"/>
  <c r="I147" i="4"/>
  <c r="J147" i="4"/>
  <c r="K147" i="4"/>
  <c r="N72" i="33"/>
  <c r="M147" i="4"/>
  <c r="L72" i="33"/>
  <c r="N147" i="4"/>
  <c r="C120" i="31"/>
  <c r="K84" i="31"/>
  <c r="L84" i="31"/>
  <c r="G84" i="31"/>
  <c r="S84" i="31"/>
  <c r="T84" i="31"/>
  <c r="O84" i="31"/>
  <c r="F123" i="31"/>
  <c r="S90" i="31"/>
  <c r="G123" i="31"/>
  <c r="X119" i="31"/>
  <c r="H123" i="31"/>
  <c r="C84" i="31"/>
  <c r="W84" i="31"/>
  <c r="D84" i="31"/>
  <c r="U84" i="30"/>
  <c r="V84" i="30"/>
  <c r="I119" i="30"/>
  <c r="Q122" i="30"/>
  <c r="E84" i="30"/>
  <c r="Q119" i="30"/>
  <c r="Y122" i="30"/>
  <c r="F84" i="30"/>
  <c r="M84" i="30"/>
  <c r="N84" i="30"/>
  <c r="I84" i="29"/>
  <c r="K119" i="30"/>
  <c r="S122" i="30"/>
  <c r="Y123" i="30"/>
  <c r="T120" i="30"/>
  <c r="Q84" i="29"/>
  <c r="R99" i="29"/>
  <c r="S119" i="30"/>
  <c r="F84" i="29"/>
  <c r="C122" i="30"/>
  <c r="C119" i="31"/>
  <c r="K122" i="31"/>
  <c r="I123" i="30"/>
  <c r="P123" i="31"/>
  <c r="X123" i="30"/>
  <c r="Y84" i="29"/>
  <c r="N84" i="29"/>
  <c r="H105" i="29"/>
  <c r="H123" i="29"/>
  <c r="D120" i="30"/>
  <c r="I105" i="29"/>
  <c r="L120" i="31"/>
  <c r="Q105" i="29"/>
  <c r="C119" i="30"/>
  <c r="K122" i="30"/>
  <c r="X105" i="29"/>
  <c r="X123" i="29"/>
  <c r="P123" i="30"/>
  <c r="K119" i="31"/>
  <c r="S122" i="31"/>
  <c r="Y105" i="29"/>
  <c r="V84" i="29"/>
  <c r="H146" i="4"/>
  <c r="I146" i="4"/>
  <c r="J146" i="4"/>
  <c r="K146" i="4"/>
  <c r="N146" i="4"/>
  <c r="L146" i="4"/>
  <c r="O146" i="4"/>
  <c r="P146" i="4"/>
  <c r="B120" i="4"/>
  <c r="M146" i="4"/>
  <c r="Q146" i="4"/>
  <c r="C120" i="4"/>
  <c r="R146" i="4"/>
  <c r="S146" i="4"/>
  <c r="T146" i="4"/>
  <c r="U146" i="4"/>
  <c r="E113" i="29"/>
  <c r="W146" i="4"/>
  <c r="M122" i="27"/>
  <c r="U75" i="24"/>
  <c r="U172" i="4" s="1"/>
  <c r="Y76" i="24"/>
  <c r="Y173" i="4" s="1"/>
  <c r="V75" i="24"/>
  <c r="V172" i="4" s="1"/>
  <c r="B77" i="24"/>
  <c r="B174" i="4" s="1"/>
  <c r="W75" i="24"/>
  <c r="W172" i="4" s="1"/>
  <c r="C77" i="24"/>
  <c r="C174" i="4" s="1"/>
  <c r="X75" i="24"/>
  <c r="X172" i="4" s="1"/>
  <c r="D77" i="24"/>
  <c r="D174" i="4" s="1"/>
  <c r="Y75" i="24"/>
  <c r="Y172" i="4" s="1"/>
  <c r="E77" i="24"/>
  <c r="E174" i="4" s="1"/>
  <c r="B76" i="24"/>
  <c r="B173" i="4" s="1"/>
  <c r="F77" i="24"/>
  <c r="F174" i="4" s="1"/>
  <c r="L152" i="27"/>
  <c r="C76" i="24"/>
  <c r="C173" i="4" s="1"/>
  <c r="G77" i="24"/>
  <c r="G174" i="4" s="1"/>
  <c r="D57" i="24"/>
  <c r="D116" i="4" s="1"/>
  <c r="I143" i="27"/>
  <c r="D76" i="24"/>
  <c r="D173" i="4" s="1"/>
  <c r="H77" i="24"/>
  <c r="H174" i="4" s="1"/>
  <c r="E57" i="24"/>
  <c r="E116" i="4" s="1"/>
  <c r="E76" i="24"/>
  <c r="E173" i="4" s="1"/>
  <c r="I77" i="24"/>
  <c r="I174" i="4" s="1"/>
  <c r="B75" i="24"/>
  <c r="B172" i="4" s="1"/>
  <c r="F76" i="24"/>
  <c r="F173" i="4" s="1"/>
  <c r="J77" i="24"/>
  <c r="J174" i="4" s="1"/>
  <c r="C75" i="24"/>
  <c r="C172" i="4" s="1"/>
  <c r="G76" i="24"/>
  <c r="G173" i="4" s="1"/>
  <c r="K77" i="24"/>
  <c r="K174" i="4" s="1"/>
  <c r="J153" i="27"/>
  <c r="J57" i="24"/>
  <c r="J116" i="4" s="1"/>
  <c r="L57" i="24"/>
  <c r="L116" i="4" s="1"/>
  <c r="H75" i="24"/>
  <c r="H172" i="4" s="1"/>
  <c r="M57" i="24"/>
  <c r="M116" i="4" s="1"/>
  <c r="W57" i="24"/>
  <c r="W116" i="4" s="1"/>
  <c r="U57" i="24"/>
  <c r="U116" i="4" s="1"/>
  <c r="X117" i="4"/>
  <c r="R57" i="24"/>
  <c r="R116" i="4" s="1"/>
  <c r="V57" i="24"/>
  <c r="V116" i="4" s="1"/>
  <c r="Y117" i="4"/>
  <c r="I154" i="26"/>
  <c r="J154" i="26"/>
  <c r="Q154" i="26"/>
  <c r="R154" i="26"/>
  <c r="Y154" i="26"/>
  <c r="S105" i="25"/>
  <c r="B98" i="25"/>
  <c r="C98" i="25"/>
  <c r="T154" i="25"/>
  <c r="E98" i="25"/>
  <c r="I110" i="25"/>
  <c r="K110" i="25"/>
  <c r="C156" i="25"/>
  <c r="J98" i="25"/>
  <c r="D156" i="25"/>
  <c r="T154" i="27"/>
  <c r="I72" i="4"/>
  <c r="I145" i="4" s="1"/>
  <c r="K98" i="25"/>
  <c r="E156" i="25"/>
  <c r="U154" i="27"/>
  <c r="F156" i="25"/>
  <c r="J156" i="25"/>
  <c r="N156" i="25"/>
  <c r="M98" i="25"/>
  <c r="G156" i="25"/>
  <c r="K156" i="25"/>
  <c r="S156" i="25"/>
  <c r="Q110" i="25"/>
  <c r="D122" i="25"/>
  <c r="H156" i="25"/>
  <c r="L156" i="25"/>
  <c r="E122" i="25"/>
  <c r="I156" i="25"/>
  <c r="M156" i="25"/>
  <c r="S110" i="25"/>
  <c r="R143" i="25"/>
  <c r="R152" i="27"/>
  <c r="R98" i="25"/>
  <c r="Q72" i="4"/>
  <c r="S98" i="25"/>
  <c r="F116" i="25"/>
  <c r="B119" i="25"/>
  <c r="H70" i="4"/>
  <c r="M71" i="4"/>
  <c r="C119" i="25"/>
  <c r="U98" i="25"/>
  <c r="O156" i="25"/>
  <c r="Y110" i="25"/>
  <c r="P156" i="25"/>
  <c r="N116" i="25"/>
  <c r="Q156" i="25"/>
  <c r="E154" i="27"/>
  <c r="R116" i="25"/>
  <c r="R156" i="25"/>
  <c r="S116" i="25"/>
  <c r="J105" i="25"/>
  <c r="V116" i="25"/>
  <c r="K105" i="25"/>
  <c r="R52" i="24"/>
  <c r="R69" i="4" s="1"/>
  <c r="R142" i="4" s="1"/>
  <c r="G136" i="25"/>
  <c r="R105" i="25"/>
  <c r="C110" i="25"/>
  <c r="B152" i="27"/>
  <c r="T17" i="4"/>
  <c r="T3" i="4"/>
  <c r="T128" i="4" s="1"/>
  <c r="S3" i="4"/>
  <c r="S128" i="4" s="1"/>
  <c r="S17" i="4"/>
  <c r="J117" i="4"/>
  <c r="P30" i="4"/>
  <c r="R30" i="4"/>
  <c r="S30" i="4"/>
  <c r="V70" i="4"/>
  <c r="V143" i="4" s="1"/>
  <c r="B72" i="4"/>
  <c r="B145" i="4" s="1"/>
  <c r="T76" i="24"/>
  <c r="T173" i="4" s="1"/>
  <c r="Q143" i="4"/>
  <c r="T30" i="4"/>
  <c r="S142" i="4"/>
  <c r="M74" i="24"/>
  <c r="M171" i="4" s="1"/>
  <c r="T142" i="4"/>
  <c r="N74" i="24"/>
  <c r="N171" i="4" s="1"/>
  <c r="N136" i="25"/>
  <c r="P67" i="24"/>
  <c r="Y145" i="4"/>
  <c r="P52" i="24"/>
  <c r="U144" i="4"/>
  <c r="Q30" i="4"/>
  <c r="U30" i="4"/>
  <c r="W142" i="4"/>
  <c r="C144" i="4"/>
  <c r="G145" i="4"/>
  <c r="Q52" i="24"/>
  <c r="X68" i="24"/>
  <c r="S74" i="24"/>
  <c r="S171" i="4" s="1"/>
  <c r="T74" i="24"/>
  <c r="T171" i="4" s="1"/>
  <c r="S146" i="25"/>
  <c r="U74" i="24"/>
  <c r="U171" i="4" s="1"/>
  <c r="V52" i="24"/>
  <c r="K136" i="25"/>
  <c r="V136" i="25"/>
  <c r="X52" i="24"/>
  <c r="Y52" i="24"/>
  <c r="N57" i="24"/>
  <c r="N116" i="4" s="1"/>
  <c r="O136" i="25"/>
  <c r="P145" i="4"/>
  <c r="I143" i="4"/>
  <c r="M144" i="4"/>
  <c r="Q145" i="4"/>
  <c r="O57" i="24"/>
  <c r="O116" i="4" s="1"/>
  <c r="P136" i="25"/>
  <c r="H143" i="4"/>
  <c r="J143" i="4"/>
  <c r="N144" i="4"/>
  <c r="R145" i="4"/>
  <c r="S118" i="4"/>
  <c r="W119" i="4"/>
  <c r="D75" i="24"/>
  <c r="D172" i="4" s="1"/>
  <c r="H76" i="24"/>
  <c r="H173" i="4" s="1"/>
  <c r="L77" i="24"/>
  <c r="L174" i="4" s="1"/>
  <c r="P57" i="24"/>
  <c r="P116" i="4" s="1"/>
  <c r="K143" i="4"/>
  <c r="O144" i="4"/>
  <c r="S145" i="4"/>
  <c r="T118" i="4"/>
  <c r="E75" i="24"/>
  <c r="E172" i="4" s="1"/>
  <c r="I76" i="24"/>
  <c r="I173" i="4" s="1"/>
  <c r="M77" i="24"/>
  <c r="M174" i="4" s="1"/>
  <c r="L143" i="4"/>
  <c r="P144" i="4"/>
  <c r="T145" i="4"/>
  <c r="B52" i="24"/>
  <c r="F75" i="24"/>
  <c r="F172" i="4" s="1"/>
  <c r="J76" i="24"/>
  <c r="J173" i="4" s="1"/>
  <c r="N77" i="24"/>
  <c r="N174" i="4" s="1"/>
  <c r="S136" i="25"/>
  <c r="B136" i="25"/>
  <c r="L144" i="4"/>
  <c r="M143" i="4"/>
  <c r="Q144" i="4"/>
  <c r="U145" i="4"/>
  <c r="C52" i="24"/>
  <c r="G75" i="24"/>
  <c r="G172" i="4" s="1"/>
  <c r="K76" i="24"/>
  <c r="K173" i="4" s="1"/>
  <c r="O77" i="24"/>
  <c r="O174" i="4" s="1"/>
  <c r="C136" i="25"/>
  <c r="N143" i="4"/>
  <c r="R144" i="4"/>
  <c r="V145" i="4"/>
  <c r="D52" i="24"/>
  <c r="L76" i="24"/>
  <c r="L173" i="4" s="1"/>
  <c r="P77" i="24"/>
  <c r="P174" i="4" s="1"/>
  <c r="O143" i="4"/>
  <c r="S144" i="4"/>
  <c r="W145" i="4"/>
  <c r="E52" i="24"/>
  <c r="L142" i="4"/>
  <c r="P143" i="4"/>
  <c r="T144" i="4"/>
  <c r="X145" i="4"/>
  <c r="F52" i="24"/>
  <c r="J75" i="24"/>
  <c r="J172" i="4" s="1"/>
  <c r="N76" i="24"/>
  <c r="N173" i="4" s="1"/>
  <c r="R77" i="24"/>
  <c r="R174" i="4" s="1"/>
  <c r="W136" i="25"/>
  <c r="F136" i="25"/>
  <c r="R136" i="25"/>
  <c r="G52" i="24"/>
  <c r="K75" i="24"/>
  <c r="K172" i="4" s="1"/>
  <c r="O76" i="24"/>
  <c r="O173" i="4" s="1"/>
  <c r="S77" i="24"/>
  <c r="S174" i="4" s="1"/>
  <c r="X136" i="25"/>
  <c r="N142" i="4"/>
  <c r="R143" i="4"/>
  <c r="V144" i="4"/>
  <c r="H52" i="24"/>
  <c r="L75" i="24"/>
  <c r="L172" i="4" s="1"/>
  <c r="T77" i="24"/>
  <c r="T174" i="4" s="1"/>
  <c r="M142" i="4"/>
  <c r="O142" i="4"/>
  <c r="S143" i="4"/>
  <c r="W144" i="4"/>
  <c r="I52" i="24"/>
  <c r="M75" i="24"/>
  <c r="M172" i="4" s="1"/>
  <c r="Q76" i="24"/>
  <c r="Q173" i="4" s="1"/>
  <c r="U77" i="24"/>
  <c r="U174" i="4" s="1"/>
  <c r="T143" i="4"/>
  <c r="X144" i="4"/>
  <c r="J52" i="24"/>
  <c r="N75" i="24"/>
  <c r="N172" i="4" s="1"/>
  <c r="R76" i="24"/>
  <c r="R173" i="4" s="1"/>
  <c r="V77" i="24"/>
  <c r="V174" i="4" s="1"/>
  <c r="U143" i="4"/>
  <c r="Y144" i="4"/>
  <c r="K52" i="24"/>
  <c r="O75" i="24"/>
  <c r="O172" i="4" s="1"/>
  <c r="S76" i="24"/>
  <c r="S173" i="4" s="1"/>
  <c r="W77" i="24"/>
  <c r="W174" i="4" s="1"/>
  <c r="M60" i="20"/>
  <c r="M113" i="4" s="1"/>
  <c r="M57" i="20"/>
  <c r="M56" i="20" s="1"/>
  <c r="Q158" i="23"/>
  <c r="Q61" i="20"/>
  <c r="Q114" i="4" s="1"/>
  <c r="B59" i="20"/>
  <c r="B112" i="4" s="1"/>
  <c r="B115" i="4"/>
  <c r="F115" i="4"/>
  <c r="U60" i="20"/>
  <c r="U113" i="4" s="1"/>
  <c r="U57" i="20"/>
  <c r="U56" i="20" s="1"/>
  <c r="Y160" i="23"/>
  <c r="Y61" i="20"/>
  <c r="Y114" i="4" s="1"/>
  <c r="Y151" i="23"/>
  <c r="Y158" i="23"/>
  <c r="Y153" i="23"/>
  <c r="E57" i="20"/>
  <c r="E56" i="20" s="1"/>
  <c r="E60" i="20"/>
  <c r="I163" i="23"/>
  <c r="I61" i="20"/>
  <c r="I114" i="4" s="1"/>
  <c r="G132" i="23"/>
  <c r="O137" i="23"/>
  <c r="I201" i="23"/>
  <c r="S139" i="23"/>
  <c r="G183" i="23"/>
  <c r="O205" i="23"/>
  <c r="B158" i="23"/>
  <c r="I194" i="23"/>
  <c r="T5" i="23"/>
  <c r="P205" i="23"/>
  <c r="Y183" i="23"/>
  <c r="O140" i="23"/>
  <c r="F78" i="20"/>
  <c r="F169" i="4" s="1"/>
  <c r="V5" i="23"/>
  <c r="S140" i="23"/>
  <c r="W5" i="23"/>
  <c r="X5" i="23"/>
  <c r="X60" i="20" s="1"/>
  <c r="X113" i="4" s="1"/>
  <c r="G48" i="23"/>
  <c r="M79" i="20"/>
  <c r="M170" i="4" s="1"/>
  <c r="Y5" i="23"/>
  <c r="H48" i="23"/>
  <c r="B183" i="23"/>
  <c r="R194" i="23"/>
  <c r="V99" i="23"/>
  <c r="V62" i="20" s="1"/>
  <c r="V115" i="4" s="1"/>
  <c r="O141" i="23"/>
  <c r="O183" i="23"/>
  <c r="G77" i="20"/>
  <c r="G168" i="4" s="1"/>
  <c r="J48" i="23"/>
  <c r="S141" i="23"/>
  <c r="O143" i="23"/>
  <c r="N78" i="20"/>
  <c r="N169" i="4" s="1"/>
  <c r="O48" i="23"/>
  <c r="O99" i="23"/>
  <c r="C5" i="23"/>
  <c r="P48" i="23"/>
  <c r="O60" i="20"/>
  <c r="D5" i="23"/>
  <c r="W99" i="23"/>
  <c r="Q78" i="20"/>
  <c r="Q169" i="4" s="1"/>
  <c r="I141" i="23"/>
  <c r="R48" i="23"/>
  <c r="Y99" i="23"/>
  <c r="S144" i="23"/>
  <c r="Q60" i="20"/>
  <c r="Q113" i="4" s="1"/>
  <c r="F5" i="23"/>
  <c r="R60" i="20"/>
  <c r="R113" i="4" s="1"/>
  <c r="G62" i="20"/>
  <c r="G115" i="4" s="1"/>
  <c r="Y194" i="23"/>
  <c r="S60" i="20"/>
  <c r="S113" i="4" s="1"/>
  <c r="H5" i="23"/>
  <c r="H60" i="20" s="1"/>
  <c r="H113" i="4" s="1"/>
  <c r="W48" i="23"/>
  <c r="I5" i="23"/>
  <c r="V78" i="20"/>
  <c r="V169" i="4" s="1"/>
  <c r="J5" i="23"/>
  <c r="B57" i="20"/>
  <c r="B56" i="20" s="1"/>
  <c r="K5" i="23"/>
  <c r="L5" i="23"/>
  <c r="Q141" i="23"/>
  <c r="E48" i="23"/>
  <c r="E61" i="20" s="1"/>
  <c r="E114" i="4" s="1"/>
  <c r="G137" i="23"/>
  <c r="G57" i="20"/>
  <c r="G56" i="20" s="1"/>
  <c r="N5" i="23"/>
  <c r="Y157" i="22"/>
  <c r="U165" i="22"/>
  <c r="B132" i="22"/>
  <c r="D132" i="22"/>
  <c r="E165" i="22"/>
  <c r="L132" i="22"/>
  <c r="M132" i="22"/>
  <c r="Q132" i="22"/>
  <c r="R132" i="22"/>
  <c r="S132" i="22"/>
  <c r="M165" i="22"/>
  <c r="T132" i="22"/>
  <c r="I160" i="22"/>
  <c r="I157" i="22"/>
  <c r="J157" i="21"/>
  <c r="R160" i="21"/>
  <c r="S171" i="21"/>
  <c r="K157" i="21"/>
  <c r="R157" i="21"/>
  <c r="F183" i="21"/>
  <c r="J194" i="21"/>
  <c r="K194" i="21"/>
  <c r="R211" i="22"/>
  <c r="E141" i="21"/>
  <c r="E132" i="21" s="1"/>
  <c r="J153" i="21"/>
  <c r="S211" i="22"/>
  <c r="I141" i="21"/>
  <c r="I132" i="21" s="1"/>
  <c r="K153" i="21"/>
  <c r="R153" i="21"/>
  <c r="E192" i="22"/>
  <c r="I201" i="22"/>
  <c r="Q203" i="22"/>
  <c r="Y213" i="22"/>
  <c r="Q194" i="21"/>
  <c r="I192" i="22"/>
  <c r="M201" i="22"/>
  <c r="Q202" i="22"/>
  <c r="Y211" i="22"/>
  <c r="J192" i="22"/>
  <c r="K192" i="22"/>
  <c r="K66" i="4"/>
  <c r="T67" i="4"/>
  <c r="T140" i="4" s="1"/>
  <c r="Q201" i="22"/>
  <c r="Y203" i="22"/>
  <c r="J66" i="4"/>
  <c r="L66" i="4"/>
  <c r="U67" i="4"/>
  <c r="U140" i="4" s="1"/>
  <c r="R201" i="22"/>
  <c r="V67" i="4"/>
  <c r="V140" i="4" s="1"/>
  <c r="S201" i="22"/>
  <c r="V51" i="20"/>
  <c r="V65" i="4" s="1"/>
  <c r="U192" i="22"/>
  <c r="J211" i="22"/>
  <c r="B157" i="21"/>
  <c r="J160" i="21"/>
  <c r="C171" i="21"/>
  <c r="K211" i="22"/>
  <c r="C157" i="21"/>
  <c r="K160" i="21"/>
  <c r="K171" i="21"/>
  <c r="F79" i="20"/>
  <c r="F170" i="4" s="1"/>
  <c r="H194" i="21"/>
  <c r="T205" i="21"/>
  <c r="C69" i="20"/>
  <c r="V183" i="23"/>
  <c r="Q139" i="4"/>
  <c r="Y141" i="4"/>
  <c r="R139" i="4"/>
  <c r="G70" i="20"/>
  <c r="H183" i="21"/>
  <c r="L194" i="21"/>
  <c r="X205" i="21"/>
  <c r="Q205" i="23"/>
  <c r="S139" i="4"/>
  <c r="W140" i="4"/>
  <c r="K70" i="20"/>
  <c r="M194" i="21"/>
  <c r="T139" i="4"/>
  <c r="X140" i="4"/>
  <c r="J183" i="21"/>
  <c r="N194" i="21"/>
  <c r="U139" i="4"/>
  <c r="Y140" i="4"/>
  <c r="K183" i="21"/>
  <c r="P194" i="23"/>
  <c r="V139" i="4"/>
  <c r="B141" i="4"/>
  <c r="B51" i="20"/>
  <c r="U59" i="20"/>
  <c r="U112" i="4" s="1"/>
  <c r="O71" i="20"/>
  <c r="P194" i="21"/>
  <c r="X139" i="4"/>
  <c r="D141" i="4"/>
  <c r="D51" i="20"/>
  <c r="D65" i="4" s="1"/>
  <c r="D138" i="4" s="1"/>
  <c r="N183" i="21"/>
  <c r="R194" i="21"/>
  <c r="B205" i="21"/>
  <c r="C183" i="23"/>
  <c r="W205" i="23"/>
  <c r="O194" i="23"/>
  <c r="Y139" i="4"/>
  <c r="E141" i="4"/>
  <c r="E51" i="20"/>
  <c r="O183" i="21"/>
  <c r="S194" i="21"/>
  <c r="C205" i="21"/>
  <c r="D183" i="23"/>
  <c r="X205" i="23"/>
  <c r="G33" i="4"/>
  <c r="F141" i="4"/>
  <c r="F51" i="20"/>
  <c r="M59" i="20"/>
  <c r="M112" i="4" s="1"/>
  <c r="P183" i="21"/>
  <c r="T194" i="21"/>
  <c r="D205" i="21"/>
  <c r="Y205" i="23"/>
  <c r="Q194" i="23"/>
  <c r="G51" i="20"/>
  <c r="G65" i="4" s="1"/>
  <c r="G138" i="4" s="1"/>
  <c r="Q183" i="21"/>
  <c r="U194" i="21"/>
  <c r="E205" i="21"/>
  <c r="F183" i="23"/>
  <c r="H51" i="20"/>
  <c r="H65" i="4" s="1"/>
  <c r="H138" i="4" s="1"/>
  <c r="R183" i="21"/>
  <c r="V194" i="21"/>
  <c r="W138" i="4"/>
  <c r="Y65" i="4"/>
  <c r="Y138" i="4" s="1"/>
  <c r="E67" i="4"/>
  <c r="E140" i="4" s="1"/>
  <c r="I51" i="20"/>
  <c r="I65" i="4" s="1"/>
  <c r="I138" i="4" s="1"/>
  <c r="M77" i="20"/>
  <c r="M168" i="4" s="1"/>
  <c r="S183" i="21"/>
  <c r="H183" i="23"/>
  <c r="X194" i="23"/>
  <c r="C140" i="4"/>
  <c r="H141" i="4"/>
  <c r="E39" i="4"/>
  <c r="B66" i="4"/>
  <c r="B139" i="4" s="1"/>
  <c r="F67" i="4"/>
  <c r="F140" i="4" s="1"/>
  <c r="J68" i="4"/>
  <c r="J141" i="4" s="1"/>
  <c r="J51" i="20"/>
  <c r="V79" i="20"/>
  <c r="V170" i="4" s="1"/>
  <c r="X194" i="21"/>
  <c r="H205" i="21"/>
  <c r="D140" i="4"/>
  <c r="C66" i="4"/>
  <c r="C139" i="4" s="1"/>
  <c r="G67" i="4"/>
  <c r="G140" i="4" s="1"/>
  <c r="K68" i="4"/>
  <c r="K141" i="4" s="1"/>
  <c r="K51" i="20"/>
  <c r="K65" i="4" s="1"/>
  <c r="K138" i="4" s="1"/>
  <c r="U183" i="21"/>
  <c r="Y194" i="21"/>
  <c r="J183" i="23"/>
  <c r="C39" i="4"/>
  <c r="D39" i="4"/>
  <c r="D66" i="4"/>
  <c r="D139" i="4" s="1"/>
  <c r="H67" i="4"/>
  <c r="H140" i="4" s="1"/>
  <c r="L68" i="4"/>
  <c r="L141" i="4" s="1"/>
  <c r="L51" i="20"/>
  <c r="L65" i="4" s="1"/>
  <c r="L138" i="4" s="1"/>
  <c r="P77" i="20"/>
  <c r="P168" i="4" s="1"/>
  <c r="V183" i="21"/>
  <c r="J205" i="21"/>
  <c r="K183" i="23"/>
  <c r="W183" i="23"/>
  <c r="W194" i="23"/>
  <c r="G141" i="4"/>
  <c r="X138" i="4"/>
  <c r="L30" i="4"/>
  <c r="E139" i="4"/>
  <c r="I140" i="4"/>
  <c r="M141" i="4"/>
  <c r="M51" i="20"/>
  <c r="Q77" i="20"/>
  <c r="Q168" i="4" s="1"/>
  <c r="W183" i="21"/>
  <c r="K205" i="21"/>
  <c r="L183" i="23"/>
  <c r="M30" i="4"/>
  <c r="N51" i="20"/>
  <c r="N65" i="4" s="1"/>
  <c r="N138" i="4" s="1"/>
  <c r="X183" i="21"/>
  <c r="L205" i="21"/>
  <c r="G66" i="4"/>
  <c r="G139" i="4" s="1"/>
  <c r="O68" i="4"/>
  <c r="O141" i="4" s="1"/>
  <c r="O51" i="20"/>
  <c r="S77" i="20"/>
  <c r="S168" i="4" s="1"/>
  <c r="Y183" i="21"/>
  <c r="M205" i="21"/>
  <c r="N183" i="23"/>
  <c r="B194" i="23"/>
  <c r="V138" i="4"/>
  <c r="O30" i="4"/>
  <c r="P51" i="20"/>
  <c r="P65" i="4" s="1"/>
  <c r="P138" i="4" s="1"/>
  <c r="B194" i="21"/>
  <c r="G205" i="23"/>
  <c r="I139" i="4"/>
  <c r="M140" i="4"/>
  <c r="Q141" i="4"/>
  <c r="U77" i="20"/>
  <c r="U168" i="4" s="1"/>
  <c r="C194" i="21"/>
  <c r="P183" i="23"/>
  <c r="H205" i="23"/>
  <c r="B140" i="4"/>
  <c r="Q39" i="4"/>
  <c r="J139" i="4"/>
  <c r="N140" i="4"/>
  <c r="R141" i="4"/>
  <c r="R51" i="20"/>
  <c r="R65" i="4" s="1"/>
  <c r="R138" i="4" s="1"/>
  <c r="B79" i="20"/>
  <c r="B170" i="4" s="1"/>
  <c r="D194" i="21"/>
  <c r="P205" i="21"/>
  <c r="I205" i="23"/>
  <c r="K139" i="4"/>
  <c r="O140" i="4"/>
  <c r="S141" i="4"/>
  <c r="S51" i="20"/>
  <c r="S65" i="4" s="1"/>
  <c r="S138" i="4" s="1"/>
  <c r="E194" i="21"/>
  <c r="R183" i="23"/>
  <c r="B39" i="4"/>
  <c r="L139" i="4"/>
  <c r="P140" i="4"/>
  <c r="T141" i="4"/>
  <c r="T51" i="20"/>
  <c r="T65" i="4" s="1"/>
  <c r="T138" i="4" s="1"/>
  <c r="X77" i="20"/>
  <c r="X168" i="4" s="1"/>
  <c r="B183" i="21"/>
  <c r="F194" i="21"/>
  <c r="R205" i="21"/>
  <c r="S183" i="23"/>
  <c r="M139" i="4"/>
  <c r="Q140" i="4"/>
  <c r="U141" i="4"/>
  <c r="U51" i="20"/>
  <c r="U65" i="4" s="1"/>
  <c r="U138" i="4" s="1"/>
  <c r="C183" i="21"/>
  <c r="S205" i="21"/>
  <c r="T183" i="23"/>
  <c r="H194" i="23"/>
  <c r="X109" i="4"/>
  <c r="B77" i="16"/>
  <c r="B76" i="16" s="1"/>
  <c r="B80" i="16"/>
  <c r="J77" i="16"/>
  <c r="J76" i="16" s="1"/>
  <c r="J80" i="16"/>
  <c r="J109" i="4" s="1"/>
  <c r="M77" i="16"/>
  <c r="M76" i="16" s="1"/>
  <c r="M80" i="16"/>
  <c r="M109" i="4" s="1"/>
  <c r="O192" i="19"/>
  <c r="O77" i="16"/>
  <c r="O76" i="16" s="1"/>
  <c r="O81" i="16"/>
  <c r="O110" i="4" s="1"/>
  <c r="P229" i="19"/>
  <c r="P81" i="16"/>
  <c r="P110" i="4" s="1"/>
  <c r="P77" i="16"/>
  <c r="P76" i="16" s="1"/>
  <c r="P79" i="16"/>
  <c r="P108" i="4" s="1"/>
  <c r="Y61" i="19"/>
  <c r="Y81" i="16" s="1"/>
  <c r="Y110" i="4" s="1"/>
  <c r="W61" i="19"/>
  <c r="X61" i="19"/>
  <c r="R80" i="16"/>
  <c r="M79" i="16"/>
  <c r="M108" i="4" s="1"/>
  <c r="J102" i="16"/>
  <c r="J165" i="4" s="1"/>
  <c r="B81" i="16"/>
  <c r="B110" i="4" s="1"/>
  <c r="I103" i="16"/>
  <c r="I166" i="4" s="1"/>
  <c r="H190" i="19"/>
  <c r="O103" i="16"/>
  <c r="O166" i="4" s="1"/>
  <c r="G81" i="16"/>
  <c r="H184" i="19"/>
  <c r="H81" i="16"/>
  <c r="I61" i="19"/>
  <c r="I81" i="16" s="1"/>
  <c r="I110" i="4" s="1"/>
  <c r="Q103" i="16"/>
  <c r="Q166" i="4" s="1"/>
  <c r="J81" i="16"/>
  <c r="P190" i="19"/>
  <c r="P184" i="19"/>
  <c r="R81" i="16"/>
  <c r="R110" i="4" s="1"/>
  <c r="P109" i="4"/>
  <c r="G163" i="18"/>
  <c r="G166" i="18"/>
  <c r="G165" i="18"/>
  <c r="G164" i="18"/>
  <c r="U96" i="16"/>
  <c r="B5" i="18"/>
  <c r="B97" i="16" s="1"/>
  <c r="C5" i="18"/>
  <c r="C165" i="18" s="1"/>
  <c r="V178" i="18"/>
  <c r="D5" i="18"/>
  <c r="D165" i="18" s="1"/>
  <c r="W178" i="18"/>
  <c r="B96" i="16"/>
  <c r="C96" i="16"/>
  <c r="D96" i="16"/>
  <c r="E96" i="16"/>
  <c r="F96" i="16"/>
  <c r="F178" i="18"/>
  <c r="G178" i="18"/>
  <c r="L5" i="18"/>
  <c r="L168" i="18" s="1"/>
  <c r="L96" i="16"/>
  <c r="M96" i="16"/>
  <c r="N96" i="16"/>
  <c r="N178" i="18"/>
  <c r="O96" i="16"/>
  <c r="O178" i="18"/>
  <c r="V163" i="17"/>
  <c r="V53" i="16"/>
  <c r="V62" i="4" s="1"/>
  <c r="V135" i="4" s="1"/>
  <c r="T165" i="18"/>
  <c r="T97" i="16"/>
  <c r="X62" i="4"/>
  <c r="X52" i="16"/>
  <c r="X61" i="4" s="1"/>
  <c r="X134" i="4" s="1"/>
  <c r="I52" i="16"/>
  <c r="I61" i="4" s="1"/>
  <c r="I62" i="4"/>
  <c r="I135" i="4" s="1"/>
  <c r="Y62" i="4"/>
  <c r="Y52" i="16"/>
  <c r="Y61" i="4" s="1"/>
  <c r="B163" i="17"/>
  <c r="B53" i="16"/>
  <c r="H91" i="16"/>
  <c r="H89" i="16" s="1"/>
  <c r="H52" i="16"/>
  <c r="H61" i="4" s="1"/>
  <c r="H134" i="4" s="1"/>
  <c r="H62" i="4"/>
  <c r="H135" i="4" s="1"/>
  <c r="Q91" i="16"/>
  <c r="Q62" i="4"/>
  <c r="Q135" i="4" s="1"/>
  <c r="R91" i="16"/>
  <c r="R89" i="16" s="1"/>
  <c r="R62" i="4"/>
  <c r="R135" i="4" s="1"/>
  <c r="L162" i="17"/>
  <c r="J95" i="16"/>
  <c r="D160" i="17"/>
  <c r="L172" i="17"/>
  <c r="L163" i="17"/>
  <c r="L173" i="17"/>
  <c r="L164" i="17"/>
  <c r="S5" i="17"/>
  <c r="L174" i="17"/>
  <c r="R95" i="16"/>
  <c r="T5" i="17"/>
  <c r="L165" i="17"/>
  <c r="W5" i="17"/>
  <c r="L175" i="17"/>
  <c r="J5" i="18"/>
  <c r="J97" i="16" s="1"/>
  <c r="L166" i="17"/>
  <c r="K5" i="18"/>
  <c r="K165" i="18" s="1"/>
  <c r="W96" i="16"/>
  <c r="N5" i="18"/>
  <c r="N170" i="18" s="1"/>
  <c r="D53" i="16"/>
  <c r="C71" i="16"/>
  <c r="V90" i="16"/>
  <c r="C217" i="17"/>
  <c r="L167" i="17"/>
  <c r="O5" i="18"/>
  <c r="D63" i="4"/>
  <c r="D136" i="4" s="1"/>
  <c r="D71" i="16"/>
  <c r="I64" i="4"/>
  <c r="K64" i="4"/>
  <c r="E71" i="16"/>
  <c r="L93" i="16"/>
  <c r="D168" i="17"/>
  <c r="E184" i="17"/>
  <c r="S5" i="18"/>
  <c r="S175" i="18" s="1"/>
  <c r="C63" i="4"/>
  <c r="K53" i="16"/>
  <c r="F71" i="16"/>
  <c r="C97" i="16"/>
  <c r="C95" i="16" s="1"/>
  <c r="L168" i="17"/>
  <c r="M184" i="17"/>
  <c r="C52" i="16"/>
  <c r="C61" i="4" s="1"/>
  <c r="C134" i="4" s="1"/>
  <c r="L53" i="16"/>
  <c r="H71" i="16"/>
  <c r="U184" i="17"/>
  <c r="V5" i="18"/>
  <c r="V169" i="18" s="1"/>
  <c r="O64" i="4"/>
  <c r="N53" i="16"/>
  <c r="T71" i="16"/>
  <c r="F97" i="16"/>
  <c r="W5" i="18"/>
  <c r="O53" i="16"/>
  <c r="B95" i="16"/>
  <c r="G97" i="16"/>
  <c r="G95" i="16" s="1"/>
  <c r="L169" i="17"/>
  <c r="G161" i="18"/>
  <c r="H64" i="4"/>
  <c r="V52" i="16"/>
  <c r="V61" i="4" s="1"/>
  <c r="V134" i="4" s="1"/>
  <c r="L161" i="17"/>
  <c r="G162" i="18"/>
  <c r="G64" i="4"/>
  <c r="C62" i="4"/>
  <c r="C135" i="4" s="1"/>
  <c r="D171" i="17"/>
  <c r="L63" i="4"/>
  <c r="L136" i="4" s="1"/>
  <c r="L171" i="17"/>
  <c r="E9" i="4"/>
  <c r="E3" i="4"/>
  <c r="E128" i="4" s="1"/>
  <c r="M9" i="4"/>
  <c r="M3" i="4"/>
  <c r="M128" i="4" s="1"/>
  <c r="R9" i="4"/>
  <c r="R3" i="4"/>
  <c r="R128" i="4" s="1"/>
  <c r="I134" i="4"/>
  <c r="Y134" i="4"/>
  <c r="K136" i="4"/>
  <c r="O137" i="4"/>
  <c r="K30" i="4"/>
  <c r="D91" i="16"/>
  <c r="D89" i="16" s="1"/>
  <c r="O42" i="4"/>
  <c r="Q102" i="16"/>
  <c r="Q165" i="4" s="1"/>
  <c r="W217" i="17"/>
  <c r="K71" i="16"/>
  <c r="G39" i="4"/>
  <c r="L71" i="16"/>
  <c r="J42" i="4"/>
  <c r="L42" i="4"/>
  <c r="P101" i="16"/>
  <c r="P164" i="4" s="1"/>
  <c r="Y103" i="16"/>
  <c r="Y166" i="4" s="1"/>
  <c r="M71" i="16"/>
  <c r="T93" i="16"/>
  <c r="T95" i="16"/>
  <c r="B52" i="16"/>
  <c r="N71" i="16"/>
  <c r="Q38" i="7"/>
  <c r="Q5" i="7" s="1"/>
  <c r="Q52" i="7" s="1"/>
  <c r="P71" i="16"/>
  <c r="N79" i="16"/>
  <c r="N108" i="4" s="1"/>
  <c r="S71" i="16"/>
  <c r="O79" i="16"/>
  <c r="O108" i="4" s="1"/>
  <c r="C137" i="4"/>
  <c r="U71" i="16"/>
  <c r="D217" i="17"/>
  <c r="N42" i="4"/>
  <c r="O39" i="4"/>
  <c r="H33" i="4"/>
  <c r="B33" i="4"/>
  <c r="R39" i="4"/>
  <c r="X135" i="4"/>
  <c r="D137" i="4"/>
  <c r="C103" i="16"/>
  <c r="C166" i="4" s="1"/>
  <c r="C33" i="4"/>
  <c r="S39" i="4"/>
  <c r="Y135" i="4"/>
  <c r="E137" i="4"/>
  <c r="X101" i="16"/>
  <c r="X164" i="4" s="1"/>
  <c r="D103" i="16"/>
  <c r="D166" i="4" s="1"/>
  <c r="X71" i="16"/>
  <c r="D33" i="4"/>
  <c r="T39" i="4"/>
  <c r="G217" i="17"/>
  <c r="C136" i="4"/>
  <c r="G137" i="4"/>
  <c r="K42" i="4"/>
  <c r="H137" i="4"/>
  <c r="P52" i="16"/>
  <c r="F39" i="4"/>
  <c r="M39" i="4"/>
  <c r="E136" i="4"/>
  <c r="I137" i="4"/>
  <c r="Q52" i="16"/>
  <c r="Q61" i="4" s="1"/>
  <c r="Q134" i="4" s="1"/>
  <c r="L39" i="4"/>
  <c r="F136" i="4"/>
  <c r="J137" i="4"/>
  <c r="R52" i="16"/>
  <c r="K217" i="17"/>
  <c r="Q42" i="4"/>
  <c r="N39" i="4"/>
  <c r="J103" i="16"/>
  <c r="J166" i="4" s="1"/>
  <c r="L217" i="17"/>
  <c r="E33" i="4"/>
  <c r="H136" i="4"/>
  <c r="L137" i="4"/>
  <c r="G102" i="16"/>
  <c r="G165" i="4" s="1"/>
  <c r="J30" i="4"/>
  <c r="P42" i="4"/>
  <c r="M42" i="4"/>
  <c r="G136" i="4"/>
  <c r="I136" i="4"/>
  <c r="M137" i="4"/>
  <c r="H102" i="16"/>
  <c r="H165" i="4" s="1"/>
  <c r="L103" i="16"/>
  <c r="L166" i="4" s="1"/>
  <c r="Y39" i="4"/>
  <c r="K137" i="4"/>
  <c r="I30" i="4"/>
  <c r="J63" i="4"/>
  <c r="J136" i="4" s="1"/>
  <c r="I102" i="16"/>
  <c r="I165" i="4" s="1"/>
  <c r="O217" i="17"/>
  <c r="P253" i="15"/>
  <c r="P78" i="12"/>
  <c r="P107" i="4" s="1"/>
  <c r="Q253" i="15"/>
  <c r="Q78" i="12"/>
  <c r="Q107" i="4" s="1"/>
  <c r="R253" i="15"/>
  <c r="R78" i="12"/>
  <c r="R107" i="4" s="1"/>
  <c r="S253" i="15"/>
  <c r="S78" i="12"/>
  <c r="S107" i="4" s="1"/>
  <c r="T253" i="15"/>
  <c r="T78" i="12"/>
  <c r="T107" i="4" s="1"/>
  <c r="U253" i="15"/>
  <c r="U78" i="12"/>
  <c r="U107" i="4" s="1"/>
  <c r="X253" i="15"/>
  <c r="X78" i="12"/>
  <c r="X107" i="4" s="1"/>
  <c r="X71" i="12"/>
  <c r="X70" i="12" s="1"/>
  <c r="Y71" i="12"/>
  <c r="Y70" i="12" s="1"/>
  <c r="Q75" i="12"/>
  <c r="Q104" i="4" s="1"/>
  <c r="E38" i="7"/>
  <c r="E5" i="7" s="1"/>
  <c r="S34" i="15"/>
  <c r="O105" i="4"/>
  <c r="N76" i="12"/>
  <c r="U34" i="15"/>
  <c r="P73" i="12"/>
  <c r="P102" i="4" s="1"/>
  <c r="W76" i="12"/>
  <c r="P103" i="4"/>
  <c r="Y76" i="12"/>
  <c r="E78" i="12"/>
  <c r="E107" i="4" s="1"/>
  <c r="H78" i="12"/>
  <c r="H107" i="4" s="1"/>
  <c r="W100" i="12"/>
  <c r="W161" i="4" s="1"/>
  <c r="I78" i="12"/>
  <c r="I107" i="4" s="1"/>
  <c r="X76" i="12"/>
  <c r="X100" i="12"/>
  <c r="X161" i="4" s="1"/>
  <c r="J78" i="12"/>
  <c r="J107" i="4" s="1"/>
  <c r="Y100" i="12"/>
  <c r="Y161" i="4" s="1"/>
  <c r="K78" i="12"/>
  <c r="K107" i="4" s="1"/>
  <c r="B101" i="12"/>
  <c r="B162" i="4" s="1"/>
  <c r="L78" i="12"/>
  <c r="L107" i="4" s="1"/>
  <c r="C101" i="12"/>
  <c r="C162" i="4" s="1"/>
  <c r="I71" i="12"/>
  <c r="I70" i="12" s="1"/>
  <c r="M78" i="12"/>
  <c r="M107" i="4" s="1"/>
  <c r="C34" i="15"/>
  <c r="D101" i="12"/>
  <c r="D162" i="4" s="1"/>
  <c r="E34" i="15"/>
  <c r="E101" i="12"/>
  <c r="E162" i="4" s="1"/>
  <c r="M71" i="12"/>
  <c r="M70" i="12" s="1"/>
  <c r="F34" i="15"/>
  <c r="P71" i="12"/>
  <c r="P70" i="12" s="1"/>
  <c r="Q71" i="12"/>
  <c r="Q70" i="12" s="1"/>
  <c r="H34" i="15"/>
  <c r="U106" i="4"/>
  <c r="Q106" i="4"/>
  <c r="S106" i="4"/>
  <c r="K34" i="15"/>
  <c r="D216" i="14"/>
  <c r="L181" i="14"/>
  <c r="O181" i="14"/>
  <c r="T181" i="14"/>
  <c r="W181" i="14"/>
  <c r="J224" i="13"/>
  <c r="N251" i="14"/>
  <c r="R261" i="14"/>
  <c r="W251" i="15"/>
  <c r="O251" i="14"/>
  <c r="X251" i="15"/>
  <c r="J261" i="15"/>
  <c r="L224" i="13"/>
  <c r="P251" i="14"/>
  <c r="T261" i="14"/>
  <c r="K65" i="12"/>
  <c r="I85" i="12"/>
  <c r="M224" i="13"/>
  <c r="U261" i="14"/>
  <c r="L261" i="15"/>
  <c r="N224" i="13"/>
  <c r="V261" i="14"/>
  <c r="M261" i="15"/>
  <c r="O224" i="13"/>
  <c r="N261" i="15"/>
  <c r="K88" i="12"/>
  <c r="P224" i="13"/>
  <c r="T251" i="14"/>
  <c r="N89" i="12"/>
  <c r="V251" i="14"/>
  <c r="S224" i="13"/>
  <c r="W251" i="14"/>
  <c r="R261" i="15"/>
  <c r="X251" i="14"/>
  <c r="F251" i="15"/>
  <c r="T261" i="15"/>
  <c r="B261" i="14"/>
  <c r="G251" i="15"/>
  <c r="U261" i="15"/>
  <c r="W224" i="13"/>
  <c r="H251" i="15"/>
  <c r="V261" i="15"/>
  <c r="B58" i="4"/>
  <c r="X224" i="13"/>
  <c r="D56" i="4"/>
  <c r="D131" i="4" s="1"/>
  <c r="C58" i="4"/>
  <c r="G59" i="4"/>
  <c r="K60" i="4"/>
  <c r="K133" i="4" s="1"/>
  <c r="Y224" i="13"/>
  <c r="E261" i="14"/>
  <c r="F59" i="4"/>
  <c r="E56" i="4"/>
  <c r="E131" i="4" s="1"/>
  <c r="D58" i="4"/>
  <c r="L60" i="4"/>
  <c r="L133" i="4" s="1"/>
  <c r="F261" i="14"/>
  <c r="F56" i="4"/>
  <c r="F131" i="4" s="1"/>
  <c r="E58" i="4"/>
  <c r="I59" i="4"/>
  <c r="M60" i="4"/>
  <c r="M133" i="4" s="1"/>
  <c r="L251" i="15"/>
  <c r="J60" i="4"/>
  <c r="J133" i="4" s="1"/>
  <c r="G56" i="4"/>
  <c r="G131" i="4" s="1"/>
  <c r="F58" i="4"/>
  <c r="J59" i="4"/>
  <c r="D251" i="14"/>
  <c r="C56" i="4"/>
  <c r="C131" i="4" s="1"/>
  <c r="H56" i="4"/>
  <c r="H131" i="4" s="1"/>
  <c r="G58" i="4"/>
  <c r="N251" i="15"/>
  <c r="B224" i="13"/>
  <c r="F251" i="14"/>
  <c r="J261" i="14"/>
  <c r="O251" i="15"/>
  <c r="C224" i="13"/>
  <c r="G251" i="14"/>
  <c r="P251" i="15"/>
  <c r="B261" i="15"/>
  <c r="D224" i="13"/>
  <c r="H251" i="14"/>
  <c r="L261" i="14"/>
  <c r="H243" i="13"/>
  <c r="L253" i="13"/>
  <c r="I181" i="13"/>
  <c r="E224" i="13"/>
  <c r="M261" i="14"/>
  <c r="M253" i="13"/>
  <c r="M181" i="13"/>
  <c r="L216" i="13"/>
  <c r="N261" i="14"/>
  <c r="E261" i="15"/>
  <c r="N253" i="13"/>
  <c r="P181" i="13"/>
  <c r="M216" i="13"/>
  <c r="T251" i="15"/>
  <c r="F261" i="15"/>
  <c r="O56" i="4"/>
  <c r="O131" i="4" s="1"/>
  <c r="N58" i="4"/>
  <c r="R59" i="4"/>
  <c r="Q181" i="13"/>
  <c r="T216" i="13"/>
  <c r="L251" i="14"/>
  <c r="P56" i="4"/>
  <c r="P131" i="4" s="1"/>
  <c r="O58" i="4"/>
  <c r="S59" i="4"/>
  <c r="U181" i="13"/>
  <c r="U216" i="13"/>
  <c r="V251" i="15"/>
  <c r="I104" i="4"/>
  <c r="H38" i="7"/>
  <c r="H5" i="7" s="1"/>
  <c r="H55" i="7" s="1"/>
  <c r="P98" i="12"/>
  <c r="P159" i="4" s="1"/>
  <c r="V99" i="12"/>
  <c r="V160" i="4" s="1"/>
  <c r="M73" i="12"/>
  <c r="M102" i="4" s="1"/>
  <c r="N85" i="12"/>
  <c r="K38" i="7"/>
  <c r="K5" i="7" s="1"/>
  <c r="K53" i="7" s="1"/>
  <c r="G82" i="12"/>
  <c r="T65" i="12"/>
  <c r="T57" i="4" s="1"/>
  <c r="T132" i="4" s="1"/>
  <c r="E233" i="13"/>
  <c r="U65" i="12"/>
  <c r="T87" i="12"/>
  <c r="C30" i="4"/>
  <c r="V65" i="12"/>
  <c r="G233" i="13"/>
  <c r="W65" i="12"/>
  <c r="W63" i="12" s="1"/>
  <c r="W55" i="4" s="1"/>
  <c r="Y87" i="12"/>
  <c r="H233" i="13"/>
  <c r="L243" i="13"/>
  <c r="V42" i="4"/>
  <c r="B42" i="4"/>
  <c r="P63" i="12"/>
  <c r="X65" i="12"/>
  <c r="X63" i="12" s="1"/>
  <c r="F88" i="12"/>
  <c r="I233" i="13"/>
  <c r="R42" i="4"/>
  <c r="Q63" i="12"/>
  <c r="Y65" i="12"/>
  <c r="J233" i="13"/>
  <c r="N243" i="13"/>
  <c r="R253" i="13"/>
  <c r="I42" i="4"/>
  <c r="V39" i="4"/>
  <c r="R63" i="12"/>
  <c r="R55" i="4" s="1"/>
  <c r="R130" i="4" s="1"/>
  <c r="D89" i="12"/>
  <c r="K233" i="13"/>
  <c r="O243" i="13"/>
  <c r="F33" i="4"/>
  <c r="C42" i="4"/>
  <c r="G38" i="7"/>
  <c r="G5" i="7" s="1"/>
  <c r="G55" i="7" s="1"/>
  <c r="N82" i="12"/>
  <c r="S63" i="12"/>
  <c r="P243" i="13"/>
  <c r="T253" i="13"/>
  <c r="I38" i="7"/>
  <c r="I5" i="7" s="1"/>
  <c r="I55" i="7" s="1"/>
  <c r="T38" i="7"/>
  <c r="T5" i="7" s="1"/>
  <c r="T55" i="7" s="1"/>
  <c r="C3" i="12"/>
  <c r="O82" i="12"/>
  <c r="H100" i="12"/>
  <c r="H161" i="4" s="1"/>
  <c r="I89" i="12"/>
  <c r="M233" i="13"/>
  <c r="U253" i="13"/>
  <c r="S42" i="4"/>
  <c r="U38" i="7"/>
  <c r="U5" i="7" s="1"/>
  <c r="U53" i="7" s="1"/>
  <c r="D3" i="12"/>
  <c r="D5" i="4" s="1"/>
  <c r="V253" i="13"/>
  <c r="I33" i="4"/>
  <c r="B65" i="12"/>
  <c r="O233" i="13"/>
  <c r="M38" i="7"/>
  <c r="H3" i="12"/>
  <c r="H5" i="4" s="1"/>
  <c r="R82" i="12"/>
  <c r="C65" i="12"/>
  <c r="K100" i="12"/>
  <c r="K161" i="4" s="1"/>
  <c r="P233" i="13"/>
  <c r="T243" i="13"/>
  <c r="G30" i="4"/>
  <c r="H30" i="4"/>
  <c r="M33" i="4"/>
  <c r="O33" i="4"/>
  <c r="Y7" i="4"/>
  <c r="U128" i="4"/>
  <c r="N30" i="4"/>
  <c r="P33" i="4"/>
  <c r="X33" i="4"/>
  <c r="P133" i="4"/>
  <c r="N38" i="7"/>
  <c r="N5" i="7" s="1"/>
  <c r="N52" i="7" s="1"/>
  <c r="X38" i="7"/>
  <c r="X5" i="7" s="1"/>
  <c r="X55" i="7" s="1"/>
  <c r="K31" i="12"/>
  <c r="D65" i="12"/>
  <c r="P101" i="12"/>
  <c r="P162" i="4" s="1"/>
  <c r="Q233" i="13"/>
  <c r="P39" i="4"/>
  <c r="D30" i="4"/>
  <c r="J33" i="4"/>
  <c r="J38" i="7"/>
  <c r="J5" i="7" s="1"/>
  <c r="J55" i="7" s="1"/>
  <c r="L38" i="7"/>
  <c r="L5" i="7" s="1"/>
  <c r="Q82" i="12"/>
  <c r="O133" i="4"/>
  <c r="Q33" i="4"/>
  <c r="U33" i="4"/>
  <c r="Y33" i="4"/>
  <c r="Q133" i="4"/>
  <c r="O38" i="7"/>
  <c r="O5" i="7" s="1"/>
  <c r="O53" i="7" s="1"/>
  <c r="U129" i="4"/>
  <c r="Y38" i="7"/>
  <c r="Y5" i="7" s="1"/>
  <c r="Y55" i="7" s="1"/>
  <c r="G31" i="12"/>
  <c r="E65" i="12"/>
  <c r="R233" i="13"/>
  <c r="V243" i="13"/>
  <c r="U39" i="4"/>
  <c r="V33" i="4"/>
  <c r="F3" i="12"/>
  <c r="F5" i="4" s="1"/>
  <c r="D31" i="12"/>
  <c r="R33" i="4"/>
  <c r="R133" i="4"/>
  <c r="P38" i="7"/>
  <c r="P5" i="7" s="1"/>
  <c r="P55" i="7" s="1"/>
  <c r="N3" i="12"/>
  <c r="M31" i="12"/>
  <c r="F65" i="12"/>
  <c r="N100" i="12"/>
  <c r="N161" i="4" s="1"/>
  <c r="R101" i="12"/>
  <c r="R162" i="4" s="1"/>
  <c r="S233" i="13"/>
  <c r="W243" i="13"/>
  <c r="S40" i="7"/>
  <c r="S38" i="7" s="1"/>
  <c r="S5" i="7" s="1"/>
  <c r="N33" i="4"/>
  <c r="N133" i="4"/>
  <c r="X7" i="4"/>
  <c r="W33" i="4"/>
  <c r="S33" i="4"/>
  <c r="E42" i="4"/>
  <c r="S133" i="4"/>
  <c r="O3" i="12"/>
  <c r="V82" i="12"/>
  <c r="G65" i="12"/>
  <c r="G63" i="12" s="1"/>
  <c r="G55" i="4" s="1"/>
  <c r="O100" i="12"/>
  <c r="O161" i="4" s="1"/>
  <c r="X243" i="13"/>
  <c r="T133" i="4"/>
  <c r="R38" i="7"/>
  <c r="R5" i="7" s="1"/>
  <c r="R55" i="7" s="1"/>
  <c r="P3" i="12"/>
  <c r="H65" i="12"/>
  <c r="P100" i="12"/>
  <c r="P161" i="4" s="1"/>
  <c r="T101" i="12"/>
  <c r="T162" i="4" s="1"/>
  <c r="U233" i="13"/>
  <c r="H42" i="4"/>
  <c r="G42" i="4"/>
  <c r="U133" i="4"/>
  <c r="Q3" i="12"/>
  <c r="I65" i="12"/>
  <c r="Q100" i="12"/>
  <c r="Q161" i="4" s="1"/>
  <c r="U101" i="12"/>
  <c r="U162" i="4" s="1"/>
  <c r="B253" i="13"/>
  <c r="T33" i="4"/>
  <c r="V133" i="4"/>
  <c r="V38" i="7"/>
  <c r="V5" i="7" s="1"/>
  <c r="V55" i="7" s="1"/>
  <c r="I3" i="4"/>
  <c r="I128" i="4" s="1"/>
  <c r="J65" i="12"/>
  <c r="W233" i="13"/>
  <c r="Y42" i="4"/>
  <c r="X39" i="4"/>
  <c r="W133" i="4"/>
  <c r="W38" i="7"/>
  <c r="W5" i="7" s="1"/>
  <c r="W54" i="7" s="1"/>
  <c r="J3" i="4"/>
  <c r="J128" i="4" s="1"/>
  <c r="X233" i="13"/>
  <c r="D253" i="13"/>
  <c r="W42" i="4"/>
  <c r="W39" i="4"/>
  <c r="E7" i="4"/>
  <c r="V30" i="4"/>
  <c r="H39" i="4"/>
  <c r="X133" i="4"/>
  <c r="K3" i="4"/>
  <c r="K128" i="4" s="1"/>
  <c r="D38" i="7"/>
  <c r="D5" i="7" s="1"/>
  <c r="D54" i="7" s="1"/>
  <c r="C82" i="12"/>
  <c r="L65" i="12"/>
  <c r="L57" i="4" s="1"/>
  <c r="L132" i="4" s="1"/>
  <c r="X101" i="12"/>
  <c r="X162" i="4" s="1"/>
  <c r="Y233" i="13"/>
  <c r="E253" i="13"/>
  <c r="T42" i="4"/>
  <c r="K33" i="4"/>
  <c r="F42" i="4"/>
  <c r="I39" i="4"/>
  <c r="Y133" i="4"/>
  <c r="M103" i="4"/>
  <c r="L3" i="4"/>
  <c r="L128" i="4" s="1"/>
  <c r="W3" i="12"/>
  <c r="O31" i="12"/>
  <c r="E63" i="12"/>
  <c r="M65" i="12"/>
  <c r="F253" i="13"/>
  <c r="B30" i="4"/>
  <c r="U42" i="4"/>
  <c r="F30" i="4"/>
  <c r="X42" i="4"/>
  <c r="F7" i="4"/>
  <c r="G7" i="4"/>
  <c r="X30" i="4"/>
  <c r="J39" i="4"/>
  <c r="F38" i="7"/>
  <c r="X3" i="12"/>
  <c r="U31" i="12"/>
  <c r="N65" i="12"/>
  <c r="N57" i="4" s="1"/>
  <c r="N132" i="4" s="1"/>
  <c r="D42" i="4"/>
  <c r="L33" i="4"/>
  <c r="W30" i="4"/>
  <c r="H7" i="4"/>
  <c r="K39" i="4"/>
  <c r="B82" i="12"/>
  <c r="O65" i="12"/>
  <c r="F97" i="12"/>
  <c r="F158" i="4" s="1"/>
  <c r="D243" i="13"/>
  <c r="B136" i="11"/>
  <c r="B55" i="8"/>
  <c r="B100" i="4" s="1"/>
  <c r="C136" i="11"/>
  <c r="C55" i="8"/>
  <c r="C100" i="4" s="1"/>
  <c r="D136" i="11"/>
  <c r="D55" i="8"/>
  <c r="D100" i="4" s="1"/>
  <c r="H147" i="11"/>
  <c r="H56" i="8"/>
  <c r="H67" i="8" s="1"/>
  <c r="H156" i="4" s="1"/>
  <c r="I132" i="11"/>
  <c r="I56" i="8"/>
  <c r="O147" i="11"/>
  <c r="O56" i="8"/>
  <c r="O101" i="4" s="1"/>
  <c r="N136" i="11"/>
  <c r="N55" i="8"/>
  <c r="N100" i="4" s="1"/>
  <c r="T136" i="11"/>
  <c r="T55" i="8"/>
  <c r="T100" i="4" s="1"/>
  <c r="Y132" i="11"/>
  <c r="Y56" i="8"/>
  <c r="Y101" i="4" s="1"/>
  <c r="H136" i="11"/>
  <c r="B66" i="8"/>
  <c r="B155" i="4" s="1"/>
  <c r="C66" i="8"/>
  <c r="C155" i="4" s="1"/>
  <c r="G128" i="11"/>
  <c r="M111" i="11"/>
  <c r="F66" i="8"/>
  <c r="F155" i="4" s="1"/>
  <c r="K5" i="11"/>
  <c r="O111" i="11"/>
  <c r="H66" i="8"/>
  <c r="H155" i="4" s="1"/>
  <c r="G55" i="8"/>
  <c r="M5" i="11"/>
  <c r="J55" i="8"/>
  <c r="J100" i="4" s="1"/>
  <c r="P5" i="11"/>
  <c r="Q5" i="11"/>
  <c r="H106" i="11"/>
  <c r="R5" i="11"/>
  <c r="Q128" i="11"/>
  <c r="N66" i="8"/>
  <c r="N155" i="4" s="1"/>
  <c r="S5" i="11"/>
  <c r="S109" i="11" s="1"/>
  <c r="Y111" i="11"/>
  <c r="V5" i="11"/>
  <c r="G54" i="11"/>
  <c r="U5" i="11"/>
  <c r="W5" i="11"/>
  <c r="H108" i="11"/>
  <c r="O55" i="8"/>
  <c r="X5" i="11"/>
  <c r="Y5" i="11"/>
  <c r="I128" i="11"/>
  <c r="L55" i="8"/>
  <c r="L100" i="4" s="1"/>
  <c r="P54" i="11"/>
  <c r="H109" i="11"/>
  <c r="H100" i="11" s="1"/>
  <c r="P111" i="11"/>
  <c r="Q54" i="11"/>
  <c r="H112" i="11"/>
  <c r="H52" i="8"/>
  <c r="H51" i="8" s="1"/>
  <c r="I52" i="8"/>
  <c r="O52" i="8"/>
  <c r="O51" i="8" s="1"/>
  <c r="H115" i="11"/>
  <c r="N111" i="11"/>
  <c r="H113" i="11"/>
  <c r="P111" i="10"/>
  <c r="X111" i="10"/>
  <c r="I145" i="11"/>
  <c r="D156" i="11"/>
  <c r="B136" i="9"/>
  <c r="H156" i="11"/>
  <c r="I47" i="8"/>
  <c r="I52" i="4" s="1"/>
  <c r="I129" i="4" s="1"/>
  <c r="J147" i="9"/>
  <c r="L156" i="11"/>
  <c r="E53" i="4"/>
  <c r="F53" i="4"/>
  <c r="H136" i="9"/>
  <c r="J136" i="9"/>
  <c r="O156" i="11"/>
  <c r="L53" i="4"/>
  <c r="X145" i="11"/>
  <c r="M53" i="4"/>
  <c r="D156" i="10"/>
  <c r="T156" i="11"/>
  <c r="G53" i="4"/>
  <c r="P47" i="8"/>
  <c r="P52" i="4" s="1"/>
  <c r="P129" i="4" s="1"/>
  <c r="N53" i="4"/>
  <c r="O53" i="4"/>
  <c r="Q47" i="8"/>
  <c r="Q52" i="4" s="1"/>
  <c r="Q129" i="4" s="1"/>
  <c r="B145" i="10"/>
  <c r="D53" i="4"/>
  <c r="I53" i="4"/>
  <c r="P53" i="4"/>
  <c r="C145" i="10"/>
  <c r="G156" i="10"/>
  <c r="W156" i="11"/>
  <c r="H53" i="4"/>
  <c r="H156" i="10"/>
  <c r="X156" i="11"/>
  <c r="T47" i="8"/>
  <c r="T52" i="4" s="1"/>
  <c r="E145" i="10"/>
  <c r="I156" i="10"/>
  <c r="B145" i="11"/>
  <c r="Y156" i="11"/>
  <c r="H54" i="4"/>
  <c r="J156" i="10"/>
  <c r="C145" i="11"/>
  <c r="H145" i="10"/>
  <c r="L156" i="10"/>
  <c r="E145" i="11"/>
  <c r="Y47" i="8"/>
  <c r="Y52" i="4" s="1"/>
  <c r="Y129" i="4" s="1"/>
  <c r="I145" i="10"/>
  <c r="F145" i="11"/>
  <c r="J54" i="4"/>
  <c r="K54" i="4"/>
  <c r="L54" i="4"/>
  <c r="J145" i="10"/>
  <c r="M54" i="4"/>
  <c r="K145" i="10"/>
  <c r="O156" i="10"/>
  <c r="H145" i="11"/>
  <c r="K129" i="4"/>
  <c r="R129" i="4"/>
  <c r="S129" i="4"/>
  <c r="V129" i="4"/>
  <c r="T129" i="4"/>
  <c r="C53" i="4"/>
  <c r="G54" i="4"/>
  <c r="P17" i="8"/>
  <c r="C136" i="9"/>
  <c r="G147" i="9"/>
  <c r="F58" i="8"/>
  <c r="W47" i="8"/>
  <c r="G58" i="8"/>
  <c r="O17" i="8"/>
  <c r="I147" i="9"/>
  <c r="B38" i="7"/>
  <c r="B5" i="7" s="1"/>
  <c r="B55" i="7" s="1"/>
  <c r="I136" i="9"/>
  <c r="U17" i="8"/>
  <c r="K136" i="9"/>
  <c r="O147" i="9"/>
  <c r="P147" i="9"/>
  <c r="Q147" i="9"/>
  <c r="R147" i="9"/>
  <c r="V17" i="8"/>
  <c r="W17" i="8"/>
  <c r="C38" i="7"/>
  <c r="C5" i="7" s="1"/>
  <c r="E30" i="4"/>
  <c r="F47" i="8"/>
  <c r="F52" i="4" s="1"/>
  <c r="F129" i="4" s="1"/>
  <c r="C47" i="8"/>
  <c r="C52" i="4" s="1"/>
  <c r="M129" i="4"/>
  <c r="D47" i="8"/>
  <c r="D52" i="4" s="1"/>
  <c r="R58" i="8"/>
  <c r="C17" i="8"/>
  <c r="G47" i="8"/>
  <c r="P136" i="9"/>
  <c r="E47" i="8"/>
  <c r="U53" i="4"/>
  <c r="H47" i="8"/>
  <c r="I51" i="8"/>
  <c r="H54" i="8"/>
  <c r="H99" i="4" s="1"/>
  <c r="F60" i="8"/>
  <c r="Q136" i="9"/>
  <c r="B47" i="8"/>
  <c r="V53" i="4"/>
  <c r="H60" i="8"/>
  <c r="R136" i="9"/>
  <c r="W53" i="4"/>
  <c r="U59" i="8"/>
  <c r="J47" i="8"/>
  <c r="N60" i="8"/>
  <c r="S136" i="9"/>
  <c r="W147" i="9"/>
  <c r="X53" i="4"/>
  <c r="V59" i="8"/>
  <c r="X147" i="9"/>
  <c r="Y30" i="4"/>
  <c r="L47" i="8"/>
  <c r="L52" i="4" s="1"/>
  <c r="Y147" i="9"/>
  <c r="B54" i="4"/>
  <c r="M59" i="8"/>
  <c r="X60" i="8"/>
  <c r="N47" i="8"/>
  <c r="D61" i="8"/>
  <c r="E66" i="8"/>
  <c r="E155" i="4" s="1"/>
  <c r="X52" i="4"/>
  <c r="F17" i="8"/>
  <c r="K17" i="8"/>
  <c r="O47" i="8"/>
  <c r="W67" i="8"/>
  <c r="W156" i="4" s="1"/>
  <c r="E61" i="8"/>
  <c r="X136" i="9"/>
  <c r="G17" i="8"/>
  <c r="F61" i="8"/>
  <c r="Y136" i="9"/>
  <c r="B53" i="4"/>
  <c r="B147" i="9"/>
  <c r="H47" i="6"/>
  <c r="C5" i="6"/>
  <c r="Q48" i="6"/>
  <c r="Y48" i="6"/>
  <c r="F48" i="6"/>
  <c r="H46" i="6"/>
  <c r="X48" i="6"/>
  <c r="J46" i="6"/>
  <c r="J5" i="6"/>
  <c r="I5" i="6"/>
  <c r="L5" i="6"/>
  <c r="V47" i="6"/>
  <c r="O48" i="6"/>
  <c r="M5" i="6"/>
  <c r="W47" i="6"/>
  <c r="G47" i="6"/>
  <c r="K48" i="6"/>
  <c r="N5" i="6"/>
  <c r="Y5" i="6"/>
  <c r="W5" i="6"/>
  <c r="B5" i="6"/>
  <c r="C47" i="6"/>
  <c r="D5" i="6"/>
  <c r="P88" i="4"/>
  <c r="B42" i="6"/>
  <c r="F43" i="6"/>
  <c r="N45" i="6"/>
  <c r="R46" i="6"/>
  <c r="N47" i="6"/>
  <c r="Q88" i="4"/>
  <c r="R88" i="4"/>
  <c r="D42" i="6"/>
  <c r="H43" i="6"/>
  <c r="L44" i="6"/>
  <c r="T46" i="6"/>
  <c r="D48" i="6"/>
  <c r="E42" i="6"/>
  <c r="E41" i="6" s="1"/>
  <c r="I43" i="6"/>
  <c r="E48" i="6"/>
  <c r="T88" i="4"/>
  <c r="F42" i="6"/>
  <c r="N44" i="6"/>
  <c r="V46" i="6"/>
  <c r="G42" i="6"/>
  <c r="O44" i="6"/>
  <c r="S45" i="6"/>
  <c r="X46" i="6"/>
  <c r="H48" i="6"/>
  <c r="I42" i="6"/>
  <c r="Q44" i="6"/>
  <c r="Y46" i="6"/>
  <c r="I48" i="6"/>
  <c r="B27" i="5"/>
  <c r="B5" i="5" s="1"/>
  <c r="B43" i="5" s="1"/>
  <c r="X88" i="4"/>
  <c r="F5" i="6"/>
  <c r="N43" i="6"/>
  <c r="C27" i="5"/>
  <c r="Y88" i="4"/>
  <c r="G5" i="6"/>
  <c r="O43" i="6"/>
  <c r="W45" i="6"/>
  <c r="D27" i="5"/>
  <c r="H5" i="6"/>
  <c r="H42" i="6" s="1"/>
  <c r="H41" i="6" s="1"/>
  <c r="Q43" i="6"/>
  <c r="Y45" i="6"/>
  <c r="N42" i="6"/>
  <c r="V44" i="6"/>
  <c r="N48" i="6"/>
  <c r="G27" i="5"/>
  <c r="K5" i="6"/>
  <c r="O42" i="6"/>
  <c r="X44" i="6"/>
  <c r="I27" i="5"/>
  <c r="C88" i="4"/>
  <c r="Q42" i="6"/>
  <c r="Y44" i="6"/>
  <c r="E46" i="6"/>
  <c r="R42" i="6"/>
  <c r="V43" i="6"/>
  <c r="F46" i="6"/>
  <c r="E88" i="4"/>
  <c r="O5" i="6"/>
  <c r="C45" i="6"/>
  <c r="P5" i="6"/>
  <c r="P47" i="6" s="1"/>
  <c r="T42" i="6"/>
  <c r="X43" i="6"/>
  <c r="D45" i="6"/>
  <c r="Q5" i="6"/>
  <c r="Q45" i="6" s="1"/>
  <c r="E45" i="6"/>
  <c r="E47" i="6"/>
  <c r="H88" i="4"/>
  <c r="R5" i="6"/>
  <c r="R45" i="6" s="1"/>
  <c r="V42" i="6"/>
  <c r="F45" i="6"/>
  <c r="O27" i="5"/>
  <c r="O5" i="5" s="1"/>
  <c r="I88" i="4"/>
  <c r="S5" i="6"/>
  <c r="W42" i="6"/>
  <c r="C44" i="6"/>
  <c r="G45" i="6"/>
  <c r="P27" i="5"/>
  <c r="J88" i="4"/>
  <c r="T5" i="6"/>
  <c r="X42" i="6"/>
  <c r="D44" i="6"/>
  <c r="H45" i="6"/>
  <c r="Q27" i="5"/>
  <c r="Q5" i="5" s="1"/>
  <c r="K88" i="4"/>
  <c r="U5" i="6"/>
  <c r="Y42" i="6"/>
  <c r="E44" i="6"/>
  <c r="I45" i="6"/>
  <c r="I47" i="6"/>
  <c r="R27" i="5"/>
  <c r="L88" i="4"/>
  <c r="V5" i="6"/>
  <c r="F44" i="6"/>
  <c r="S27" i="5"/>
  <c r="M88" i="4"/>
  <c r="C43" i="6"/>
  <c r="G44" i="6"/>
  <c r="K45" i="6"/>
  <c r="O46" i="6"/>
  <c r="T27" i="5"/>
  <c r="N88" i="4"/>
  <c r="X5" i="6"/>
  <c r="X45" i="6" s="1"/>
  <c r="H44" i="6"/>
  <c r="U27" i="5"/>
  <c r="O88" i="4"/>
  <c r="E43" i="6"/>
  <c r="I44" i="6"/>
  <c r="Q46" i="6"/>
  <c r="A1" i="51"/>
  <c r="A1" i="46"/>
  <c r="A1" i="50"/>
  <c r="A1" i="47"/>
  <c r="A1" i="49"/>
  <c r="A1" i="48"/>
  <c r="A1" i="45"/>
  <c r="A1" i="44"/>
  <c r="A1" i="43"/>
  <c r="A1" i="42"/>
  <c r="A1" i="39"/>
  <c r="A1" i="40"/>
  <c r="A1" i="35"/>
  <c r="A1" i="38"/>
  <c r="A1" i="37"/>
  <c r="A1" i="41"/>
  <c r="A1" i="32"/>
  <c r="A1" i="36"/>
  <c r="A1" i="34"/>
  <c r="A1" i="31"/>
  <c r="A1" i="33"/>
  <c r="A1" i="29"/>
  <c r="A1" i="27"/>
  <c r="A1" i="30"/>
  <c r="A1" i="28"/>
  <c r="A1" i="25"/>
  <c r="A1" i="24"/>
  <c r="A1" i="26"/>
  <c r="A1" i="23"/>
  <c r="A1" i="22"/>
  <c r="A1" i="21"/>
  <c r="A1" i="20"/>
  <c r="A1" i="19"/>
  <c r="A1" i="18"/>
  <c r="A1" i="16"/>
  <c r="A1" i="15"/>
  <c r="A1" i="14"/>
  <c r="A1" i="17"/>
  <c r="A1" i="12"/>
  <c r="A1" i="11"/>
  <c r="A1" i="10"/>
  <c r="A1" i="9"/>
  <c r="A1" i="13"/>
  <c r="A1" i="8"/>
  <c r="A1" i="6"/>
  <c r="A1" i="7"/>
  <c r="A1" i="5"/>
  <c r="A1" i="4"/>
  <c r="E45" i="5"/>
  <c r="E46" i="5"/>
  <c r="G5" i="5"/>
  <c r="G46" i="5" s="1"/>
  <c r="G48" i="5"/>
  <c r="P5" i="5"/>
  <c r="P48" i="5" s="1"/>
  <c r="G43" i="5"/>
  <c r="G44" i="5"/>
  <c r="I5" i="5"/>
  <c r="I48" i="5" s="1"/>
  <c r="Y48" i="5"/>
  <c r="Y5" i="5"/>
  <c r="Y43" i="5" s="1"/>
  <c r="P44" i="5"/>
  <c r="P45" i="5"/>
  <c r="P46" i="5"/>
  <c r="P47" i="5"/>
  <c r="R5" i="5"/>
  <c r="R45" i="5" s="1"/>
  <c r="I42" i="5"/>
  <c r="I43" i="5"/>
  <c r="I44" i="5"/>
  <c r="I45" i="5"/>
  <c r="Y45" i="5"/>
  <c r="I46" i="5"/>
  <c r="I47" i="5"/>
  <c r="C5" i="5"/>
  <c r="C46" i="5" s="1"/>
  <c r="S48" i="5"/>
  <c r="S5" i="5"/>
  <c r="S42" i="5" s="1"/>
  <c r="R42" i="5"/>
  <c r="R43" i="5"/>
  <c r="R44" i="5"/>
  <c r="S46" i="5"/>
  <c r="S47" i="5"/>
  <c r="E5" i="5"/>
  <c r="E42" i="5" s="1"/>
  <c r="M5" i="5"/>
  <c r="M45" i="5" s="1"/>
  <c r="U5" i="5"/>
  <c r="U43" i="5" s="1"/>
  <c r="J58" i="8"/>
  <c r="T58" i="8"/>
  <c r="X59" i="8"/>
  <c r="F62" i="8"/>
  <c r="R62" i="8"/>
  <c r="E145" i="9"/>
  <c r="E136" i="9" s="1"/>
  <c r="E111" i="9"/>
  <c r="M145" i="9"/>
  <c r="M136" i="9" s="1"/>
  <c r="M111" i="9"/>
  <c r="U145" i="9"/>
  <c r="U136" i="9" s="1"/>
  <c r="U111" i="9"/>
  <c r="D156" i="9"/>
  <c r="D147" i="9" s="1"/>
  <c r="D128" i="9"/>
  <c r="L156" i="9"/>
  <c r="L147" i="9" s="1"/>
  <c r="L128" i="9"/>
  <c r="T156" i="9"/>
  <c r="T147" i="9" s="1"/>
  <c r="T128" i="9"/>
  <c r="B58" i="8"/>
  <c r="L58" i="8"/>
  <c r="U58" i="8"/>
  <c r="O59" i="8"/>
  <c r="B60" i="8"/>
  <c r="M60" i="8"/>
  <c r="W60" i="8"/>
  <c r="U61" i="8"/>
  <c r="G62" i="8"/>
  <c r="U62" i="8"/>
  <c r="F145" i="9"/>
  <c r="F136" i="9" s="1"/>
  <c r="F111" i="9"/>
  <c r="N145" i="9"/>
  <c r="N136" i="9" s="1"/>
  <c r="N111" i="9"/>
  <c r="V145" i="9"/>
  <c r="V136" i="9" s="1"/>
  <c r="V111" i="9"/>
  <c r="E156" i="9"/>
  <c r="E147" i="9" s="1"/>
  <c r="E128" i="9"/>
  <c r="M156" i="9"/>
  <c r="M147" i="9" s="1"/>
  <c r="M128" i="9"/>
  <c r="U156" i="9"/>
  <c r="U147" i="9" s="1"/>
  <c r="U128" i="9"/>
  <c r="D145" i="10"/>
  <c r="L145" i="10"/>
  <c r="T145" i="10"/>
  <c r="C156" i="10"/>
  <c r="K156" i="10"/>
  <c r="S156" i="10"/>
  <c r="C62" i="8"/>
  <c r="C58" i="8"/>
  <c r="K62" i="8"/>
  <c r="K58" i="8"/>
  <c r="S62" i="8"/>
  <c r="S58" i="8"/>
  <c r="D58" i="8"/>
  <c r="M58" i="8"/>
  <c r="V58" i="8"/>
  <c r="H62" i="8"/>
  <c r="V62" i="8"/>
  <c r="G145" i="9"/>
  <c r="G136" i="9" s="1"/>
  <c r="G111" i="9"/>
  <c r="O145" i="9"/>
  <c r="O136" i="9" s="1"/>
  <c r="O111" i="9"/>
  <c r="W145" i="9"/>
  <c r="W136" i="9" s="1"/>
  <c r="W111" i="9"/>
  <c r="F156" i="9"/>
  <c r="F147" i="9" s="1"/>
  <c r="F128" i="9"/>
  <c r="N156" i="9"/>
  <c r="N147" i="9" s="1"/>
  <c r="N128" i="9"/>
  <c r="V156" i="9"/>
  <c r="V147" i="9" s="1"/>
  <c r="V128" i="9"/>
  <c r="E58" i="8"/>
  <c r="N58" i="8"/>
  <c r="W58" i="8"/>
  <c r="R59" i="8"/>
  <c r="O60" i="8"/>
  <c r="W61" i="8"/>
  <c r="F145" i="10"/>
  <c r="N145" i="10"/>
  <c r="V145" i="10"/>
  <c r="E156" i="10"/>
  <c r="M156" i="10"/>
  <c r="U156" i="10"/>
  <c r="D145" i="11"/>
  <c r="L145" i="11"/>
  <c r="T145" i="11"/>
  <c r="I66" i="8"/>
  <c r="I155" i="4" s="1"/>
  <c r="I60" i="8"/>
  <c r="Q60" i="8"/>
  <c r="Y60" i="8"/>
  <c r="I67" i="8"/>
  <c r="I156" i="4" s="1"/>
  <c r="I61" i="8"/>
  <c r="Q61" i="8"/>
  <c r="Y61" i="8"/>
  <c r="O58" i="8"/>
  <c r="X58" i="8"/>
  <c r="I59" i="8"/>
  <c r="T59" i="8"/>
  <c r="G145" i="10"/>
  <c r="O145" i="10"/>
  <c r="W145" i="10"/>
  <c r="F156" i="10"/>
  <c r="N156" i="10"/>
  <c r="V156" i="10"/>
  <c r="C147" i="11"/>
  <c r="C132" i="11"/>
  <c r="C130" i="11"/>
  <c r="C129" i="11"/>
  <c r="C126" i="11"/>
  <c r="C125" i="11"/>
  <c r="C123" i="11"/>
  <c r="C122" i="11"/>
  <c r="C56" i="8"/>
  <c r="C67" i="8" s="1"/>
  <c r="C156" i="4" s="1"/>
  <c r="C52" i="8"/>
  <c r="C51" i="8" s="1"/>
  <c r="K147" i="11"/>
  <c r="K132" i="11"/>
  <c r="K130" i="11"/>
  <c r="K129" i="11"/>
  <c r="K126" i="11"/>
  <c r="K125" i="11"/>
  <c r="K123" i="11"/>
  <c r="K122" i="11"/>
  <c r="K56" i="8"/>
  <c r="K67" i="8" s="1"/>
  <c r="K156" i="4" s="1"/>
  <c r="K52" i="8"/>
  <c r="K51" i="8" s="1"/>
  <c r="S147" i="11"/>
  <c r="S132" i="11"/>
  <c r="S130" i="11"/>
  <c r="S129" i="11"/>
  <c r="S126" i="11"/>
  <c r="S125" i="11"/>
  <c r="S123" i="11"/>
  <c r="S122" i="11"/>
  <c r="S56" i="8"/>
  <c r="S67" i="8" s="1"/>
  <c r="S156" i="4" s="1"/>
  <c r="P58" i="8"/>
  <c r="Y58" i="8"/>
  <c r="G60" i="8"/>
  <c r="R60" i="8"/>
  <c r="O61" i="8"/>
  <c r="Q58" i="8"/>
  <c r="G145" i="11"/>
  <c r="E128" i="11"/>
  <c r="M128" i="11"/>
  <c r="D66" i="8"/>
  <c r="D155" i="4" s="1"/>
  <c r="L66" i="8"/>
  <c r="L155" i="4" s="1"/>
  <c r="T66" i="8"/>
  <c r="T155" i="4" s="1"/>
  <c r="I58" i="8"/>
  <c r="J60" i="8"/>
  <c r="R61" i="8"/>
  <c r="D145" i="9"/>
  <c r="D136" i="9" s="1"/>
  <c r="D111" i="9"/>
  <c r="L145" i="9"/>
  <c r="L136" i="9" s="1"/>
  <c r="L111" i="9"/>
  <c r="T145" i="9"/>
  <c r="T136" i="9" s="1"/>
  <c r="T111" i="9"/>
  <c r="C156" i="9"/>
  <c r="C147" i="9" s="1"/>
  <c r="C128" i="9"/>
  <c r="K156" i="9"/>
  <c r="K147" i="9" s="1"/>
  <c r="K128" i="9"/>
  <c r="S156" i="9"/>
  <c r="S147" i="9" s="1"/>
  <c r="S128" i="9"/>
  <c r="K59" i="8"/>
  <c r="S59" i="8"/>
  <c r="C60" i="8"/>
  <c r="K60" i="8"/>
  <c r="S60" i="8"/>
  <c r="C61" i="8"/>
  <c r="K61" i="8"/>
  <c r="S61" i="8"/>
  <c r="C111" i="9"/>
  <c r="K111" i="9"/>
  <c r="S111" i="9"/>
  <c r="C111" i="10"/>
  <c r="K111" i="10"/>
  <c r="S111" i="10"/>
  <c r="C128" i="10"/>
  <c r="K128" i="10"/>
  <c r="S128" i="10"/>
  <c r="D54" i="11"/>
  <c r="D128" i="11" s="1"/>
  <c r="L54" i="11"/>
  <c r="T54" i="11"/>
  <c r="T128" i="11" s="1"/>
  <c r="C105" i="11"/>
  <c r="K105" i="11"/>
  <c r="C106" i="11"/>
  <c r="K106" i="11"/>
  <c r="C107" i="11"/>
  <c r="K107" i="11"/>
  <c r="C108" i="11"/>
  <c r="K108" i="11"/>
  <c r="C109" i="11"/>
  <c r="K109" i="11"/>
  <c r="C111" i="11"/>
  <c r="K111" i="11"/>
  <c r="S111" i="11"/>
  <c r="C112" i="11"/>
  <c r="K112" i="11"/>
  <c r="S112" i="11"/>
  <c r="C113" i="11"/>
  <c r="K113" i="11"/>
  <c r="C115" i="11"/>
  <c r="K115" i="11"/>
  <c r="C128" i="11"/>
  <c r="K128" i="11"/>
  <c r="S128" i="11"/>
  <c r="W145" i="11"/>
  <c r="I147" i="11"/>
  <c r="G156" i="11"/>
  <c r="Q156" i="11"/>
  <c r="B3" i="12"/>
  <c r="D82" i="12"/>
  <c r="B85" i="12"/>
  <c r="L85" i="12"/>
  <c r="V85" i="12"/>
  <c r="J86" i="12"/>
  <c r="T86" i="12"/>
  <c r="F87" i="12"/>
  <c r="R87" i="12"/>
  <c r="D88" i="12"/>
  <c r="N88" i="12"/>
  <c r="B89" i="12"/>
  <c r="L89" i="12"/>
  <c r="V89" i="12"/>
  <c r="T92" i="12"/>
  <c r="J99" i="12"/>
  <c r="J160" i="4" s="1"/>
  <c r="R100" i="12"/>
  <c r="R161" i="4" s="1"/>
  <c r="K181" i="13"/>
  <c r="C251" i="14"/>
  <c r="K251" i="14"/>
  <c r="S251" i="14"/>
  <c r="I261" i="14"/>
  <c r="Q261" i="14"/>
  <c r="Y261" i="14"/>
  <c r="D111" i="10"/>
  <c r="L111" i="10"/>
  <c r="T111" i="10"/>
  <c r="D128" i="10"/>
  <c r="L128" i="10"/>
  <c r="T128" i="10"/>
  <c r="E54" i="11"/>
  <c r="M54" i="11"/>
  <c r="U54" i="11"/>
  <c r="U128" i="11" s="1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L111" i="11"/>
  <c r="T111" i="11"/>
  <c r="D112" i="11"/>
  <c r="L112" i="11"/>
  <c r="T112" i="11"/>
  <c r="D113" i="11"/>
  <c r="L113" i="11"/>
  <c r="T113" i="11"/>
  <c r="D115" i="11"/>
  <c r="L115" i="11"/>
  <c r="T115" i="11"/>
  <c r="L128" i="11"/>
  <c r="R156" i="11"/>
  <c r="V3" i="12"/>
  <c r="Y101" i="12"/>
  <c r="Y162" i="4" s="1"/>
  <c r="E82" i="12"/>
  <c r="C85" i="12"/>
  <c r="M85" i="12"/>
  <c r="Y85" i="12"/>
  <c r="K86" i="12"/>
  <c r="U86" i="12"/>
  <c r="I87" i="12"/>
  <c r="S87" i="12"/>
  <c r="E88" i="12"/>
  <c r="Q88" i="12"/>
  <c r="C89" i="12"/>
  <c r="M89" i="12"/>
  <c r="Y89" i="12"/>
  <c r="K92" i="12"/>
  <c r="E97" i="12"/>
  <c r="E158" i="4" s="1"/>
  <c r="Q97" i="12"/>
  <c r="Q158" i="4" s="1"/>
  <c r="K99" i="12"/>
  <c r="K160" i="4" s="1"/>
  <c r="U99" i="12"/>
  <c r="U160" i="4" s="1"/>
  <c r="I100" i="12"/>
  <c r="I161" i="4" s="1"/>
  <c r="S100" i="12"/>
  <c r="S161" i="4" s="1"/>
  <c r="J101" i="12"/>
  <c r="J162" i="4" s="1"/>
  <c r="I251" i="13"/>
  <c r="I243" i="13" s="1"/>
  <c r="I199" i="13"/>
  <c r="Q251" i="13"/>
  <c r="Q243" i="13" s="1"/>
  <c r="Q199" i="13"/>
  <c r="Y251" i="13"/>
  <c r="Y243" i="13" s="1"/>
  <c r="Y199" i="13"/>
  <c r="G261" i="13"/>
  <c r="G253" i="13" s="1"/>
  <c r="G216" i="13"/>
  <c r="O261" i="13"/>
  <c r="O253" i="13" s="1"/>
  <c r="O216" i="13"/>
  <c r="W261" i="13"/>
  <c r="W253" i="13" s="1"/>
  <c r="W216" i="13"/>
  <c r="I251" i="15"/>
  <c r="Q251" i="15"/>
  <c r="Y251" i="15"/>
  <c r="E111" i="10"/>
  <c r="M111" i="10"/>
  <c r="U111" i="10"/>
  <c r="E128" i="10"/>
  <c r="M128" i="10"/>
  <c r="U128" i="10"/>
  <c r="F54" i="11"/>
  <c r="N54" i="11"/>
  <c r="V54" i="11"/>
  <c r="E105" i="11"/>
  <c r="M105" i="11"/>
  <c r="E106" i="11"/>
  <c r="M106" i="11"/>
  <c r="U106" i="11"/>
  <c r="E107" i="11"/>
  <c r="M107" i="11"/>
  <c r="U107" i="11"/>
  <c r="E108" i="11"/>
  <c r="M108" i="11"/>
  <c r="E109" i="11"/>
  <c r="E111" i="11"/>
  <c r="E112" i="11"/>
  <c r="M112" i="11"/>
  <c r="E113" i="11"/>
  <c r="M113" i="11"/>
  <c r="E115" i="11"/>
  <c r="M115" i="11"/>
  <c r="O145" i="11"/>
  <c r="Y145" i="11"/>
  <c r="W147" i="11"/>
  <c r="I156" i="11"/>
  <c r="S156" i="11"/>
  <c r="L92" i="12"/>
  <c r="R97" i="12"/>
  <c r="R158" i="4" s="1"/>
  <c r="B99" i="12"/>
  <c r="B160" i="4" s="1"/>
  <c r="L99" i="12"/>
  <c r="L160" i="4" s="1"/>
  <c r="J100" i="12"/>
  <c r="J161" i="4" s="1"/>
  <c r="T100" i="12"/>
  <c r="T161" i="4" s="1"/>
  <c r="K101" i="12"/>
  <c r="K162" i="4" s="1"/>
  <c r="B251" i="13"/>
  <c r="B243" i="13" s="1"/>
  <c r="B199" i="13"/>
  <c r="J251" i="13"/>
  <c r="J243" i="13" s="1"/>
  <c r="J199" i="13"/>
  <c r="R251" i="13"/>
  <c r="R243" i="13" s="1"/>
  <c r="R199" i="13"/>
  <c r="H261" i="13"/>
  <c r="H253" i="13" s="1"/>
  <c r="H216" i="13"/>
  <c r="P261" i="13"/>
  <c r="P253" i="13" s="1"/>
  <c r="P216" i="13"/>
  <c r="X261" i="13"/>
  <c r="X253" i="13" s="1"/>
  <c r="X216" i="13"/>
  <c r="B181" i="13"/>
  <c r="E251" i="14"/>
  <c r="M251" i="14"/>
  <c r="U251" i="14"/>
  <c r="C261" i="14"/>
  <c r="K261" i="14"/>
  <c r="S261" i="14"/>
  <c r="B251" i="15"/>
  <c r="J251" i="15"/>
  <c r="R251" i="15"/>
  <c r="F111" i="10"/>
  <c r="N111" i="10"/>
  <c r="V111" i="10"/>
  <c r="F128" i="10"/>
  <c r="N128" i="10"/>
  <c r="V128" i="10"/>
  <c r="M145" i="11"/>
  <c r="U145" i="11"/>
  <c r="F105" i="11"/>
  <c r="N105" i="11"/>
  <c r="F106" i="11"/>
  <c r="N106" i="11"/>
  <c r="F107" i="11"/>
  <c r="N107" i="11"/>
  <c r="F108" i="11"/>
  <c r="N108" i="11"/>
  <c r="F109" i="11"/>
  <c r="N109" i="11"/>
  <c r="F111" i="11"/>
  <c r="F112" i="11"/>
  <c r="N112" i="11"/>
  <c r="V112" i="11"/>
  <c r="F113" i="11"/>
  <c r="N113" i="11"/>
  <c r="V113" i="11"/>
  <c r="F115" i="11"/>
  <c r="N115" i="11"/>
  <c r="V115" i="11"/>
  <c r="X147" i="11"/>
  <c r="J156" i="11"/>
  <c r="I82" i="12"/>
  <c r="S82" i="12"/>
  <c r="E89" i="12"/>
  <c r="Q89" i="12"/>
  <c r="C92" i="12"/>
  <c r="M99" i="12"/>
  <c r="M160" i="4" s="1"/>
  <c r="U100" i="12"/>
  <c r="U161" i="4" s="1"/>
  <c r="D241" i="13"/>
  <c r="D233" i="13" s="1"/>
  <c r="D181" i="13"/>
  <c r="L241" i="13"/>
  <c r="L233" i="13" s="1"/>
  <c r="L181" i="13"/>
  <c r="T241" i="13"/>
  <c r="T233" i="13" s="1"/>
  <c r="T181" i="13"/>
  <c r="C251" i="13"/>
  <c r="C243" i="13" s="1"/>
  <c r="C199" i="13"/>
  <c r="K251" i="13"/>
  <c r="K243" i="13" s="1"/>
  <c r="K199" i="13"/>
  <c r="S251" i="13"/>
  <c r="S243" i="13" s="1"/>
  <c r="S199" i="13"/>
  <c r="I261" i="13"/>
  <c r="I253" i="13" s="1"/>
  <c r="I216" i="13"/>
  <c r="Q261" i="13"/>
  <c r="Q253" i="13" s="1"/>
  <c r="Q216" i="13"/>
  <c r="Y261" i="13"/>
  <c r="Y253" i="13" s="1"/>
  <c r="Y216" i="13"/>
  <c r="C181" i="13"/>
  <c r="C251" i="15"/>
  <c r="K251" i="15"/>
  <c r="S251" i="15"/>
  <c r="G261" i="15"/>
  <c r="O261" i="15"/>
  <c r="W261" i="15"/>
  <c r="G128" i="9"/>
  <c r="O128" i="9"/>
  <c r="W128" i="9"/>
  <c r="G111" i="10"/>
  <c r="O111" i="10"/>
  <c r="W111" i="10"/>
  <c r="G128" i="10"/>
  <c r="O128" i="10"/>
  <c r="W128" i="10"/>
  <c r="N145" i="11"/>
  <c r="V145" i="11"/>
  <c r="E156" i="11"/>
  <c r="M156" i="11"/>
  <c r="U156" i="11"/>
  <c r="G105" i="11"/>
  <c r="O105" i="11"/>
  <c r="W105" i="11"/>
  <c r="G106" i="11"/>
  <c r="O106" i="11"/>
  <c r="G107" i="11"/>
  <c r="O107" i="11"/>
  <c r="G108" i="11"/>
  <c r="O108" i="11"/>
  <c r="G109" i="11"/>
  <c r="O109" i="11"/>
  <c r="G111" i="11"/>
  <c r="G112" i="11"/>
  <c r="O112" i="11"/>
  <c r="G113" i="11"/>
  <c r="O113" i="11"/>
  <c r="G115" i="11"/>
  <c r="O115" i="11"/>
  <c r="W115" i="11"/>
  <c r="G122" i="11"/>
  <c r="O122" i="11"/>
  <c r="W122" i="11"/>
  <c r="G123" i="11"/>
  <c r="O123" i="11"/>
  <c r="W123" i="11"/>
  <c r="G125" i="11"/>
  <c r="O125" i="11"/>
  <c r="W125" i="11"/>
  <c r="O126" i="11"/>
  <c r="W126" i="11"/>
  <c r="O128" i="11"/>
  <c r="W128" i="11"/>
  <c r="O129" i="11"/>
  <c r="W129" i="11"/>
  <c r="O130" i="11"/>
  <c r="W130" i="11"/>
  <c r="O132" i="11"/>
  <c r="Q145" i="11"/>
  <c r="Y147" i="11"/>
  <c r="K156" i="11"/>
  <c r="G3" i="12"/>
  <c r="Y3" i="12"/>
  <c r="J82" i="12"/>
  <c r="N86" i="12"/>
  <c r="R89" i="12"/>
  <c r="J97" i="12"/>
  <c r="J158" i="4" s="1"/>
  <c r="T97" i="12"/>
  <c r="T158" i="4" s="1"/>
  <c r="D99" i="12"/>
  <c r="D160" i="4" s="1"/>
  <c r="N99" i="12"/>
  <c r="N160" i="4" s="1"/>
  <c r="B100" i="12"/>
  <c r="B161" i="4" s="1"/>
  <c r="L100" i="12"/>
  <c r="L161" i="4" s="1"/>
  <c r="V100" i="12"/>
  <c r="V161" i="4" s="1"/>
  <c r="R181" i="13"/>
  <c r="H261" i="15"/>
  <c r="P261" i="15"/>
  <c r="X261" i="15"/>
  <c r="H128" i="9"/>
  <c r="P128" i="9"/>
  <c r="X128" i="9"/>
  <c r="H128" i="10"/>
  <c r="P128" i="10"/>
  <c r="X128" i="10"/>
  <c r="F156" i="11"/>
  <c r="N156" i="11"/>
  <c r="V156" i="11"/>
  <c r="H122" i="11"/>
  <c r="P122" i="11"/>
  <c r="X122" i="11"/>
  <c r="H123" i="11"/>
  <c r="P123" i="11"/>
  <c r="X123" i="11"/>
  <c r="H125" i="11"/>
  <c r="P125" i="11"/>
  <c r="X125" i="11"/>
  <c r="H126" i="11"/>
  <c r="P126" i="11"/>
  <c r="X126" i="11"/>
  <c r="H128" i="11"/>
  <c r="P128" i="11"/>
  <c r="X128" i="11"/>
  <c r="H129" i="11"/>
  <c r="P129" i="11"/>
  <c r="X129" i="11"/>
  <c r="H130" i="11"/>
  <c r="P130" i="11"/>
  <c r="X130" i="11"/>
  <c r="H132" i="11"/>
  <c r="P132" i="11"/>
  <c r="R145" i="11"/>
  <c r="B156" i="11"/>
  <c r="U82" i="12"/>
  <c r="Q86" i="12"/>
  <c r="K97" i="12"/>
  <c r="K158" i="4" s="1"/>
  <c r="U97" i="12"/>
  <c r="U158" i="4" s="1"/>
  <c r="I98" i="12"/>
  <c r="I159" i="4" s="1"/>
  <c r="E99" i="12"/>
  <c r="E160" i="4" s="1"/>
  <c r="Q99" i="12"/>
  <c r="Q160" i="4" s="1"/>
  <c r="C100" i="12"/>
  <c r="C161" i="4" s="1"/>
  <c r="M100" i="12"/>
  <c r="M161" i="4" s="1"/>
  <c r="F241" i="13"/>
  <c r="F233" i="13" s="1"/>
  <c r="F181" i="13"/>
  <c r="N241" i="13"/>
  <c r="N233" i="13" s="1"/>
  <c r="N181" i="13"/>
  <c r="V241" i="13"/>
  <c r="V233" i="13" s="1"/>
  <c r="V181" i="13"/>
  <c r="E251" i="13"/>
  <c r="E243" i="13" s="1"/>
  <c r="E199" i="13"/>
  <c r="M251" i="13"/>
  <c r="M243" i="13" s="1"/>
  <c r="M199" i="13"/>
  <c r="U251" i="13"/>
  <c r="U243" i="13" s="1"/>
  <c r="U199" i="13"/>
  <c r="C261" i="13"/>
  <c r="C253" i="13" s="1"/>
  <c r="C216" i="13"/>
  <c r="K261" i="13"/>
  <c r="K253" i="13" s="1"/>
  <c r="K216" i="13"/>
  <c r="S261" i="13"/>
  <c r="S253" i="13" s="1"/>
  <c r="S216" i="13"/>
  <c r="S181" i="13"/>
  <c r="E251" i="15"/>
  <c r="M251" i="15"/>
  <c r="U251" i="15"/>
  <c r="I261" i="15"/>
  <c r="Q261" i="15"/>
  <c r="Y261" i="15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B54" i="11"/>
  <c r="B128" i="11" s="1"/>
  <c r="J54" i="11"/>
  <c r="J128" i="11" s="1"/>
  <c r="R54" i="11"/>
  <c r="R128" i="11" s="1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I111" i="11"/>
  <c r="I112" i="11"/>
  <c r="Y112" i="11"/>
  <c r="I113" i="11"/>
  <c r="Y113" i="11"/>
  <c r="I115" i="11"/>
  <c r="Q115" i="11"/>
  <c r="Y115" i="11"/>
  <c r="I122" i="11"/>
  <c r="Q122" i="11"/>
  <c r="Y122" i="11"/>
  <c r="I123" i="11"/>
  <c r="Q123" i="11"/>
  <c r="Y123" i="11"/>
  <c r="I125" i="11"/>
  <c r="Q125" i="11"/>
  <c r="Y125" i="11"/>
  <c r="I126" i="11"/>
  <c r="Q126" i="11"/>
  <c r="Y126" i="11"/>
  <c r="Y128" i="11"/>
  <c r="I129" i="11"/>
  <c r="Q129" i="11"/>
  <c r="Y129" i="11"/>
  <c r="I130" i="11"/>
  <c r="Q130" i="11"/>
  <c r="Y130" i="11"/>
  <c r="Q132" i="11"/>
  <c r="C156" i="11"/>
  <c r="T89" i="12"/>
  <c r="I251" i="14"/>
  <c r="Q251" i="14"/>
  <c r="Y251" i="14"/>
  <c r="G261" i="14"/>
  <c r="O261" i="14"/>
  <c r="W261" i="14"/>
  <c r="Q89" i="16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B105" i="11"/>
  <c r="J105" i="11"/>
  <c r="R105" i="11"/>
  <c r="B106" i="11"/>
  <c r="J106" i="11"/>
  <c r="B107" i="11"/>
  <c r="J107" i="11"/>
  <c r="B108" i="11"/>
  <c r="J108" i="11"/>
  <c r="B109" i="11"/>
  <c r="J109" i="11"/>
  <c r="R109" i="11"/>
  <c r="B111" i="11"/>
  <c r="J111" i="11"/>
  <c r="B112" i="11"/>
  <c r="J112" i="11"/>
  <c r="R112" i="11"/>
  <c r="B113" i="11"/>
  <c r="J113" i="11"/>
  <c r="R113" i="11"/>
  <c r="B115" i="11"/>
  <c r="J115" i="11"/>
  <c r="R115" i="11"/>
  <c r="M82" i="12"/>
  <c r="Y88" i="12"/>
  <c r="U89" i="12"/>
  <c r="J181" i="13"/>
  <c r="B251" i="14"/>
  <c r="J251" i="14"/>
  <c r="R251" i="14"/>
  <c r="H261" i="14"/>
  <c r="P261" i="14"/>
  <c r="X261" i="14"/>
  <c r="C261" i="15"/>
  <c r="K261" i="15"/>
  <c r="S261" i="15"/>
  <c r="G85" i="12"/>
  <c r="O85" i="12"/>
  <c r="W85" i="12"/>
  <c r="W86" i="12"/>
  <c r="G87" i="12"/>
  <c r="O87" i="12"/>
  <c r="W87" i="12"/>
  <c r="G88" i="12"/>
  <c r="O88" i="12"/>
  <c r="W88" i="12"/>
  <c r="G89" i="12"/>
  <c r="O89" i="12"/>
  <c r="W89" i="12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F115" i="15"/>
  <c r="F216" i="15" s="1"/>
  <c r="N115" i="15"/>
  <c r="V115" i="15"/>
  <c r="D181" i="15"/>
  <c r="L181" i="15"/>
  <c r="T181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6" i="15"/>
  <c r="L216" i="15"/>
  <c r="T216" i="15"/>
  <c r="D217" i="15"/>
  <c r="L217" i="15"/>
  <c r="T217" i="15"/>
  <c r="D218" i="15"/>
  <c r="L218" i="15"/>
  <c r="T218" i="15"/>
  <c r="D220" i="15"/>
  <c r="L220" i="15"/>
  <c r="T220" i="15"/>
  <c r="W90" i="16"/>
  <c r="I91" i="16"/>
  <c r="I89" i="16" s="1"/>
  <c r="G92" i="16"/>
  <c r="Q92" i="16"/>
  <c r="C93" i="16"/>
  <c r="O93" i="16"/>
  <c r="Y93" i="16"/>
  <c r="O102" i="16"/>
  <c r="O165" i="4" s="1"/>
  <c r="K103" i="16"/>
  <c r="K166" i="4" s="1"/>
  <c r="W103" i="16"/>
  <c r="W166" i="4" s="1"/>
  <c r="G5" i="17"/>
  <c r="G217" i="18" s="1"/>
  <c r="P175" i="17"/>
  <c r="P174" i="17"/>
  <c r="P173" i="17"/>
  <c r="P172" i="17"/>
  <c r="P170" i="17"/>
  <c r="P169" i="17"/>
  <c r="P168" i="17"/>
  <c r="P167" i="17"/>
  <c r="P166" i="17"/>
  <c r="P165" i="17"/>
  <c r="P164" i="17"/>
  <c r="P163" i="17"/>
  <c r="P162" i="17"/>
  <c r="P161" i="17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H226" i="17"/>
  <c r="H217" i="17" s="1"/>
  <c r="H171" i="17"/>
  <c r="P226" i="17"/>
  <c r="P217" i="17" s="1"/>
  <c r="P171" i="17"/>
  <c r="X226" i="17"/>
  <c r="X217" i="17" s="1"/>
  <c r="X171" i="17"/>
  <c r="B235" i="17"/>
  <c r="B184" i="17"/>
  <c r="J235" i="17"/>
  <c r="J184" i="17"/>
  <c r="R235" i="17"/>
  <c r="R184" i="17"/>
  <c r="I237" i="17"/>
  <c r="I190" i="17"/>
  <c r="Q237" i="17"/>
  <c r="Q190" i="17"/>
  <c r="Y237" i="17"/>
  <c r="Y190" i="17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C161" i="17"/>
  <c r="W161" i="17"/>
  <c r="K162" i="17"/>
  <c r="W172" i="17"/>
  <c r="O175" i="17"/>
  <c r="H85" i="12"/>
  <c r="P85" i="12"/>
  <c r="X85" i="12"/>
  <c r="P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F181" i="14"/>
  <c r="N181" i="14"/>
  <c r="V181" i="14"/>
  <c r="F199" i="14"/>
  <c r="N199" i="14"/>
  <c r="V199" i="14"/>
  <c r="F216" i="14"/>
  <c r="N216" i="14"/>
  <c r="V216" i="14"/>
  <c r="G115" i="15"/>
  <c r="O115" i="15"/>
  <c r="W115" i="15"/>
  <c r="W216" i="15" s="1"/>
  <c r="E181" i="15"/>
  <c r="M181" i="15"/>
  <c r="U181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E92" i="16"/>
  <c r="M102" i="16"/>
  <c r="M165" i="4" s="1"/>
  <c r="M92" i="16"/>
  <c r="U92" i="16"/>
  <c r="E103" i="16"/>
  <c r="E166" i="4" s="1"/>
  <c r="E93" i="16"/>
  <c r="M103" i="16"/>
  <c r="M166" i="4" s="1"/>
  <c r="M93" i="16"/>
  <c r="U103" i="16"/>
  <c r="U166" i="4" s="1"/>
  <c r="U93" i="16"/>
  <c r="G71" i="16"/>
  <c r="O71" i="16"/>
  <c r="H92" i="16"/>
  <c r="R92" i="16"/>
  <c r="D93" i="16"/>
  <c r="P93" i="16"/>
  <c r="H101" i="16"/>
  <c r="H164" i="4" s="1"/>
  <c r="R101" i="16"/>
  <c r="R164" i="4" s="1"/>
  <c r="P102" i="16"/>
  <c r="P165" i="4" s="1"/>
  <c r="B103" i="16"/>
  <c r="B166" i="4" s="1"/>
  <c r="X103" i="16"/>
  <c r="X166" i="4" s="1"/>
  <c r="H175" i="17"/>
  <c r="H174" i="17"/>
  <c r="H173" i="17"/>
  <c r="H172" i="17"/>
  <c r="H170" i="17"/>
  <c r="H169" i="17"/>
  <c r="H168" i="17"/>
  <c r="H167" i="17"/>
  <c r="H166" i="17"/>
  <c r="H165" i="17"/>
  <c r="H164" i="17"/>
  <c r="H163" i="17"/>
  <c r="H162" i="17"/>
  <c r="H161" i="17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I226" i="17"/>
  <c r="I217" i="17" s="1"/>
  <c r="I171" i="17"/>
  <c r="Q226" i="17"/>
  <c r="Q217" i="17" s="1"/>
  <c r="Q171" i="17"/>
  <c r="Y226" i="17"/>
  <c r="Y217" i="17" s="1"/>
  <c r="Y171" i="17"/>
  <c r="C235" i="17"/>
  <c r="C184" i="17"/>
  <c r="K235" i="17"/>
  <c r="K184" i="17"/>
  <c r="S235" i="17"/>
  <c r="S229" i="17" s="1"/>
  <c r="S184" i="17"/>
  <c r="B237" i="17"/>
  <c r="B190" i="17"/>
  <c r="J237" i="17"/>
  <c r="J190" i="17"/>
  <c r="R237" i="17"/>
  <c r="R190" i="17"/>
  <c r="D246" i="17"/>
  <c r="D203" i="17"/>
  <c r="L246" i="17"/>
  <c r="L203" i="17"/>
  <c r="T246" i="17"/>
  <c r="T203" i="17"/>
  <c r="C248" i="17"/>
  <c r="C209" i="17"/>
  <c r="K248" i="17"/>
  <c r="K209" i="17"/>
  <c r="S248" i="17"/>
  <c r="S209" i="17"/>
  <c r="N161" i="17"/>
  <c r="B162" i="17"/>
  <c r="V162" i="17"/>
  <c r="W173" i="17"/>
  <c r="H199" i="13"/>
  <c r="P199" i="13"/>
  <c r="X199" i="13"/>
  <c r="G199" i="14"/>
  <c r="O199" i="14"/>
  <c r="W199" i="14"/>
  <c r="G216" i="14"/>
  <c r="O216" i="14"/>
  <c r="W216" i="14"/>
  <c r="F181" i="15"/>
  <c r="N181" i="15"/>
  <c r="V181" i="15"/>
  <c r="F199" i="15"/>
  <c r="N199" i="15"/>
  <c r="V199" i="15"/>
  <c r="N216" i="15"/>
  <c r="V216" i="15"/>
  <c r="N91" i="16"/>
  <c r="N89" i="16" s="1"/>
  <c r="V101" i="16"/>
  <c r="V164" i="4" s="1"/>
  <c r="V91" i="16"/>
  <c r="F92" i="16"/>
  <c r="N102" i="16"/>
  <c r="N165" i="4" s="1"/>
  <c r="N92" i="16"/>
  <c r="V92" i="16"/>
  <c r="F103" i="16"/>
  <c r="F166" i="4" s="1"/>
  <c r="F93" i="16"/>
  <c r="N103" i="16"/>
  <c r="N166" i="4" s="1"/>
  <c r="N93" i="16"/>
  <c r="V103" i="16"/>
  <c r="V166" i="4" s="1"/>
  <c r="V93" i="16"/>
  <c r="Y90" i="16"/>
  <c r="K91" i="16"/>
  <c r="I92" i="16"/>
  <c r="S92" i="16"/>
  <c r="G93" i="16"/>
  <c r="Q93" i="16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R175" i="17"/>
  <c r="R174" i="17"/>
  <c r="R173" i="17"/>
  <c r="R172" i="17"/>
  <c r="R170" i="17"/>
  <c r="R169" i="17"/>
  <c r="R168" i="17"/>
  <c r="R167" i="17"/>
  <c r="R166" i="17"/>
  <c r="R165" i="17"/>
  <c r="R164" i="17"/>
  <c r="B226" i="17"/>
  <c r="B217" i="17" s="1"/>
  <c r="B171" i="17"/>
  <c r="J226" i="17"/>
  <c r="J217" i="17" s="1"/>
  <c r="R226" i="17"/>
  <c r="R217" i="17" s="1"/>
  <c r="R171" i="17"/>
  <c r="D235" i="17"/>
  <c r="D229" i="17" s="1"/>
  <c r="D184" i="17"/>
  <c r="L235" i="17"/>
  <c r="L229" i="17" s="1"/>
  <c r="L184" i="17"/>
  <c r="T235" i="17"/>
  <c r="T229" i="17" s="1"/>
  <c r="T184" i="17"/>
  <c r="C237" i="17"/>
  <c r="C190" i="17"/>
  <c r="K237" i="17"/>
  <c r="K190" i="17"/>
  <c r="S237" i="17"/>
  <c r="S190" i="17"/>
  <c r="E246" i="17"/>
  <c r="E240" i="17" s="1"/>
  <c r="E203" i="17"/>
  <c r="M246" i="17"/>
  <c r="M240" i="17" s="1"/>
  <c r="M203" i="17"/>
  <c r="U246" i="17"/>
  <c r="U240" i="17" s="1"/>
  <c r="U203" i="17"/>
  <c r="D248" i="17"/>
  <c r="D209" i="17"/>
  <c r="L248" i="17"/>
  <c r="L209" i="17"/>
  <c r="T248" i="17"/>
  <c r="T209" i="17"/>
  <c r="O161" i="17"/>
  <c r="C162" i="17"/>
  <c r="W162" i="17"/>
  <c r="K163" i="17"/>
  <c r="W164" i="17"/>
  <c r="O165" i="17"/>
  <c r="W166" i="17"/>
  <c r="O167" i="17"/>
  <c r="W168" i="17"/>
  <c r="O169" i="17"/>
  <c r="W170" i="17"/>
  <c r="O171" i="17"/>
  <c r="W174" i="17"/>
  <c r="H181" i="14"/>
  <c r="P181" i="14"/>
  <c r="X181" i="14"/>
  <c r="H199" i="14"/>
  <c r="P199" i="14"/>
  <c r="X199" i="14"/>
  <c r="H216" i="14"/>
  <c r="P216" i="14"/>
  <c r="X216" i="14"/>
  <c r="G181" i="15"/>
  <c r="O181" i="15"/>
  <c r="W181" i="15"/>
  <c r="G199" i="15"/>
  <c r="O199" i="15"/>
  <c r="W199" i="15"/>
  <c r="G216" i="15"/>
  <c r="O216" i="15"/>
  <c r="I71" i="16"/>
  <c r="Q71" i="16"/>
  <c r="B91" i="16"/>
  <c r="B89" i="16" s="1"/>
  <c r="X91" i="16"/>
  <c r="X89" i="16" s="1"/>
  <c r="J92" i="16"/>
  <c r="H93" i="16"/>
  <c r="R93" i="16"/>
  <c r="J5" i="17"/>
  <c r="J171" i="17" s="1"/>
  <c r="S175" i="17"/>
  <c r="S174" i="17"/>
  <c r="S173" i="17"/>
  <c r="S172" i="17"/>
  <c r="E229" i="17"/>
  <c r="M229" i="17"/>
  <c r="U229" i="17"/>
  <c r="F240" i="17"/>
  <c r="N240" i="17"/>
  <c r="V240" i="17"/>
  <c r="R161" i="17"/>
  <c r="N162" i="17"/>
  <c r="K164" i="17"/>
  <c r="C165" i="17"/>
  <c r="S165" i="17"/>
  <c r="K166" i="17"/>
  <c r="C167" i="17"/>
  <c r="S167" i="17"/>
  <c r="K168" i="17"/>
  <c r="C169" i="17"/>
  <c r="S169" i="17"/>
  <c r="C171" i="17"/>
  <c r="S171" i="17"/>
  <c r="W175" i="17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181" i="15"/>
  <c r="P181" i="15"/>
  <c r="X181" i="15"/>
  <c r="H199" i="15"/>
  <c r="P199" i="15"/>
  <c r="X199" i="15"/>
  <c r="H209" i="15"/>
  <c r="P209" i="15"/>
  <c r="X209" i="15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6" i="15"/>
  <c r="P216" i="15"/>
  <c r="X216" i="15"/>
  <c r="H217" i="15"/>
  <c r="P217" i="15"/>
  <c r="X217" i="15"/>
  <c r="H218" i="15"/>
  <c r="P218" i="15"/>
  <c r="X218" i="15"/>
  <c r="H220" i="15"/>
  <c r="P220" i="15"/>
  <c r="X220" i="15"/>
  <c r="B71" i="16"/>
  <c r="J71" i="16"/>
  <c r="R71" i="16"/>
  <c r="C91" i="16"/>
  <c r="Y91" i="16"/>
  <c r="K92" i="16"/>
  <c r="W92" i="16"/>
  <c r="I93" i="16"/>
  <c r="S93" i="16"/>
  <c r="B175" i="17"/>
  <c r="B174" i="17"/>
  <c r="B173" i="17"/>
  <c r="B172" i="17"/>
  <c r="B170" i="17"/>
  <c r="B169" i="17"/>
  <c r="B168" i="17"/>
  <c r="B167" i="17"/>
  <c r="B166" i="17"/>
  <c r="B165" i="17"/>
  <c r="K175" i="17"/>
  <c r="K174" i="17"/>
  <c r="K173" i="17"/>
  <c r="K172" i="17"/>
  <c r="N229" i="17"/>
  <c r="O162" i="17"/>
  <c r="W163" i="17"/>
  <c r="B181" i="14"/>
  <c r="J181" i="14"/>
  <c r="R181" i="14"/>
  <c r="B199" i="14"/>
  <c r="J199" i="14"/>
  <c r="R199" i="14"/>
  <c r="B216" i="14"/>
  <c r="J216" i="14"/>
  <c r="R216" i="14"/>
  <c r="I181" i="15"/>
  <c r="Q181" i="15"/>
  <c r="Y181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6" i="15"/>
  <c r="Q216" i="15"/>
  <c r="Y216" i="15"/>
  <c r="I217" i="15"/>
  <c r="Q217" i="15"/>
  <c r="Y217" i="15"/>
  <c r="I218" i="15"/>
  <c r="Q218" i="15"/>
  <c r="Y218" i="15"/>
  <c r="I220" i="15"/>
  <c r="Q220" i="15"/>
  <c r="Y220" i="15"/>
  <c r="P91" i="16"/>
  <c r="P89" i="16" s="1"/>
  <c r="B92" i="16"/>
  <c r="X92" i="16"/>
  <c r="J93" i="16"/>
  <c r="C175" i="17"/>
  <c r="C174" i="17"/>
  <c r="C173" i="17"/>
  <c r="V175" i="17"/>
  <c r="V174" i="17"/>
  <c r="V173" i="17"/>
  <c r="V172" i="17"/>
  <c r="V170" i="17"/>
  <c r="V169" i="17"/>
  <c r="V168" i="17"/>
  <c r="V167" i="17"/>
  <c r="V166" i="17"/>
  <c r="V165" i="17"/>
  <c r="V164" i="17"/>
  <c r="E226" i="17"/>
  <c r="E217" i="17" s="1"/>
  <c r="E5" i="17"/>
  <c r="M226" i="17"/>
  <c r="M217" i="17" s="1"/>
  <c r="M5" i="17"/>
  <c r="M171" i="17" s="1"/>
  <c r="U226" i="17"/>
  <c r="U217" i="17" s="1"/>
  <c r="U5" i="17"/>
  <c r="U171" i="17" s="1"/>
  <c r="G235" i="17"/>
  <c r="G184" i="17"/>
  <c r="O235" i="17"/>
  <c r="O184" i="17"/>
  <c r="W235" i="17"/>
  <c r="W184" i="17"/>
  <c r="F237" i="17"/>
  <c r="F229" i="17" s="1"/>
  <c r="F190" i="17"/>
  <c r="N237" i="17"/>
  <c r="N190" i="17"/>
  <c r="V237" i="17"/>
  <c r="V229" i="17" s="1"/>
  <c r="V190" i="17"/>
  <c r="H246" i="17"/>
  <c r="H240" i="17" s="1"/>
  <c r="H203" i="17"/>
  <c r="P246" i="17"/>
  <c r="P203" i="17"/>
  <c r="X246" i="17"/>
  <c r="X203" i="17"/>
  <c r="G248" i="17"/>
  <c r="G240" i="17" s="1"/>
  <c r="G209" i="17"/>
  <c r="O248" i="17"/>
  <c r="O240" i="17" s="1"/>
  <c r="O209" i="17"/>
  <c r="W248" i="17"/>
  <c r="W240" i="17" s="1"/>
  <c r="W209" i="17"/>
  <c r="R162" i="17"/>
  <c r="B164" i="17"/>
  <c r="O172" i="17"/>
  <c r="D199" i="13"/>
  <c r="L199" i="13"/>
  <c r="T199" i="13"/>
  <c r="C181" i="14"/>
  <c r="K181" i="14"/>
  <c r="S181" i="14"/>
  <c r="C199" i="14"/>
  <c r="K199" i="14"/>
  <c r="S199" i="14"/>
  <c r="C216" i="14"/>
  <c r="K216" i="14"/>
  <c r="S216" i="14"/>
  <c r="B34" i="15"/>
  <c r="J34" i="15"/>
  <c r="R34" i="15"/>
  <c r="B181" i="15"/>
  <c r="J181" i="15"/>
  <c r="R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N175" i="17"/>
  <c r="N174" i="17"/>
  <c r="N173" i="17"/>
  <c r="N172" i="17"/>
  <c r="N170" i="17"/>
  <c r="N169" i="17"/>
  <c r="N168" i="17"/>
  <c r="N167" i="17"/>
  <c r="N166" i="17"/>
  <c r="N165" i="17"/>
  <c r="N164" i="17"/>
  <c r="F226" i="17"/>
  <c r="F217" i="17" s="1"/>
  <c r="N226" i="17"/>
  <c r="N217" i="17" s="1"/>
  <c r="N171" i="17"/>
  <c r="V226" i="17"/>
  <c r="V217" i="17" s="1"/>
  <c r="V171" i="17"/>
  <c r="H235" i="17"/>
  <c r="H184" i="17"/>
  <c r="P235" i="17"/>
  <c r="P184" i="17"/>
  <c r="X235" i="17"/>
  <c r="X184" i="17"/>
  <c r="G237" i="17"/>
  <c r="G190" i="17"/>
  <c r="O237" i="17"/>
  <c r="O190" i="17"/>
  <c r="W237" i="17"/>
  <c r="W190" i="17"/>
  <c r="I246" i="17"/>
  <c r="I240" i="17" s="1"/>
  <c r="I203" i="17"/>
  <c r="Q246" i="17"/>
  <c r="Q203" i="17"/>
  <c r="Y246" i="17"/>
  <c r="Y203" i="17"/>
  <c r="H248" i="17"/>
  <c r="H209" i="17"/>
  <c r="P248" i="17"/>
  <c r="P209" i="17"/>
  <c r="X248" i="17"/>
  <c r="X209" i="17"/>
  <c r="K161" i="17"/>
  <c r="S162" i="17"/>
  <c r="O163" i="17"/>
  <c r="C164" i="17"/>
  <c r="O164" i="17"/>
  <c r="W165" i="17"/>
  <c r="O166" i="17"/>
  <c r="W167" i="17"/>
  <c r="O168" i="17"/>
  <c r="O170" i="17"/>
  <c r="G171" i="17"/>
  <c r="W171" i="17"/>
  <c r="O173" i="17"/>
  <c r="D199" i="14"/>
  <c r="L199" i="14"/>
  <c r="T199" i="14"/>
  <c r="C181" i="15"/>
  <c r="K181" i="15"/>
  <c r="S181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F5" i="17"/>
  <c r="F171" i="17" s="1"/>
  <c r="X175" i="17"/>
  <c r="X174" i="17"/>
  <c r="X173" i="17"/>
  <c r="X172" i="17"/>
  <c r="X170" i="17"/>
  <c r="X169" i="17"/>
  <c r="X168" i="17"/>
  <c r="X167" i="17"/>
  <c r="X166" i="17"/>
  <c r="X165" i="17"/>
  <c r="X164" i="17"/>
  <c r="X163" i="17"/>
  <c r="X162" i="17"/>
  <c r="X161" i="17"/>
  <c r="I235" i="17"/>
  <c r="I229" i="17" s="1"/>
  <c r="I184" i="17"/>
  <c r="Q235" i="17"/>
  <c r="Q229" i="17" s="1"/>
  <c r="Q184" i="17"/>
  <c r="Y235" i="17"/>
  <c r="Y229" i="17" s="1"/>
  <c r="Y184" i="17"/>
  <c r="H237" i="17"/>
  <c r="H190" i="17"/>
  <c r="P237" i="17"/>
  <c r="P190" i="17"/>
  <c r="X237" i="17"/>
  <c r="X190" i="17"/>
  <c r="B246" i="17"/>
  <c r="B240" i="17" s="1"/>
  <c r="B203" i="17"/>
  <c r="J246" i="17"/>
  <c r="J203" i="17"/>
  <c r="R246" i="17"/>
  <c r="R240" i="17" s="1"/>
  <c r="R203" i="17"/>
  <c r="I248" i="17"/>
  <c r="I209" i="17"/>
  <c r="Q248" i="17"/>
  <c r="Q209" i="17"/>
  <c r="Y248" i="17"/>
  <c r="Y209" i="17"/>
  <c r="B161" i="17"/>
  <c r="V161" i="17"/>
  <c r="R163" i="17"/>
  <c r="S164" i="17"/>
  <c r="K165" i="17"/>
  <c r="C166" i="17"/>
  <c r="S166" i="17"/>
  <c r="K167" i="17"/>
  <c r="C168" i="17"/>
  <c r="S168" i="17"/>
  <c r="K169" i="17"/>
  <c r="C170" i="17"/>
  <c r="S170" i="17"/>
  <c r="K171" i="17"/>
  <c r="C172" i="17"/>
  <c r="F226" i="18"/>
  <c r="N226" i="18"/>
  <c r="V226" i="18"/>
  <c r="H235" i="18"/>
  <c r="H184" i="18"/>
  <c r="P235" i="18"/>
  <c r="P184" i="18"/>
  <c r="X235" i="18"/>
  <c r="X184" i="18"/>
  <c r="G237" i="18"/>
  <c r="O237" i="18"/>
  <c r="W237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C161" i="18"/>
  <c r="S161" i="18"/>
  <c r="C162" i="18"/>
  <c r="S162" i="18"/>
  <c r="C163" i="18"/>
  <c r="K163" i="18"/>
  <c r="S163" i="18"/>
  <c r="C164" i="18"/>
  <c r="K164" i="18"/>
  <c r="S164" i="18"/>
  <c r="F168" i="18"/>
  <c r="J217" i="19"/>
  <c r="I226" i="19"/>
  <c r="Q226" i="19"/>
  <c r="Y226" i="19"/>
  <c r="I237" i="19"/>
  <c r="Q237" i="19"/>
  <c r="Y190" i="19"/>
  <c r="H5" i="18"/>
  <c r="H166" i="18" s="1"/>
  <c r="P5" i="18"/>
  <c r="P171" i="18" s="1"/>
  <c r="X5" i="18"/>
  <c r="X171" i="18" s="1"/>
  <c r="G226" i="18"/>
  <c r="O226" i="18"/>
  <c r="W226" i="18"/>
  <c r="I235" i="18"/>
  <c r="Q235" i="18"/>
  <c r="Y235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D161" i="18"/>
  <c r="L161" i="18"/>
  <c r="T161" i="18"/>
  <c r="D162" i="18"/>
  <c r="L162" i="18"/>
  <c r="T162" i="18"/>
  <c r="D163" i="18"/>
  <c r="L163" i="18"/>
  <c r="T163" i="18"/>
  <c r="D164" i="18"/>
  <c r="L164" i="18"/>
  <c r="T164" i="18"/>
  <c r="D166" i="18"/>
  <c r="W166" i="18"/>
  <c r="G168" i="18"/>
  <c r="F169" i="18"/>
  <c r="F171" i="18"/>
  <c r="N172" i="18"/>
  <c r="F173" i="18"/>
  <c r="V173" i="18"/>
  <c r="N174" i="18"/>
  <c r="F175" i="18"/>
  <c r="V175" i="18"/>
  <c r="M217" i="19"/>
  <c r="B226" i="19"/>
  <c r="J226" i="19"/>
  <c r="R226" i="19"/>
  <c r="K235" i="19"/>
  <c r="C248" i="19"/>
  <c r="I5" i="18"/>
  <c r="Q5" i="18"/>
  <c r="Q166" i="18" s="1"/>
  <c r="Y5" i="18"/>
  <c r="Y166" i="18" s="1"/>
  <c r="H226" i="18"/>
  <c r="P226" i="18"/>
  <c r="X226" i="18"/>
  <c r="B235" i="18"/>
  <c r="B184" i="18"/>
  <c r="J235" i="18"/>
  <c r="J184" i="18"/>
  <c r="R235" i="18"/>
  <c r="R184" i="18"/>
  <c r="I237" i="18"/>
  <c r="Q237" i="18"/>
  <c r="Y237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G169" i="18"/>
  <c r="G171" i="18"/>
  <c r="G173" i="18"/>
  <c r="W173" i="18"/>
  <c r="O174" i="18"/>
  <c r="G175" i="18"/>
  <c r="W175" i="18"/>
  <c r="N217" i="19"/>
  <c r="C226" i="19"/>
  <c r="K226" i="19"/>
  <c r="S226" i="19"/>
  <c r="L235" i="19"/>
  <c r="S237" i="19"/>
  <c r="E246" i="19"/>
  <c r="M246" i="19"/>
  <c r="U246" i="19"/>
  <c r="D248" i="19"/>
  <c r="B217" i="18"/>
  <c r="B175" i="18"/>
  <c r="B174" i="18"/>
  <c r="B173" i="18"/>
  <c r="B172" i="18"/>
  <c r="B170" i="18"/>
  <c r="B169" i="18"/>
  <c r="B168" i="18"/>
  <c r="B167" i="18"/>
  <c r="J175" i="18"/>
  <c r="J174" i="18"/>
  <c r="J173" i="18"/>
  <c r="J172" i="18"/>
  <c r="J170" i="18"/>
  <c r="J169" i="18"/>
  <c r="J168" i="18"/>
  <c r="J167" i="18"/>
  <c r="R217" i="18"/>
  <c r="R175" i="18"/>
  <c r="R174" i="18"/>
  <c r="R173" i="18"/>
  <c r="R172" i="18"/>
  <c r="R170" i="18"/>
  <c r="R169" i="18"/>
  <c r="R168" i="18"/>
  <c r="R167" i="18"/>
  <c r="I226" i="18"/>
  <c r="Q226" i="18"/>
  <c r="Y226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F161" i="18"/>
  <c r="N161" i="18"/>
  <c r="F162" i="18"/>
  <c r="F163" i="18"/>
  <c r="F164" i="18"/>
  <c r="N164" i="18"/>
  <c r="V164" i="18"/>
  <c r="F165" i="18"/>
  <c r="N165" i="18"/>
  <c r="V165" i="18"/>
  <c r="F166" i="18"/>
  <c r="I171" i="18"/>
  <c r="I190" i="18"/>
  <c r="Y190" i="18"/>
  <c r="P217" i="19"/>
  <c r="D226" i="19"/>
  <c r="L226" i="19"/>
  <c r="T226" i="19"/>
  <c r="E235" i="19"/>
  <c r="M229" i="19"/>
  <c r="M192" i="19"/>
  <c r="M191" i="19"/>
  <c r="M188" i="19"/>
  <c r="M187" i="19"/>
  <c r="M185" i="19"/>
  <c r="M183" i="19"/>
  <c r="U235" i="19"/>
  <c r="T237" i="19"/>
  <c r="F246" i="19"/>
  <c r="N246" i="19"/>
  <c r="V246" i="19"/>
  <c r="E248" i="19"/>
  <c r="M248" i="19"/>
  <c r="U248" i="19"/>
  <c r="C217" i="18"/>
  <c r="C175" i="18"/>
  <c r="C174" i="18"/>
  <c r="C173" i="18"/>
  <c r="C172" i="18"/>
  <c r="C170" i="18"/>
  <c r="C169" i="18"/>
  <c r="K217" i="18"/>
  <c r="K175" i="18"/>
  <c r="K174" i="18"/>
  <c r="K173" i="18"/>
  <c r="K172" i="18"/>
  <c r="K170" i="18"/>
  <c r="K169" i="18"/>
  <c r="S217" i="18"/>
  <c r="R223" i="18"/>
  <c r="R166" i="18"/>
  <c r="B226" i="18"/>
  <c r="B171" i="18"/>
  <c r="J226" i="18"/>
  <c r="J171" i="18"/>
  <c r="R226" i="18"/>
  <c r="R171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C167" i="18"/>
  <c r="N167" i="18"/>
  <c r="K168" i="18"/>
  <c r="V168" i="18"/>
  <c r="B217" i="19"/>
  <c r="R217" i="19"/>
  <c r="E226" i="19"/>
  <c r="M226" i="19"/>
  <c r="U226" i="19"/>
  <c r="F235" i="19"/>
  <c r="N229" i="19"/>
  <c r="N192" i="19"/>
  <c r="N191" i="19"/>
  <c r="N188" i="19"/>
  <c r="N187" i="19"/>
  <c r="N185" i="19"/>
  <c r="N183" i="19"/>
  <c r="V235" i="19"/>
  <c r="E237" i="19"/>
  <c r="M237" i="19"/>
  <c r="U237" i="19"/>
  <c r="O246" i="19"/>
  <c r="W246" i="19"/>
  <c r="F248" i="19"/>
  <c r="N248" i="19"/>
  <c r="V248" i="19"/>
  <c r="E209" i="17"/>
  <c r="M209" i="17"/>
  <c r="U209" i="17"/>
  <c r="D217" i="18"/>
  <c r="D175" i="18"/>
  <c r="D174" i="18"/>
  <c r="D173" i="18"/>
  <c r="D172" i="18"/>
  <c r="D170" i="18"/>
  <c r="D169" i="18"/>
  <c r="D168" i="18"/>
  <c r="D167" i="18"/>
  <c r="L217" i="18"/>
  <c r="L175" i="18"/>
  <c r="L174" i="18"/>
  <c r="L173" i="18"/>
  <c r="L172" i="18"/>
  <c r="L170" i="18"/>
  <c r="L169" i="18"/>
  <c r="T217" i="18"/>
  <c r="T175" i="18"/>
  <c r="T174" i="18"/>
  <c r="T173" i="18"/>
  <c r="T172" i="18"/>
  <c r="T170" i="18"/>
  <c r="T169" i="18"/>
  <c r="T168" i="18"/>
  <c r="T167" i="18"/>
  <c r="C226" i="18"/>
  <c r="C171" i="18"/>
  <c r="K226" i="18"/>
  <c r="K171" i="18"/>
  <c r="S226" i="18"/>
  <c r="S171" i="18"/>
  <c r="E235" i="18"/>
  <c r="M235" i="18"/>
  <c r="U235" i="18"/>
  <c r="D237" i="18"/>
  <c r="D190" i="18"/>
  <c r="L237" i="18"/>
  <c r="L190" i="18"/>
  <c r="T237" i="18"/>
  <c r="T190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N169" i="18"/>
  <c r="F170" i="18"/>
  <c r="V170" i="18"/>
  <c r="N171" i="18"/>
  <c r="F172" i="18"/>
  <c r="V172" i="18"/>
  <c r="N173" i="18"/>
  <c r="F174" i="18"/>
  <c r="N175" i="18"/>
  <c r="U217" i="19"/>
  <c r="F226" i="19"/>
  <c r="N226" i="19"/>
  <c r="V226" i="19"/>
  <c r="G235" i="19"/>
  <c r="O235" i="19"/>
  <c r="F237" i="19"/>
  <c r="N237" i="19"/>
  <c r="V237" i="19"/>
  <c r="G248" i="19"/>
  <c r="W248" i="19"/>
  <c r="F184" i="17"/>
  <c r="N184" i="17"/>
  <c r="V184" i="17"/>
  <c r="F203" i="17"/>
  <c r="N203" i="17"/>
  <c r="V203" i="17"/>
  <c r="F209" i="17"/>
  <c r="N209" i="17"/>
  <c r="V209" i="17"/>
  <c r="E5" i="18"/>
  <c r="E171" i="18" s="1"/>
  <c r="M5" i="18"/>
  <c r="M166" i="18" s="1"/>
  <c r="U5" i="18"/>
  <c r="U171" i="18" s="1"/>
  <c r="L223" i="18"/>
  <c r="L166" i="18"/>
  <c r="T223" i="18"/>
  <c r="T166" i="18"/>
  <c r="D226" i="18"/>
  <c r="D171" i="18"/>
  <c r="L226" i="18"/>
  <c r="L171" i="18"/>
  <c r="T226" i="18"/>
  <c r="T171" i="18"/>
  <c r="F235" i="18"/>
  <c r="N235" i="18"/>
  <c r="V235" i="18"/>
  <c r="E237" i="18"/>
  <c r="M237" i="18"/>
  <c r="U237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I166" i="18"/>
  <c r="S166" i="18"/>
  <c r="C168" i="18"/>
  <c r="O169" i="18"/>
  <c r="G170" i="18"/>
  <c r="W170" i="18"/>
  <c r="O171" i="18"/>
  <c r="G172" i="18"/>
  <c r="W172" i="18"/>
  <c r="O173" i="18"/>
  <c r="G174" i="18"/>
  <c r="W174" i="18"/>
  <c r="O175" i="18"/>
  <c r="F217" i="19"/>
  <c r="V217" i="19"/>
  <c r="G217" i="19"/>
  <c r="G176" i="19"/>
  <c r="G173" i="19"/>
  <c r="G172" i="19"/>
  <c r="G169" i="19"/>
  <c r="G168" i="19"/>
  <c r="G167" i="19"/>
  <c r="G165" i="19"/>
  <c r="O217" i="19"/>
  <c r="O176" i="19"/>
  <c r="O173" i="19"/>
  <c r="O172" i="19"/>
  <c r="O169" i="19"/>
  <c r="O168" i="19"/>
  <c r="O167" i="19"/>
  <c r="O165" i="19"/>
  <c r="W217" i="19"/>
  <c r="W176" i="19"/>
  <c r="W173" i="19"/>
  <c r="W172" i="19"/>
  <c r="W169" i="19"/>
  <c r="W168" i="19"/>
  <c r="W167" i="19"/>
  <c r="W165" i="19"/>
  <c r="G237" i="19"/>
  <c r="O237" i="19"/>
  <c r="W237" i="19"/>
  <c r="Q246" i="19"/>
  <c r="Y246" i="19"/>
  <c r="G203" i="17"/>
  <c r="O203" i="17"/>
  <c r="W203" i="17"/>
  <c r="F217" i="18"/>
  <c r="N217" i="18"/>
  <c r="V217" i="18"/>
  <c r="E226" i="18"/>
  <c r="M226" i="18"/>
  <c r="U226" i="18"/>
  <c r="G235" i="18"/>
  <c r="O235" i="18"/>
  <c r="W235" i="18"/>
  <c r="F237" i="18"/>
  <c r="N237" i="18"/>
  <c r="V237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B161" i="18"/>
  <c r="R161" i="18"/>
  <c r="B162" i="18"/>
  <c r="J162" i="18"/>
  <c r="R162" i="18"/>
  <c r="B163" i="18"/>
  <c r="J163" i="18"/>
  <c r="R163" i="18"/>
  <c r="B164" i="18"/>
  <c r="J164" i="18"/>
  <c r="R164" i="18"/>
  <c r="B165" i="18"/>
  <c r="J165" i="18"/>
  <c r="R165" i="18"/>
  <c r="B166" i="18"/>
  <c r="J166" i="18"/>
  <c r="U166" i="18"/>
  <c r="G167" i="18"/>
  <c r="O168" i="18"/>
  <c r="Q171" i="18"/>
  <c r="Q190" i="18"/>
  <c r="H217" i="19"/>
  <c r="X217" i="19"/>
  <c r="H226" i="19"/>
  <c r="P226" i="19"/>
  <c r="X226" i="19"/>
  <c r="I192" i="19"/>
  <c r="I191" i="19"/>
  <c r="I188" i="19"/>
  <c r="I187" i="19"/>
  <c r="I185" i="19"/>
  <c r="I183" i="19"/>
  <c r="I229" i="19"/>
  <c r="Q192" i="19"/>
  <c r="Q191" i="19"/>
  <c r="Q188" i="19"/>
  <c r="Q187" i="19"/>
  <c r="Q185" i="19"/>
  <c r="Q183" i="19"/>
  <c r="Q229" i="19"/>
  <c r="Y191" i="19"/>
  <c r="Y188" i="19"/>
  <c r="Y187" i="19"/>
  <c r="Y185" i="19"/>
  <c r="Y183" i="19"/>
  <c r="Y248" i="19"/>
  <c r="I5" i="19"/>
  <c r="Q5" i="19"/>
  <c r="Y5" i="19"/>
  <c r="Y171" i="19" s="1"/>
  <c r="C61" i="19"/>
  <c r="C184" i="19" s="1"/>
  <c r="K61" i="19"/>
  <c r="K190" i="19" s="1"/>
  <c r="S61" i="19"/>
  <c r="S184" i="19" s="1"/>
  <c r="B235" i="19"/>
  <c r="J235" i="19"/>
  <c r="R235" i="19"/>
  <c r="B248" i="19"/>
  <c r="J248" i="19"/>
  <c r="R248" i="19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1" i="19"/>
  <c r="M171" i="19"/>
  <c r="U171" i="19"/>
  <c r="E172" i="19"/>
  <c r="M172" i="19"/>
  <c r="U172" i="19"/>
  <c r="E173" i="19"/>
  <c r="M173" i="19"/>
  <c r="U173" i="19"/>
  <c r="E176" i="19"/>
  <c r="M176" i="19"/>
  <c r="U176" i="19"/>
  <c r="E184" i="19"/>
  <c r="M184" i="19"/>
  <c r="M190" i="19"/>
  <c r="E203" i="19"/>
  <c r="M203" i="19"/>
  <c r="U203" i="19"/>
  <c r="E209" i="19"/>
  <c r="M209" i="19"/>
  <c r="U209" i="19"/>
  <c r="O229" i="19"/>
  <c r="C235" i="19"/>
  <c r="M235" i="19"/>
  <c r="W235" i="19"/>
  <c r="K237" i="19"/>
  <c r="G246" i="19"/>
  <c r="S246" i="19"/>
  <c r="O248" i="19"/>
  <c r="G69" i="20"/>
  <c r="W69" i="20"/>
  <c r="O70" i="20"/>
  <c r="G71" i="20"/>
  <c r="W71" i="20"/>
  <c r="E78" i="20"/>
  <c r="E169" i="4" s="1"/>
  <c r="D192" i="21"/>
  <c r="D183" i="21" s="1"/>
  <c r="D141" i="21"/>
  <c r="D132" i="21" s="1"/>
  <c r="L192" i="21"/>
  <c r="L183" i="21" s="1"/>
  <c r="L141" i="21"/>
  <c r="L132" i="21" s="1"/>
  <c r="T192" i="21"/>
  <c r="T183" i="21" s="1"/>
  <c r="T141" i="21"/>
  <c r="T132" i="21" s="1"/>
  <c r="G201" i="21"/>
  <c r="G153" i="21"/>
  <c r="O201" i="21"/>
  <c r="O153" i="21"/>
  <c r="W201" i="21"/>
  <c r="W153" i="21"/>
  <c r="G202" i="21"/>
  <c r="G157" i="21"/>
  <c r="O202" i="21"/>
  <c r="O157" i="21"/>
  <c r="W202" i="21"/>
  <c r="W157" i="21"/>
  <c r="G203" i="21"/>
  <c r="G160" i="21"/>
  <c r="O203" i="21"/>
  <c r="O160" i="21"/>
  <c r="W203" i="21"/>
  <c r="W160" i="21"/>
  <c r="D61" i="19"/>
  <c r="D184" i="19" s="1"/>
  <c r="L61" i="19"/>
  <c r="L190" i="19" s="1"/>
  <c r="T61" i="19"/>
  <c r="T184" i="19" s="1"/>
  <c r="B237" i="19"/>
  <c r="J237" i="19"/>
  <c r="R237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76" i="19"/>
  <c r="N176" i="19"/>
  <c r="V176" i="19"/>
  <c r="F184" i="19"/>
  <c r="N184" i="19"/>
  <c r="F190" i="19"/>
  <c r="N190" i="19"/>
  <c r="F203" i="19"/>
  <c r="N203" i="19"/>
  <c r="V203" i="19"/>
  <c r="F209" i="19"/>
  <c r="N209" i="19"/>
  <c r="V209" i="19"/>
  <c r="D235" i="19"/>
  <c r="N235" i="19"/>
  <c r="Y235" i="19"/>
  <c r="L237" i="19"/>
  <c r="I246" i="19"/>
  <c r="T246" i="19"/>
  <c r="Q248" i="19"/>
  <c r="K69" i="20"/>
  <c r="M78" i="20"/>
  <c r="M169" i="4" s="1"/>
  <c r="I205" i="21"/>
  <c r="Q205" i="21"/>
  <c r="Y205" i="21"/>
  <c r="C5" i="19"/>
  <c r="C171" i="19" s="1"/>
  <c r="K5" i="19"/>
  <c r="S5" i="19"/>
  <c r="E61" i="19"/>
  <c r="E190" i="19" s="1"/>
  <c r="U61" i="19"/>
  <c r="U184" i="19" s="1"/>
  <c r="G171" i="19"/>
  <c r="O171" i="19"/>
  <c r="W171" i="19"/>
  <c r="G183" i="19"/>
  <c r="O183" i="19"/>
  <c r="W183" i="19"/>
  <c r="G184" i="19"/>
  <c r="O184" i="19"/>
  <c r="G185" i="19"/>
  <c r="O185" i="19"/>
  <c r="W185" i="19"/>
  <c r="G187" i="19"/>
  <c r="O187" i="19"/>
  <c r="W187" i="19"/>
  <c r="G188" i="19"/>
  <c r="O188" i="19"/>
  <c r="G190" i="19"/>
  <c r="O190" i="19"/>
  <c r="G191" i="19"/>
  <c r="O191" i="19"/>
  <c r="W191" i="19"/>
  <c r="G192" i="19"/>
  <c r="W192" i="19"/>
  <c r="O203" i="19"/>
  <c r="W203" i="19"/>
  <c r="G209" i="19"/>
  <c r="W209" i="19"/>
  <c r="G226" i="19"/>
  <c r="O226" i="19"/>
  <c r="W226" i="19"/>
  <c r="C237" i="19"/>
  <c r="K246" i="19"/>
  <c r="S248" i="19"/>
  <c r="L69" i="20"/>
  <c r="U78" i="20"/>
  <c r="U169" i="4" s="1"/>
  <c r="D5" i="19"/>
  <c r="D171" i="19" s="1"/>
  <c r="L5" i="19"/>
  <c r="L171" i="19" s="1"/>
  <c r="T5" i="19"/>
  <c r="T171" i="19" s="1"/>
  <c r="F61" i="19"/>
  <c r="V61" i="19"/>
  <c r="V184" i="19" s="1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H171" i="19"/>
  <c r="P171" i="19"/>
  <c r="X171" i="19"/>
  <c r="H172" i="19"/>
  <c r="P172" i="19"/>
  <c r="X172" i="19"/>
  <c r="H173" i="19"/>
  <c r="P173" i="19"/>
  <c r="X173" i="19"/>
  <c r="H176" i="19"/>
  <c r="P176" i="19"/>
  <c r="X176" i="19"/>
  <c r="H183" i="19"/>
  <c r="H178" i="19" s="1"/>
  <c r="P183" i="19"/>
  <c r="H185" i="19"/>
  <c r="P185" i="19"/>
  <c r="H187" i="19"/>
  <c r="P187" i="19"/>
  <c r="X187" i="19"/>
  <c r="H188" i="19"/>
  <c r="P188" i="19"/>
  <c r="X188" i="19"/>
  <c r="H191" i="19"/>
  <c r="P191" i="19"/>
  <c r="H192" i="19"/>
  <c r="P192" i="19"/>
  <c r="X192" i="19"/>
  <c r="Q235" i="19"/>
  <c r="D237" i="19"/>
  <c r="Y237" i="19"/>
  <c r="L246" i="19"/>
  <c r="I248" i="19"/>
  <c r="T248" i="19"/>
  <c r="M69" i="20"/>
  <c r="M71" i="20"/>
  <c r="E79" i="20"/>
  <c r="E170" i="4" s="1"/>
  <c r="I171" i="19"/>
  <c r="Q171" i="19"/>
  <c r="I184" i="19"/>
  <c r="Q184" i="19"/>
  <c r="I190" i="19"/>
  <c r="Q190" i="19"/>
  <c r="Q203" i="19"/>
  <c r="Y203" i="19"/>
  <c r="Y209" i="19"/>
  <c r="S235" i="19"/>
  <c r="C246" i="19"/>
  <c r="K248" i="19"/>
  <c r="H246" i="19"/>
  <c r="P246" i="19"/>
  <c r="X246" i="19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1" i="19"/>
  <c r="J171" i="19"/>
  <c r="R171" i="19"/>
  <c r="B172" i="19"/>
  <c r="J172" i="19"/>
  <c r="R172" i="19"/>
  <c r="B173" i="19"/>
  <c r="J173" i="19"/>
  <c r="R173" i="19"/>
  <c r="B176" i="19"/>
  <c r="J176" i="19"/>
  <c r="R176" i="19"/>
  <c r="B183" i="19"/>
  <c r="J183" i="19"/>
  <c r="R183" i="19"/>
  <c r="B184" i="19"/>
  <c r="J184" i="19"/>
  <c r="R184" i="19"/>
  <c r="B185" i="19"/>
  <c r="J185" i="19"/>
  <c r="R185" i="19"/>
  <c r="B187" i="19"/>
  <c r="J187" i="19"/>
  <c r="R187" i="19"/>
  <c r="B188" i="19"/>
  <c r="J188" i="19"/>
  <c r="R188" i="19"/>
  <c r="B190" i="19"/>
  <c r="J190" i="19"/>
  <c r="R190" i="19"/>
  <c r="B191" i="19"/>
  <c r="J191" i="19"/>
  <c r="R191" i="19"/>
  <c r="B192" i="19"/>
  <c r="J192" i="19"/>
  <c r="R192" i="19"/>
  <c r="B209" i="19"/>
  <c r="J209" i="19"/>
  <c r="R209" i="19"/>
  <c r="I235" i="19"/>
  <c r="T235" i="19"/>
  <c r="D246" i="19"/>
  <c r="L248" i="19"/>
  <c r="E77" i="20"/>
  <c r="U79" i="20"/>
  <c r="U170" i="4" s="1"/>
  <c r="H235" i="19"/>
  <c r="P235" i="19"/>
  <c r="X235" i="19"/>
  <c r="H248" i="19"/>
  <c r="P248" i="19"/>
  <c r="X248" i="19"/>
  <c r="K171" i="19"/>
  <c r="S171" i="19"/>
  <c r="K184" i="19"/>
  <c r="S190" i="19"/>
  <c r="C209" i="19"/>
  <c r="D69" i="20"/>
  <c r="T69" i="20"/>
  <c r="L70" i="20"/>
  <c r="D71" i="20"/>
  <c r="T71" i="20"/>
  <c r="F205" i="21"/>
  <c r="N205" i="21"/>
  <c r="V205" i="21"/>
  <c r="H237" i="19"/>
  <c r="P237" i="19"/>
  <c r="X237" i="19"/>
  <c r="B246" i="19"/>
  <c r="J246" i="19"/>
  <c r="R246" i="19"/>
  <c r="L184" i="19"/>
  <c r="T190" i="19"/>
  <c r="D209" i="19"/>
  <c r="U69" i="20"/>
  <c r="G205" i="21"/>
  <c r="O205" i="21"/>
  <c r="W205" i="21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H201" i="22"/>
  <c r="P201" i="22"/>
  <c r="X201" i="22"/>
  <c r="H202" i="22"/>
  <c r="P202" i="22"/>
  <c r="X202" i="22"/>
  <c r="H203" i="22"/>
  <c r="P203" i="22"/>
  <c r="X203" i="22"/>
  <c r="Q171" i="22"/>
  <c r="M192" i="22"/>
  <c r="E201" i="22"/>
  <c r="U201" i="22"/>
  <c r="R202" i="22"/>
  <c r="J213" i="22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71" i="21"/>
  <c r="O171" i="21"/>
  <c r="W171" i="21"/>
  <c r="G175" i="21"/>
  <c r="O175" i="21"/>
  <c r="W175" i="21"/>
  <c r="F192" i="22"/>
  <c r="N192" i="22"/>
  <c r="V192" i="22"/>
  <c r="D213" i="22"/>
  <c r="D175" i="22"/>
  <c r="L213" i="22"/>
  <c r="L175" i="22"/>
  <c r="T213" i="22"/>
  <c r="T175" i="22"/>
  <c r="E141" i="22"/>
  <c r="E132" i="22" s="1"/>
  <c r="U141" i="22"/>
  <c r="U132" i="22" s="1"/>
  <c r="M153" i="22"/>
  <c r="R171" i="22"/>
  <c r="I175" i="22"/>
  <c r="Y175" i="22"/>
  <c r="Q192" i="22"/>
  <c r="S202" i="22"/>
  <c r="R203" i="22"/>
  <c r="K213" i="22"/>
  <c r="B179" i="23"/>
  <c r="B176" i="23"/>
  <c r="B172" i="23"/>
  <c r="B171" i="23"/>
  <c r="B170" i="23"/>
  <c r="J179" i="23"/>
  <c r="J176" i="23"/>
  <c r="J172" i="23"/>
  <c r="J165" i="23" s="1"/>
  <c r="J171" i="23"/>
  <c r="J170" i="23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G192" i="22"/>
  <c r="O192" i="22"/>
  <c r="W192" i="22"/>
  <c r="E213" i="22"/>
  <c r="M213" i="22"/>
  <c r="U213" i="22"/>
  <c r="F141" i="22"/>
  <c r="F132" i="22" s="1"/>
  <c r="N141" i="22"/>
  <c r="N132" i="22" s="1"/>
  <c r="V141" i="22"/>
  <c r="V132" i="22" s="1"/>
  <c r="S171" i="22"/>
  <c r="B192" i="22"/>
  <c r="R192" i="22"/>
  <c r="J201" i="22"/>
  <c r="B202" i="22"/>
  <c r="S203" i="22"/>
  <c r="Q213" i="22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H192" i="22"/>
  <c r="P192" i="22"/>
  <c r="X192" i="22"/>
  <c r="D211" i="22"/>
  <c r="L211" i="22"/>
  <c r="L171" i="22"/>
  <c r="T211" i="22"/>
  <c r="T171" i="22"/>
  <c r="F213" i="22"/>
  <c r="F175" i="22"/>
  <c r="N213" i="22"/>
  <c r="N175" i="22"/>
  <c r="V213" i="22"/>
  <c r="V175" i="22"/>
  <c r="I171" i="22"/>
  <c r="C192" i="22"/>
  <c r="S192" i="22"/>
  <c r="K201" i="22"/>
  <c r="C202" i="22"/>
  <c r="B203" i="22"/>
  <c r="R213" i="22"/>
  <c r="B141" i="21"/>
  <c r="B132" i="21" s="1"/>
  <c r="J141" i="21"/>
  <c r="J132" i="21" s="1"/>
  <c r="R141" i="21"/>
  <c r="R132" i="21" s="1"/>
  <c r="B171" i="21"/>
  <c r="J171" i="21"/>
  <c r="R171" i="21"/>
  <c r="B175" i="21"/>
  <c r="J175" i="21"/>
  <c r="R175" i="21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G175" i="22"/>
  <c r="O213" i="22"/>
  <c r="O175" i="22"/>
  <c r="W213" i="22"/>
  <c r="W175" i="22"/>
  <c r="H141" i="22"/>
  <c r="H132" i="22" s="1"/>
  <c r="P141" i="22"/>
  <c r="P132" i="22" s="1"/>
  <c r="X141" i="22"/>
  <c r="X132" i="22" s="1"/>
  <c r="H160" i="22"/>
  <c r="J171" i="22"/>
  <c r="M175" i="22"/>
  <c r="C203" i="22"/>
  <c r="B211" i="22"/>
  <c r="S213" i="22"/>
  <c r="C141" i="21"/>
  <c r="C132" i="21" s="1"/>
  <c r="K141" i="21"/>
  <c r="K132" i="21" s="1"/>
  <c r="S141" i="21"/>
  <c r="S132" i="21" s="1"/>
  <c r="C175" i="21"/>
  <c r="K175" i="21"/>
  <c r="S175" i="21"/>
  <c r="E202" i="22"/>
  <c r="M202" i="22"/>
  <c r="U202" i="22"/>
  <c r="E203" i="22"/>
  <c r="M203" i="22"/>
  <c r="U203" i="22"/>
  <c r="F211" i="22"/>
  <c r="F171" i="22"/>
  <c r="N211" i="22"/>
  <c r="N171" i="22"/>
  <c r="V211" i="22"/>
  <c r="V171" i="22"/>
  <c r="H213" i="22"/>
  <c r="H175" i="22"/>
  <c r="P213" i="22"/>
  <c r="P175" i="22"/>
  <c r="X213" i="22"/>
  <c r="X175" i="22"/>
  <c r="I141" i="22"/>
  <c r="I132" i="22" s="1"/>
  <c r="Y141" i="22"/>
  <c r="Y132" i="22" s="1"/>
  <c r="J202" i="22"/>
  <c r="C211" i="22"/>
  <c r="B213" i="22"/>
  <c r="H140" i="23"/>
  <c r="H144" i="23"/>
  <c r="H139" i="23"/>
  <c r="H143" i="23"/>
  <c r="H137" i="23"/>
  <c r="H132" i="23" s="1"/>
  <c r="P143" i="23"/>
  <c r="P137" i="23"/>
  <c r="P140" i="23"/>
  <c r="P144" i="23"/>
  <c r="P139" i="23"/>
  <c r="X144" i="23"/>
  <c r="X139" i="23"/>
  <c r="X143" i="23"/>
  <c r="X137" i="23"/>
  <c r="X140" i="23"/>
  <c r="F69" i="20"/>
  <c r="N69" i="20"/>
  <c r="V69" i="20"/>
  <c r="F70" i="20"/>
  <c r="N70" i="20"/>
  <c r="V70" i="20"/>
  <c r="F71" i="20"/>
  <c r="N71" i="20"/>
  <c r="V71" i="20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J141" i="22"/>
  <c r="J132" i="22" s="1"/>
  <c r="B153" i="22"/>
  <c r="R153" i="22"/>
  <c r="J160" i="22"/>
  <c r="M171" i="22"/>
  <c r="K202" i="22"/>
  <c r="C213" i="22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H171" i="22"/>
  <c r="P211" i="22"/>
  <c r="P171" i="22"/>
  <c r="X211" i="22"/>
  <c r="X171" i="22"/>
  <c r="K141" i="22"/>
  <c r="K132" i="22" s="1"/>
  <c r="C153" i="22"/>
  <c r="S153" i="22"/>
  <c r="K160" i="22"/>
  <c r="O171" i="22"/>
  <c r="E163" i="23"/>
  <c r="E161" i="23"/>
  <c r="E158" i="23"/>
  <c r="E155" i="23"/>
  <c r="E154" i="23"/>
  <c r="E151" i="23"/>
  <c r="V179" i="23"/>
  <c r="V176" i="23"/>
  <c r="V172" i="23"/>
  <c r="E144" i="23"/>
  <c r="E143" i="23"/>
  <c r="E140" i="23"/>
  <c r="E139" i="23"/>
  <c r="E137" i="23"/>
  <c r="M144" i="23"/>
  <c r="M143" i="23"/>
  <c r="M140" i="23"/>
  <c r="M139" i="23"/>
  <c r="M137" i="23"/>
  <c r="U144" i="23"/>
  <c r="U143" i="23"/>
  <c r="U140" i="23"/>
  <c r="U139" i="23"/>
  <c r="U137" i="23"/>
  <c r="E192" i="23"/>
  <c r="E183" i="23" s="1"/>
  <c r="E141" i="23"/>
  <c r="M192" i="23"/>
  <c r="M183" i="23" s="1"/>
  <c r="M141" i="23"/>
  <c r="U192" i="23"/>
  <c r="U183" i="23" s="1"/>
  <c r="U141" i="23"/>
  <c r="N163" i="23"/>
  <c r="N161" i="23"/>
  <c r="N158" i="23"/>
  <c r="N155" i="23"/>
  <c r="N154" i="23"/>
  <c r="N151" i="23"/>
  <c r="X48" i="23"/>
  <c r="F201" i="23"/>
  <c r="F153" i="23"/>
  <c r="N201" i="23"/>
  <c r="N153" i="23"/>
  <c r="V201" i="23"/>
  <c r="V153" i="23"/>
  <c r="F202" i="23"/>
  <c r="F157" i="23"/>
  <c r="N202" i="23"/>
  <c r="N157" i="23"/>
  <c r="V202" i="23"/>
  <c r="V157" i="23"/>
  <c r="F203" i="23"/>
  <c r="F160" i="23"/>
  <c r="N203" i="23"/>
  <c r="N160" i="23"/>
  <c r="V203" i="23"/>
  <c r="V160" i="23"/>
  <c r="E211" i="23"/>
  <c r="E205" i="23" s="1"/>
  <c r="E171" i="23"/>
  <c r="M211" i="23"/>
  <c r="M205" i="23" s="1"/>
  <c r="M171" i="23"/>
  <c r="U211" i="23"/>
  <c r="U205" i="23" s="1"/>
  <c r="U171" i="23"/>
  <c r="R137" i="23"/>
  <c r="R132" i="23" s="1"/>
  <c r="D139" i="23"/>
  <c r="B140" i="23"/>
  <c r="B132" i="23" s="1"/>
  <c r="J141" i="23"/>
  <c r="T141" i="23"/>
  <c r="R143" i="23"/>
  <c r="P154" i="23"/>
  <c r="B155" i="23"/>
  <c r="R158" i="23"/>
  <c r="P160" i="23"/>
  <c r="B161" i="23"/>
  <c r="J163" i="23"/>
  <c r="G171" i="23"/>
  <c r="W179" i="23"/>
  <c r="M179" i="23"/>
  <c r="M176" i="23"/>
  <c r="M172" i="23"/>
  <c r="M170" i="23"/>
  <c r="F211" i="23"/>
  <c r="F171" i="23"/>
  <c r="N211" i="23"/>
  <c r="N171" i="23"/>
  <c r="V211" i="23"/>
  <c r="I137" i="23"/>
  <c r="S137" i="23"/>
  <c r="Q139" i="23"/>
  <c r="C140" i="23"/>
  <c r="K141" i="23"/>
  <c r="I143" i="23"/>
  <c r="Q144" i="23"/>
  <c r="W151" i="23"/>
  <c r="I153" i="23"/>
  <c r="G154" i="23"/>
  <c r="Q154" i="23"/>
  <c r="O155" i="23"/>
  <c r="Y155" i="23"/>
  <c r="W157" i="23"/>
  <c r="I158" i="23"/>
  <c r="G160" i="23"/>
  <c r="Q160" i="23"/>
  <c r="O161" i="23"/>
  <c r="Y161" i="23"/>
  <c r="W163" i="23"/>
  <c r="G170" i="23"/>
  <c r="G165" i="23" s="1"/>
  <c r="W172" i="23"/>
  <c r="O175" i="23"/>
  <c r="G176" i="23"/>
  <c r="Y179" i="23"/>
  <c r="I192" i="23"/>
  <c r="I183" i="23" s="1"/>
  <c r="T146" i="25"/>
  <c r="F163" i="23"/>
  <c r="F161" i="23"/>
  <c r="F158" i="23"/>
  <c r="F155" i="23"/>
  <c r="F154" i="23"/>
  <c r="F151" i="23"/>
  <c r="N99" i="23"/>
  <c r="N175" i="23" s="1"/>
  <c r="X99" i="23"/>
  <c r="J137" i="23"/>
  <c r="T137" i="23"/>
  <c r="R139" i="23"/>
  <c r="D140" i="23"/>
  <c r="B141" i="23"/>
  <c r="L141" i="23"/>
  <c r="X141" i="23"/>
  <c r="J143" i="23"/>
  <c r="T143" i="23"/>
  <c r="R144" i="23"/>
  <c r="B151" i="23"/>
  <c r="B146" i="23" s="1"/>
  <c r="J153" i="23"/>
  <c r="H154" i="23"/>
  <c r="R154" i="23"/>
  <c r="P155" i="23"/>
  <c r="B157" i="23"/>
  <c r="L157" i="23"/>
  <c r="X157" i="23"/>
  <c r="J158" i="23"/>
  <c r="B163" i="23"/>
  <c r="E179" i="23"/>
  <c r="E176" i="23"/>
  <c r="E172" i="23"/>
  <c r="E170" i="23"/>
  <c r="B213" i="23"/>
  <c r="B205" i="23" s="1"/>
  <c r="B175" i="23"/>
  <c r="J213" i="23"/>
  <c r="J205" i="23" s="1"/>
  <c r="J175" i="23"/>
  <c r="R213" i="23"/>
  <c r="R205" i="23" s="1"/>
  <c r="I139" i="23"/>
  <c r="Q140" i="23"/>
  <c r="Y141" i="23"/>
  <c r="I144" i="23"/>
  <c r="W153" i="23"/>
  <c r="I154" i="23"/>
  <c r="G155" i="23"/>
  <c r="Q155" i="23"/>
  <c r="C157" i="23"/>
  <c r="O157" i="23"/>
  <c r="Y157" i="23"/>
  <c r="W158" i="23"/>
  <c r="I160" i="23"/>
  <c r="Q161" i="23"/>
  <c r="O163" i="23"/>
  <c r="Y163" i="23"/>
  <c r="Q192" i="23"/>
  <c r="Q183" i="23" s="1"/>
  <c r="F179" i="23"/>
  <c r="F176" i="23"/>
  <c r="F172" i="23"/>
  <c r="F170" i="23"/>
  <c r="P99" i="23"/>
  <c r="P171" i="23" s="1"/>
  <c r="C213" i="23"/>
  <c r="C205" i="23" s="1"/>
  <c r="C99" i="23"/>
  <c r="K213" i="23"/>
  <c r="K99" i="23"/>
  <c r="K175" i="23" s="1"/>
  <c r="S213" i="23"/>
  <c r="S205" i="23" s="1"/>
  <c r="S99" i="23"/>
  <c r="S175" i="23" s="1"/>
  <c r="B137" i="23"/>
  <c r="L137" i="23"/>
  <c r="J139" i="23"/>
  <c r="T139" i="23"/>
  <c r="D141" i="23"/>
  <c r="P141" i="23"/>
  <c r="B143" i="23"/>
  <c r="L143" i="23"/>
  <c r="J144" i="23"/>
  <c r="T144" i="23"/>
  <c r="O172" i="23"/>
  <c r="G179" i="23"/>
  <c r="U163" i="23"/>
  <c r="U161" i="23"/>
  <c r="U158" i="23"/>
  <c r="U155" i="23"/>
  <c r="U154" i="23"/>
  <c r="U151" i="23"/>
  <c r="C201" i="23"/>
  <c r="C194" i="23" s="1"/>
  <c r="C48" i="23"/>
  <c r="C160" i="23" s="1"/>
  <c r="K201" i="23"/>
  <c r="K194" i="23" s="1"/>
  <c r="K48" i="23"/>
  <c r="K160" i="23" s="1"/>
  <c r="S201" i="23"/>
  <c r="S194" i="23" s="1"/>
  <c r="S48" i="23"/>
  <c r="S160" i="23" s="1"/>
  <c r="Q99" i="23"/>
  <c r="Q171" i="23" s="1"/>
  <c r="Y137" i="23"/>
  <c r="Y143" i="23"/>
  <c r="G151" i="23"/>
  <c r="Q151" i="23"/>
  <c r="C153" i="23"/>
  <c r="W154" i="23"/>
  <c r="I155" i="23"/>
  <c r="Q157" i="23"/>
  <c r="O158" i="23"/>
  <c r="W160" i="23"/>
  <c r="I161" i="23"/>
  <c r="G163" i="23"/>
  <c r="Q163" i="23"/>
  <c r="O171" i="23"/>
  <c r="G175" i="23"/>
  <c r="O176" i="23"/>
  <c r="D136" i="25"/>
  <c r="L136" i="25"/>
  <c r="V163" i="23"/>
  <c r="V161" i="23"/>
  <c r="V158" i="23"/>
  <c r="V155" i="23"/>
  <c r="V154" i="23"/>
  <c r="V151" i="23"/>
  <c r="D201" i="23"/>
  <c r="D194" i="23" s="1"/>
  <c r="D48" i="23"/>
  <c r="D153" i="23" s="1"/>
  <c r="L201" i="23"/>
  <c r="L194" i="23" s="1"/>
  <c r="L48" i="23"/>
  <c r="L160" i="23" s="1"/>
  <c r="T201" i="23"/>
  <c r="T194" i="23" s="1"/>
  <c r="T48" i="23"/>
  <c r="T157" i="23" s="1"/>
  <c r="H99" i="23"/>
  <c r="H175" i="23" s="1"/>
  <c r="R99" i="23"/>
  <c r="R175" i="23" s="1"/>
  <c r="K205" i="23"/>
  <c r="B139" i="23"/>
  <c r="H141" i="23"/>
  <c r="R141" i="23"/>
  <c r="P153" i="23"/>
  <c r="B154" i="23"/>
  <c r="H157" i="23"/>
  <c r="R157" i="23"/>
  <c r="X160" i="23"/>
  <c r="O170" i="23"/>
  <c r="X175" i="23"/>
  <c r="E136" i="25"/>
  <c r="M136" i="25"/>
  <c r="M163" i="23"/>
  <c r="M161" i="23"/>
  <c r="M158" i="23"/>
  <c r="M155" i="23"/>
  <c r="M154" i="23"/>
  <c r="M151" i="23"/>
  <c r="E201" i="23"/>
  <c r="E153" i="23"/>
  <c r="M201" i="23"/>
  <c r="M153" i="23"/>
  <c r="U201" i="23"/>
  <c r="U153" i="23"/>
  <c r="E202" i="23"/>
  <c r="E157" i="23"/>
  <c r="M202" i="23"/>
  <c r="M157" i="23"/>
  <c r="U202" i="23"/>
  <c r="U157" i="23"/>
  <c r="E203" i="23"/>
  <c r="E160" i="23"/>
  <c r="M203" i="23"/>
  <c r="M160" i="23"/>
  <c r="U203" i="23"/>
  <c r="U160" i="23"/>
  <c r="I99" i="23"/>
  <c r="I171" i="23" s="1"/>
  <c r="U179" i="23"/>
  <c r="U176" i="23"/>
  <c r="U172" i="23"/>
  <c r="U170" i="23"/>
  <c r="D211" i="23"/>
  <c r="D205" i="23" s="1"/>
  <c r="D99" i="23"/>
  <c r="D171" i="23" s="1"/>
  <c r="L211" i="23"/>
  <c r="L205" i="23" s="1"/>
  <c r="L99" i="23"/>
  <c r="T211" i="23"/>
  <c r="T205" i="23" s="1"/>
  <c r="T99" i="23"/>
  <c r="F213" i="23"/>
  <c r="F175" i="23"/>
  <c r="N213" i="23"/>
  <c r="V213" i="23"/>
  <c r="Q137" i="23"/>
  <c r="I151" i="23"/>
  <c r="G153" i="23"/>
  <c r="Q153" i="23"/>
  <c r="Y154" i="23"/>
  <c r="W155" i="23"/>
  <c r="I157" i="23"/>
  <c r="O160" i="23"/>
  <c r="Y175" i="23"/>
  <c r="E175" i="23"/>
  <c r="M175" i="23"/>
  <c r="U175" i="23"/>
  <c r="D67" i="24"/>
  <c r="N67" i="24"/>
  <c r="X67" i="24"/>
  <c r="L68" i="24"/>
  <c r="V68" i="24"/>
  <c r="H69" i="24"/>
  <c r="T69" i="24"/>
  <c r="E152" i="27"/>
  <c r="E152" i="25"/>
  <c r="E146" i="25" s="1"/>
  <c r="M152" i="25"/>
  <c r="M146" i="25" s="1"/>
  <c r="M152" i="27"/>
  <c r="U152" i="25"/>
  <c r="U146" i="25" s="1"/>
  <c r="U152" i="27"/>
  <c r="G154" i="25"/>
  <c r="G122" i="25"/>
  <c r="O154" i="25"/>
  <c r="O122" i="25"/>
  <c r="W154" i="25"/>
  <c r="W122" i="25"/>
  <c r="B105" i="25"/>
  <c r="L105" i="25"/>
  <c r="V105" i="25"/>
  <c r="T116" i="25"/>
  <c r="F119" i="25"/>
  <c r="R119" i="25"/>
  <c r="N122" i="25"/>
  <c r="J143" i="25"/>
  <c r="J136" i="25" s="1"/>
  <c r="T143" i="25"/>
  <c r="T136" i="25" s="1"/>
  <c r="D152" i="25"/>
  <c r="D146" i="25" s="1"/>
  <c r="J153" i="25"/>
  <c r="J146" i="25" s="1"/>
  <c r="B154" i="25"/>
  <c r="H143" i="26"/>
  <c r="H105" i="26"/>
  <c r="P143" i="26"/>
  <c r="P105" i="26"/>
  <c r="X143" i="26"/>
  <c r="X105" i="26"/>
  <c r="C152" i="26"/>
  <c r="C116" i="26"/>
  <c r="K152" i="26"/>
  <c r="K116" i="26"/>
  <c r="S152" i="26"/>
  <c r="S116" i="26"/>
  <c r="H153" i="26"/>
  <c r="H119" i="26"/>
  <c r="P153" i="26"/>
  <c r="P119" i="26"/>
  <c r="X153" i="26"/>
  <c r="X119" i="26"/>
  <c r="E154" i="26"/>
  <c r="E122" i="26"/>
  <c r="M154" i="26"/>
  <c r="M122" i="26"/>
  <c r="U154" i="26"/>
  <c r="U122" i="26"/>
  <c r="B143" i="27"/>
  <c r="R153" i="27"/>
  <c r="F137" i="23"/>
  <c r="N137" i="23"/>
  <c r="V137" i="23"/>
  <c r="F139" i="23"/>
  <c r="V139" i="23"/>
  <c r="V140" i="23"/>
  <c r="V141" i="23"/>
  <c r="N143" i="23"/>
  <c r="V143" i="23"/>
  <c r="E67" i="24"/>
  <c r="O67" i="24"/>
  <c r="Y67" i="24"/>
  <c r="M68" i="24"/>
  <c r="W68" i="24"/>
  <c r="I69" i="24"/>
  <c r="U69" i="24"/>
  <c r="H154" i="25"/>
  <c r="H122" i="25"/>
  <c r="P154" i="25"/>
  <c r="P122" i="25"/>
  <c r="X154" i="25"/>
  <c r="X122" i="25"/>
  <c r="C105" i="25"/>
  <c r="M105" i="25"/>
  <c r="Y105" i="25"/>
  <c r="U116" i="25"/>
  <c r="I119" i="25"/>
  <c r="S119" i="25"/>
  <c r="Q122" i="25"/>
  <c r="U143" i="25"/>
  <c r="U136" i="25" s="1"/>
  <c r="K153" i="25"/>
  <c r="K146" i="25" s="1"/>
  <c r="C154" i="25"/>
  <c r="C146" i="25" s="1"/>
  <c r="Q154" i="25"/>
  <c r="I143" i="26"/>
  <c r="I105" i="26"/>
  <c r="Q143" i="26"/>
  <c r="Q105" i="26"/>
  <c r="Y143" i="26"/>
  <c r="Y105" i="26"/>
  <c r="D152" i="26"/>
  <c r="D116" i="26"/>
  <c r="L152" i="26"/>
  <c r="L116" i="26"/>
  <c r="T152" i="26"/>
  <c r="T116" i="26"/>
  <c r="I153" i="26"/>
  <c r="I119" i="26"/>
  <c r="Q153" i="26"/>
  <c r="Q119" i="26"/>
  <c r="Y153" i="26"/>
  <c r="Y119" i="26"/>
  <c r="F154" i="26"/>
  <c r="F122" i="26"/>
  <c r="N154" i="26"/>
  <c r="N122" i="26"/>
  <c r="V154" i="26"/>
  <c r="V122" i="26"/>
  <c r="C143" i="27"/>
  <c r="S143" i="27"/>
  <c r="F152" i="27"/>
  <c r="N152" i="27"/>
  <c r="C153" i="27"/>
  <c r="K153" i="27"/>
  <c r="S153" i="27"/>
  <c r="F67" i="24"/>
  <c r="D68" i="24"/>
  <c r="N68" i="24"/>
  <c r="L69" i="24"/>
  <c r="V69" i="24"/>
  <c r="G152" i="26"/>
  <c r="G152" i="25"/>
  <c r="G146" i="25" s="1"/>
  <c r="G116" i="25"/>
  <c r="O152" i="26"/>
  <c r="O152" i="25"/>
  <c r="O116" i="25"/>
  <c r="W152" i="26"/>
  <c r="W152" i="25"/>
  <c r="W146" i="25" s="1"/>
  <c r="W116" i="25"/>
  <c r="D105" i="25"/>
  <c r="N105" i="25"/>
  <c r="L116" i="25"/>
  <c r="T119" i="25"/>
  <c r="R122" i="25"/>
  <c r="I152" i="25"/>
  <c r="I146" i="25" s="1"/>
  <c r="L153" i="25"/>
  <c r="R154" i="25"/>
  <c r="R146" i="25" s="1"/>
  <c r="B143" i="26"/>
  <c r="J143" i="26"/>
  <c r="R143" i="26"/>
  <c r="E152" i="26"/>
  <c r="M152" i="26"/>
  <c r="U152" i="26"/>
  <c r="B153" i="26"/>
  <c r="J153" i="26"/>
  <c r="R153" i="26"/>
  <c r="G154" i="26"/>
  <c r="O154" i="26"/>
  <c r="W154" i="26"/>
  <c r="D143" i="27"/>
  <c r="T143" i="27"/>
  <c r="D153" i="27"/>
  <c r="L153" i="27"/>
  <c r="T153" i="27"/>
  <c r="I154" i="27"/>
  <c r="Q154" i="27"/>
  <c r="Y154" i="27"/>
  <c r="G67" i="24"/>
  <c r="Q67" i="24"/>
  <c r="E68" i="24"/>
  <c r="O68" i="24"/>
  <c r="Y68" i="24"/>
  <c r="M69" i="24"/>
  <c r="W69" i="24"/>
  <c r="H152" i="26"/>
  <c r="H152" i="25"/>
  <c r="H146" i="25" s="1"/>
  <c r="H116" i="25"/>
  <c r="P152" i="26"/>
  <c r="P152" i="25"/>
  <c r="P116" i="25"/>
  <c r="X152" i="26"/>
  <c r="X152" i="25"/>
  <c r="X146" i="25" s="1"/>
  <c r="X116" i="25"/>
  <c r="E105" i="25"/>
  <c r="Q105" i="25"/>
  <c r="Y116" i="25"/>
  <c r="U119" i="25"/>
  <c r="I122" i="25"/>
  <c r="S122" i="25"/>
  <c r="Y143" i="25"/>
  <c r="Y136" i="25" s="1"/>
  <c r="Q153" i="25"/>
  <c r="C143" i="26"/>
  <c r="K143" i="26"/>
  <c r="S143" i="26"/>
  <c r="F152" i="26"/>
  <c r="N152" i="26"/>
  <c r="V152" i="26"/>
  <c r="C153" i="26"/>
  <c r="K153" i="26"/>
  <c r="S153" i="26"/>
  <c r="H154" i="26"/>
  <c r="P154" i="26"/>
  <c r="X154" i="26"/>
  <c r="E143" i="27"/>
  <c r="M153" i="27"/>
  <c r="U153" i="27"/>
  <c r="B154" i="27"/>
  <c r="J154" i="27"/>
  <c r="R154" i="27"/>
  <c r="Y113" i="29"/>
  <c r="T67" i="24"/>
  <c r="F68" i="24"/>
  <c r="D69" i="24"/>
  <c r="N69" i="24"/>
  <c r="F105" i="25"/>
  <c r="D116" i="25"/>
  <c r="V119" i="25"/>
  <c r="J122" i="25"/>
  <c r="B153" i="25"/>
  <c r="I154" i="25"/>
  <c r="D143" i="26"/>
  <c r="L143" i="26"/>
  <c r="T143" i="26"/>
  <c r="D153" i="26"/>
  <c r="L153" i="26"/>
  <c r="T153" i="26"/>
  <c r="F143" i="27"/>
  <c r="I152" i="27"/>
  <c r="Q152" i="27"/>
  <c r="Y152" i="27"/>
  <c r="N153" i="27"/>
  <c r="V153" i="27"/>
  <c r="K154" i="27"/>
  <c r="S154" i="27"/>
  <c r="I67" i="24"/>
  <c r="U67" i="24"/>
  <c r="G68" i="24"/>
  <c r="Q68" i="24"/>
  <c r="E69" i="24"/>
  <c r="O69" i="24"/>
  <c r="Y69" i="24"/>
  <c r="I105" i="25"/>
  <c r="Q116" i="25"/>
  <c r="M119" i="25"/>
  <c r="Y119" i="25"/>
  <c r="K122" i="25"/>
  <c r="Q143" i="25"/>
  <c r="Q136" i="25" s="1"/>
  <c r="L152" i="25"/>
  <c r="J154" i="25"/>
  <c r="E143" i="26"/>
  <c r="M143" i="26"/>
  <c r="U143" i="26"/>
  <c r="E153" i="26"/>
  <c r="M153" i="26"/>
  <c r="U153" i="26"/>
  <c r="L67" i="24"/>
  <c r="V67" i="24"/>
  <c r="H68" i="24"/>
  <c r="T68" i="24"/>
  <c r="F69" i="24"/>
  <c r="P69" i="24"/>
  <c r="D119" i="25"/>
  <c r="N119" i="25"/>
  <c r="B122" i="25"/>
  <c r="Y154" i="25"/>
  <c r="Y146" i="25" s="1"/>
  <c r="F143" i="26"/>
  <c r="F105" i="26"/>
  <c r="N143" i="26"/>
  <c r="N105" i="26"/>
  <c r="V143" i="26"/>
  <c r="V105" i="26"/>
  <c r="I152" i="26"/>
  <c r="I116" i="26"/>
  <c r="Q152" i="26"/>
  <c r="Q116" i="26"/>
  <c r="Y152" i="26"/>
  <c r="Y116" i="26"/>
  <c r="F153" i="26"/>
  <c r="F119" i="26"/>
  <c r="N153" i="26"/>
  <c r="N119" i="26"/>
  <c r="V153" i="26"/>
  <c r="V119" i="26"/>
  <c r="C154" i="26"/>
  <c r="C122" i="26"/>
  <c r="K154" i="26"/>
  <c r="S154" i="26"/>
  <c r="M67" i="24"/>
  <c r="W67" i="24"/>
  <c r="I68" i="24"/>
  <c r="U68" i="24"/>
  <c r="G69" i="24"/>
  <c r="Q69" i="24"/>
  <c r="F154" i="25"/>
  <c r="F146" i="25" s="1"/>
  <c r="F154" i="27"/>
  <c r="V154" i="27"/>
  <c r="V154" i="25"/>
  <c r="V146" i="25" s="1"/>
  <c r="E119" i="25"/>
  <c r="Y122" i="25"/>
  <c r="I143" i="25"/>
  <c r="I136" i="25" s="1"/>
  <c r="I153" i="25"/>
  <c r="Y153" i="25"/>
  <c r="G143" i="26"/>
  <c r="G105" i="26"/>
  <c r="O143" i="26"/>
  <c r="O105" i="26"/>
  <c r="W143" i="26"/>
  <c r="W105" i="26"/>
  <c r="B152" i="26"/>
  <c r="B116" i="26"/>
  <c r="J152" i="26"/>
  <c r="J116" i="26"/>
  <c r="R152" i="26"/>
  <c r="R116" i="26"/>
  <c r="G153" i="26"/>
  <c r="G119" i="26"/>
  <c r="O153" i="26"/>
  <c r="O119" i="26"/>
  <c r="W153" i="26"/>
  <c r="W119" i="26"/>
  <c r="D154" i="26"/>
  <c r="D122" i="26"/>
  <c r="L154" i="26"/>
  <c r="L122" i="26"/>
  <c r="T154" i="26"/>
  <c r="T122" i="26"/>
  <c r="T152" i="27"/>
  <c r="Q153" i="27"/>
  <c r="N154" i="27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9" i="25"/>
  <c r="O119" i="25"/>
  <c r="W119" i="25"/>
  <c r="D105" i="26"/>
  <c r="L105" i="26"/>
  <c r="T105" i="26"/>
  <c r="D119" i="26"/>
  <c r="L119" i="26"/>
  <c r="T119" i="26"/>
  <c r="I116" i="27"/>
  <c r="Q116" i="27"/>
  <c r="Y116" i="27"/>
  <c r="Q119" i="27"/>
  <c r="I122" i="27"/>
  <c r="Q122" i="27"/>
  <c r="Y122" i="27"/>
  <c r="K143" i="27"/>
  <c r="U143" i="27"/>
  <c r="S152" i="27"/>
  <c r="E153" i="27"/>
  <c r="C154" i="27"/>
  <c r="E90" i="29"/>
  <c r="O90" i="29"/>
  <c r="Y90" i="29"/>
  <c r="M94" i="29"/>
  <c r="W94" i="29"/>
  <c r="I99" i="29"/>
  <c r="U99" i="29"/>
  <c r="G105" i="29"/>
  <c r="F119" i="29"/>
  <c r="Q119" i="29"/>
  <c r="Q113" i="29" s="1"/>
  <c r="G120" i="29"/>
  <c r="R120" i="29"/>
  <c r="R113" i="29" s="1"/>
  <c r="H122" i="29"/>
  <c r="V122" i="29"/>
  <c r="W123" i="29"/>
  <c r="E119" i="30"/>
  <c r="M119" i="30"/>
  <c r="U119" i="30"/>
  <c r="F120" i="30"/>
  <c r="F94" i="30"/>
  <c r="N94" i="30"/>
  <c r="N120" i="30"/>
  <c r="V94" i="30"/>
  <c r="V120" i="30"/>
  <c r="E122" i="30"/>
  <c r="M122" i="30"/>
  <c r="U122" i="30"/>
  <c r="C123" i="30"/>
  <c r="C105" i="30"/>
  <c r="K123" i="30"/>
  <c r="K105" i="30"/>
  <c r="S123" i="30"/>
  <c r="S105" i="30"/>
  <c r="C67" i="24"/>
  <c r="K67" i="24"/>
  <c r="S67" i="24"/>
  <c r="C68" i="24"/>
  <c r="K68" i="24"/>
  <c r="S68" i="24"/>
  <c r="C69" i="24"/>
  <c r="K69" i="24"/>
  <c r="S69" i="24"/>
  <c r="H105" i="25"/>
  <c r="P105" i="25"/>
  <c r="X105" i="25"/>
  <c r="H119" i="25"/>
  <c r="P119" i="25"/>
  <c r="X119" i="25"/>
  <c r="E105" i="26"/>
  <c r="M105" i="26"/>
  <c r="U105" i="26"/>
  <c r="E116" i="26"/>
  <c r="M116" i="26"/>
  <c r="U116" i="26"/>
  <c r="E119" i="26"/>
  <c r="M119" i="26"/>
  <c r="U119" i="26"/>
  <c r="G154" i="27"/>
  <c r="O154" i="27"/>
  <c r="W154" i="27"/>
  <c r="B105" i="27"/>
  <c r="B116" i="27"/>
  <c r="J116" i="27"/>
  <c r="R116" i="27"/>
  <c r="R119" i="27"/>
  <c r="B122" i="27"/>
  <c r="J122" i="27"/>
  <c r="R122" i="27"/>
  <c r="L143" i="27"/>
  <c r="V143" i="27"/>
  <c r="F153" i="27"/>
  <c r="D154" i="27"/>
  <c r="P90" i="29"/>
  <c r="B94" i="29"/>
  <c r="N94" i="29"/>
  <c r="X94" i="29"/>
  <c r="R105" i="29"/>
  <c r="G119" i="29"/>
  <c r="H120" i="29"/>
  <c r="V120" i="29"/>
  <c r="W122" i="29"/>
  <c r="J123" i="29"/>
  <c r="F119" i="30"/>
  <c r="N119" i="30"/>
  <c r="V119" i="30"/>
  <c r="G120" i="30"/>
  <c r="G94" i="30"/>
  <c r="O94" i="30"/>
  <c r="O120" i="30"/>
  <c r="W94" i="30"/>
  <c r="W120" i="30"/>
  <c r="F122" i="30"/>
  <c r="F99" i="30"/>
  <c r="N122" i="30"/>
  <c r="N99" i="30"/>
  <c r="V99" i="30"/>
  <c r="V122" i="30"/>
  <c r="D123" i="30"/>
  <c r="D105" i="30"/>
  <c r="L123" i="30"/>
  <c r="L105" i="30"/>
  <c r="T123" i="30"/>
  <c r="T105" i="30"/>
  <c r="M90" i="30"/>
  <c r="E99" i="30"/>
  <c r="F116" i="26"/>
  <c r="N116" i="26"/>
  <c r="V116" i="26"/>
  <c r="H154" i="27"/>
  <c r="P154" i="27"/>
  <c r="X154" i="27"/>
  <c r="C105" i="27"/>
  <c r="S105" i="27"/>
  <c r="C116" i="27"/>
  <c r="K116" i="27"/>
  <c r="C119" i="27"/>
  <c r="K119" i="27"/>
  <c r="S119" i="27"/>
  <c r="K122" i="27"/>
  <c r="S122" i="27"/>
  <c r="M143" i="27"/>
  <c r="D119" i="29"/>
  <c r="D90" i="29"/>
  <c r="L119" i="29"/>
  <c r="L90" i="29"/>
  <c r="T119" i="29"/>
  <c r="T90" i="29"/>
  <c r="D122" i="29"/>
  <c r="D99" i="29"/>
  <c r="L122" i="29"/>
  <c r="L99" i="29"/>
  <c r="T122" i="29"/>
  <c r="T99" i="29"/>
  <c r="Q90" i="29"/>
  <c r="E94" i="29"/>
  <c r="O94" i="29"/>
  <c r="Y94" i="29"/>
  <c r="U105" i="29"/>
  <c r="H119" i="29"/>
  <c r="V119" i="29"/>
  <c r="I120" i="29"/>
  <c r="X122" i="29"/>
  <c r="N123" i="29"/>
  <c r="G119" i="30"/>
  <c r="O119" i="30"/>
  <c r="W119" i="30"/>
  <c r="H120" i="30"/>
  <c r="P120" i="30"/>
  <c r="X120" i="30"/>
  <c r="G122" i="30"/>
  <c r="G99" i="30"/>
  <c r="O122" i="30"/>
  <c r="O99" i="30"/>
  <c r="W99" i="30"/>
  <c r="W122" i="30"/>
  <c r="E123" i="30"/>
  <c r="E105" i="30"/>
  <c r="M123" i="30"/>
  <c r="M105" i="30"/>
  <c r="U123" i="30"/>
  <c r="U105" i="30"/>
  <c r="D119" i="31"/>
  <c r="L119" i="31"/>
  <c r="T119" i="31"/>
  <c r="E120" i="31"/>
  <c r="M120" i="31"/>
  <c r="U120" i="31"/>
  <c r="D122" i="31"/>
  <c r="L122" i="31"/>
  <c r="T122" i="31"/>
  <c r="G122" i="26"/>
  <c r="O122" i="26"/>
  <c r="W122" i="26"/>
  <c r="G152" i="27"/>
  <c r="O152" i="27"/>
  <c r="W152" i="27"/>
  <c r="D105" i="27"/>
  <c r="T105" i="27"/>
  <c r="D119" i="27"/>
  <c r="L119" i="27"/>
  <c r="T119" i="27"/>
  <c r="L122" i="27"/>
  <c r="T122" i="27"/>
  <c r="N143" i="27"/>
  <c r="V152" i="27"/>
  <c r="M113" i="29"/>
  <c r="U113" i="29"/>
  <c r="C123" i="29"/>
  <c r="C105" i="29"/>
  <c r="K123" i="29"/>
  <c r="K113" i="29" s="1"/>
  <c r="K105" i="29"/>
  <c r="S123" i="29"/>
  <c r="S105" i="29"/>
  <c r="H90" i="29"/>
  <c r="F94" i="29"/>
  <c r="P94" i="29"/>
  <c r="N99" i="29"/>
  <c r="X99" i="29"/>
  <c r="V105" i="29"/>
  <c r="I119" i="29"/>
  <c r="W119" i="29"/>
  <c r="J120" i="29"/>
  <c r="Y122" i="29"/>
  <c r="O123" i="29"/>
  <c r="O113" i="29" s="1"/>
  <c r="H119" i="30"/>
  <c r="P119" i="30"/>
  <c r="X119" i="30"/>
  <c r="I120" i="30"/>
  <c r="I94" i="30"/>
  <c r="Q94" i="30"/>
  <c r="Q120" i="30"/>
  <c r="Y94" i="30"/>
  <c r="Y120" i="30"/>
  <c r="H99" i="30"/>
  <c r="H122" i="30"/>
  <c r="P122" i="30"/>
  <c r="P99" i="30"/>
  <c r="X99" i="30"/>
  <c r="X122" i="30"/>
  <c r="F105" i="30"/>
  <c r="F123" i="30"/>
  <c r="N123" i="30"/>
  <c r="N105" i="30"/>
  <c r="V123" i="30"/>
  <c r="V105" i="30"/>
  <c r="O90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H122" i="26"/>
  <c r="P122" i="26"/>
  <c r="X122" i="26"/>
  <c r="H152" i="27"/>
  <c r="P152" i="27"/>
  <c r="X152" i="27"/>
  <c r="E105" i="27"/>
  <c r="M119" i="27"/>
  <c r="U119" i="27"/>
  <c r="D123" i="29"/>
  <c r="D105" i="29"/>
  <c r="L123" i="29"/>
  <c r="L105" i="29"/>
  <c r="T123" i="29"/>
  <c r="T105" i="29"/>
  <c r="I90" i="29"/>
  <c r="U90" i="29"/>
  <c r="Q94" i="29"/>
  <c r="E99" i="29"/>
  <c r="O99" i="29"/>
  <c r="Y99" i="29"/>
  <c r="M105" i="29"/>
  <c r="X119" i="29"/>
  <c r="B123" i="29"/>
  <c r="B113" i="29" s="1"/>
  <c r="Y119" i="30"/>
  <c r="I122" i="30"/>
  <c r="G123" i="30"/>
  <c r="H94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F72" i="33"/>
  <c r="F105" i="27"/>
  <c r="F116" i="27"/>
  <c r="N116" i="27"/>
  <c r="N119" i="27"/>
  <c r="V119" i="27"/>
  <c r="F99" i="29"/>
  <c r="P99" i="29"/>
  <c r="N105" i="29"/>
  <c r="N119" i="29"/>
  <c r="N113" i="29" s="1"/>
  <c r="P122" i="29"/>
  <c r="F123" i="29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B105" i="26"/>
  <c r="J105" i="26"/>
  <c r="R105" i="26"/>
  <c r="B119" i="26"/>
  <c r="J119" i="26"/>
  <c r="R119" i="26"/>
  <c r="G143" i="27"/>
  <c r="O143" i="27"/>
  <c r="W143" i="27"/>
  <c r="G153" i="27"/>
  <c r="O153" i="27"/>
  <c r="W153" i="27"/>
  <c r="G105" i="27"/>
  <c r="O105" i="27"/>
  <c r="W105" i="27"/>
  <c r="G116" i="27"/>
  <c r="O116" i="27"/>
  <c r="W116" i="27"/>
  <c r="G119" i="27"/>
  <c r="O119" i="27"/>
  <c r="W119" i="27"/>
  <c r="M90" i="29"/>
  <c r="U94" i="29"/>
  <c r="G99" i="29"/>
  <c r="Q99" i="29"/>
  <c r="E105" i="29"/>
  <c r="Q122" i="29"/>
  <c r="G123" i="29"/>
  <c r="G90" i="30"/>
  <c r="P94" i="30"/>
  <c r="C105" i="26"/>
  <c r="K105" i="26"/>
  <c r="S105" i="26"/>
  <c r="C119" i="26"/>
  <c r="K119" i="26"/>
  <c r="S119" i="26"/>
  <c r="K122" i="26"/>
  <c r="S122" i="26"/>
  <c r="H143" i="27"/>
  <c r="P143" i="27"/>
  <c r="X143" i="27"/>
  <c r="H153" i="27"/>
  <c r="P153" i="27"/>
  <c r="X153" i="27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O123" i="30"/>
  <c r="O123" i="31"/>
  <c r="W123" i="31"/>
  <c r="W123" i="30"/>
  <c r="X90" i="29"/>
  <c r="H99" i="29"/>
  <c r="F105" i="29"/>
  <c r="P119" i="29"/>
  <c r="V123" i="29"/>
  <c r="D90" i="30"/>
  <c r="D119" i="30"/>
  <c r="L119" i="30"/>
  <c r="L90" i="30"/>
  <c r="T119" i="30"/>
  <c r="T90" i="30"/>
  <c r="E120" i="30"/>
  <c r="M120" i="30"/>
  <c r="U120" i="30"/>
  <c r="D122" i="30"/>
  <c r="D99" i="30"/>
  <c r="L122" i="30"/>
  <c r="L99" i="30"/>
  <c r="T99" i="30"/>
  <c r="T122" i="30"/>
  <c r="B123" i="30"/>
  <c r="B105" i="30"/>
  <c r="J123" i="30"/>
  <c r="J105" i="30"/>
  <c r="R123" i="30"/>
  <c r="R105" i="30"/>
  <c r="H90" i="30"/>
  <c r="U94" i="30"/>
  <c r="C90" i="29"/>
  <c r="K90" i="29"/>
  <c r="S90" i="29"/>
  <c r="C94" i="29"/>
  <c r="K94" i="29"/>
  <c r="S94" i="29"/>
  <c r="C99" i="29"/>
  <c r="K99" i="29"/>
  <c r="S99" i="29"/>
  <c r="C120" i="29"/>
  <c r="C113" i="29" s="1"/>
  <c r="S120" i="29"/>
  <c r="S113" i="29" s="1"/>
  <c r="B120" i="30"/>
  <c r="J120" i="30"/>
  <c r="R120" i="30"/>
  <c r="B94" i="30"/>
  <c r="J94" i="30"/>
  <c r="R94" i="30"/>
  <c r="L120" i="30"/>
  <c r="I119" i="31"/>
  <c r="Q119" i="31"/>
  <c r="Y119" i="31"/>
  <c r="B120" i="31"/>
  <c r="J120" i="31"/>
  <c r="R120" i="31"/>
  <c r="I122" i="31"/>
  <c r="Q122" i="31"/>
  <c r="Y122" i="31"/>
  <c r="C90" i="31"/>
  <c r="M90" i="31"/>
  <c r="W90" i="31"/>
  <c r="K94" i="31"/>
  <c r="U94" i="31"/>
  <c r="G99" i="31"/>
  <c r="S99" i="31"/>
  <c r="E105" i="31"/>
  <c r="X57" i="33"/>
  <c r="L60" i="33"/>
  <c r="H63" i="33"/>
  <c r="O78" i="33"/>
  <c r="Y78" i="33"/>
  <c r="X80" i="33"/>
  <c r="G78" i="34"/>
  <c r="G57" i="34"/>
  <c r="O78" i="34"/>
  <c r="O57" i="34"/>
  <c r="W78" i="34"/>
  <c r="W57" i="34"/>
  <c r="I79" i="34"/>
  <c r="I60" i="34"/>
  <c r="Q79" i="34"/>
  <c r="Q60" i="34"/>
  <c r="Y79" i="34"/>
  <c r="Y60" i="34"/>
  <c r="G80" i="34"/>
  <c r="G63" i="34"/>
  <c r="O80" i="34"/>
  <c r="O63" i="34"/>
  <c r="W80" i="34"/>
  <c r="W63" i="34"/>
  <c r="E57" i="34"/>
  <c r="P60" i="34"/>
  <c r="D63" i="34"/>
  <c r="D72" i="37"/>
  <c r="D94" i="29"/>
  <c r="L94" i="29"/>
  <c r="T94" i="29"/>
  <c r="D120" i="29"/>
  <c r="T120" i="29"/>
  <c r="B119" i="30"/>
  <c r="J119" i="30"/>
  <c r="R119" i="30"/>
  <c r="C120" i="30"/>
  <c r="K120" i="30"/>
  <c r="S120" i="30"/>
  <c r="B122" i="30"/>
  <c r="J122" i="30"/>
  <c r="R122" i="30"/>
  <c r="C90" i="30"/>
  <c r="K90" i="30"/>
  <c r="S90" i="30"/>
  <c r="C94" i="30"/>
  <c r="K94" i="30"/>
  <c r="S94" i="30"/>
  <c r="C99" i="30"/>
  <c r="K99" i="30"/>
  <c r="S99" i="30"/>
  <c r="Q123" i="30"/>
  <c r="B119" i="31"/>
  <c r="B90" i="31"/>
  <c r="J119" i="31"/>
  <c r="J90" i="31"/>
  <c r="R119" i="31"/>
  <c r="R90" i="31"/>
  <c r="B122" i="31"/>
  <c r="B99" i="31"/>
  <c r="J122" i="31"/>
  <c r="J99" i="31"/>
  <c r="R122" i="31"/>
  <c r="R99" i="31"/>
  <c r="D90" i="31"/>
  <c r="N90" i="31"/>
  <c r="L94" i="31"/>
  <c r="V94" i="31"/>
  <c r="T99" i="31"/>
  <c r="P105" i="31"/>
  <c r="O57" i="33"/>
  <c r="Y57" i="33"/>
  <c r="M60" i="33"/>
  <c r="I63" i="33"/>
  <c r="F78" i="33"/>
  <c r="P78" i="33"/>
  <c r="P72" i="33" s="1"/>
  <c r="D79" i="33"/>
  <c r="D72" i="33" s="1"/>
  <c r="O80" i="33"/>
  <c r="Y80" i="33"/>
  <c r="U72" i="37"/>
  <c r="D94" i="30"/>
  <c r="T94" i="30"/>
  <c r="H123" i="30"/>
  <c r="I123" i="31"/>
  <c r="I105" i="31"/>
  <c r="Q123" i="31"/>
  <c r="Q105" i="31"/>
  <c r="Y123" i="31"/>
  <c r="Y105" i="31"/>
  <c r="E90" i="31"/>
  <c r="O90" i="31"/>
  <c r="M94" i="31"/>
  <c r="W94" i="31"/>
  <c r="K99" i="31"/>
  <c r="U99" i="31"/>
  <c r="S105" i="31"/>
  <c r="P57" i="33"/>
  <c r="G78" i="33"/>
  <c r="Q78" i="33"/>
  <c r="Q79" i="33"/>
  <c r="P80" i="33"/>
  <c r="T63" i="34"/>
  <c r="F78" i="35"/>
  <c r="N78" i="35"/>
  <c r="V78" i="35"/>
  <c r="H79" i="35"/>
  <c r="P79" i="35"/>
  <c r="X79" i="35"/>
  <c r="F80" i="35"/>
  <c r="N80" i="35"/>
  <c r="V80" i="35"/>
  <c r="B123" i="31"/>
  <c r="B105" i="31"/>
  <c r="J123" i="31"/>
  <c r="J105" i="31"/>
  <c r="R123" i="31"/>
  <c r="R105" i="31"/>
  <c r="F90" i="31"/>
  <c r="N94" i="31"/>
  <c r="X94" i="31"/>
  <c r="L99" i="31"/>
  <c r="V99" i="31"/>
  <c r="T105" i="31"/>
  <c r="G57" i="33"/>
  <c r="Q57" i="33"/>
  <c r="E60" i="33"/>
  <c r="Y60" i="33"/>
  <c r="W63" i="33"/>
  <c r="H78" i="33"/>
  <c r="T79" i="33"/>
  <c r="T72" i="33" s="1"/>
  <c r="G80" i="33"/>
  <c r="Q80" i="33"/>
  <c r="B78" i="34"/>
  <c r="J78" i="34"/>
  <c r="R78" i="34"/>
  <c r="D79" i="34"/>
  <c r="L79" i="34"/>
  <c r="T79" i="34"/>
  <c r="B80" i="34"/>
  <c r="J80" i="34"/>
  <c r="R80" i="34"/>
  <c r="J57" i="34"/>
  <c r="T57" i="34"/>
  <c r="H60" i="34"/>
  <c r="T60" i="34"/>
  <c r="J63" i="34"/>
  <c r="G90" i="31"/>
  <c r="E94" i="31"/>
  <c r="O94" i="31"/>
  <c r="M99" i="31"/>
  <c r="W99" i="31"/>
  <c r="K105" i="31"/>
  <c r="U105" i="31"/>
  <c r="B79" i="34"/>
  <c r="B79" i="33"/>
  <c r="B60" i="33"/>
  <c r="J79" i="34"/>
  <c r="J79" i="33"/>
  <c r="J60" i="33"/>
  <c r="R79" i="34"/>
  <c r="R79" i="33"/>
  <c r="R60" i="33"/>
  <c r="H57" i="33"/>
  <c r="X63" i="33"/>
  <c r="I78" i="33"/>
  <c r="H80" i="33"/>
  <c r="E79" i="34"/>
  <c r="M79" i="34"/>
  <c r="U79" i="34"/>
  <c r="U57" i="34"/>
  <c r="H78" i="35"/>
  <c r="P78" i="35"/>
  <c r="X78" i="35"/>
  <c r="B79" i="35"/>
  <c r="J79" i="35"/>
  <c r="R79" i="35"/>
  <c r="H80" i="35"/>
  <c r="P80" i="35"/>
  <c r="X80" i="35"/>
  <c r="T90" i="31"/>
  <c r="F94" i="31"/>
  <c r="P94" i="31"/>
  <c r="D99" i="31"/>
  <c r="N99" i="31"/>
  <c r="L105" i="31"/>
  <c r="C79" i="34"/>
  <c r="C79" i="33"/>
  <c r="C60" i="33"/>
  <c r="K79" i="34"/>
  <c r="K79" i="33"/>
  <c r="K60" i="33"/>
  <c r="S79" i="34"/>
  <c r="S79" i="33"/>
  <c r="S60" i="33"/>
  <c r="I57" i="33"/>
  <c r="Q60" i="33"/>
  <c r="O63" i="33"/>
  <c r="Y63" i="33"/>
  <c r="I79" i="33"/>
  <c r="I80" i="33"/>
  <c r="F79" i="34"/>
  <c r="F60" i="34"/>
  <c r="N79" i="34"/>
  <c r="N60" i="34"/>
  <c r="V79" i="34"/>
  <c r="V60" i="34"/>
  <c r="B57" i="34"/>
  <c r="L57" i="34"/>
  <c r="X60" i="34"/>
  <c r="L63" i="34"/>
  <c r="I78" i="35"/>
  <c r="Q78" i="35"/>
  <c r="Y78" i="35"/>
  <c r="C79" i="35"/>
  <c r="K79" i="35"/>
  <c r="S79" i="35"/>
  <c r="I80" i="35"/>
  <c r="Q80" i="35"/>
  <c r="Y80" i="35"/>
  <c r="U90" i="31"/>
  <c r="G94" i="31"/>
  <c r="E99" i="31"/>
  <c r="O99" i="31"/>
  <c r="C105" i="31"/>
  <c r="M105" i="31"/>
  <c r="B78" i="33"/>
  <c r="B57" i="33"/>
  <c r="J78" i="33"/>
  <c r="J57" i="33"/>
  <c r="R78" i="33"/>
  <c r="R57" i="33"/>
  <c r="B80" i="33"/>
  <c r="B63" i="33"/>
  <c r="J80" i="33"/>
  <c r="J63" i="33"/>
  <c r="R80" i="33"/>
  <c r="R63" i="33"/>
  <c r="P63" i="33"/>
  <c r="W78" i="33"/>
  <c r="G79" i="34"/>
  <c r="G60" i="34"/>
  <c r="O79" i="34"/>
  <c r="O60" i="34"/>
  <c r="W79" i="34"/>
  <c r="W60" i="34"/>
  <c r="E80" i="34"/>
  <c r="E63" i="34"/>
  <c r="M80" i="34"/>
  <c r="M63" i="34"/>
  <c r="U80" i="34"/>
  <c r="U63" i="34"/>
  <c r="M57" i="34"/>
  <c r="L60" i="34"/>
  <c r="B63" i="34"/>
  <c r="B78" i="35"/>
  <c r="J78" i="35"/>
  <c r="R78" i="35"/>
  <c r="D79" i="35"/>
  <c r="L79" i="35"/>
  <c r="T79" i="35"/>
  <c r="B80" i="35"/>
  <c r="J80" i="35"/>
  <c r="R80" i="35"/>
  <c r="Y105" i="30"/>
  <c r="I120" i="31"/>
  <c r="Q120" i="31"/>
  <c r="Y120" i="31"/>
  <c r="L90" i="31"/>
  <c r="V90" i="31"/>
  <c r="H94" i="31"/>
  <c r="F99" i="31"/>
  <c r="D105" i="31"/>
  <c r="C78" i="34"/>
  <c r="C78" i="33"/>
  <c r="C57" i="33"/>
  <c r="K78" i="34"/>
  <c r="K78" i="33"/>
  <c r="K57" i="33"/>
  <c r="S78" i="34"/>
  <c r="S78" i="33"/>
  <c r="S57" i="33"/>
  <c r="C80" i="34"/>
  <c r="C80" i="33"/>
  <c r="C63" i="33"/>
  <c r="K80" i="34"/>
  <c r="K80" i="33"/>
  <c r="K63" i="33"/>
  <c r="S80" i="34"/>
  <c r="S80" i="33"/>
  <c r="S63" i="33"/>
  <c r="W57" i="33"/>
  <c r="I60" i="33"/>
  <c r="U60" i="33"/>
  <c r="G63" i="33"/>
  <c r="Q63" i="33"/>
  <c r="X78" i="33"/>
  <c r="X72" i="33" s="1"/>
  <c r="Y79" i="33"/>
  <c r="W80" i="33"/>
  <c r="F78" i="34"/>
  <c r="F57" i="34"/>
  <c r="N78" i="34"/>
  <c r="N57" i="34"/>
  <c r="V78" i="34"/>
  <c r="V57" i="34"/>
  <c r="F80" i="34"/>
  <c r="F63" i="34"/>
  <c r="N80" i="34"/>
  <c r="N63" i="34"/>
  <c r="V80" i="34"/>
  <c r="V63" i="34"/>
  <c r="D57" i="34"/>
  <c r="C78" i="35"/>
  <c r="K78" i="35"/>
  <c r="S78" i="35"/>
  <c r="E79" i="35"/>
  <c r="M79" i="35"/>
  <c r="U79" i="35"/>
  <c r="C80" i="35"/>
  <c r="K80" i="35"/>
  <c r="S80" i="35"/>
  <c r="I90" i="31"/>
  <c r="Q90" i="31"/>
  <c r="Y90" i="31"/>
  <c r="I94" i="31"/>
  <c r="Q94" i="31"/>
  <c r="Y94" i="31"/>
  <c r="I99" i="31"/>
  <c r="Q99" i="31"/>
  <c r="Y99" i="31"/>
  <c r="B57" i="35"/>
  <c r="J57" i="35"/>
  <c r="R57" i="35"/>
  <c r="B60" i="35"/>
  <c r="J60" i="35"/>
  <c r="R60" i="35"/>
  <c r="B63" i="35"/>
  <c r="J63" i="35"/>
  <c r="R63" i="35"/>
  <c r="C57" i="37"/>
  <c r="K57" i="37"/>
  <c r="S57" i="37"/>
  <c r="C60" i="37"/>
  <c r="K60" i="37"/>
  <c r="S60" i="37"/>
  <c r="C63" i="37"/>
  <c r="K63" i="37"/>
  <c r="S63" i="37"/>
  <c r="L78" i="37"/>
  <c r="S79" i="37"/>
  <c r="S72" i="37" s="1"/>
  <c r="I80" i="37"/>
  <c r="T80" i="37"/>
  <c r="Q57" i="38"/>
  <c r="U60" i="38"/>
  <c r="I78" i="38"/>
  <c r="W78" i="38"/>
  <c r="M79" i="38"/>
  <c r="X79" i="38"/>
  <c r="N80" i="38"/>
  <c r="Y80" i="38"/>
  <c r="H78" i="39"/>
  <c r="P78" i="39"/>
  <c r="X78" i="39"/>
  <c r="H80" i="39"/>
  <c r="P80" i="39"/>
  <c r="X80" i="39"/>
  <c r="E63" i="39"/>
  <c r="Q78" i="39"/>
  <c r="D79" i="39"/>
  <c r="X72" i="41"/>
  <c r="I90" i="43"/>
  <c r="I72" i="43"/>
  <c r="Q90" i="43"/>
  <c r="Q72" i="43"/>
  <c r="Y90" i="43"/>
  <c r="Y72" i="43"/>
  <c r="V72" i="43"/>
  <c r="N90" i="43"/>
  <c r="B94" i="31"/>
  <c r="J94" i="31"/>
  <c r="R94" i="31"/>
  <c r="C57" i="35"/>
  <c r="K57" i="35"/>
  <c r="S57" i="35"/>
  <c r="C60" i="35"/>
  <c r="K60" i="35"/>
  <c r="S60" i="35"/>
  <c r="C63" i="35"/>
  <c r="K63" i="35"/>
  <c r="S63" i="35"/>
  <c r="D57" i="37"/>
  <c r="T57" i="37"/>
  <c r="D60" i="37"/>
  <c r="L60" i="37"/>
  <c r="T60" i="37"/>
  <c r="D63" i="37"/>
  <c r="L63" i="37"/>
  <c r="M78" i="37"/>
  <c r="M72" i="37" s="1"/>
  <c r="I79" i="37"/>
  <c r="T79" i="37"/>
  <c r="J80" i="37"/>
  <c r="G57" i="38"/>
  <c r="I63" i="38"/>
  <c r="W63" i="38"/>
  <c r="N79" i="38"/>
  <c r="Y79" i="38"/>
  <c r="O80" i="38"/>
  <c r="E60" i="39"/>
  <c r="D78" i="39"/>
  <c r="R78" i="39"/>
  <c r="I80" i="39"/>
  <c r="T80" i="39"/>
  <c r="B90" i="43"/>
  <c r="B90" i="41"/>
  <c r="B81" i="41" s="1"/>
  <c r="B72" i="41"/>
  <c r="J90" i="43"/>
  <c r="J90" i="41"/>
  <c r="J81" i="41" s="1"/>
  <c r="J72" i="41"/>
  <c r="R90" i="43"/>
  <c r="R90" i="41"/>
  <c r="R81" i="41" s="1"/>
  <c r="R72" i="41"/>
  <c r="P90" i="41"/>
  <c r="P81" i="41" s="1"/>
  <c r="G90" i="42"/>
  <c r="O90" i="43"/>
  <c r="D60" i="35"/>
  <c r="L60" i="35"/>
  <c r="T60" i="35"/>
  <c r="E60" i="37"/>
  <c r="M60" i="37"/>
  <c r="U60" i="37"/>
  <c r="W78" i="37"/>
  <c r="W72" i="37" s="1"/>
  <c r="Y80" i="37"/>
  <c r="I60" i="38"/>
  <c r="Y78" i="38"/>
  <c r="P80" i="38"/>
  <c r="T57" i="39"/>
  <c r="I60" i="39"/>
  <c r="E78" i="39"/>
  <c r="S78" i="39"/>
  <c r="J80" i="39"/>
  <c r="U80" i="39"/>
  <c r="C90" i="42"/>
  <c r="C90" i="41"/>
  <c r="C81" i="41" s="1"/>
  <c r="C72" i="41"/>
  <c r="K90" i="42"/>
  <c r="K90" i="41"/>
  <c r="K81" i="41" s="1"/>
  <c r="K72" i="41"/>
  <c r="S90" i="42"/>
  <c r="S90" i="41"/>
  <c r="S81" i="41" s="1"/>
  <c r="S72" i="41"/>
  <c r="F90" i="42"/>
  <c r="F72" i="42"/>
  <c r="N90" i="42"/>
  <c r="N72" i="42"/>
  <c r="V90" i="42"/>
  <c r="V72" i="42"/>
  <c r="X90" i="42"/>
  <c r="C90" i="43"/>
  <c r="S90" i="43"/>
  <c r="E60" i="35"/>
  <c r="M60" i="35"/>
  <c r="U60" i="35"/>
  <c r="F60" i="37"/>
  <c r="N60" i="37"/>
  <c r="V60" i="37"/>
  <c r="O78" i="37"/>
  <c r="O72" i="37" s="1"/>
  <c r="Y78" i="37"/>
  <c r="Y72" i="37" s="1"/>
  <c r="K79" i="37"/>
  <c r="K72" i="37" s="1"/>
  <c r="Y79" i="37"/>
  <c r="B79" i="38"/>
  <c r="B60" i="38"/>
  <c r="J79" i="38"/>
  <c r="J60" i="38"/>
  <c r="R79" i="38"/>
  <c r="R60" i="38"/>
  <c r="O78" i="38"/>
  <c r="E79" i="38"/>
  <c r="P79" i="38"/>
  <c r="F80" i="38"/>
  <c r="Q80" i="38"/>
  <c r="U57" i="39"/>
  <c r="U60" i="39"/>
  <c r="I78" i="39"/>
  <c r="Y80" i="39"/>
  <c r="P72" i="41"/>
  <c r="F57" i="35"/>
  <c r="N57" i="35"/>
  <c r="V57" i="35"/>
  <c r="F63" i="35"/>
  <c r="N63" i="35"/>
  <c r="V63" i="35"/>
  <c r="G57" i="37"/>
  <c r="G63" i="37"/>
  <c r="O63" i="37"/>
  <c r="W63" i="37"/>
  <c r="Q78" i="37"/>
  <c r="L79" i="37"/>
  <c r="B80" i="37"/>
  <c r="C79" i="38"/>
  <c r="C60" i="38"/>
  <c r="K79" i="38"/>
  <c r="K60" i="38"/>
  <c r="S79" i="38"/>
  <c r="S60" i="38"/>
  <c r="P78" i="38"/>
  <c r="F79" i="38"/>
  <c r="Q79" i="38"/>
  <c r="G80" i="38"/>
  <c r="F79" i="39"/>
  <c r="F60" i="39"/>
  <c r="N79" i="39"/>
  <c r="N60" i="39"/>
  <c r="V79" i="39"/>
  <c r="V60" i="39"/>
  <c r="L57" i="39"/>
  <c r="Y60" i="39"/>
  <c r="J78" i="39"/>
  <c r="L80" i="39"/>
  <c r="E90" i="43"/>
  <c r="E72" i="43"/>
  <c r="M90" i="43"/>
  <c r="M72" i="43"/>
  <c r="U90" i="43"/>
  <c r="U72" i="43"/>
  <c r="F90" i="43"/>
  <c r="I78" i="37"/>
  <c r="R78" i="37"/>
  <c r="C79" i="37"/>
  <c r="M79" i="37"/>
  <c r="C80" i="37"/>
  <c r="Q80" i="37"/>
  <c r="B78" i="38"/>
  <c r="B57" i="38"/>
  <c r="J78" i="38"/>
  <c r="J57" i="38"/>
  <c r="R78" i="38"/>
  <c r="R57" i="38"/>
  <c r="D79" i="38"/>
  <c r="D60" i="38"/>
  <c r="L79" i="38"/>
  <c r="L60" i="38"/>
  <c r="T79" i="38"/>
  <c r="T60" i="38"/>
  <c r="B80" i="38"/>
  <c r="B63" i="38"/>
  <c r="J80" i="38"/>
  <c r="J63" i="38"/>
  <c r="R80" i="38"/>
  <c r="R63" i="38"/>
  <c r="H80" i="38"/>
  <c r="G79" i="39"/>
  <c r="G60" i="39"/>
  <c r="O79" i="39"/>
  <c r="O60" i="39"/>
  <c r="W79" i="39"/>
  <c r="W60" i="39"/>
  <c r="M57" i="39"/>
  <c r="K78" i="39"/>
  <c r="Y78" i="39"/>
  <c r="B80" i="39"/>
  <c r="M80" i="39"/>
  <c r="I90" i="42"/>
  <c r="I72" i="42"/>
  <c r="Q90" i="42"/>
  <c r="Q72" i="42"/>
  <c r="Y90" i="42"/>
  <c r="Y72" i="42"/>
  <c r="H57" i="35"/>
  <c r="P57" i="35"/>
  <c r="X57" i="35"/>
  <c r="H60" i="35"/>
  <c r="P60" i="35"/>
  <c r="X60" i="35"/>
  <c r="H63" i="35"/>
  <c r="P63" i="35"/>
  <c r="X63" i="35"/>
  <c r="Q60" i="37"/>
  <c r="Q63" i="37"/>
  <c r="J78" i="37"/>
  <c r="R80" i="37"/>
  <c r="C78" i="38"/>
  <c r="C57" i="38"/>
  <c r="K78" i="38"/>
  <c r="K57" i="38"/>
  <c r="S78" i="38"/>
  <c r="S57" i="38"/>
  <c r="C80" i="38"/>
  <c r="C63" i="38"/>
  <c r="K80" i="38"/>
  <c r="K63" i="38"/>
  <c r="S80" i="38"/>
  <c r="S63" i="38"/>
  <c r="V79" i="38"/>
  <c r="F78" i="39"/>
  <c r="F57" i="39"/>
  <c r="N78" i="39"/>
  <c r="N57" i="39"/>
  <c r="V78" i="39"/>
  <c r="V57" i="39"/>
  <c r="H79" i="39"/>
  <c r="H60" i="39"/>
  <c r="P79" i="39"/>
  <c r="P60" i="39"/>
  <c r="X79" i="39"/>
  <c r="X60" i="39"/>
  <c r="F80" i="39"/>
  <c r="F63" i="39"/>
  <c r="N80" i="39"/>
  <c r="N63" i="39"/>
  <c r="V80" i="39"/>
  <c r="V63" i="39"/>
  <c r="G90" i="41"/>
  <c r="G81" i="41" s="1"/>
  <c r="G72" i="41"/>
  <c r="O90" i="41"/>
  <c r="O81" i="41" s="1"/>
  <c r="O72" i="41"/>
  <c r="W90" i="41"/>
  <c r="W81" i="41" s="1"/>
  <c r="W72" i="41"/>
  <c r="B90" i="42"/>
  <c r="B72" i="42"/>
  <c r="J90" i="42"/>
  <c r="J72" i="42"/>
  <c r="R90" i="42"/>
  <c r="R72" i="42"/>
  <c r="K90" i="43"/>
  <c r="I57" i="35"/>
  <c r="Q57" i="35"/>
  <c r="Y57" i="35"/>
  <c r="I63" i="35"/>
  <c r="Q63" i="35"/>
  <c r="Y63" i="35"/>
  <c r="B57" i="37"/>
  <c r="R63" i="37"/>
  <c r="B78" i="37"/>
  <c r="D78" i="38"/>
  <c r="L78" i="38"/>
  <c r="T78" i="38"/>
  <c r="D80" i="38"/>
  <c r="L80" i="38"/>
  <c r="T80" i="38"/>
  <c r="H78" i="38"/>
  <c r="X80" i="38"/>
  <c r="G78" i="39"/>
  <c r="G57" i="39"/>
  <c r="O78" i="39"/>
  <c r="O57" i="39"/>
  <c r="W78" i="39"/>
  <c r="W57" i="39"/>
  <c r="G80" i="39"/>
  <c r="G63" i="39"/>
  <c r="O80" i="39"/>
  <c r="O63" i="39"/>
  <c r="W80" i="39"/>
  <c r="W63" i="39"/>
  <c r="Q60" i="39"/>
  <c r="D63" i="39"/>
  <c r="H90" i="43"/>
  <c r="H72" i="43"/>
  <c r="P90" i="43"/>
  <c r="P72" i="43"/>
  <c r="X90" i="43"/>
  <c r="X72" i="43"/>
  <c r="I77" i="45"/>
  <c r="I69" i="45" s="1"/>
  <c r="I60" i="45"/>
  <c r="Q77" i="45"/>
  <c r="Q69" i="45" s="1"/>
  <c r="Q60" i="45"/>
  <c r="Y77" i="45"/>
  <c r="Y69" i="45" s="1"/>
  <c r="Y60" i="45"/>
  <c r="H77" i="46"/>
  <c r="P77" i="46"/>
  <c r="X77" i="46"/>
  <c r="D77" i="47"/>
  <c r="L77" i="47"/>
  <c r="T77" i="47"/>
  <c r="D57" i="38"/>
  <c r="L57" i="38"/>
  <c r="T57" i="38"/>
  <c r="D63" i="38"/>
  <c r="L63" i="38"/>
  <c r="T63" i="38"/>
  <c r="P60" i="45"/>
  <c r="D77" i="45"/>
  <c r="D69" i="45" s="1"/>
  <c r="D60" i="45"/>
  <c r="L77" i="45"/>
  <c r="L69" i="45" s="1"/>
  <c r="L60" i="45"/>
  <c r="T77" i="45"/>
  <c r="T69" i="45" s="1"/>
  <c r="T60" i="45"/>
  <c r="D77" i="46"/>
  <c r="L77" i="46"/>
  <c r="T77" i="46"/>
  <c r="H77" i="47"/>
  <c r="P77" i="47"/>
  <c r="X77" i="47"/>
  <c r="H60" i="45"/>
  <c r="X60" i="45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E60" i="45"/>
  <c r="M60" i="45"/>
  <c r="U60" i="45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Q72" i="37" l="1"/>
  <c r="B72" i="37"/>
  <c r="C72" i="37"/>
  <c r="I72" i="37"/>
  <c r="T72" i="37"/>
  <c r="J72" i="37"/>
  <c r="S72" i="33"/>
  <c r="I72" i="33"/>
  <c r="H72" i="33"/>
  <c r="Q72" i="33"/>
  <c r="W72" i="33"/>
  <c r="G72" i="33"/>
  <c r="R72" i="33"/>
  <c r="Y72" i="33"/>
  <c r="X113" i="29"/>
  <c r="D113" i="29"/>
  <c r="F113" i="29"/>
  <c r="W113" i="29"/>
  <c r="I113" i="29"/>
  <c r="P113" i="29"/>
  <c r="H113" i="29"/>
  <c r="L74" i="24"/>
  <c r="L171" i="4" s="1"/>
  <c r="W74" i="24"/>
  <c r="W171" i="4" s="1"/>
  <c r="R74" i="24"/>
  <c r="R171" i="4" s="1"/>
  <c r="C74" i="24"/>
  <c r="C171" i="4" s="1"/>
  <c r="C69" i="4"/>
  <c r="C142" i="4" s="1"/>
  <c r="P74" i="24"/>
  <c r="P171" i="4" s="1"/>
  <c r="P69" i="4"/>
  <c r="P142" i="4" s="1"/>
  <c r="G74" i="24"/>
  <c r="G171" i="4" s="1"/>
  <c r="G69" i="4"/>
  <c r="G142" i="4" s="1"/>
  <c r="K74" i="24"/>
  <c r="K171" i="4" s="1"/>
  <c r="K69" i="4"/>
  <c r="K142" i="4" s="1"/>
  <c r="O74" i="24"/>
  <c r="O171" i="4" s="1"/>
  <c r="J74" i="24"/>
  <c r="J171" i="4" s="1"/>
  <c r="J69" i="4"/>
  <c r="J142" i="4" s="1"/>
  <c r="F74" i="24"/>
  <c r="F171" i="4" s="1"/>
  <c r="F69" i="4"/>
  <c r="F142" i="4" s="1"/>
  <c r="B74" i="24"/>
  <c r="B171" i="4" s="1"/>
  <c r="B69" i="4"/>
  <c r="B142" i="4" s="1"/>
  <c r="Y74" i="24"/>
  <c r="Y171" i="4" s="1"/>
  <c r="Y69" i="4"/>
  <c r="Y142" i="4" s="1"/>
  <c r="X74" i="24"/>
  <c r="X171" i="4" s="1"/>
  <c r="X69" i="4"/>
  <c r="X142" i="4" s="1"/>
  <c r="E74" i="24"/>
  <c r="E171" i="4" s="1"/>
  <c r="E69" i="4"/>
  <c r="E142" i="4" s="1"/>
  <c r="I74" i="24"/>
  <c r="I171" i="4" s="1"/>
  <c r="I69" i="4"/>
  <c r="I142" i="4" s="1"/>
  <c r="V74" i="24"/>
  <c r="V171" i="4" s="1"/>
  <c r="V69" i="4"/>
  <c r="V142" i="4" s="1"/>
  <c r="B146" i="25"/>
  <c r="Q146" i="25"/>
  <c r="D74" i="24"/>
  <c r="D171" i="4" s="1"/>
  <c r="D69" i="4"/>
  <c r="D142" i="4" s="1"/>
  <c r="H74" i="24"/>
  <c r="H171" i="4" s="1"/>
  <c r="H69" i="4"/>
  <c r="H142" i="4" s="1"/>
  <c r="Q74" i="24"/>
  <c r="Q171" i="4" s="1"/>
  <c r="Q69" i="4"/>
  <c r="Q142" i="4" s="1"/>
  <c r="J161" i="23"/>
  <c r="J154" i="23"/>
  <c r="J61" i="20"/>
  <c r="J160" i="23"/>
  <c r="F144" i="23"/>
  <c r="F57" i="20"/>
  <c r="F56" i="20" s="1"/>
  <c r="F60" i="20"/>
  <c r="G79" i="20"/>
  <c r="G170" i="4" s="1"/>
  <c r="Y170" i="23"/>
  <c r="Y62" i="20"/>
  <c r="S153" i="23"/>
  <c r="R163" i="23"/>
  <c r="R61" i="20"/>
  <c r="O132" i="23"/>
  <c r="U165" i="23"/>
  <c r="W176" i="23"/>
  <c r="W62" i="20"/>
  <c r="W170" i="23"/>
  <c r="W165" i="23" s="1"/>
  <c r="W175" i="23"/>
  <c r="H163" i="23"/>
  <c r="H61" i="20"/>
  <c r="D143" i="23"/>
  <c r="D60" i="20"/>
  <c r="Y144" i="23"/>
  <c r="Y60" i="20"/>
  <c r="Y57" i="20"/>
  <c r="Y56" i="20" s="1"/>
  <c r="E113" i="4"/>
  <c r="E59" i="20"/>
  <c r="E112" i="4" s="1"/>
  <c r="N144" i="23"/>
  <c r="N60" i="20"/>
  <c r="O113" i="4"/>
  <c r="I78" i="20"/>
  <c r="I169" i="4" s="1"/>
  <c r="D160" i="23"/>
  <c r="G158" i="23"/>
  <c r="G146" i="23" s="1"/>
  <c r="G61" i="20"/>
  <c r="P158" i="23"/>
  <c r="P163" i="23"/>
  <c r="P61" i="20"/>
  <c r="P151" i="23"/>
  <c r="P146" i="23" s="1"/>
  <c r="P157" i="23"/>
  <c r="S157" i="23"/>
  <c r="F165" i="23"/>
  <c r="H158" i="23"/>
  <c r="C144" i="23"/>
  <c r="C139" i="23"/>
  <c r="C137" i="23"/>
  <c r="C143" i="23"/>
  <c r="C141" i="23"/>
  <c r="C60" i="20"/>
  <c r="J157" i="23"/>
  <c r="L144" i="23"/>
  <c r="L60" i="20"/>
  <c r="Y146" i="23"/>
  <c r="K137" i="23"/>
  <c r="K144" i="23"/>
  <c r="K60" i="20"/>
  <c r="K143" i="23"/>
  <c r="K140" i="23"/>
  <c r="K132" i="23" s="1"/>
  <c r="K139" i="23"/>
  <c r="W60" i="20"/>
  <c r="W144" i="23"/>
  <c r="W143" i="23"/>
  <c r="W140" i="23"/>
  <c r="W57" i="20"/>
  <c r="W56" i="20" s="1"/>
  <c r="W139" i="23"/>
  <c r="W137" i="23"/>
  <c r="W132" i="23" s="1"/>
  <c r="T153" i="23"/>
  <c r="O179" i="23"/>
  <c r="O165" i="23" s="1"/>
  <c r="O62" i="20"/>
  <c r="R153" i="23"/>
  <c r="J140" i="23"/>
  <c r="J132" i="23" s="1"/>
  <c r="J60" i="20"/>
  <c r="J57" i="20"/>
  <c r="J56" i="20" s="1"/>
  <c r="O154" i="23"/>
  <c r="O61" i="20"/>
  <c r="O153" i="23"/>
  <c r="O151" i="23"/>
  <c r="O146" i="23" s="1"/>
  <c r="O57" i="20"/>
  <c r="O56" i="20" s="1"/>
  <c r="N141" i="23"/>
  <c r="R151" i="23"/>
  <c r="Y171" i="23"/>
  <c r="Y176" i="23"/>
  <c r="H153" i="23"/>
  <c r="F141" i="23"/>
  <c r="Y139" i="23"/>
  <c r="H151" i="23"/>
  <c r="R161" i="23"/>
  <c r="Y172" i="23"/>
  <c r="P175" i="23"/>
  <c r="Y140" i="23"/>
  <c r="Y132" i="23" s="1"/>
  <c r="J151" i="23"/>
  <c r="J146" i="23" s="1"/>
  <c r="E132" i="23"/>
  <c r="R77" i="20"/>
  <c r="R168" i="4" s="1"/>
  <c r="I140" i="23"/>
  <c r="I60" i="20"/>
  <c r="V144" i="23"/>
  <c r="V132" i="23" s="1"/>
  <c r="V60" i="20"/>
  <c r="V57" i="20"/>
  <c r="V56" i="20" s="1"/>
  <c r="Q132" i="23"/>
  <c r="W171" i="23"/>
  <c r="C132" i="23"/>
  <c r="D144" i="23"/>
  <c r="W161" i="23"/>
  <c r="W146" i="23" s="1"/>
  <c r="W61" i="20"/>
  <c r="F143" i="23"/>
  <c r="N140" i="23"/>
  <c r="V175" i="23"/>
  <c r="R155" i="23"/>
  <c r="J155" i="23"/>
  <c r="F140" i="23"/>
  <c r="L139" i="23"/>
  <c r="H155" i="23"/>
  <c r="P161" i="23"/>
  <c r="S132" i="23"/>
  <c r="O77" i="20"/>
  <c r="O168" i="4" s="1"/>
  <c r="W141" i="23"/>
  <c r="H161" i="23"/>
  <c r="G157" i="23"/>
  <c r="G161" i="23"/>
  <c r="R160" i="23"/>
  <c r="I132" i="23"/>
  <c r="H77" i="20"/>
  <c r="H168" i="4" s="1"/>
  <c r="N139" i="23"/>
  <c r="D137" i="23"/>
  <c r="H160" i="23"/>
  <c r="V171" i="23"/>
  <c r="L140" i="23"/>
  <c r="L132" i="23" s="1"/>
  <c r="V170" i="23"/>
  <c r="V165" i="23" s="1"/>
  <c r="Y78" i="20"/>
  <c r="Y169" i="4" s="1"/>
  <c r="T140" i="23"/>
  <c r="T132" i="23" s="1"/>
  <c r="T60" i="20"/>
  <c r="E65" i="4"/>
  <c r="E138" i="4" s="1"/>
  <c r="O65" i="4"/>
  <c r="O138" i="4" s="1"/>
  <c r="G194" i="21"/>
  <c r="N194" i="23"/>
  <c r="F194" i="23"/>
  <c r="V205" i="23"/>
  <c r="U76" i="20"/>
  <c r="U167" i="4" s="1"/>
  <c r="M76" i="20"/>
  <c r="M167" i="4" s="1"/>
  <c r="M65" i="4"/>
  <c r="M138" i="4" s="1"/>
  <c r="B76" i="20"/>
  <c r="B167" i="4" s="1"/>
  <c r="B65" i="4"/>
  <c r="B138" i="4" s="1"/>
  <c r="J65" i="4"/>
  <c r="J138" i="4" s="1"/>
  <c r="F65" i="4"/>
  <c r="F138" i="4" s="1"/>
  <c r="R79" i="16"/>
  <c r="R108" i="4" s="1"/>
  <c r="R109" i="4"/>
  <c r="X229" i="19"/>
  <c r="X81" i="16"/>
  <c r="X77" i="16"/>
  <c r="X76" i="16" s="1"/>
  <c r="W229" i="19"/>
  <c r="W81" i="16"/>
  <c r="W77" i="16"/>
  <c r="W76" i="16" s="1"/>
  <c r="X184" i="19"/>
  <c r="F160" i="19"/>
  <c r="W184" i="19"/>
  <c r="J160" i="19"/>
  <c r="X190" i="19"/>
  <c r="R178" i="19"/>
  <c r="J178" i="19"/>
  <c r="X191" i="19"/>
  <c r="Y102" i="16"/>
  <c r="Y165" i="4" s="1"/>
  <c r="B102" i="16"/>
  <c r="B165" i="4" s="1"/>
  <c r="R102" i="16"/>
  <c r="R165" i="4" s="1"/>
  <c r="J79" i="16"/>
  <c r="J108" i="4" s="1"/>
  <c r="J110" i="4"/>
  <c r="Y192" i="19"/>
  <c r="H79" i="16"/>
  <c r="H110" i="4"/>
  <c r="W190" i="19"/>
  <c r="Y229" i="19"/>
  <c r="D190" i="19"/>
  <c r="X185" i="19"/>
  <c r="G79" i="16"/>
  <c r="G108" i="4" s="1"/>
  <c r="G110" i="4"/>
  <c r="B79" i="16"/>
  <c r="B108" i="4" s="1"/>
  <c r="B109" i="4"/>
  <c r="H160" i="19"/>
  <c r="Y184" i="19"/>
  <c r="W188" i="19"/>
  <c r="X183" i="19"/>
  <c r="X178" i="19" s="1"/>
  <c r="Y171" i="18"/>
  <c r="L97" i="16"/>
  <c r="L95" i="16" s="1"/>
  <c r="L165" i="18"/>
  <c r="F95" i="16"/>
  <c r="P166" i="18"/>
  <c r="S169" i="18"/>
  <c r="S167" i="18"/>
  <c r="D97" i="16"/>
  <c r="D95" i="16" s="1"/>
  <c r="S170" i="18"/>
  <c r="V171" i="18"/>
  <c r="V166" i="18"/>
  <c r="S172" i="18"/>
  <c r="K166" i="18"/>
  <c r="S173" i="18"/>
  <c r="C166" i="18"/>
  <c r="L167" i="18"/>
  <c r="L160" i="18" s="1"/>
  <c r="S174" i="18"/>
  <c r="S165" i="18"/>
  <c r="S160" i="18" s="1"/>
  <c r="O97" i="16"/>
  <c r="O95" i="16" s="1"/>
  <c r="O162" i="18"/>
  <c r="O161" i="18"/>
  <c r="O167" i="18"/>
  <c r="O165" i="18"/>
  <c r="O164" i="18"/>
  <c r="O163" i="18"/>
  <c r="O101" i="16"/>
  <c r="O164" i="4" s="1"/>
  <c r="O62" i="4"/>
  <c r="O135" i="4" s="1"/>
  <c r="R160" i="17"/>
  <c r="W162" i="18"/>
  <c r="W161" i="18"/>
  <c r="W168" i="18"/>
  <c r="W167" i="18"/>
  <c r="W165" i="18"/>
  <c r="W164" i="18"/>
  <c r="W97" i="16"/>
  <c r="W95" i="16" s="1"/>
  <c r="W163" i="18"/>
  <c r="O52" i="16"/>
  <c r="O100" i="16" s="1"/>
  <c r="O163" i="4" s="1"/>
  <c r="N52" i="16"/>
  <c r="N61" i="4" s="1"/>
  <c r="N134" i="4" s="1"/>
  <c r="N62" i="4"/>
  <c r="N135" i="4" s="1"/>
  <c r="D52" i="16"/>
  <c r="D61" i="4" s="1"/>
  <c r="D134" i="4" s="1"/>
  <c r="D62" i="4"/>
  <c r="D135" i="4" s="1"/>
  <c r="N168" i="18"/>
  <c r="N97" i="16"/>
  <c r="N95" i="16" s="1"/>
  <c r="V174" i="18"/>
  <c r="V97" i="16"/>
  <c r="V95" i="16" s="1"/>
  <c r="K167" i="18"/>
  <c r="K97" i="16"/>
  <c r="K95" i="16" s="1"/>
  <c r="V89" i="16"/>
  <c r="L52" i="16"/>
  <c r="L61" i="4" s="1"/>
  <c r="L134" i="4" s="1"/>
  <c r="L62" i="4"/>
  <c r="L135" i="4" s="1"/>
  <c r="W169" i="17"/>
  <c r="W53" i="16"/>
  <c r="O172" i="18"/>
  <c r="N101" i="16"/>
  <c r="N164" i="4" s="1"/>
  <c r="O166" i="18"/>
  <c r="B101" i="16"/>
  <c r="B164" i="4" s="1"/>
  <c r="B62" i="4"/>
  <c r="B135" i="4" s="1"/>
  <c r="W171" i="18"/>
  <c r="J217" i="18"/>
  <c r="T161" i="17"/>
  <c r="T53" i="16"/>
  <c r="T170" i="17"/>
  <c r="T169" i="17"/>
  <c r="T168" i="17"/>
  <c r="T167" i="17"/>
  <c r="T166" i="17"/>
  <c r="T175" i="17"/>
  <c r="T165" i="17"/>
  <c r="T174" i="17"/>
  <c r="T164" i="17"/>
  <c r="T173" i="17"/>
  <c r="T163" i="17"/>
  <c r="T172" i="17"/>
  <c r="T162" i="17"/>
  <c r="T171" i="17"/>
  <c r="O170" i="18"/>
  <c r="H171" i="18"/>
  <c r="K52" i="16"/>
  <c r="K61" i="4" s="1"/>
  <c r="K134" i="4" s="1"/>
  <c r="K62" i="4"/>
  <c r="K135" i="4" s="1"/>
  <c r="W169" i="18"/>
  <c r="V163" i="18"/>
  <c r="S168" i="18"/>
  <c r="S97" i="16"/>
  <c r="S95" i="16" s="1"/>
  <c r="S163" i="17"/>
  <c r="S161" i="17"/>
  <c r="S160" i="17" s="1"/>
  <c r="S53" i="16"/>
  <c r="N163" i="18"/>
  <c r="V167" i="18"/>
  <c r="K162" i="18"/>
  <c r="N166" i="18"/>
  <c r="W217" i="18"/>
  <c r="V162" i="18"/>
  <c r="O217" i="18"/>
  <c r="L160" i="17"/>
  <c r="J161" i="18"/>
  <c r="J160" i="18" s="1"/>
  <c r="N162" i="18"/>
  <c r="K161" i="18"/>
  <c r="O91" i="16"/>
  <c r="Q240" i="17"/>
  <c r="H160" i="17"/>
  <c r="L91" i="16"/>
  <c r="L89" i="16" s="1"/>
  <c r="V161" i="18"/>
  <c r="S240" i="17"/>
  <c r="R100" i="16"/>
  <c r="R163" i="4" s="1"/>
  <c r="R61" i="4"/>
  <c r="R134" i="4" s="1"/>
  <c r="P100" i="16"/>
  <c r="P163" i="4" s="1"/>
  <c r="P61" i="4"/>
  <c r="P134" i="4" s="1"/>
  <c r="X229" i="17"/>
  <c r="J229" i="17"/>
  <c r="B100" i="16"/>
  <c r="B163" i="4" s="1"/>
  <c r="B61" i="4"/>
  <c r="B134" i="4" s="1"/>
  <c r="W229" i="17"/>
  <c r="B229" i="17"/>
  <c r="O229" i="17"/>
  <c r="J240" i="17"/>
  <c r="D240" i="17"/>
  <c r="W75" i="12"/>
  <c r="W104" i="4" s="1"/>
  <c r="W105" i="4"/>
  <c r="F233" i="15"/>
  <c r="F76" i="12"/>
  <c r="U233" i="15"/>
  <c r="U71" i="12"/>
  <c r="U70" i="12" s="1"/>
  <c r="U76" i="12"/>
  <c r="N75" i="12"/>
  <c r="N104" i="4" s="1"/>
  <c r="N105" i="4"/>
  <c r="E233" i="15"/>
  <c r="E76" i="12"/>
  <c r="E71" i="12"/>
  <c r="E70" i="12" s="1"/>
  <c r="S233" i="15"/>
  <c r="S71" i="12"/>
  <c r="S70" i="12" s="1"/>
  <c r="S76" i="12"/>
  <c r="C233" i="15"/>
  <c r="C76" i="12"/>
  <c r="C71" i="12"/>
  <c r="C70" i="12" s="1"/>
  <c r="M101" i="12"/>
  <c r="M162" i="4" s="1"/>
  <c r="L101" i="12"/>
  <c r="L162" i="4" s="1"/>
  <c r="Q98" i="12"/>
  <c r="Q159" i="4" s="1"/>
  <c r="X105" i="4"/>
  <c r="X75" i="12"/>
  <c r="I73" i="12"/>
  <c r="I102" i="4" s="1"/>
  <c r="Q73" i="12"/>
  <c r="Q102" i="4" s="1"/>
  <c r="K233" i="15"/>
  <c r="K71" i="12"/>
  <c r="K70" i="12" s="1"/>
  <c r="K76" i="12"/>
  <c r="I101" i="12"/>
  <c r="I162" i="4" s="1"/>
  <c r="F5" i="7"/>
  <c r="F52" i="7" s="1"/>
  <c r="S101" i="12"/>
  <c r="S162" i="4" s="1"/>
  <c r="H101" i="12"/>
  <c r="H162" i="4" s="1"/>
  <c r="Q101" i="12"/>
  <c r="Q162" i="4" s="1"/>
  <c r="Y105" i="4"/>
  <c r="Y75" i="12"/>
  <c r="M5" i="7"/>
  <c r="M54" i="7" s="1"/>
  <c r="H233" i="15"/>
  <c r="H71" i="12"/>
  <c r="H70" i="12" s="1"/>
  <c r="H76" i="12"/>
  <c r="N63" i="12"/>
  <c r="N55" i="4" s="1"/>
  <c r="K57" i="4"/>
  <c r="K132" i="4" s="1"/>
  <c r="K63" i="12"/>
  <c r="K55" i="4" s="1"/>
  <c r="X86" i="12"/>
  <c r="L86" i="12"/>
  <c r="L63" i="12"/>
  <c r="L55" i="4" s="1"/>
  <c r="L130" i="4" s="1"/>
  <c r="S55" i="7"/>
  <c r="S52" i="7"/>
  <c r="M86" i="12"/>
  <c r="M57" i="4"/>
  <c r="M132" i="4" s="1"/>
  <c r="F86" i="12"/>
  <c r="F57" i="4"/>
  <c r="F132" i="4" s="1"/>
  <c r="V98" i="12"/>
  <c r="V159" i="4" s="1"/>
  <c r="V57" i="4"/>
  <c r="V132" i="4" s="1"/>
  <c r="E55" i="4"/>
  <c r="E130" i="4" s="1"/>
  <c r="H57" i="4"/>
  <c r="H132" i="4" s="1"/>
  <c r="H63" i="12"/>
  <c r="N5" i="4"/>
  <c r="N130" i="4" s="1"/>
  <c r="N3" i="4"/>
  <c r="N128" i="4" s="1"/>
  <c r="W5" i="4"/>
  <c r="W130" i="4" s="1"/>
  <c r="W3" i="4"/>
  <c r="W128" i="4" s="1"/>
  <c r="P5" i="4"/>
  <c r="P3" i="4"/>
  <c r="P128" i="4" s="1"/>
  <c r="U57" i="4"/>
  <c r="U132" i="4" s="1"/>
  <c r="U63" i="12"/>
  <c r="B86" i="12"/>
  <c r="B63" i="12"/>
  <c r="B55" i="4" s="1"/>
  <c r="B57" i="4"/>
  <c r="B132" i="4" s="1"/>
  <c r="M63" i="12"/>
  <c r="O98" i="12"/>
  <c r="O159" i="4" s="1"/>
  <c r="O57" i="4"/>
  <c r="O132" i="4" s="1"/>
  <c r="V63" i="12"/>
  <c r="V55" i="4" s="1"/>
  <c r="J57" i="4"/>
  <c r="J132" i="4" s="1"/>
  <c r="J63" i="12"/>
  <c r="J55" i="4" s="1"/>
  <c r="J130" i="4" s="1"/>
  <c r="G98" i="12"/>
  <c r="G159" i="4" s="1"/>
  <c r="G57" i="4"/>
  <c r="G132" i="4" s="1"/>
  <c r="D86" i="12"/>
  <c r="D57" i="4"/>
  <c r="D132" i="4" s="1"/>
  <c r="X55" i="4"/>
  <c r="X130" i="4" s="1"/>
  <c r="I54" i="7"/>
  <c r="O5" i="4"/>
  <c r="O3" i="4"/>
  <c r="O128" i="4" s="1"/>
  <c r="Y86" i="12"/>
  <c r="Y57" i="4"/>
  <c r="Y132" i="4" s="1"/>
  <c r="F3" i="4"/>
  <c r="F128" i="4" s="1"/>
  <c r="Q55" i="4"/>
  <c r="Q130" i="4" s="1"/>
  <c r="F63" i="12"/>
  <c r="F55" i="4" s="1"/>
  <c r="F130" i="4" s="1"/>
  <c r="E86" i="12"/>
  <c r="E57" i="4"/>
  <c r="E132" i="4" s="1"/>
  <c r="H86" i="12"/>
  <c r="M98" i="12"/>
  <c r="M159" i="4" s="1"/>
  <c r="Y63" i="12"/>
  <c r="X57" i="4"/>
  <c r="X132" i="4" s="1"/>
  <c r="V86" i="12"/>
  <c r="X5" i="4"/>
  <c r="X3" i="4"/>
  <c r="X128" i="4" s="1"/>
  <c r="D63" i="12"/>
  <c r="D55" i="4" s="1"/>
  <c r="D130" i="4" s="1"/>
  <c r="T63" i="12"/>
  <c r="T55" i="4" s="1"/>
  <c r="P96" i="12"/>
  <c r="P157" i="4" s="1"/>
  <c r="P55" i="4"/>
  <c r="W55" i="7"/>
  <c r="C3" i="4"/>
  <c r="C128" i="4" s="1"/>
  <c r="C5" i="4"/>
  <c r="I86" i="12"/>
  <c r="I57" i="4"/>
  <c r="I132" i="4" s="1"/>
  <c r="I63" i="12"/>
  <c r="D3" i="4"/>
  <c r="D128" i="4" s="1"/>
  <c r="Q5" i="4"/>
  <c r="Q3" i="4"/>
  <c r="Q128" i="4" s="1"/>
  <c r="N98" i="12"/>
  <c r="N159" i="4" s="1"/>
  <c r="H3" i="4"/>
  <c r="H128" i="4" s="1"/>
  <c r="R51" i="4"/>
  <c r="O86" i="12"/>
  <c r="S55" i="4"/>
  <c r="G86" i="12"/>
  <c r="W98" i="12"/>
  <c r="W159" i="4" s="1"/>
  <c r="W57" i="4"/>
  <c r="W132" i="4" s="1"/>
  <c r="O63" i="12"/>
  <c r="O55" i="4" s="1"/>
  <c r="O130" i="4" s="1"/>
  <c r="C86" i="12"/>
  <c r="C63" i="12"/>
  <c r="C57" i="4"/>
  <c r="C132" i="4" s="1"/>
  <c r="X115" i="11"/>
  <c r="X112" i="11"/>
  <c r="X55" i="8"/>
  <c r="X109" i="11"/>
  <c r="X108" i="11"/>
  <c r="X107" i="11"/>
  <c r="X106" i="11"/>
  <c r="X105" i="11"/>
  <c r="X136" i="11"/>
  <c r="X52" i="8"/>
  <c r="X51" i="8" s="1"/>
  <c r="X113" i="11"/>
  <c r="O100" i="4"/>
  <c r="O54" i="8"/>
  <c r="O99" i="4" s="1"/>
  <c r="W136" i="11"/>
  <c r="W55" i="8"/>
  <c r="W52" i="8"/>
  <c r="W51" i="8" s="1"/>
  <c r="U136" i="11"/>
  <c r="U55" i="8"/>
  <c r="G147" i="11"/>
  <c r="G56" i="8"/>
  <c r="V136" i="11"/>
  <c r="V55" i="8"/>
  <c r="X111" i="11"/>
  <c r="X117" i="11"/>
  <c r="U105" i="11"/>
  <c r="U100" i="11" s="1"/>
  <c r="W111" i="11"/>
  <c r="S136" i="11"/>
  <c r="S55" i="8"/>
  <c r="W113" i="11"/>
  <c r="V109" i="11"/>
  <c r="S108" i="11"/>
  <c r="O66" i="8"/>
  <c r="O155" i="4" s="1"/>
  <c r="V111" i="11"/>
  <c r="W112" i="11"/>
  <c r="H65" i="8"/>
  <c r="H154" i="4" s="1"/>
  <c r="R136" i="11"/>
  <c r="R55" i="8"/>
  <c r="G132" i="11"/>
  <c r="V108" i="11"/>
  <c r="U115" i="11"/>
  <c r="S107" i="11"/>
  <c r="S52" i="8"/>
  <c r="S51" i="8" s="1"/>
  <c r="U111" i="11"/>
  <c r="Q136" i="11"/>
  <c r="Q52" i="8"/>
  <c r="Q51" i="8" s="1"/>
  <c r="Q55" i="8"/>
  <c r="G130" i="11"/>
  <c r="W109" i="11"/>
  <c r="W100" i="11" s="1"/>
  <c r="V107" i="11"/>
  <c r="V100" i="11" s="1"/>
  <c r="U113" i="11"/>
  <c r="S106" i="11"/>
  <c r="P113" i="11"/>
  <c r="P115" i="11"/>
  <c r="P52" i="8"/>
  <c r="P51" i="8" s="1"/>
  <c r="P112" i="11"/>
  <c r="P109" i="11"/>
  <c r="P108" i="11"/>
  <c r="P107" i="11"/>
  <c r="P55" i="8"/>
  <c r="P106" i="11"/>
  <c r="P105" i="11"/>
  <c r="P136" i="11"/>
  <c r="I54" i="8"/>
  <c r="I101" i="4"/>
  <c r="O67" i="8"/>
  <c r="O156" i="4" s="1"/>
  <c r="R111" i="11"/>
  <c r="R108" i="11"/>
  <c r="G129" i="11"/>
  <c r="G117" i="11" s="1"/>
  <c r="W108" i="11"/>
  <c r="V106" i="11"/>
  <c r="U112" i="11"/>
  <c r="S105" i="11"/>
  <c r="S100" i="11" s="1"/>
  <c r="Q147" i="11"/>
  <c r="Q56" i="8"/>
  <c r="Q111" i="11"/>
  <c r="G52" i="8"/>
  <c r="G51" i="8" s="1"/>
  <c r="M136" i="11"/>
  <c r="M55" i="8"/>
  <c r="G54" i="8"/>
  <c r="G99" i="4" s="1"/>
  <c r="G100" i="4"/>
  <c r="R107" i="11"/>
  <c r="R100" i="11" s="1"/>
  <c r="W107" i="11"/>
  <c r="V105" i="11"/>
  <c r="H101" i="4"/>
  <c r="Q113" i="11"/>
  <c r="U109" i="11"/>
  <c r="S115" i="11"/>
  <c r="P147" i="11"/>
  <c r="P56" i="8"/>
  <c r="G66" i="8"/>
  <c r="G155" i="4" s="1"/>
  <c r="G126" i="11"/>
  <c r="M109" i="11"/>
  <c r="M100" i="11" s="1"/>
  <c r="R106" i="11"/>
  <c r="W106" i="11"/>
  <c r="J66" i="8"/>
  <c r="J155" i="4" s="1"/>
  <c r="K136" i="11"/>
  <c r="K55" i="8"/>
  <c r="Q112" i="11"/>
  <c r="Q100" i="11" s="1"/>
  <c r="U108" i="11"/>
  <c r="S113" i="11"/>
  <c r="Y67" i="8"/>
  <c r="Y156" i="4" s="1"/>
  <c r="Y136" i="11"/>
  <c r="Y55" i="8"/>
  <c r="Y52" i="8"/>
  <c r="Y51" i="8" s="1"/>
  <c r="Y59" i="8"/>
  <c r="Q59" i="8"/>
  <c r="P59" i="8"/>
  <c r="C53" i="7"/>
  <c r="C54" i="7"/>
  <c r="C55" i="7"/>
  <c r="L129" i="4"/>
  <c r="L51" i="4"/>
  <c r="E59" i="8"/>
  <c r="E52" i="4"/>
  <c r="E129" i="4" s="1"/>
  <c r="W59" i="8"/>
  <c r="W52" i="4"/>
  <c r="G59" i="8"/>
  <c r="G52" i="4"/>
  <c r="G129" i="4" s="1"/>
  <c r="D129" i="4"/>
  <c r="J59" i="8"/>
  <c r="J52" i="4"/>
  <c r="J129" i="4" s="1"/>
  <c r="C129" i="4"/>
  <c r="D59" i="8"/>
  <c r="F59" i="8"/>
  <c r="O65" i="8"/>
  <c r="O154" i="4" s="1"/>
  <c r="O52" i="4"/>
  <c r="Y54" i="7"/>
  <c r="X129" i="4"/>
  <c r="X51" i="4"/>
  <c r="P52" i="7"/>
  <c r="V54" i="7"/>
  <c r="B59" i="8"/>
  <c r="B52" i="4"/>
  <c r="F53" i="7"/>
  <c r="L59" i="8"/>
  <c r="J52" i="7"/>
  <c r="F54" i="7"/>
  <c r="T54" i="7"/>
  <c r="N59" i="8"/>
  <c r="N52" i="4"/>
  <c r="W53" i="7"/>
  <c r="P54" i="7"/>
  <c r="J53" i="7"/>
  <c r="P53" i="7"/>
  <c r="C59" i="8"/>
  <c r="H59" i="8"/>
  <c r="H52" i="4"/>
  <c r="R54" i="7"/>
  <c r="Y52" i="7"/>
  <c r="U54" i="7"/>
  <c r="C52" i="7"/>
  <c r="H54" i="7"/>
  <c r="J54" i="7"/>
  <c r="G53" i="7"/>
  <c r="D55" i="7"/>
  <c r="D52" i="7"/>
  <c r="H52" i="7"/>
  <c r="U55" i="7"/>
  <c r="K55" i="7"/>
  <c r="T52" i="7"/>
  <c r="T53" i="7"/>
  <c r="H53" i="7"/>
  <c r="O48" i="5"/>
  <c r="O45" i="5"/>
  <c r="O46" i="5"/>
  <c r="O47" i="5"/>
  <c r="O44" i="5"/>
  <c r="O42" i="5"/>
  <c r="O43" i="5"/>
  <c r="Q46" i="5"/>
  <c r="Q42" i="5"/>
  <c r="Q43" i="5"/>
  <c r="Q45" i="5"/>
  <c r="D48" i="5"/>
  <c r="U48" i="5"/>
  <c r="W41" i="6"/>
  <c r="J27" i="5"/>
  <c r="K43" i="6"/>
  <c r="B47" i="6"/>
  <c r="B41" i="6" s="1"/>
  <c r="N55" i="7"/>
  <c r="E43" i="5"/>
  <c r="K47" i="6"/>
  <c r="L52" i="7"/>
  <c r="O41" i="6"/>
  <c r="E48" i="5"/>
  <c r="M46" i="6"/>
  <c r="Q54" i="7"/>
  <c r="G42" i="5"/>
  <c r="G41" i="5" s="1"/>
  <c r="J44" i="6"/>
  <c r="U47" i="6"/>
  <c r="L53" i="7"/>
  <c r="B53" i="7"/>
  <c r="U48" i="6"/>
  <c r="C48" i="5"/>
  <c r="M47" i="6"/>
  <c r="L27" i="5"/>
  <c r="L5" i="5" s="1"/>
  <c r="U43" i="6"/>
  <c r="S44" i="6"/>
  <c r="U45" i="6"/>
  <c r="P45" i="6"/>
  <c r="W46" i="6"/>
  <c r="P46" i="6"/>
  <c r="L54" i="7"/>
  <c r="S45" i="5"/>
  <c r="V27" i="5"/>
  <c r="V5" i="5" s="1"/>
  <c r="S46" i="6"/>
  <c r="E53" i="7"/>
  <c r="P43" i="5"/>
  <c r="P41" i="5" s="1"/>
  <c r="M45" i="6"/>
  <c r="K42" i="6"/>
  <c r="M43" i="6"/>
  <c r="R47" i="6"/>
  <c r="E52" i="7"/>
  <c r="L46" i="6"/>
  <c r="O52" i="7"/>
  <c r="S44" i="5"/>
  <c r="P42" i="5"/>
  <c r="B44" i="6"/>
  <c r="B46" i="6"/>
  <c r="I41" i="6"/>
  <c r="J48" i="6"/>
  <c r="J47" i="6"/>
  <c r="S43" i="5"/>
  <c r="S41" i="5" s="1"/>
  <c r="I52" i="7"/>
  <c r="X53" i="7"/>
  <c r="C43" i="5"/>
  <c r="W43" i="6"/>
  <c r="E54" i="7"/>
  <c r="R43" i="6"/>
  <c r="R41" i="6" s="1"/>
  <c r="X27" i="5"/>
  <c r="D47" i="6"/>
  <c r="G46" i="6"/>
  <c r="S42" i="6"/>
  <c r="S41" i="6" s="1"/>
  <c r="Q53" i="7"/>
  <c r="I53" i="7"/>
  <c r="J43" i="6"/>
  <c r="X52" i="7"/>
  <c r="S54" i="7"/>
  <c r="N54" i="7"/>
  <c r="J45" i="6"/>
  <c r="F27" i="5"/>
  <c r="F5" i="5" s="1"/>
  <c r="O54" i="7"/>
  <c r="T5" i="5"/>
  <c r="D46" i="6"/>
  <c r="B52" i="7"/>
  <c r="K54" i="7"/>
  <c r="C46" i="6"/>
  <c r="E55" i="7"/>
  <c r="B43" i="6"/>
  <c r="K27" i="5"/>
  <c r="K5" i="5" s="1"/>
  <c r="U44" i="6"/>
  <c r="N53" i="7"/>
  <c r="L47" i="6"/>
  <c r="T43" i="6"/>
  <c r="T41" i="6" s="1"/>
  <c r="O55" i="7"/>
  <c r="T47" i="6"/>
  <c r="V52" i="7"/>
  <c r="D53" i="7"/>
  <c r="B48" i="6"/>
  <c r="D5" i="5"/>
  <c r="P42" i="6"/>
  <c r="M42" i="6"/>
  <c r="G48" i="6"/>
  <c r="V48" i="6"/>
  <c r="R48" i="5"/>
  <c r="G47" i="5"/>
  <c r="L45" i="6"/>
  <c r="N27" i="5"/>
  <c r="G54" i="7"/>
  <c r="H27" i="5"/>
  <c r="Q55" i="7"/>
  <c r="V45" i="6"/>
  <c r="V41" i="6" s="1"/>
  <c r="T45" i="6"/>
  <c r="C48" i="6"/>
  <c r="R52" i="7"/>
  <c r="S47" i="6"/>
  <c r="V53" i="7"/>
  <c r="R47" i="5"/>
  <c r="S53" i="7"/>
  <c r="R44" i="6"/>
  <c r="P44" i="6"/>
  <c r="O45" i="6"/>
  <c r="X54" i="7"/>
  <c r="K46" i="6"/>
  <c r="O47" i="6"/>
  <c r="R53" i="7"/>
  <c r="D43" i="6"/>
  <c r="D41" i="6" s="1"/>
  <c r="W52" i="7"/>
  <c r="L43" i="6"/>
  <c r="Q47" i="6"/>
  <c r="Q41" i="6" s="1"/>
  <c r="K44" i="6"/>
  <c r="Y47" i="6"/>
  <c r="Y53" i="7"/>
  <c r="M48" i="6"/>
  <c r="R46" i="5"/>
  <c r="R41" i="5" s="1"/>
  <c r="T44" i="6"/>
  <c r="J42" i="6"/>
  <c r="J41" i="6" s="1"/>
  <c r="U46" i="6"/>
  <c r="G43" i="6"/>
  <c r="G41" i="6" s="1"/>
  <c r="X47" i="6"/>
  <c r="X41" i="6" s="1"/>
  <c r="T48" i="6"/>
  <c r="P48" i="6"/>
  <c r="Y43" i="6"/>
  <c r="Y41" i="6" s="1"/>
  <c r="R48" i="6"/>
  <c r="P43" i="6"/>
  <c r="C42" i="6"/>
  <c r="K52" i="7"/>
  <c r="I46" i="6"/>
  <c r="W48" i="6"/>
  <c r="L48" i="6"/>
  <c r="G45" i="5"/>
  <c r="U42" i="6"/>
  <c r="W44" i="6"/>
  <c r="L42" i="6"/>
  <c r="L55" i="7"/>
  <c r="M44" i="6"/>
  <c r="G52" i="7"/>
  <c r="S48" i="6"/>
  <c r="F47" i="6"/>
  <c r="F41" i="6" s="1"/>
  <c r="B45" i="6"/>
  <c r="S43" i="6"/>
  <c r="W27" i="5"/>
  <c r="N46" i="6"/>
  <c r="N41" i="6" s="1"/>
  <c r="U52" i="7"/>
  <c r="B54" i="7"/>
  <c r="K72" i="33"/>
  <c r="O72" i="33"/>
  <c r="L146" i="25"/>
  <c r="T179" i="23"/>
  <c r="T175" i="23"/>
  <c r="T170" i="23"/>
  <c r="T176" i="23"/>
  <c r="T172" i="23"/>
  <c r="T62" i="20"/>
  <c r="U194" i="23"/>
  <c r="C154" i="23"/>
  <c r="C158" i="23"/>
  <c r="C163" i="23"/>
  <c r="C151" i="23"/>
  <c r="C161" i="23"/>
  <c r="C155" i="23"/>
  <c r="C61" i="20"/>
  <c r="C57" i="20"/>
  <c r="C56" i="20" s="1"/>
  <c r="X179" i="23"/>
  <c r="X170" i="23"/>
  <c r="X176" i="23"/>
  <c r="X172" i="23"/>
  <c r="X62" i="20"/>
  <c r="X154" i="23"/>
  <c r="X158" i="23"/>
  <c r="X153" i="23"/>
  <c r="X163" i="23"/>
  <c r="X151" i="23"/>
  <c r="X146" i="23" s="1"/>
  <c r="X161" i="23"/>
  <c r="X155" i="23"/>
  <c r="X61" i="20"/>
  <c r="X57" i="20"/>
  <c r="X56" i="20" s="1"/>
  <c r="E146" i="23"/>
  <c r="X132" i="23"/>
  <c r="E168" i="4"/>
  <c r="F229" i="19"/>
  <c r="F192" i="19"/>
  <c r="F191" i="19"/>
  <c r="F188" i="19"/>
  <c r="F187" i="19"/>
  <c r="F185" i="19"/>
  <c r="F183" i="19"/>
  <c r="F81" i="16"/>
  <c r="F77" i="16"/>
  <c r="F76" i="16" s="1"/>
  <c r="W178" i="19"/>
  <c r="S217" i="19"/>
  <c r="S176" i="19"/>
  <c r="S173" i="19"/>
  <c r="S172" i="19"/>
  <c r="S169" i="19"/>
  <c r="S168" i="19"/>
  <c r="S167" i="19"/>
  <c r="S165" i="19"/>
  <c r="S80" i="16"/>
  <c r="S77" i="16"/>
  <c r="S76" i="16" s="1"/>
  <c r="U190" i="19"/>
  <c r="Q217" i="19"/>
  <c r="Q176" i="19"/>
  <c r="Q173" i="19"/>
  <c r="Q172" i="19"/>
  <c r="Q169" i="19"/>
  <c r="Q168" i="19"/>
  <c r="Q167" i="19"/>
  <c r="Q165" i="19"/>
  <c r="Q80" i="16"/>
  <c r="Q77" i="16"/>
  <c r="Q76" i="16" s="1"/>
  <c r="U217" i="18"/>
  <c r="U174" i="18"/>
  <c r="U172" i="18"/>
  <c r="U170" i="18"/>
  <c r="U168" i="18"/>
  <c r="U165" i="18"/>
  <c r="U164" i="18"/>
  <c r="U163" i="18"/>
  <c r="U162" i="18"/>
  <c r="U161" i="18"/>
  <c r="U167" i="18"/>
  <c r="U175" i="18"/>
  <c r="U173" i="18"/>
  <c r="U169" i="18"/>
  <c r="U97" i="16"/>
  <c r="U95" i="16" s="1"/>
  <c r="M178" i="19"/>
  <c r="F160" i="18"/>
  <c r="Q217" i="18"/>
  <c r="Q175" i="18"/>
  <c r="Q173" i="18"/>
  <c r="Q169" i="18"/>
  <c r="Q167" i="18"/>
  <c r="Q165" i="18"/>
  <c r="Q164" i="18"/>
  <c r="Q163" i="18"/>
  <c r="Q162" i="18"/>
  <c r="Q161" i="18"/>
  <c r="Q174" i="18"/>
  <c r="Q172" i="18"/>
  <c r="Q170" i="18"/>
  <c r="Q168" i="18"/>
  <c r="Q97" i="16"/>
  <c r="Q95" i="16" s="1"/>
  <c r="B233" i="15"/>
  <c r="B71" i="12"/>
  <c r="B70" i="12" s="1"/>
  <c r="B76" i="12"/>
  <c r="Y89" i="16"/>
  <c r="Q160" i="17"/>
  <c r="G169" i="17"/>
  <c r="G167" i="17"/>
  <c r="G165" i="17"/>
  <c r="G162" i="17"/>
  <c r="G175" i="17"/>
  <c r="G174" i="17"/>
  <c r="G161" i="17"/>
  <c r="G173" i="17"/>
  <c r="G53" i="16"/>
  <c r="G172" i="17"/>
  <c r="G170" i="17"/>
  <c r="G168" i="17"/>
  <c r="G166" i="17"/>
  <c r="G164" i="17"/>
  <c r="G163" i="17"/>
  <c r="L233" i="15"/>
  <c r="L76" i="12"/>
  <c r="L71" i="12"/>
  <c r="L70" i="12" s="1"/>
  <c r="J100" i="11"/>
  <c r="Q117" i="11"/>
  <c r="Y100" i="11"/>
  <c r="H117" i="11"/>
  <c r="V147" i="11"/>
  <c r="V132" i="11"/>
  <c r="V130" i="11"/>
  <c r="V129" i="11"/>
  <c r="V126" i="11"/>
  <c r="V125" i="11"/>
  <c r="V123" i="11"/>
  <c r="V122" i="11"/>
  <c r="V117" i="11" s="1"/>
  <c r="V56" i="8"/>
  <c r="V52" i="8"/>
  <c r="V51" i="8" s="1"/>
  <c r="M147" i="11"/>
  <c r="M132" i="11"/>
  <c r="M130" i="11"/>
  <c r="M129" i="11"/>
  <c r="M126" i="11"/>
  <c r="M125" i="11"/>
  <c r="M123" i="11"/>
  <c r="M122" i="11"/>
  <c r="M56" i="8"/>
  <c r="M52" i="8"/>
  <c r="M51" i="8" s="1"/>
  <c r="B5" i="4"/>
  <c r="B3" i="4"/>
  <c r="V128" i="11"/>
  <c r="C117" i="11"/>
  <c r="D43" i="5"/>
  <c r="C47" i="5"/>
  <c r="B47" i="5"/>
  <c r="Q47" i="5"/>
  <c r="Y44" i="5"/>
  <c r="I41" i="5"/>
  <c r="V43" i="5"/>
  <c r="E47" i="5"/>
  <c r="M44" i="5"/>
  <c r="J72" i="33"/>
  <c r="T113" i="29"/>
  <c r="G113" i="29"/>
  <c r="O146" i="25"/>
  <c r="N132" i="23"/>
  <c r="D132" i="23"/>
  <c r="L154" i="23"/>
  <c r="L158" i="23"/>
  <c r="L153" i="23"/>
  <c r="L163" i="23"/>
  <c r="L151" i="23"/>
  <c r="L161" i="23"/>
  <c r="L155" i="23"/>
  <c r="L61" i="20"/>
  <c r="L57" i="20"/>
  <c r="L56" i="20" s="1"/>
  <c r="X171" i="23"/>
  <c r="N179" i="23"/>
  <c r="N176" i="23"/>
  <c r="N172" i="23"/>
  <c r="N170" i="23"/>
  <c r="N62" i="20"/>
  <c r="N57" i="20"/>
  <c r="N56" i="20" s="1"/>
  <c r="N205" i="23"/>
  <c r="N146" i="23"/>
  <c r="B165" i="23"/>
  <c r="T217" i="19"/>
  <c r="T176" i="19"/>
  <c r="T173" i="19"/>
  <c r="T172" i="19"/>
  <c r="T169" i="19"/>
  <c r="T168" i="19"/>
  <c r="T167" i="19"/>
  <c r="T165" i="19"/>
  <c r="T80" i="16"/>
  <c r="T77" i="16"/>
  <c r="T76" i="16" s="1"/>
  <c r="O178" i="19"/>
  <c r="K217" i="19"/>
  <c r="K176" i="19"/>
  <c r="K173" i="19"/>
  <c r="K172" i="19"/>
  <c r="K169" i="19"/>
  <c r="K168" i="19"/>
  <c r="K167" i="19"/>
  <c r="K165" i="19"/>
  <c r="K80" i="16"/>
  <c r="K77" i="16"/>
  <c r="K76" i="16" s="1"/>
  <c r="V190" i="19"/>
  <c r="I217" i="19"/>
  <c r="I176" i="19"/>
  <c r="I173" i="19"/>
  <c r="I172" i="19"/>
  <c r="I169" i="19"/>
  <c r="I168" i="19"/>
  <c r="I167" i="19"/>
  <c r="I165" i="19"/>
  <c r="I80" i="16"/>
  <c r="I77" i="16"/>
  <c r="I76" i="16" s="1"/>
  <c r="G160" i="18"/>
  <c r="R160" i="18"/>
  <c r="M217" i="18"/>
  <c r="M168" i="18"/>
  <c r="M175" i="18"/>
  <c r="M173" i="18"/>
  <c r="M169" i="18"/>
  <c r="M167" i="18"/>
  <c r="M165" i="18"/>
  <c r="M164" i="18"/>
  <c r="M163" i="18"/>
  <c r="M162" i="18"/>
  <c r="M161" i="18"/>
  <c r="M174" i="18"/>
  <c r="M172" i="18"/>
  <c r="M170" i="18"/>
  <c r="M97" i="16"/>
  <c r="M95" i="16" s="1"/>
  <c r="X166" i="18"/>
  <c r="I217" i="18"/>
  <c r="I174" i="18"/>
  <c r="I172" i="18"/>
  <c r="I170" i="18"/>
  <c r="I165" i="18"/>
  <c r="I164" i="18"/>
  <c r="I163" i="18"/>
  <c r="I162" i="18"/>
  <c r="I161" i="18"/>
  <c r="I175" i="18"/>
  <c r="I173" i="18"/>
  <c r="I169" i="18"/>
  <c r="I168" i="18"/>
  <c r="I167" i="18"/>
  <c r="I97" i="16"/>
  <c r="I95" i="16" s="1"/>
  <c r="C160" i="18"/>
  <c r="P229" i="17"/>
  <c r="X240" i="17"/>
  <c r="G229" i="17"/>
  <c r="J175" i="17"/>
  <c r="J174" i="17"/>
  <c r="J173" i="17"/>
  <c r="J172" i="17"/>
  <c r="J170" i="17"/>
  <c r="J169" i="17"/>
  <c r="J168" i="17"/>
  <c r="J167" i="17"/>
  <c r="J166" i="17"/>
  <c r="J165" i="17"/>
  <c r="J162" i="17"/>
  <c r="J53" i="16"/>
  <c r="J161" i="17"/>
  <c r="J164" i="17"/>
  <c r="J163" i="17"/>
  <c r="N160" i="17"/>
  <c r="T240" i="17"/>
  <c r="C229" i="17"/>
  <c r="C240" i="17"/>
  <c r="R229" i="17"/>
  <c r="D233" i="15"/>
  <c r="D76" i="12"/>
  <c r="D71" i="12"/>
  <c r="D70" i="12" s="1"/>
  <c r="B100" i="11"/>
  <c r="I117" i="11"/>
  <c r="Y5" i="4"/>
  <c r="Y3" i="4"/>
  <c r="W117" i="11"/>
  <c r="N147" i="11"/>
  <c r="N132" i="11"/>
  <c r="N130" i="11"/>
  <c r="N129" i="11"/>
  <c r="N126" i="11"/>
  <c r="N125" i="11"/>
  <c r="N123" i="11"/>
  <c r="N122" i="11"/>
  <c r="N56" i="8"/>
  <c r="N52" i="8"/>
  <c r="N51" i="8" s="1"/>
  <c r="E147" i="11"/>
  <c r="E132" i="11"/>
  <c r="E130" i="11"/>
  <c r="E129" i="11"/>
  <c r="E126" i="11"/>
  <c r="E125" i="11"/>
  <c r="E123" i="11"/>
  <c r="E122" i="11"/>
  <c r="E56" i="8"/>
  <c r="E52" i="8"/>
  <c r="E51" i="8" s="1"/>
  <c r="K100" i="11"/>
  <c r="N128" i="11"/>
  <c r="C44" i="5"/>
  <c r="B44" i="5"/>
  <c r="Q44" i="5"/>
  <c r="F46" i="5"/>
  <c r="U46" i="5"/>
  <c r="E44" i="5"/>
  <c r="E41" i="5" s="1"/>
  <c r="F132" i="23"/>
  <c r="L179" i="23"/>
  <c r="L170" i="23"/>
  <c r="L176" i="23"/>
  <c r="L172" i="23"/>
  <c r="L175" i="23"/>
  <c r="L62" i="20"/>
  <c r="I179" i="23"/>
  <c r="I176" i="23"/>
  <c r="I170" i="23"/>
  <c r="I172" i="23"/>
  <c r="I62" i="20"/>
  <c r="I57" i="20"/>
  <c r="I56" i="20" s="1"/>
  <c r="M194" i="23"/>
  <c r="U146" i="23"/>
  <c r="C179" i="23"/>
  <c r="C176" i="23"/>
  <c r="C170" i="23"/>
  <c r="C171" i="23"/>
  <c r="C172" i="23"/>
  <c r="C62" i="20"/>
  <c r="E165" i="23"/>
  <c r="F146" i="23"/>
  <c r="M132" i="23"/>
  <c r="L217" i="19"/>
  <c r="L176" i="19"/>
  <c r="L173" i="19"/>
  <c r="L172" i="19"/>
  <c r="L169" i="19"/>
  <c r="L168" i="19"/>
  <c r="L167" i="19"/>
  <c r="L165" i="19"/>
  <c r="L80" i="16"/>
  <c r="L77" i="16"/>
  <c r="L76" i="16" s="1"/>
  <c r="G178" i="19"/>
  <c r="C217" i="19"/>
  <c r="C176" i="19"/>
  <c r="C173" i="19"/>
  <c r="C172" i="19"/>
  <c r="C169" i="19"/>
  <c r="C168" i="19"/>
  <c r="C167" i="19"/>
  <c r="C165" i="19"/>
  <c r="C80" i="16"/>
  <c r="C77" i="16"/>
  <c r="C76" i="16" s="1"/>
  <c r="T192" i="19"/>
  <c r="T191" i="19"/>
  <c r="T188" i="19"/>
  <c r="T187" i="19"/>
  <c r="T185" i="19"/>
  <c r="T183" i="19"/>
  <c r="T229" i="19"/>
  <c r="T81" i="16"/>
  <c r="W194" i="21"/>
  <c r="E217" i="18"/>
  <c r="E168" i="18"/>
  <c r="E167" i="18"/>
  <c r="E174" i="18"/>
  <c r="E172" i="18"/>
  <c r="E170" i="18"/>
  <c r="E165" i="18"/>
  <c r="E164" i="18"/>
  <c r="E163" i="18"/>
  <c r="E162" i="18"/>
  <c r="E161" i="18"/>
  <c r="E175" i="18"/>
  <c r="E173" i="18"/>
  <c r="E169" i="18"/>
  <c r="E97" i="16"/>
  <c r="E95" i="16" s="1"/>
  <c r="T160" i="18"/>
  <c r="V160" i="17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53" i="16"/>
  <c r="U172" i="17"/>
  <c r="U161" i="17"/>
  <c r="U169" i="17"/>
  <c r="U167" i="17"/>
  <c r="U165" i="17"/>
  <c r="U175" i="17"/>
  <c r="U163" i="17"/>
  <c r="U174" i="17"/>
  <c r="U170" i="17"/>
  <c r="U168" i="17"/>
  <c r="U166" i="17"/>
  <c r="U164" i="17"/>
  <c r="U53" i="16"/>
  <c r="U173" i="17"/>
  <c r="U162" i="17"/>
  <c r="Y204" i="15"/>
  <c r="O160" i="17"/>
  <c r="P160" i="17"/>
  <c r="I100" i="11"/>
  <c r="O89" i="16"/>
  <c r="G5" i="4"/>
  <c r="G130" i="4" s="1"/>
  <c r="G3" i="4"/>
  <c r="O117" i="11"/>
  <c r="F147" i="11"/>
  <c r="F132" i="11"/>
  <c r="F130" i="11"/>
  <c r="F129" i="11"/>
  <c r="F126" i="11"/>
  <c r="F125" i="11"/>
  <c r="F123" i="11"/>
  <c r="F122" i="11"/>
  <c r="F56" i="8"/>
  <c r="F52" i="8"/>
  <c r="F51" i="8" s="1"/>
  <c r="K89" i="16"/>
  <c r="C100" i="11"/>
  <c r="F128" i="11"/>
  <c r="Y46" i="5"/>
  <c r="F43" i="5"/>
  <c r="M46" i="5"/>
  <c r="L72" i="37"/>
  <c r="C72" i="33"/>
  <c r="B72" i="33"/>
  <c r="V113" i="29"/>
  <c r="L113" i="29"/>
  <c r="R146" i="23"/>
  <c r="D158" i="23"/>
  <c r="D163" i="23"/>
  <c r="D157" i="23"/>
  <c r="D151" i="23"/>
  <c r="D161" i="23"/>
  <c r="D155" i="23"/>
  <c r="D154" i="23"/>
  <c r="D61" i="20"/>
  <c r="D57" i="20"/>
  <c r="D56" i="20" s="1"/>
  <c r="Q179" i="23"/>
  <c r="Q176" i="23"/>
  <c r="Q172" i="23"/>
  <c r="Q175" i="23"/>
  <c r="Q170" i="23"/>
  <c r="Q62" i="20"/>
  <c r="Q57" i="20"/>
  <c r="Q56" i="20" s="1"/>
  <c r="C175" i="23"/>
  <c r="F205" i="23"/>
  <c r="V194" i="23"/>
  <c r="T171" i="23"/>
  <c r="D217" i="19"/>
  <c r="D176" i="19"/>
  <c r="D173" i="19"/>
  <c r="D172" i="19"/>
  <c r="D169" i="19"/>
  <c r="D168" i="19"/>
  <c r="D167" i="19"/>
  <c r="D165" i="19"/>
  <c r="D80" i="16"/>
  <c r="D77" i="16"/>
  <c r="D76" i="16" s="1"/>
  <c r="L192" i="19"/>
  <c r="L191" i="19"/>
  <c r="L188" i="19"/>
  <c r="L187" i="19"/>
  <c r="L185" i="19"/>
  <c r="L183" i="19"/>
  <c r="L229" i="19"/>
  <c r="L81" i="16"/>
  <c r="U160" i="19"/>
  <c r="I178" i="19"/>
  <c r="B160" i="18"/>
  <c r="E166" i="18"/>
  <c r="B160" i="17"/>
  <c r="S204" i="15"/>
  <c r="K160" i="17"/>
  <c r="Y240" i="17"/>
  <c r="H229" i="17"/>
  <c r="P240" i="17"/>
  <c r="Q204" i="15"/>
  <c r="L240" i="17"/>
  <c r="T204" i="15"/>
  <c r="R147" i="11"/>
  <c r="R132" i="11"/>
  <c r="R130" i="11"/>
  <c r="R129" i="11"/>
  <c r="R126" i="11"/>
  <c r="R125" i="11"/>
  <c r="R123" i="11"/>
  <c r="R122" i="11"/>
  <c r="R56" i="8"/>
  <c r="R52" i="8"/>
  <c r="R51" i="8" s="1"/>
  <c r="O100" i="11"/>
  <c r="C89" i="16"/>
  <c r="T147" i="11"/>
  <c r="T132" i="11"/>
  <c r="T130" i="11"/>
  <c r="T129" i="11"/>
  <c r="T126" i="11"/>
  <c r="T125" i="11"/>
  <c r="T123" i="11"/>
  <c r="T122" i="11"/>
  <c r="T117" i="11" s="1"/>
  <c r="T56" i="8"/>
  <c r="T52" i="8"/>
  <c r="T51" i="8" s="1"/>
  <c r="S101" i="4"/>
  <c r="L47" i="5"/>
  <c r="K43" i="5"/>
  <c r="L48" i="5"/>
  <c r="B46" i="5"/>
  <c r="K48" i="5"/>
  <c r="M43" i="5"/>
  <c r="J113" i="29"/>
  <c r="P146" i="25"/>
  <c r="I175" i="23"/>
  <c r="D179" i="23"/>
  <c r="D172" i="23"/>
  <c r="D175" i="23"/>
  <c r="D176" i="23"/>
  <c r="D170" i="23"/>
  <c r="D62" i="20"/>
  <c r="E194" i="23"/>
  <c r="H146" i="23"/>
  <c r="Q146" i="23"/>
  <c r="S163" i="23"/>
  <c r="S151" i="23"/>
  <c r="S161" i="23"/>
  <c r="S155" i="23"/>
  <c r="S154" i="23"/>
  <c r="S158" i="23"/>
  <c r="S61" i="20"/>
  <c r="S57" i="20"/>
  <c r="S56" i="20" s="1"/>
  <c r="S179" i="23"/>
  <c r="S176" i="23"/>
  <c r="S172" i="23"/>
  <c r="S170" i="23"/>
  <c r="S171" i="23"/>
  <c r="S62" i="20"/>
  <c r="M165" i="23"/>
  <c r="L171" i="23"/>
  <c r="X160" i="19"/>
  <c r="V160" i="19"/>
  <c r="D229" i="19"/>
  <c r="D192" i="19"/>
  <c r="D191" i="19"/>
  <c r="D188" i="19"/>
  <c r="D187" i="19"/>
  <c r="D185" i="19"/>
  <c r="D183" i="19"/>
  <c r="D178" i="19" s="1"/>
  <c r="D81" i="16"/>
  <c r="O194" i="21"/>
  <c r="M160" i="19"/>
  <c r="S192" i="19"/>
  <c r="S191" i="19"/>
  <c r="S188" i="19"/>
  <c r="S187" i="19"/>
  <c r="S185" i="19"/>
  <c r="S183" i="19"/>
  <c r="S178" i="19" s="1"/>
  <c r="S229" i="19"/>
  <c r="S81" i="16"/>
  <c r="Y178" i="19"/>
  <c r="Q178" i="19"/>
  <c r="D160" i="18"/>
  <c r="X160" i="17"/>
  <c r="K204" i="15"/>
  <c r="M175" i="17"/>
  <c r="M174" i="17"/>
  <c r="M173" i="17"/>
  <c r="M170" i="17"/>
  <c r="M168" i="17"/>
  <c r="M166" i="17"/>
  <c r="M164" i="17"/>
  <c r="M172" i="17"/>
  <c r="M163" i="17"/>
  <c r="M162" i="17"/>
  <c r="M169" i="17"/>
  <c r="M167" i="17"/>
  <c r="M165" i="17"/>
  <c r="M53" i="16"/>
  <c r="M161" i="17"/>
  <c r="I204" i="15"/>
  <c r="X204" i="15"/>
  <c r="I160" i="17"/>
  <c r="U204" i="15"/>
  <c r="W160" i="17"/>
  <c r="Y160" i="17"/>
  <c r="L204" i="15"/>
  <c r="V253" i="15"/>
  <c r="V220" i="15"/>
  <c r="V218" i="15"/>
  <c r="V217" i="15"/>
  <c r="V214" i="15"/>
  <c r="V213" i="15"/>
  <c r="V211" i="15"/>
  <c r="V210" i="15"/>
  <c r="V209" i="15"/>
  <c r="V78" i="12"/>
  <c r="V71" i="12"/>
  <c r="V70" i="12" s="1"/>
  <c r="J132" i="11"/>
  <c r="J130" i="11"/>
  <c r="J129" i="11"/>
  <c r="J126" i="11"/>
  <c r="J125" i="11"/>
  <c r="J123" i="11"/>
  <c r="J122" i="11"/>
  <c r="J117" i="11" s="1"/>
  <c r="J147" i="11"/>
  <c r="J56" i="8"/>
  <c r="J52" i="8"/>
  <c r="J51" i="8" s="1"/>
  <c r="G100" i="11"/>
  <c r="T100" i="11"/>
  <c r="L147" i="11"/>
  <c r="L132" i="11"/>
  <c r="L130" i="11"/>
  <c r="L129" i="11"/>
  <c r="L126" i="11"/>
  <c r="L125" i="11"/>
  <c r="L123" i="11"/>
  <c r="L122" i="11"/>
  <c r="L56" i="8"/>
  <c r="L52" i="8"/>
  <c r="L51" i="8" s="1"/>
  <c r="S117" i="11"/>
  <c r="O41" i="5"/>
  <c r="F45" i="5"/>
  <c r="U45" i="5"/>
  <c r="M146" i="23"/>
  <c r="R179" i="23"/>
  <c r="R176" i="23"/>
  <c r="R172" i="23"/>
  <c r="R171" i="23"/>
  <c r="R170" i="23"/>
  <c r="R62" i="20"/>
  <c r="R57" i="20"/>
  <c r="R56" i="20" s="1"/>
  <c r="V146" i="23"/>
  <c r="P179" i="23"/>
  <c r="P170" i="23"/>
  <c r="P165" i="23" s="1"/>
  <c r="P176" i="23"/>
  <c r="P172" i="23"/>
  <c r="P62" i="20"/>
  <c r="P57" i="20"/>
  <c r="P56" i="20" s="1"/>
  <c r="U132" i="23"/>
  <c r="R160" i="19"/>
  <c r="P178" i="19"/>
  <c r="P160" i="19"/>
  <c r="N160" i="19"/>
  <c r="E160" i="19"/>
  <c r="K192" i="19"/>
  <c r="K191" i="19"/>
  <c r="K188" i="19"/>
  <c r="K187" i="19"/>
  <c r="K185" i="19"/>
  <c r="K183" i="19"/>
  <c r="K229" i="19"/>
  <c r="K81" i="16"/>
  <c r="W160" i="19"/>
  <c r="O160" i="19"/>
  <c r="G160" i="19"/>
  <c r="N178" i="19"/>
  <c r="C190" i="19"/>
  <c r="X217" i="18"/>
  <c r="X175" i="18"/>
  <c r="X174" i="18"/>
  <c r="X173" i="18"/>
  <c r="X172" i="18"/>
  <c r="X170" i="18"/>
  <c r="X169" i="18"/>
  <c r="X168" i="18"/>
  <c r="X165" i="18"/>
  <c r="X164" i="18"/>
  <c r="X163" i="18"/>
  <c r="X162" i="18"/>
  <c r="X161" i="18"/>
  <c r="X167" i="18"/>
  <c r="X97" i="16"/>
  <c r="X95" i="16" s="1"/>
  <c r="C204" i="15"/>
  <c r="R204" i="15"/>
  <c r="P204" i="15"/>
  <c r="M204" i="15"/>
  <c r="W253" i="15"/>
  <c r="W220" i="15"/>
  <c r="W218" i="15"/>
  <c r="W217" i="15"/>
  <c r="W214" i="15"/>
  <c r="W213" i="15"/>
  <c r="W211" i="15"/>
  <c r="W210" i="15"/>
  <c r="W209" i="15"/>
  <c r="W78" i="12"/>
  <c r="W71" i="12"/>
  <c r="W70" i="12" s="1"/>
  <c r="C160" i="17"/>
  <c r="D204" i="15"/>
  <c r="N253" i="15"/>
  <c r="N220" i="15"/>
  <c r="N218" i="15"/>
  <c r="N217" i="15"/>
  <c r="N214" i="15"/>
  <c r="N213" i="15"/>
  <c r="N211" i="15"/>
  <c r="N210" i="15"/>
  <c r="N209" i="15"/>
  <c r="N78" i="12"/>
  <c r="N71" i="12"/>
  <c r="N70" i="12" s="1"/>
  <c r="B132" i="11"/>
  <c r="B130" i="11"/>
  <c r="B129" i="11"/>
  <c r="B126" i="11"/>
  <c r="B125" i="11"/>
  <c r="B123" i="11"/>
  <c r="B122" i="11"/>
  <c r="B147" i="11"/>
  <c r="B56" i="8"/>
  <c r="B52" i="8"/>
  <c r="B51" i="8" s="1"/>
  <c r="L100" i="11"/>
  <c r="D147" i="11"/>
  <c r="D132" i="11"/>
  <c r="D130" i="11"/>
  <c r="D129" i="11"/>
  <c r="D126" i="11"/>
  <c r="D125" i="11"/>
  <c r="D123" i="11"/>
  <c r="D122" i="11"/>
  <c r="D117" i="11" s="1"/>
  <c r="D56" i="8"/>
  <c r="D52" i="8"/>
  <c r="D51" i="8" s="1"/>
  <c r="K54" i="8"/>
  <c r="K101" i="4"/>
  <c r="U42" i="5"/>
  <c r="R72" i="37"/>
  <c r="H179" i="23"/>
  <c r="H176" i="23"/>
  <c r="H170" i="23"/>
  <c r="H172" i="23"/>
  <c r="H62" i="20"/>
  <c r="H57" i="20"/>
  <c r="H56" i="20" s="1"/>
  <c r="K161" i="23"/>
  <c r="K155" i="23"/>
  <c r="K154" i="23"/>
  <c r="K158" i="23"/>
  <c r="K163" i="23"/>
  <c r="K151" i="23"/>
  <c r="K61" i="20"/>
  <c r="K57" i="20"/>
  <c r="K56" i="20" s="1"/>
  <c r="H171" i="23"/>
  <c r="K153" i="23"/>
  <c r="U229" i="19"/>
  <c r="U192" i="19"/>
  <c r="U191" i="19"/>
  <c r="U188" i="19"/>
  <c r="U187" i="19"/>
  <c r="U185" i="19"/>
  <c r="U183" i="19"/>
  <c r="U81" i="16"/>
  <c r="U77" i="16"/>
  <c r="U76" i="16" s="1"/>
  <c r="C229" i="19"/>
  <c r="C192" i="19"/>
  <c r="C191" i="19"/>
  <c r="C188" i="19"/>
  <c r="C187" i="19"/>
  <c r="C185" i="19"/>
  <c r="C183" i="19"/>
  <c r="C81" i="16"/>
  <c r="W160" i="18"/>
  <c r="P217" i="18"/>
  <c r="P175" i="18"/>
  <c r="P174" i="18"/>
  <c r="P173" i="18"/>
  <c r="P172" i="18"/>
  <c r="P170" i="18"/>
  <c r="P169" i="18"/>
  <c r="P167" i="18"/>
  <c r="P165" i="18"/>
  <c r="P164" i="18"/>
  <c r="P163" i="18"/>
  <c r="P162" i="18"/>
  <c r="P161" i="18"/>
  <c r="P168" i="18"/>
  <c r="P97" i="16"/>
  <c r="P95" i="16" s="1"/>
  <c r="J204" i="15"/>
  <c r="R233" i="15"/>
  <c r="R71" i="12"/>
  <c r="R70" i="12" s="1"/>
  <c r="R76" i="12"/>
  <c r="E163" i="17"/>
  <c r="E169" i="17"/>
  <c r="E167" i="17"/>
  <c r="E165" i="17"/>
  <c r="E175" i="17"/>
  <c r="E162" i="17"/>
  <c r="E174" i="17"/>
  <c r="E173" i="17"/>
  <c r="E161" i="17"/>
  <c r="E172" i="17"/>
  <c r="E170" i="17"/>
  <c r="E168" i="17"/>
  <c r="E166" i="17"/>
  <c r="E53" i="16"/>
  <c r="E164" i="17"/>
  <c r="H204" i="15"/>
  <c r="E204" i="15"/>
  <c r="O253" i="15"/>
  <c r="O220" i="15"/>
  <c r="O218" i="15"/>
  <c r="O217" i="15"/>
  <c r="O214" i="15"/>
  <c r="O213" i="15"/>
  <c r="O211" i="15"/>
  <c r="O210" i="15"/>
  <c r="O209" i="15"/>
  <c r="O78" i="12"/>
  <c r="O71" i="12"/>
  <c r="O70" i="12" s="1"/>
  <c r="F253" i="15"/>
  <c r="F220" i="15"/>
  <c r="F218" i="15"/>
  <c r="F217" i="15"/>
  <c r="F214" i="15"/>
  <c r="F213" i="15"/>
  <c r="F211" i="15"/>
  <c r="F210" i="15"/>
  <c r="F209" i="15"/>
  <c r="F78" i="12"/>
  <c r="F71" i="12"/>
  <c r="F70" i="12" s="1"/>
  <c r="N100" i="11"/>
  <c r="D100" i="11"/>
  <c r="K117" i="11"/>
  <c r="C45" i="5"/>
  <c r="B45" i="5"/>
  <c r="Y42" i="5"/>
  <c r="B48" i="5"/>
  <c r="F47" i="5"/>
  <c r="U47" i="5"/>
  <c r="M42" i="5"/>
  <c r="I146" i="23"/>
  <c r="T161" i="23"/>
  <c r="T155" i="23"/>
  <c r="T160" i="23"/>
  <c r="T154" i="23"/>
  <c r="T158" i="23"/>
  <c r="T163" i="23"/>
  <c r="T151" i="23"/>
  <c r="T61" i="20"/>
  <c r="T57" i="20"/>
  <c r="T56" i="20" s="1"/>
  <c r="K179" i="23"/>
  <c r="K176" i="23"/>
  <c r="K170" i="23"/>
  <c r="K171" i="23"/>
  <c r="K172" i="23"/>
  <c r="K62" i="20"/>
  <c r="K157" i="23"/>
  <c r="P132" i="23"/>
  <c r="B178" i="19"/>
  <c r="B160" i="19"/>
  <c r="V229" i="19"/>
  <c r="V192" i="19"/>
  <c r="V191" i="19"/>
  <c r="V188" i="19"/>
  <c r="V187" i="19"/>
  <c r="V185" i="19"/>
  <c r="V183" i="19"/>
  <c r="V81" i="16"/>
  <c r="V77" i="16"/>
  <c r="V76" i="16" s="1"/>
  <c r="E229" i="19"/>
  <c r="E192" i="19"/>
  <c r="E191" i="19"/>
  <c r="E188" i="19"/>
  <c r="E187" i="19"/>
  <c r="E185" i="19"/>
  <c r="E183" i="19"/>
  <c r="E178" i="19" s="1"/>
  <c r="E81" i="16"/>
  <c r="E77" i="16"/>
  <c r="E76" i="16" s="1"/>
  <c r="Y217" i="19"/>
  <c r="Y176" i="19"/>
  <c r="Y173" i="19"/>
  <c r="Y172" i="19"/>
  <c r="Y169" i="19"/>
  <c r="Y168" i="19"/>
  <c r="Y167" i="19"/>
  <c r="Y165" i="19"/>
  <c r="Y80" i="16"/>
  <c r="Y77" i="16"/>
  <c r="Y76" i="16" s="1"/>
  <c r="E217" i="19"/>
  <c r="N160" i="18"/>
  <c r="Y217" i="18"/>
  <c r="Y174" i="18"/>
  <c r="Y172" i="18"/>
  <c r="Y170" i="18"/>
  <c r="Y168" i="18"/>
  <c r="Y165" i="18"/>
  <c r="Y164" i="18"/>
  <c r="Y163" i="18"/>
  <c r="Y162" i="18"/>
  <c r="Y161" i="18"/>
  <c r="Y167" i="18"/>
  <c r="Y175" i="18"/>
  <c r="Y173" i="18"/>
  <c r="Y169" i="18"/>
  <c r="Y97" i="16"/>
  <c r="Y95" i="16" s="1"/>
  <c r="H217" i="18"/>
  <c r="H175" i="18"/>
  <c r="H174" i="18"/>
  <c r="H173" i="18"/>
  <c r="H172" i="18"/>
  <c r="H170" i="18"/>
  <c r="H169" i="18"/>
  <c r="H165" i="18"/>
  <c r="H164" i="18"/>
  <c r="H163" i="18"/>
  <c r="H162" i="18"/>
  <c r="H161" i="18"/>
  <c r="H168" i="18"/>
  <c r="H167" i="18"/>
  <c r="H97" i="16"/>
  <c r="H95" i="16" s="1"/>
  <c r="B204" i="15"/>
  <c r="J233" i="15"/>
  <c r="J71" i="12"/>
  <c r="J70" i="12" s="1"/>
  <c r="J76" i="12"/>
  <c r="E171" i="17"/>
  <c r="K229" i="17"/>
  <c r="G253" i="15"/>
  <c r="G220" i="15"/>
  <c r="G218" i="15"/>
  <c r="G217" i="15"/>
  <c r="G214" i="15"/>
  <c r="G213" i="15"/>
  <c r="G211" i="15"/>
  <c r="G210" i="15"/>
  <c r="G209" i="15"/>
  <c r="G78" i="12"/>
  <c r="G71" i="12"/>
  <c r="G70" i="12" s="1"/>
  <c r="M171" i="18"/>
  <c r="K240" i="17"/>
  <c r="T233" i="15"/>
  <c r="T71" i="12"/>
  <c r="T70" i="12" s="1"/>
  <c r="T76" i="12"/>
  <c r="Y117" i="11"/>
  <c r="P117" i="11"/>
  <c r="F100" i="11"/>
  <c r="E100" i="11"/>
  <c r="V5" i="4"/>
  <c r="V3" i="4"/>
  <c r="U147" i="11"/>
  <c r="U132" i="11"/>
  <c r="U130" i="11"/>
  <c r="U129" i="11"/>
  <c r="U126" i="11"/>
  <c r="U125" i="11"/>
  <c r="U123" i="11"/>
  <c r="U122" i="11"/>
  <c r="U56" i="8"/>
  <c r="U52" i="8"/>
  <c r="U51" i="8" s="1"/>
  <c r="C54" i="8"/>
  <c r="C101" i="4"/>
  <c r="D46" i="5"/>
  <c r="L43" i="5"/>
  <c r="M48" i="5"/>
  <c r="C42" i="5"/>
  <c r="C41" i="5" s="1"/>
  <c r="B42" i="5"/>
  <c r="B41" i="5" s="1"/>
  <c r="Y47" i="5"/>
  <c r="Q48" i="5"/>
  <c r="Q41" i="5" s="1"/>
  <c r="F44" i="5"/>
  <c r="M47" i="5"/>
  <c r="U44" i="5"/>
  <c r="V51" i="4" l="1"/>
  <c r="L146" i="23"/>
  <c r="T113" i="4"/>
  <c r="T77" i="20"/>
  <c r="T168" i="4" s="1"/>
  <c r="W114" i="4"/>
  <c r="W78" i="20"/>
  <c r="W169" i="4" s="1"/>
  <c r="L113" i="4"/>
  <c r="L77" i="20"/>
  <c r="L168" i="4" s="1"/>
  <c r="Y59" i="20"/>
  <c r="Y113" i="4"/>
  <c r="Y77" i="20"/>
  <c r="Y168" i="4" s="1"/>
  <c r="D113" i="4"/>
  <c r="D77" i="20"/>
  <c r="D168" i="4" s="1"/>
  <c r="O114" i="4"/>
  <c r="O78" i="20"/>
  <c r="O169" i="4" s="1"/>
  <c r="C113" i="4"/>
  <c r="C77" i="20"/>
  <c r="C168" i="4" s="1"/>
  <c r="H114" i="4"/>
  <c r="H78" i="20"/>
  <c r="H169" i="4" s="1"/>
  <c r="J113" i="4"/>
  <c r="J59" i="20"/>
  <c r="J77" i="20"/>
  <c r="J168" i="4" s="1"/>
  <c r="V59" i="20"/>
  <c r="V77" i="20"/>
  <c r="V168" i="4" s="1"/>
  <c r="V113" i="4"/>
  <c r="W115" i="4"/>
  <c r="W79" i="20"/>
  <c r="W170" i="4" s="1"/>
  <c r="O115" i="4"/>
  <c r="O79" i="20"/>
  <c r="O170" i="4" s="1"/>
  <c r="I113" i="4"/>
  <c r="I77" i="20"/>
  <c r="I168" i="4" s="1"/>
  <c r="R114" i="4"/>
  <c r="R78" i="20"/>
  <c r="R169" i="4" s="1"/>
  <c r="P114" i="4"/>
  <c r="P78" i="20"/>
  <c r="P169" i="4" s="1"/>
  <c r="C165" i="23"/>
  <c r="Y115" i="4"/>
  <c r="Y79" i="20"/>
  <c r="Y170" i="4" s="1"/>
  <c r="Y165" i="23"/>
  <c r="G114" i="4"/>
  <c r="G78" i="20"/>
  <c r="G169" i="4" s="1"/>
  <c r="G59" i="20"/>
  <c r="W59" i="20"/>
  <c r="W113" i="4"/>
  <c r="W77" i="20"/>
  <c r="W168" i="4" s="1"/>
  <c r="C146" i="23"/>
  <c r="F113" i="4"/>
  <c r="F59" i="20"/>
  <c r="F77" i="20"/>
  <c r="F168" i="4" s="1"/>
  <c r="K113" i="4"/>
  <c r="K77" i="20"/>
  <c r="K168" i="4" s="1"/>
  <c r="O59" i="20"/>
  <c r="N113" i="4"/>
  <c r="N77" i="20"/>
  <c r="N168" i="4" s="1"/>
  <c r="T165" i="23"/>
  <c r="J114" i="4"/>
  <c r="J78" i="20"/>
  <c r="J169" i="4" s="1"/>
  <c r="E76" i="20"/>
  <c r="E167" i="4" s="1"/>
  <c r="I160" i="19"/>
  <c r="H108" i="4"/>
  <c r="H100" i="16"/>
  <c r="H163" i="4" s="1"/>
  <c r="M53" i="7"/>
  <c r="D47" i="7"/>
  <c r="W110" i="4"/>
  <c r="W102" i="16"/>
  <c r="W165" i="4" s="1"/>
  <c r="W79" i="16"/>
  <c r="W108" i="4" s="1"/>
  <c r="X110" i="4"/>
  <c r="X79" i="16"/>
  <c r="X102" i="16"/>
  <c r="X165" i="4" s="1"/>
  <c r="O160" i="18"/>
  <c r="K160" i="18"/>
  <c r="V160" i="18"/>
  <c r="M160" i="18"/>
  <c r="T52" i="16"/>
  <c r="T61" i="4" s="1"/>
  <c r="T134" i="4" s="1"/>
  <c r="T62" i="4"/>
  <c r="T135" i="4" s="1"/>
  <c r="T91" i="16"/>
  <c r="T89" i="16" s="1"/>
  <c r="T160" i="17"/>
  <c r="S52" i="16"/>
  <c r="S61" i="4" s="1"/>
  <c r="S134" i="4" s="1"/>
  <c r="S62" i="4"/>
  <c r="S135" i="4" s="1"/>
  <c r="S91" i="16"/>
  <c r="S89" i="16" s="1"/>
  <c r="I160" i="18"/>
  <c r="N100" i="16"/>
  <c r="N163" i="4" s="1"/>
  <c r="O61" i="4"/>
  <c r="O134" i="4" s="1"/>
  <c r="D51" i="4"/>
  <c r="P51" i="4"/>
  <c r="W62" i="4"/>
  <c r="W135" i="4" s="1"/>
  <c r="W52" i="16"/>
  <c r="W101" i="16"/>
  <c r="W164" i="4" s="1"/>
  <c r="W91" i="16"/>
  <c r="W89" i="16" s="1"/>
  <c r="J160" i="17"/>
  <c r="M160" i="17"/>
  <c r="F55" i="7"/>
  <c r="M55" i="7"/>
  <c r="M52" i="7"/>
  <c r="X104" i="4"/>
  <c r="X73" i="12"/>
  <c r="X98" i="12"/>
  <c r="X159" i="4" s="1"/>
  <c r="C75" i="12"/>
  <c r="C105" i="4"/>
  <c r="M47" i="7"/>
  <c r="H75" i="12"/>
  <c r="H105" i="4"/>
  <c r="S105" i="4"/>
  <c r="S75" i="12"/>
  <c r="P47" i="7"/>
  <c r="U47" i="7"/>
  <c r="Q96" i="12"/>
  <c r="Q157" i="4" s="1"/>
  <c r="Y104" i="4"/>
  <c r="Y98" i="12"/>
  <c r="Y159" i="4" s="1"/>
  <c r="Y73" i="12"/>
  <c r="Y102" i="4" s="1"/>
  <c r="J47" i="7"/>
  <c r="U105" i="4"/>
  <c r="U75" i="12"/>
  <c r="E75" i="12"/>
  <c r="E105" i="4"/>
  <c r="C47" i="7"/>
  <c r="F75" i="12"/>
  <c r="F105" i="4"/>
  <c r="W47" i="7"/>
  <c r="K75" i="12"/>
  <c r="K105" i="4"/>
  <c r="K51" i="4"/>
  <c r="K130" i="4"/>
  <c r="V130" i="4"/>
  <c r="Q51" i="4"/>
  <c r="M96" i="12"/>
  <c r="M157" i="4" s="1"/>
  <c r="M55" i="4"/>
  <c r="M130" i="4" s="1"/>
  <c r="Y55" i="4"/>
  <c r="Y51" i="4" s="1"/>
  <c r="Y130" i="4"/>
  <c r="U55" i="4"/>
  <c r="U130" i="4" s="1"/>
  <c r="S130" i="4"/>
  <c r="H55" i="4"/>
  <c r="H130" i="4" s="1"/>
  <c r="I96" i="12"/>
  <c r="I157" i="4" s="1"/>
  <c r="I55" i="4"/>
  <c r="P130" i="4"/>
  <c r="B130" i="4"/>
  <c r="T130" i="4"/>
  <c r="T51" i="4"/>
  <c r="C55" i="4"/>
  <c r="S100" i="4"/>
  <c r="S66" i="8"/>
  <c r="S155" i="4" s="1"/>
  <c r="M100" i="4"/>
  <c r="M66" i="8"/>
  <c r="M155" i="4" s="1"/>
  <c r="V100" i="4"/>
  <c r="V66" i="8"/>
  <c r="V155" i="4" s="1"/>
  <c r="S54" i="8"/>
  <c r="Y100" i="4"/>
  <c r="Y54" i="8"/>
  <c r="Y66" i="8"/>
  <c r="Y155" i="4" s="1"/>
  <c r="Q101" i="4"/>
  <c r="Q67" i="8"/>
  <c r="Q156" i="4" s="1"/>
  <c r="G101" i="4"/>
  <c r="G67" i="8"/>
  <c r="G156" i="4" s="1"/>
  <c r="G65" i="8"/>
  <c r="G154" i="4" s="1"/>
  <c r="Q100" i="4"/>
  <c r="Q54" i="8"/>
  <c r="Q66" i="8"/>
  <c r="Q155" i="4" s="1"/>
  <c r="U100" i="4"/>
  <c r="U66" i="8"/>
  <c r="U155" i="4" s="1"/>
  <c r="K100" i="4"/>
  <c r="K66" i="8"/>
  <c r="K155" i="4" s="1"/>
  <c r="W100" i="4"/>
  <c r="W66" i="8"/>
  <c r="W155" i="4" s="1"/>
  <c r="W54" i="8"/>
  <c r="Y47" i="7"/>
  <c r="R100" i="4"/>
  <c r="R66" i="8"/>
  <c r="R155" i="4" s="1"/>
  <c r="I99" i="4"/>
  <c r="I65" i="8"/>
  <c r="I154" i="4" s="1"/>
  <c r="X100" i="11"/>
  <c r="P101" i="4"/>
  <c r="P67" i="8"/>
  <c r="P156" i="4" s="1"/>
  <c r="P100" i="11"/>
  <c r="P100" i="4"/>
  <c r="P54" i="8"/>
  <c r="P66" i="8"/>
  <c r="P155" i="4" s="1"/>
  <c r="F47" i="7"/>
  <c r="X100" i="4"/>
  <c r="X54" i="8"/>
  <c r="X66" i="8"/>
  <c r="X155" i="4" s="1"/>
  <c r="B129" i="4"/>
  <c r="B51" i="4"/>
  <c r="O129" i="4"/>
  <c r="V47" i="7"/>
  <c r="H129" i="4"/>
  <c r="H51" i="4"/>
  <c r="N47" i="7"/>
  <c r="I47" i="7"/>
  <c r="S47" i="7"/>
  <c r="W129" i="4"/>
  <c r="N129" i="4"/>
  <c r="N51" i="4"/>
  <c r="R47" i="7"/>
  <c r="T47" i="7"/>
  <c r="E47" i="7"/>
  <c r="H47" i="7"/>
  <c r="G47" i="7"/>
  <c r="Q47" i="7"/>
  <c r="O47" i="7"/>
  <c r="W5" i="5"/>
  <c r="W48" i="5"/>
  <c r="K41" i="6"/>
  <c r="X5" i="5"/>
  <c r="X48" i="5"/>
  <c r="K44" i="5"/>
  <c r="K42" i="5"/>
  <c r="K45" i="5"/>
  <c r="K46" i="5"/>
  <c r="K47" i="5"/>
  <c r="H5" i="5"/>
  <c r="H48" i="5"/>
  <c r="V48" i="5"/>
  <c r="V42" i="5"/>
  <c r="V44" i="5"/>
  <c r="V45" i="5"/>
  <c r="V46" i="5"/>
  <c r="V47" i="5"/>
  <c r="J5" i="5"/>
  <c r="N5" i="5"/>
  <c r="N48" i="5"/>
  <c r="T42" i="5"/>
  <c r="T43" i="5"/>
  <c r="T44" i="5"/>
  <c r="T45" i="5"/>
  <c r="T46" i="5"/>
  <c r="T47" i="5"/>
  <c r="L47" i="7"/>
  <c r="L41" i="6"/>
  <c r="T48" i="5"/>
  <c r="U41" i="6"/>
  <c r="F48" i="5"/>
  <c r="F42" i="5"/>
  <c r="F41" i="5" s="1"/>
  <c r="M41" i="6"/>
  <c r="B47" i="7"/>
  <c r="P41" i="6"/>
  <c r="K47" i="7"/>
  <c r="C41" i="6"/>
  <c r="D42" i="5"/>
  <c r="D41" i="5" s="1"/>
  <c r="D44" i="5"/>
  <c r="D45" i="5"/>
  <c r="D47" i="5"/>
  <c r="X47" i="7"/>
  <c r="L45" i="5"/>
  <c r="L44" i="5"/>
  <c r="L46" i="5"/>
  <c r="L42" i="5"/>
  <c r="L41" i="5" s="1"/>
  <c r="T114" i="4"/>
  <c r="T78" i="20"/>
  <c r="T169" i="4" s="1"/>
  <c r="T59" i="20"/>
  <c r="T75" i="12"/>
  <c r="T105" i="4"/>
  <c r="H160" i="18"/>
  <c r="V178" i="19"/>
  <c r="T146" i="23"/>
  <c r="O73" i="12"/>
  <c r="O107" i="4"/>
  <c r="O101" i="12"/>
  <c r="O162" i="4" s="1"/>
  <c r="B117" i="11"/>
  <c r="K178" i="19"/>
  <c r="V107" i="4"/>
  <c r="V101" i="12"/>
  <c r="V162" i="4" s="1"/>
  <c r="V73" i="12"/>
  <c r="S115" i="4"/>
  <c r="S79" i="20"/>
  <c r="S170" i="4" s="1"/>
  <c r="S59" i="20"/>
  <c r="S114" i="4"/>
  <c r="S78" i="20"/>
  <c r="S169" i="4" s="1"/>
  <c r="R117" i="11"/>
  <c r="L110" i="4"/>
  <c r="L102" i="16"/>
  <c r="L165" i="4" s="1"/>
  <c r="Q165" i="23"/>
  <c r="G128" i="4"/>
  <c r="L101" i="16"/>
  <c r="L164" i="4" s="1"/>
  <c r="L79" i="16"/>
  <c r="L109" i="4"/>
  <c r="I59" i="20"/>
  <c r="I115" i="4"/>
  <c r="I79" i="20"/>
  <c r="I170" i="4" s="1"/>
  <c r="E117" i="11"/>
  <c r="B128" i="4"/>
  <c r="S160" i="19"/>
  <c r="V79" i="16"/>
  <c r="V110" i="4"/>
  <c r="V102" i="16"/>
  <c r="V165" i="4" s="1"/>
  <c r="C99" i="4"/>
  <c r="C65" i="8"/>
  <c r="G73" i="12"/>
  <c r="G107" i="4"/>
  <c r="G101" i="12"/>
  <c r="G162" i="4" s="1"/>
  <c r="Y79" i="16"/>
  <c r="Y109" i="4"/>
  <c r="Y101" i="16"/>
  <c r="Y164" i="4" s="1"/>
  <c r="K165" i="23"/>
  <c r="M41" i="5"/>
  <c r="O204" i="15"/>
  <c r="E160" i="17"/>
  <c r="N107" i="4"/>
  <c r="N101" i="12"/>
  <c r="N162" i="4" s="1"/>
  <c r="N73" i="12"/>
  <c r="R59" i="20"/>
  <c r="R115" i="4"/>
  <c r="R79" i="20"/>
  <c r="R170" i="4" s="1"/>
  <c r="V204" i="15"/>
  <c r="L160" i="19"/>
  <c r="L165" i="23"/>
  <c r="T79" i="16"/>
  <c r="T109" i="4"/>
  <c r="T101" i="16"/>
  <c r="T164" i="4" s="1"/>
  <c r="X59" i="20"/>
  <c r="X114" i="4"/>
  <c r="X78" i="20"/>
  <c r="X169" i="4" s="1"/>
  <c r="C59" i="20"/>
  <c r="C114" i="4"/>
  <c r="C78" i="20"/>
  <c r="C169" i="4" s="1"/>
  <c r="T115" i="4"/>
  <c r="T79" i="20"/>
  <c r="T170" i="4" s="1"/>
  <c r="V128" i="4"/>
  <c r="Y160" i="19"/>
  <c r="F107" i="4"/>
  <c r="F101" i="12"/>
  <c r="F162" i="4" s="1"/>
  <c r="N204" i="15"/>
  <c r="W73" i="12"/>
  <c r="W107" i="4"/>
  <c r="W101" i="12"/>
  <c r="W162" i="4" s="1"/>
  <c r="R165" i="23"/>
  <c r="S110" i="4"/>
  <c r="S102" i="16"/>
  <c r="S165" i="4" s="1"/>
  <c r="S165" i="23"/>
  <c r="L178" i="19"/>
  <c r="U101" i="16"/>
  <c r="U164" i="4" s="1"/>
  <c r="U91" i="16"/>
  <c r="U52" i="16"/>
  <c r="U62" i="4"/>
  <c r="U135" i="4" s="1"/>
  <c r="E160" i="18"/>
  <c r="T102" i="16"/>
  <c r="T165" i="4" s="1"/>
  <c r="T110" i="4"/>
  <c r="I165" i="23"/>
  <c r="Y128" i="4"/>
  <c r="T160" i="19"/>
  <c r="G91" i="16"/>
  <c r="G52" i="16"/>
  <c r="G101" i="16"/>
  <c r="G164" i="4" s="1"/>
  <c r="G62" i="4"/>
  <c r="G135" i="4" s="1"/>
  <c r="Q160" i="18"/>
  <c r="Q79" i="16"/>
  <c r="Q109" i="4"/>
  <c r="Q101" i="16"/>
  <c r="Q164" i="4" s="1"/>
  <c r="X115" i="4"/>
  <c r="X79" i="20"/>
  <c r="X170" i="4" s="1"/>
  <c r="U54" i="8"/>
  <c r="U101" i="4"/>
  <c r="U67" i="8"/>
  <c r="U156" i="4" s="1"/>
  <c r="G204" i="15"/>
  <c r="C110" i="4"/>
  <c r="C102" i="16"/>
  <c r="C165" i="4" s="1"/>
  <c r="Y160" i="18"/>
  <c r="F204" i="15"/>
  <c r="R75" i="12"/>
  <c r="R105" i="4"/>
  <c r="P160" i="18"/>
  <c r="C178" i="19"/>
  <c r="K59" i="20"/>
  <c r="K114" i="4"/>
  <c r="K78" i="20"/>
  <c r="K169" i="4" s="1"/>
  <c r="K99" i="4"/>
  <c r="K65" i="8"/>
  <c r="K154" i="4" s="1"/>
  <c r="W204" i="15"/>
  <c r="D79" i="16"/>
  <c r="D109" i="4"/>
  <c r="D101" i="16"/>
  <c r="D164" i="4" s="1"/>
  <c r="D146" i="23"/>
  <c r="F67" i="8"/>
  <c r="F156" i="4" s="1"/>
  <c r="F54" i="8"/>
  <c r="F101" i="4"/>
  <c r="F101" i="16"/>
  <c r="F164" i="4" s="1"/>
  <c r="F91" i="16"/>
  <c r="F52" i="16"/>
  <c r="F62" i="4"/>
  <c r="F135" i="4" s="1"/>
  <c r="V67" i="8"/>
  <c r="V156" i="4" s="1"/>
  <c r="V54" i="8"/>
  <c r="V101" i="4"/>
  <c r="Q160" i="19"/>
  <c r="F79" i="16"/>
  <c r="F108" i="4" s="1"/>
  <c r="F110" i="4"/>
  <c r="F102" i="16"/>
  <c r="F165" i="4" s="1"/>
  <c r="E101" i="16"/>
  <c r="E164" i="4" s="1"/>
  <c r="E91" i="16"/>
  <c r="E52" i="16"/>
  <c r="E62" i="4"/>
  <c r="E135" i="4" s="1"/>
  <c r="U79" i="16"/>
  <c r="U108" i="4" s="1"/>
  <c r="U110" i="4"/>
  <c r="U102" i="16"/>
  <c r="U165" i="4" s="1"/>
  <c r="K146" i="23"/>
  <c r="H59" i="20"/>
  <c r="H115" i="4"/>
  <c r="H79" i="20"/>
  <c r="H170" i="4" s="1"/>
  <c r="U41" i="5"/>
  <c r="X160" i="18"/>
  <c r="L101" i="4"/>
  <c r="L54" i="8"/>
  <c r="L67" i="8"/>
  <c r="L156" i="4" s="1"/>
  <c r="D115" i="4"/>
  <c r="D79" i="20"/>
  <c r="D170" i="4" s="1"/>
  <c r="D160" i="19"/>
  <c r="F117" i="11"/>
  <c r="F160" i="17"/>
  <c r="T178" i="19"/>
  <c r="C79" i="16"/>
  <c r="C109" i="4"/>
  <c r="C101" i="16"/>
  <c r="C164" i="4" s="1"/>
  <c r="C115" i="4"/>
  <c r="C79" i="20"/>
  <c r="C170" i="4" s="1"/>
  <c r="N59" i="20"/>
  <c r="N115" i="4"/>
  <c r="N79" i="20"/>
  <c r="N170" i="4" s="1"/>
  <c r="L59" i="20"/>
  <c r="L114" i="4"/>
  <c r="L78" i="20"/>
  <c r="L169" i="4" s="1"/>
  <c r="M67" i="8"/>
  <c r="M156" i="4" s="1"/>
  <c r="M101" i="4"/>
  <c r="M54" i="8"/>
  <c r="G160" i="17"/>
  <c r="F178" i="19"/>
  <c r="J75" i="12"/>
  <c r="J105" i="4"/>
  <c r="U117" i="11"/>
  <c r="E79" i="16"/>
  <c r="E108" i="4" s="1"/>
  <c r="E110" i="4"/>
  <c r="E102" i="16"/>
  <c r="E165" i="4" s="1"/>
  <c r="U178" i="19"/>
  <c r="L117" i="11"/>
  <c r="J101" i="4"/>
  <c r="J54" i="8"/>
  <c r="J67" i="8"/>
  <c r="J156" i="4" s="1"/>
  <c r="D110" i="4"/>
  <c r="D102" i="16"/>
  <c r="D165" i="4" s="1"/>
  <c r="S146" i="23"/>
  <c r="D165" i="23"/>
  <c r="T54" i="8"/>
  <c r="T101" i="4"/>
  <c r="T67" i="8"/>
  <c r="T156" i="4" s="1"/>
  <c r="U160" i="17"/>
  <c r="C160" i="19"/>
  <c r="L115" i="4"/>
  <c r="L79" i="20"/>
  <c r="L170" i="4" s="1"/>
  <c r="N67" i="8"/>
  <c r="N156" i="4" s="1"/>
  <c r="N54" i="8"/>
  <c r="N101" i="4"/>
  <c r="K79" i="16"/>
  <c r="K109" i="4"/>
  <c r="K101" i="16"/>
  <c r="K164" i="4" s="1"/>
  <c r="N165" i="23"/>
  <c r="M117" i="11"/>
  <c r="U160" i="18"/>
  <c r="X165" i="23"/>
  <c r="K115" i="4"/>
  <c r="K79" i="20"/>
  <c r="K170" i="4" s="1"/>
  <c r="H165" i="23"/>
  <c r="D101" i="4"/>
  <c r="D54" i="8"/>
  <c r="D67" i="8"/>
  <c r="D156" i="4" s="1"/>
  <c r="B101" i="4"/>
  <c r="B54" i="8"/>
  <c r="B67" i="8"/>
  <c r="B156" i="4" s="1"/>
  <c r="K110" i="4"/>
  <c r="K102" i="16"/>
  <c r="K165" i="4" s="1"/>
  <c r="N117" i="11"/>
  <c r="D75" i="12"/>
  <c r="D105" i="4"/>
  <c r="I79" i="16"/>
  <c r="I109" i="4"/>
  <c r="I101" i="16"/>
  <c r="I164" i="4" s="1"/>
  <c r="K160" i="19"/>
  <c r="Y41" i="5"/>
  <c r="P59" i="20"/>
  <c r="P115" i="4"/>
  <c r="P79" i="20"/>
  <c r="P170" i="4" s="1"/>
  <c r="M101" i="16"/>
  <c r="M164" i="4" s="1"/>
  <c r="M91" i="16"/>
  <c r="M52" i="16"/>
  <c r="M62" i="4"/>
  <c r="M135" i="4" s="1"/>
  <c r="S99" i="4"/>
  <c r="S65" i="8"/>
  <c r="S154" i="4" s="1"/>
  <c r="R101" i="4"/>
  <c r="R67" i="8"/>
  <c r="R156" i="4" s="1"/>
  <c r="R54" i="8"/>
  <c r="Q59" i="20"/>
  <c r="Q115" i="4"/>
  <c r="Q79" i="20"/>
  <c r="Q170" i="4" s="1"/>
  <c r="D114" i="4"/>
  <c r="D59" i="20"/>
  <c r="D78" i="20"/>
  <c r="D169" i="4" s="1"/>
  <c r="E101" i="4"/>
  <c r="E67" i="8"/>
  <c r="E156" i="4" s="1"/>
  <c r="E54" i="8"/>
  <c r="J52" i="16"/>
  <c r="J101" i="16"/>
  <c r="J164" i="4" s="1"/>
  <c r="J91" i="16"/>
  <c r="J62" i="4"/>
  <c r="J135" i="4" s="1"/>
  <c r="L75" i="12"/>
  <c r="L105" i="4"/>
  <c r="B75" i="12"/>
  <c r="B105" i="4"/>
  <c r="S79" i="16"/>
  <c r="S109" i="4"/>
  <c r="S101" i="16"/>
  <c r="S164" i="4" s="1"/>
  <c r="O112" i="4" l="1"/>
  <c r="O76" i="20"/>
  <c r="O167" i="4" s="1"/>
  <c r="J112" i="4"/>
  <c r="J76" i="20"/>
  <c r="J167" i="4" s="1"/>
  <c r="F112" i="4"/>
  <c r="F76" i="20"/>
  <c r="F167" i="4" s="1"/>
  <c r="G112" i="4"/>
  <c r="G76" i="20"/>
  <c r="G167" i="4" s="1"/>
  <c r="Y112" i="4"/>
  <c r="Y76" i="20"/>
  <c r="Y167" i="4" s="1"/>
  <c r="V112" i="4"/>
  <c r="V76" i="20"/>
  <c r="V167" i="4" s="1"/>
  <c r="W112" i="4"/>
  <c r="W76" i="20"/>
  <c r="W167" i="4" s="1"/>
  <c r="X108" i="4"/>
  <c r="X100" i="16"/>
  <c r="X163" i="4" s="1"/>
  <c r="W100" i="16"/>
  <c r="W163" i="4" s="1"/>
  <c r="W61" i="4"/>
  <c r="S51" i="4"/>
  <c r="O51" i="4"/>
  <c r="K104" i="4"/>
  <c r="K73" i="12"/>
  <c r="K98" i="12"/>
  <c r="K159" i="4" s="1"/>
  <c r="F104" i="4"/>
  <c r="F98" i="12"/>
  <c r="F159" i="4" s="1"/>
  <c r="E104" i="4"/>
  <c r="E73" i="12"/>
  <c r="E98" i="12"/>
  <c r="E159" i="4" s="1"/>
  <c r="S104" i="4"/>
  <c r="S98" i="12"/>
  <c r="S159" i="4" s="1"/>
  <c r="S73" i="12"/>
  <c r="F73" i="12"/>
  <c r="F102" i="4" s="1"/>
  <c r="Y96" i="12"/>
  <c r="Y157" i="4" s="1"/>
  <c r="U104" i="4"/>
  <c r="U73" i="12"/>
  <c r="U98" i="12"/>
  <c r="U159" i="4" s="1"/>
  <c r="X102" i="4"/>
  <c r="X96" i="12"/>
  <c r="X157" i="4" s="1"/>
  <c r="H104" i="4"/>
  <c r="H73" i="12"/>
  <c r="H98" i="12"/>
  <c r="H159" i="4" s="1"/>
  <c r="C73" i="12"/>
  <c r="C104" i="4"/>
  <c r="C98" i="12"/>
  <c r="C159" i="4" s="1"/>
  <c r="I130" i="4"/>
  <c r="I51" i="4"/>
  <c r="C130" i="4"/>
  <c r="C51" i="4"/>
  <c r="W99" i="4"/>
  <c r="W65" i="8"/>
  <c r="W154" i="4" s="1"/>
  <c r="Q99" i="4"/>
  <c r="Q65" i="8"/>
  <c r="Q154" i="4" s="1"/>
  <c r="X99" i="4"/>
  <c r="X65" i="8"/>
  <c r="X154" i="4" s="1"/>
  <c r="P99" i="4"/>
  <c r="P65" i="8"/>
  <c r="P154" i="4" s="1"/>
  <c r="Y99" i="4"/>
  <c r="Y65" i="8"/>
  <c r="Y154" i="4" s="1"/>
  <c r="N43" i="5"/>
  <c r="N42" i="5"/>
  <c r="N44" i="5"/>
  <c r="N45" i="5"/>
  <c r="N47" i="5"/>
  <c r="N46" i="5"/>
  <c r="V41" i="5"/>
  <c r="J44" i="5"/>
  <c r="J45" i="5"/>
  <c r="J46" i="5"/>
  <c r="J47" i="5"/>
  <c r="J42" i="5"/>
  <c r="J43" i="5"/>
  <c r="T41" i="5"/>
  <c r="H43" i="5"/>
  <c r="H42" i="5"/>
  <c r="H44" i="5"/>
  <c r="H45" i="5"/>
  <c r="H46" i="5"/>
  <c r="H47" i="5"/>
  <c r="K41" i="5"/>
  <c r="X44" i="5"/>
  <c r="X47" i="5"/>
  <c r="X43" i="5"/>
  <c r="X46" i="5"/>
  <c r="X42" i="5"/>
  <c r="X45" i="5"/>
  <c r="W43" i="5"/>
  <c r="W44" i="5"/>
  <c r="W45" i="5"/>
  <c r="W46" i="5"/>
  <c r="W47" i="5"/>
  <c r="W42" i="5"/>
  <c r="W41" i="5" s="1"/>
  <c r="J48" i="5"/>
  <c r="D104" i="4"/>
  <c r="D98" i="12"/>
  <c r="D159" i="4" s="1"/>
  <c r="D73" i="12"/>
  <c r="M89" i="16"/>
  <c r="V99" i="4"/>
  <c r="V65" i="8"/>
  <c r="V154" i="4" s="1"/>
  <c r="F100" i="16"/>
  <c r="F163" i="4" s="1"/>
  <c r="F61" i="4"/>
  <c r="U89" i="16"/>
  <c r="W102" i="4"/>
  <c r="W98" i="4" s="1"/>
  <c r="W96" i="12"/>
  <c r="C112" i="4"/>
  <c r="C76" i="20"/>
  <c r="C167" i="4" s="1"/>
  <c r="L108" i="4"/>
  <c r="L100" i="16"/>
  <c r="E100" i="16"/>
  <c r="E163" i="4" s="1"/>
  <c r="E61" i="4"/>
  <c r="J99" i="4"/>
  <c r="J65" i="8"/>
  <c r="J154" i="4" s="1"/>
  <c r="D99" i="4"/>
  <c r="D65" i="8"/>
  <c r="K108" i="4"/>
  <c r="K100" i="16"/>
  <c r="K163" i="4" s="1"/>
  <c r="T99" i="4"/>
  <c r="T65" i="8"/>
  <c r="C108" i="4"/>
  <c r="C100" i="16"/>
  <c r="F89" i="16"/>
  <c r="G100" i="16"/>
  <c r="G163" i="4" s="1"/>
  <c r="G61" i="4"/>
  <c r="T108" i="4"/>
  <c r="T100" i="16"/>
  <c r="T163" i="4" s="1"/>
  <c r="Y108" i="4"/>
  <c r="Y98" i="4" s="1"/>
  <c r="Y100" i="16"/>
  <c r="Y163" i="4" s="1"/>
  <c r="Q112" i="4"/>
  <c r="Q76" i="20"/>
  <c r="Q167" i="4" s="1"/>
  <c r="L73" i="12"/>
  <c r="L104" i="4"/>
  <c r="L98" i="12"/>
  <c r="L159" i="4" s="1"/>
  <c r="D112" i="4"/>
  <c r="D76" i="20"/>
  <c r="D100" i="16"/>
  <c r="D108" i="4"/>
  <c r="G89" i="16"/>
  <c r="R112" i="4"/>
  <c r="R76" i="20"/>
  <c r="O102" i="4"/>
  <c r="O98" i="4" s="1"/>
  <c r="O96" i="12"/>
  <c r="T104" i="4"/>
  <c r="T98" i="12"/>
  <c r="T159" i="4" s="1"/>
  <c r="T73" i="12"/>
  <c r="R73" i="12"/>
  <c r="R104" i="4"/>
  <c r="R98" i="12"/>
  <c r="R159" i="4" s="1"/>
  <c r="X112" i="4"/>
  <c r="X76" i="20"/>
  <c r="X167" i="4" s="1"/>
  <c r="T112" i="4"/>
  <c r="T76" i="20"/>
  <c r="I108" i="4"/>
  <c r="I100" i="16"/>
  <c r="I163" i="4" s="1"/>
  <c r="J89" i="16"/>
  <c r="P112" i="4"/>
  <c r="P98" i="4" s="1"/>
  <c r="P76" i="20"/>
  <c r="P167" i="4" s="1"/>
  <c r="L112" i="4"/>
  <c r="L76" i="20"/>
  <c r="H112" i="4"/>
  <c r="H76" i="20"/>
  <c r="F99" i="4"/>
  <c r="F65" i="8"/>
  <c r="Q108" i="4"/>
  <c r="Q100" i="16"/>
  <c r="Q163" i="4" s="1"/>
  <c r="G102" i="4"/>
  <c r="G98" i="4" s="1"/>
  <c r="G96" i="12"/>
  <c r="S112" i="4"/>
  <c r="S76" i="20"/>
  <c r="J73" i="12"/>
  <c r="J104" i="4"/>
  <c r="J98" i="12"/>
  <c r="J159" i="4" s="1"/>
  <c r="S108" i="4"/>
  <c r="S100" i="16"/>
  <c r="S163" i="4" s="1"/>
  <c r="V108" i="4"/>
  <c r="V100" i="16"/>
  <c r="R99" i="4"/>
  <c r="R65" i="8"/>
  <c r="R154" i="4" s="1"/>
  <c r="B104" i="4"/>
  <c r="B98" i="12"/>
  <c r="B159" i="4" s="1"/>
  <c r="B73" i="12"/>
  <c r="J100" i="16"/>
  <c r="J163" i="4" s="1"/>
  <c r="J61" i="4"/>
  <c r="M100" i="16"/>
  <c r="M163" i="4" s="1"/>
  <c r="M61" i="4"/>
  <c r="B99" i="4"/>
  <c r="B65" i="8"/>
  <c r="N65" i="8"/>
  <c r="N99" i="4"/>
  <c r="M99" i="4"/>
  <c r="M98" i="4" s="1"/>
  <c r="M65" i="8"/>
  <c r="L99" i="4"/>
  <c r="L65" i="8"/>
  <c r="E89" i="16"/>
  <c r="K112" i="4"/>
  <c r="K76" i="20"/>
  <c r="U99" i="4"/>
  <c r="U65" i="8"/>
  <c r="N102" i="4"/>
  <c r="N96" i="12"/>
  <c r="N157" i="4" s="1"/>
  <c r="I112" i="4"/>
  <c r="I76" i="20"/>
  <c r="E65" i="8"/>
  <c r="E154" i="4" s="1"/>
  <c r="E99" i="4"/>
  <c r="N112" i="4"/>
  <c r="N76" i="20"/>
  <c r="N167" i="4" s="1"/>
  <c r="U100" i="16"/>
  <c r="U163" i="4" s="1"/>
  <c r="U61" i="4"/>
  <c r="C154" i="4"/>
  <c r="V102" i="4"/>
  <c r="V96" i="12"/>
  <c r="V157" i="4" s="1"/>
  <c r="W134" i="4" l="1"/>
  <c r="W51" i="4"/>
  <c r="C102" i="4"/>
  <c r="C96" i="12"/>
  <c r="C157" i="4" s="1"/>
  <c r="X98" i="4"/>
  <c r="C98" i="4"/>
  <c r="S102" i="4"/>
  <c r="S96" i="12"/>
  <c r="S157" i="4" s="1"/>
  <c r="U102" i="4"/>
  <c r="U96" i="12"/>
  <c r="U157" i="4" s="1"/>
  <c r="S98" i="4"/>
  <c r="U98" i="4"/>
  <c r="F96" i="12"/>
  <c r="F157" i="4" s="1"/>
  <c r="H102" i="4"/>
  <c r="H98" i="4" s="1"/>
  <c r="H153" i="4" s="1"/>
  <c r="H96" i="12"/>
  <c r="H157" i="4" s="1"/>
  <c r="E102" i="4"/>
  <c r="E98" i="4" s="1"/>
  <c r="E96" i="12"/>
  <c r="E157" i="4" s="1"/>
  <c r="K102" i="4"/>
  <c r="K98" i="4" s="1"/>
  <c r="K153" i="4" s="1"/>
  <c r="K96" i="12"/>
  <c r="K157" i="4" s="1"/>
  <c r="F98" i="4"/>
  <c r="H41" i="5"/>
  <c r="N41" i="5"/>
  <c r="J41" i="5"/>
  <c r="X41" i="5"/>
  <c r="S153" i="4"/>
  <c r="C153" i="4"/>
  <c r="I98" i="4"/>
  <c r="O153" i="4"/>
  <c r="D167" i="4"/>
  <c r="T154" i="4"/>
  <c r="K167" i="4"/>
  <c r="M134" i="4"/>
  <c r="M51" i="4"/>
  <c r="J102" i="4"/>
  <c r="J96" i="12"/>
  <c r="J157" i="4" s="1"/>
  <c r="F154" i="4"/>
  <c r="R102" i="4"/>
  <c r="R98" i="4" s="1"/>
  <c r="R96" i="12"/>
  <c r="R157" i="4" s="1"/>
  <c r="R167" i="4"/>
  <c r="J98" i="4"/>
  <c r="F134" i="4"/>
  <c r="F51" i="4"/>
  <c r="D102" i="4"/>
  <c r="D98" i="4" s="1"/>
  <c r="D96" i="12"/>
  <c r="D157" i="4" s="1"/>
  <c r="L154" i="4"/>
  <c r="B154" i="4"/>
  <c r="B102" i="4"/>
  <c r="B98" i="4" s="1"/>
  <c r="B96" i="12"/>
  <c r="B157" i="4" s="1"/>
  <c r="O157" i="4"/>
  <c r="G134" i="4"/>
  <c r="G51" i="4"/>
  <c r="M154" i="4"/>
  <c r="L167" i="4"/>
  <c r="Y153" i="4"/>
  <c r="N98" i="4"/>
  <c r="V163" i="4"/>
  <c r="P153" i="4"/>
  <c r="T102" i="4"/>
  <c r="T96" i="12"/>
  <c r="T157" i="4" s="1"/>
  <c r="L102" i="4"/>
  <c r="L98" i="4" s="1"/>
  <c r="L96" i="12"/>
  <c r="L157" i="4" s="1"/>
  <c r="D154" i="4"/>
  <c r="E134" i="4"/>
  <c r="E51" i="4"/>
  <c r="H167" i="4"/>
  <c r="U154" i="4"/>
  <c r="D163" i="4"/>
  <c r="L163" i="4"/>
  <c r="U134" i="4"/>
  <c r="U51" i="4"/>
  <c r="Q98" i="4"/>
  <c r="T167" i="4"/>
  <c r="T98" i="4"/>
  <c r="I167" i="4"/>
  <c r="S167" i="4"/>
  <c r="N154" i="4"/>
  <c r="J134" i="4"/>
  <c r="J51" i="4"/>
  <c r="G157" i="4"/>
  <c r="X153" i="4"/>
  <c r="C163" i="4"/>
  <c r="W157" i="4"/>
  <c r="V98" i="4"/>
  <c r="W153" i="4"/>
  <c r="L153" i="4" l="1"/>
  <c r="B153" i="4"/>
  <c r="R153" i="4"/>
  <c r="G153" i="4"/>
  <c r="E153" i="4"/>
  <c r="V153" i="4"/>
  <c r="F153" i="4"/>
  <c r="M153" i="4"/>
  <c r="J153" i="4"/>
  <c r="D153" i="4"/>
  <c r="T153" i="4"/>
  <c r="Q153" i="4"/>
  <c r="I153" i="4"/>
  <c r="N153" i="4"/>
  <c r="U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<sst xmlns="http://schemas.openxmlformats.org/spreadsheetml/2006/main" count="8364" uniqueCount="3249">
  <si>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</si>
  <si>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</si>
  <si>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</si>
  <si>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</si>
  <si>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</si>
  <si>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</si>
  <si>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</si>
  <si>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</si>
  <si>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</si>
  <si>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</si>
  <si>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</si>
  <si>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</si>
  <si>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</si>
  <si>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</si>
  <si>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</si>
  <si>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</si>
  <si>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</si>
  <si>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</si>
  <si>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</si>
  <si>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</si>
  <si>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</si>
  <si>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</si>
  <si>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</si>
  <si>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</si>
  <si>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</si>
  <si>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</si>
  <si>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</si>
  <si>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</si>
  <si>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</si>
  <si>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</si>
  <si>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</si>
  <si>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</si>
  <si>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</si>
  <si>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</si>
  <si>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</si>
  <si>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</si>
  <si>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</si>
  <si>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</si>
  <si>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</si>
  <si>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</si>
  <si>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</si>
  <si>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</si>
  <si>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</si>
  <si>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</si>
  <si>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</si>
  <si>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</si>
  <si>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</si>
  <si>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</si>
  <si>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</si>
  <si>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</si>
  <si>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</si>
  <si>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</si>
  <si>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</si>
  <si>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</si>
  <si>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</si>
  <si>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</si>
  <si>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</si>
  <si>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</si>
  <si>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</si>
  <si>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</si>
  <si>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</si>
  <si>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</si>
  <si>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</si>
  <si>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</si>
  <si>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</si>
  <si>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</si>
  <si>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</si>
  <si>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</si>
  <si>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</si>
  <si>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</si>
  <si>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</si>
  <si>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</si>
  <si>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</si>
  <si>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</si>
  <si>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</si>
  <si>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</si>
  <si>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</si>
  <si>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</si>
  <si>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</si>
  <si>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</si>
  <si>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</si>
  <si>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</si>
  <si>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</si>
  <si>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</si>
  <si>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</si>
  <si>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</si>
  <si>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</si>
  <si>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</si>
  <si>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</si>
  <si>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</si>
  <si>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</si>
  <si>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</si>
  <si>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</si>
  <si>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</si>
  <si>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</si>
  <si>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</si>
  <si>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</si>
  <si>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</si>
  <si>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</si>
  <si>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</si>
  <si>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</si>
  <si>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</si>
  <si>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</si>
  <si>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</si>
  <si>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</si>
  <si>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</si>
  <si>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</si>
  <si>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</si>
  <si>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</si>
  <si>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</si>
  <si>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</si>
  <si>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PROCESS_EMI.ktCO2.AT.NSI.TOTAL</t>
  </si>
  <si>
    <t>Market shares of CO2 emissions (%)</t>
  </si>
  <si>
    <t>VA.Meuro2023.AT.ISI.BF_BOF</t>
  </si>
  <si>
    <t>VA.Meuro2023.AT.ISI.EAF</t>
  </si>
  <si>
    <t>Physical output (kt steel)</t>
  </si>
  <si>
    <t>OUTPUT.kt.AT.ISI.BF_BOF</t>
  </si>
  <si>
    <t>OUTPUT.kt.AT.ISI.EAF</t>
  </si>
  <si>
    <t>Installed capacity (kt steel production)</t>
  </si>
  <si>
    <t>CAP.kt.AT.ISI.BF_BOF</t>
  </si>
  <si>
    <t>CAP.kt.AT.ISI.EAF</t>
  </si>
  <si>
    <t>Capacity investment (kt steel production)</t>
  </si>
  <si>
    <t>NEWCAP.kt.AT.ISI.BF_BOF</t>
  </si>
  <si>
    <t>NEWCAP.kt.AT.ISI.EAF</t>
  </si>
  <si>
    <t>Decommissioned capacity (kt steel production)</t>
  </si>
  <si>
    <t>Idle capacity (kt steel production)</t>
  </si>
  <si>
    <t>FEC.ktoe.AT.ISI.TOTAL.TOTAL.TOTAL.TOTAL</t>
  </si>
  <si>
    <t>FEC.ktoe.AT.ISI.TOTAL.TOTAL.TOTAL.NONCOKE_SOLIDS</t>
  </si>
  <si>
    <t>FEC.ktoe.AT.ISI.TOTAL.TOTAL.TOTAL.COKE</t>
  </si>
  <si>
    <t>FEC.ktoe.AT.ISI.TOTAL.TOTAL.TOTAL.RFG</t>
  </si>
  <si>
    <t>FEC.ktoe.AT.ISI.TOTAL.TOTAL.TOTAL.LPG</t>
  </si>
  <si>
    <t>FEC.ktoe.AT.ISI.TOTAL.TOTAL.TOTAL.DIESEL</t>
  </si>
  <si>
    <t>FEC.ktoe.AT.ISI.TOTAL.TOTAL.TOTAL.RFO</t>
  </si>
  <si>
    <t>FEC.ktoe.AT.ISI.TOTAL.TOTAL.TOTAL.OTHER</t>
  </si>
  <si>
    <t>FEC.ktoe.AT.ISI.TOTAL.TOTAL.TOTAL.NG</t>
  </si>
  <si>
    <t>FEC.ktoe.AT.ISI.TOTAL.TOTAL.TOTAL.DERIVED</t>
  </si>
  <si>
    <t>FEC.ktoe.AT.ISI.TOTAL.TOTAL.TOTAL.BIOMASS_WASTE</t>
  </si>
  <si>
    <t>FEC.ktoe.AT.ISI.TOTAL.TOTAL.TOTAL.BIOGAS</t>
  </si>
  <si>
    <t>FEC.ktoe.AT.ISI.TOTAL.TOTAL.TOTAL.LIQBIO</t>
  </si>
  <si>
    <t>FEC.ktoe.AT.ISI.TOTAL.TOTAL.TOTAL.SOLAR</t>
  </si>
  <si>
    <t>FEC.ktoe.AT.ISI.TOTAL.TOTAL.TOTAL.GEO</t>
  </si>
  <si>
    <t>FEC.ktoe.AT.ISI.TOTAL.TOTAL.TOTAL.AMBIENT</t>
  </si>
  <si>
    <t>FEC.ktoe.AT.ISI.TOTAL.TOTAL.TOTAL.STEAM_DISTR</t>
  </si>
  <si>
    <t>FEC.ktoe.AT.ISI.TOTAL.TOTAL.TOTAL.ELEC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</si>
  <si>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</si>
  <si>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</si>
  <si>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</si>
  <si>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</si>
  <si>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</si>
  <si>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</si>
  <si>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</si>
  <si>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</si>
  <si>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</si>
  <si>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FEC.ktoe.AT.ISI.BF_BOF.TOTAL.TOTAL.TOTAL</t>
  </si>
  <si>
    <t>FEC.ktoe.AT.ISI.BF_BOF.LIGHT.GENERIC.ELEC</t>
  </si>
  <si>
    <t>FEC.ktoe.AT.ISI.BF_BOF.AIRCOMP.GENERIC.ELEC</t>
  </si>
  <si>
    <t>FEC.ktoe.AT.ISI.BF_BOF.MOTOR.GENERIC.ELEC</t>
  </si>
  <si>
    <t>FEC.ktoe.AT.ISI.BF_BOF.FANS.GENERIC.ELEC</t>
  </si>
  <si>
    <t>FEC.ktoe.AT.ISI.BF_BOF.LOW_ENTH.TOTAL.TOTAL</t>
  </si>
  <si>
    <t>Diesel oil and liquid biofuels</t>
  </si>
  <si>
    <t>FEC.ktoe.AT.ISI.BF_BOF.LOW_ENTH.THERM.DIESEL_LIQBIO</t>
  </si>
  <si>
    <t>FEC.ktoe.AT.ISI.BF_BOF.LOW_ENTH.THERM.NG_BIOGAS</t>
  </si>
  <si>
    <t>FEC.ktoe.AT.ISI.BF_BOF.LOW_ENTH.THERM.SOLAR_GEO</t>
  </si>
  <si>
    <t>FEC.ktoe.AT.ISI.BF_BOF.LOW_ENTH.HP.AMBIENT</t>
  </si>
  <si>
    <t>FEC.ktoe.AT.ISI.BF_BOF.LOW_ENTH.THERM.ELEC</t>
  </si>
  <si>
    <t>Steel: Sinter/Pellet-making</t>
  </si>
  <si>
    <t>FEC.ktoe.AT.ISI.BF_BOF.SINTERING.TOTAL.TOTAL</t>
  </si>
  <si>
    <t>FEC.ktoe.AT.ISI.BF_BOF.SINTERING.THERM.NONCOKE_SOLIDS</t>
  </si>
  <si>
    <t>FEC.ktoe.AT.ISI.BF_BOF.SINTERING.THERM.RFO</t>
  </si>
  <si>
    <t>FEC.ktoe.AT.ISI.BF_BOF.SINTERING.THERM.NG_BIOGAS</t>
  </si>
  <si>
    <t>FEC.ktoe.AT.ISI.BF_BOF.SINTERING.THERM.DERIVED</t>
  </si>
  <si>
    <t>FEC.ktoe.AT.ISI.BF_BOF.SINTERING.THERM.ELEC</t>
  </si>
  <si>
    <t>Steel: Blast /Basic oxygen furnace</t>
  </si>
  <si>
    <t>FEC.ktoe.AT.ISI.BF_BOF.BLAST_FURNACE.TOTAL.TOTAL</t>
  </si>
  <si>
    <t>FEC.ktoe.AT.ISI.BF_BOF.BLAST_FURNACE.THERM.NONCOKE_SOLIDS</t>
  </si>
  <si>
    <t>FEC.ktoe.AT.ISI.BF_BOF.BLAST_FURNACE.THERM.COKE</t>
  </si>
  <si>
    <t>FEC.ktoe.AT.ISI.BF_BOF.BLAST_FURNACE.THERM.RFO</t>
  </si>
  <si>
    <t>FEC.ktoe.AT.ISI.BF_BOF.BLAST_FURNACE.THERM.NG_BIOGAS</t>
  </si>
  <si>
    <t>FEC.ktoe.AT.ISI.BF_BOF.BLAST_FURNACE.THERM.DERIVED</t>
  </si>
  <si>
    <t>Steel: Furnaces, refining and rolling</t>
  </si>
  <si>
    <t>FEC.ktoe.AT.ISI.BF_BOF.REFINING.TOTAL.TOTAL</t>
  </si>
  <si>
    <t>Steel: Furnaces, refining and rolling - Thermal</t>
  </si>
  <si>
    <t>FEC.ktoe.AT.ISI.BF_BOF.REFINING.THERM.TOTAL</t>
  </si>
  <si>
    <t>FEC.ktoe.AT.ISI.BF_BOF.REFINING.THERM.LPG</t>
  </si>
  <si>
    <t>FEC.ktoe.AT.ISI.BF_BOF.REFINING.THERM.DIESEL_LIQBIO</t>
  </si>
  <si>
    <t>FEC.ktoe.AT.ISI.BF_BOF.REFINING.THERM.RFO</t>
  </si>
  <si>
    <t>FEC.ktoe.AT.ISI.BF_BOF.REFINING.THERM.NG_BIOGAS</t>
  </si>
  <si>
    <t>Steel: Furnaces, refining and rolling - Electric</t>
  </si>
  <si>
    <t>FEC.ktoe.AT.ISI.BF_BOF.REFINING.ELEC.ELEC</t>
  </si>
  <si>
    <t>Steel: Product finishing</t>
  </si>
  <si>
    <t>Steel: Product finishing - Thermal</t>
  </si>
  <si>
    <t>FEC.ktoe.AT.ISI.BF_BOF.FINISHING.THERM.TOTAL</t>
  </si>
  <si>
    <t>FEC.ktoe.AT.ISI.BF_BOF.FINISHING.THERM.LPG</t>
  </si>
  <si>
    <t>FEC.ktoe.AT.ISI.BF_BOF.FINISHING.THERM.DIESEL_LIQBIO</t>
  </si>
  <si>
    <t>FEC.ktoe.AT.ISI.BF_BOF.FINISHING.THERM.NG_BIOGAS</t>
  </si>
  <si>
    <t>Steel: Product finishing - Steam</t>
  </si>
  <si>
    <t>FEC.ktoe.AT.ISI.BF_BOF.FINISHING_STEAM.TOTAL.TOTAL</t>
  </si>
  <si>
    <t>FEC.ktoe.AT.ISI.BF_BOF.FINISHING_STEAM.STEAM.NONCOKE_SOLIDS</t>
  </si>
  <si>
    <t>FEC.ktoe.AT.ISI.BF_BOF.FINISHING_STEAM.STEAM.RFG</t>
  </si>
  <si>
    <t>FEC.ktoe.AT.ISI.BF_BOF.FINISHING_STEAM.STEAM.LPG</t>
  </si>
  <si>
    <t>FEC.ktoe.AT.ISI.BF_BOF.FINISHING_STEAM.STEAM.DIESEL_LIQBIO</t>
  </si>
  <si>
    <t>FEC.ktoe.AT.ISI.BF_BOF.FINISHING_STEAM.STEAM.RFO</t>
  </si>
  <si>
    <t>FEC.ktoe.AT.ISI.BF_BOF.FINISHING_STEAM.STEAM.OTHER</t>
  </si>
  <si>
    <t>FEC.ktoe.AT.ISI.BF_BOF.FINISHING_STEAM.STEAM.NG_BIOGAS</t>
  </si>
  <si>
    <t>FEC.ktoe.AT.ISI.BF_BOF.FINISHING_STEAM.STEAM.DERIVED</t>
  </si>
  <si>
    <t>FEC.ktoe.AT.ISI.BF_BOF.FINISHING_STEAM.STEAM.BIOMASS_WASTE</t>
  </si>
  <si>
    <t>FEC.ktoe.AT.ISI.BF_BOF.FINISHING_STEAM.STEAM.STEAM_DISTR</t>
  </si>
  <si>
    <t>Steel: Product finishing - Electric</t>
  </si>
  <si>
    <t>FEC.ktoe.AT.ISI.BF_BOF.FINISHING.ELEC.ELEC</t>
  </si>
  <si>
    <t>FEC.ktoe.AT.ISI.EAF.TOTAL.TOTAL.TOTAL</t>
  </si>
  <si>
    <t>FEC.ktoe.AT.ISI.EAF.LIGHT.GENERIC.ELEC</t>
  </si>
  <si>
    <t>FEC.ktoe.AT.ISI.EAF.AIRCOMP.GENERIC.ELEC</t>
  </si>
  <si>
    <t>FEC.ktoe.AT.ISI.EAF.MOTOR.GENERIC.ELEC</t>
  </si>
  <si>
    <t>FEC.ktoe.AT.ISI.EAF.FANS.GENERIC.ELEC</t>
  </si>
  <si>
    <t>FEC.ktoe.AT.ISI.EAF.LOW_ENTH.TOTAL.TOTAL</t>
  </si>
  <si>
    <t>FEC.ktoe.AT.ISI.EAF.LOW_ENTH.THERM.DIESEL_LIQBIO</t>
  </si>
  <si>
    <t>FEC.ktoe.AT.ISI.EAF.LOW_ENTH.THERM.NG_BIOGAS</t>
  </si>
  <si>
    <t>FEC.ktoe.AT.ISI.EAF.LOW_ENTH.THERM.SOLAR_GEO</t>
  </si>
  <si>
    <t>FEC.ktoe.AT.ISI.EAF.LOW_ENTH.HP.AMBIENT</t>
  </si>
  <si>
    <t>FEC.ktoe.AT.ISI.EAF.LOW_ENTH.THERM.ELEC</t>
  </si>
  <si>
    <t>Steel: Smelters</t>
  </si>
  <si>
    <t>FEC.ktoe.AT.ISI.EAF.SMELTING.TOTAL.TOTAL</t>
  </si>
  <si>
    <t>FEC.ktoe.AT.ISI.EAF.SMELTING.THERM.NONCOKE_SOLIDS</t>
  </si>
  <si>
    <t>FEC.ktoe.AT.ISI.EAF.SMELTING.THERM.RFO</t>
  </si>
  <si>
    <t>FEC.ktoe.AT.ISI.EAF.SMELTING.THERM.NG_BIOGAS</t>
  </si>
  <si>
    <t>FEC.ktoe.AT.ISI.EAF.SMELTING.THERM.DERIVED</t>
  </si>
  <si>
    <t>Steel: Electric arc</t>
  </si>
  <si>
    <t>FEC.ktoe.AT.ISI.EAF.ARC_FURNACE.ELEC.ELEC</t>
  </si>
  <si>
    <t>FEC.ktoe.AT.ISI.EAF.REFINING.TOTAL.TOTAL</t>
  </si>
  <si>
    <t>FEC.ktoe.AT.ISI.EAF.REFINING.THERM.TOTAL</t>
  </si>
  <si>
    <t>FEC.ktoe.AT.ISI.EAF.REFINING.THERM.LPG</t>
  </si>
  <si>
    <t>FEC.ktoe.AT.ISI.EAF.REFINING.THERM.DIESEL_LIQBIO</t>
  </si>
  <si>
    <t>FEC.ktoe.AT.ISI.EAF.REFINING.THERM.RFO</t>
  </si>
  <si>
    <t>FEC.ktoe.AT.ISI.EAF.REFINING.THERM.NG_BIOGAS</t>
  </si>
  <si>
    <t>FEC.ktoe.AT.ISI.EAF.REFINING.ELEC.ELEC</t>
  </si>
  <si>
    <t>FEC.ktoe.AT.ISI.EAF.FINISHING.THERM.TOTAL</t>
  </si>
  <si>
    <t>FEC.ktoe.AT.ISI.EAF.FINISHING.THERM.LPG</t>
  </si>
  <si>
    <t>FEC.ktoe.AT.ISI.EAF.FINISHING.THERM.DIESEL_LIQBIO</t>
  </si>
  <si>
    <t>FEC.ktoe.AT.ISI.EAF.FINISHING.THERM.NG_BIOGAS</t>
  </si>
  <si>
    <t>FEC.ktoe.AT.ISI.EAF.FINISHING_STEAM.TOTAL.TOTAL</t>
  </si>
  <si>
    <t>FEC.ktoe.AT.ISI.EAF.FINISHING_STEAM.STEAM.NONCOKE_SOLIDS</t>
  </si>
  <si>
    <t>FEC.ktoe.AT.ISI.EAF.FINISHING_STEAM.STEAM.RFG</t>
  </si>
  <si>
    <t>FEC.ktoe.AT.ISI.EAF.FINISHING_STEAM.STEAM.LPG</t>
  </si>
  <si>
    <t>FEC.ktoe.AT.ISI.EAF.FINISHING_STEAM.STEAM.DIESEL_LIQBIO</t>
  </si>
  <si>
    <t>FEC.ktoe.AT.ISI.EAF.FINISHING_STEAM.STEAM.RFO</t>
  </si>
  <si>
    <t>FEC.ktoe.AT.ISI.EAF.FINISHING_STEAM.STEAM.OTHER</t>
  </si>
  <si>
    <t>FEC.ktoe.AT.ISI.EAF.FINISHING_STEAM.STEAM.NG_BIOGAS</t>
  </si>
  <si>
    <t>FEC.ktoe.AT.ISI.EAF.FINISHING_STEAM.STEAM.DERIVED</t>
  </si>
  <si>
    <t>FEC.ktoe.AT.ISI.EAF.FINISHING_STEAM.STEAM.BIOMASS_WASTE</t>
  </si>
  <si>
    <t>FEC.ktoe.AT.ISI.EAF.FINISHING_STEAM.STEAM.STEAM_DISTR</t>
  </si>
  <si>
    <t>FEC.ktoe.AT.ISI.EAF.FINISHING.ELEC.ELEC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</si>
  <si>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</si>
  <si>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</si>
  <si>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</si>
  <si>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UED.ktoe.AT.ISI.BF_BOF.TOTAL.TOTAL.TOTAL</t>
  </si>
  <si>
    <t>UED.ktoe.AT.ISI.BF_BOF.LIGHT.GENERIC.ELEC</t>
  </si>
  <si>
    <t>UED.ktoe.AT.ISI.BF_BOF.AIRCOMP.GENERIC.ELEC</t>
  </si>
  <si>
    <t>UED.ktoe.AT.ISI.BF_BOF.MOTOR.GENERIC.ELEC</t>
  </si>
  <si>
    <t>UED.ktoe.AT.ISI.BF_BOF.FANS.GENERIC.ELEC</t>
  </si>
  <si>
    <t>UED.ktoe.AT.ISI.BF_BOF.LOW_ENTH.TOTAL.TOTAL</t>
  </si>
  <si>
    <t>UED.ktoe.AT.ISI.BF_BOF.LOW_ENTH.THERM.DIESEL_LIQBIO</t>
  </si>
  <si>
    <t>UED.ktoe.AT.ISI.BF_BOF.LOW_ENTH.THERM.NG_BIOGAS</t>
  </si>
  <si>
    <t>UED.ktoe.AT.ISI.BF_BOF.LOW_ENTH.THERM.SOLAR_GEO</t>
  </si>
  <si>
    <t>UED.ktoe.AT.ISI.BF_BOF.LOW_ENTH.HP.AMBIENT</t>
  </si>
  <si>
    <t>UED.ktoe.AT.ISI.BF_BOF.LOW_ENTH.THERM.ELEC</t>
  </si>
  <si>
    <t>UED.ktoe.AT.ISI.BF_BOF.SINTERING.TOTAL.TOTAL</t>
  </si>
  <si>
    <t>UED.ktoe.AT.ISI.BF_BOF.SINTERING.THERM.NONCOKE_SOLIDS</t>
  </si>
  <si>
    <t>UED.ktoe.AT.ISI.BF_BOF.SINTERING.THERM.RFO</t>
  </si>
  <si>
    <t>UED.ktoe.AT.ISI.BF_BOF.SINTERING.THERM.NG_BIOGAS</t>
  </si>
  <si>
    <t>UED.ktoe.AT.ISI.BF_BOF.SINTERING.THERM.DERIVED</t>
  </si>
  <si>
    <t>UED.ktoe.AT.ISI.BF_BOF.SINTERING.THERM.ELEC</t>
  </si>
  <si>
    <t>UED.ktoe.AT.ISI.BF_BOF.BLAST_FURNACE.TOTAL.TOTAL</t>
  </si>
  <si>
    <t>UED.ktoe.AT.ISI.BF_BOF.BLAST_FURNACE.THERM.NONCOKE_SOLIDS</t>
  </si>
  <si>
    <t>UED.ktoe.AT.ISI.BF_BOF.BLAST_FURNACE.THERM.COKE</t>
  </si>
  <si>
    <t>UED.ktoe.AT.ISI.BF_BOF.BLAST_FURNACE.THERM.RFO</t>
  </si>
  <si>
    <t>UED.ktoe.AT.ISI.BF_BOF.BLAST_FURNACE.THERM.NG_BIOGAS</t>
  </si>
  <si>
    <t>UED.ktoe.AT.ISI.BF_BOF.BLAST_FURNACE.THERM.DERIVED</t>
  </si>
  <si>
    <t>UED.ktoe.AT.ISI.BF_BOF.REFINING.TOTAL.TOTAL</t>
  </si>
  <si>
    <t>UED.ktoe.AT.ISI.BF_BOF.REFINING.THERM.TOTAL</t>
  </si>
  <si>
    <t>UED.ktoe.AT.ISI.BF_BOF.REFINING.THERM.LPG</t>
  </si>
  <si>
    <t>UED.ktoe.AT.ISI.BF_BOF.REFINING.THERM.DIESEL_LIQBIO</t>
  </si>
  <si>
    <t>UED.ktoe.AT.ISI.BF_BOF.REFINING.THERM.RFO</t>
  </si>
  <si>
    <t>UED.ktoe.AT.ISI.BF_BOF.REFINING.THERM.NG_BIOGAS</t>
  </si>
  <si>
    <t>UED.ktoe.AT.ISI.BF_BOF.REFINING.ELEC.ELEC</t>
  </si>
  <si>
    <t>UED.ktoe.AT.ISI.BF_BOF.FINISHING.THERM.TOTAL</t>
  </si>
  <si>
    <t>UED.ktoe.AT.ISI.BF_BOF.FINISHING.THERM.LPG</t>
  </si>
  <si>
    <t>UED.ktoe.AT.ISI.BF_BOF.FINISHING.THERM.DIESEL_LIQBIO</t>
  </si>
  <si>
    <t>UED.ktoe.AT.ISI.BF_BOF.FINISHING.THERM.NG_BIOGAS</t>
  </si>
  <si>
    <t>UED.ktoe.AT.ISI.BF_BOF.FINISHING_STEAM.TOTAL.TOTAL</t>
  </si>
  <si>
    <t>UED.ktoe.AT.ISI.BF_BOF.FINISHING_STEAM.STEAM.NONCOKE_SOLIDS</t>
  </si>
  <si>
    <t>UED.ktoe.AT.ISI.BF_BOF.FINISHING_STEAM.STEAM.RFG</t>
  </si>
  <si>
    <t>UED.ktoe.AT.ISI.BF_BOF.FINISHING_STEAM.STEAM.LPG</t>
  </si>
  <si>
    <t>UED.ktoe.AT.ISI.BF_BOF.FINISHING_STEAM.STEAM.DIESEL_LIQBIO</t>
  </si>
  <si>
    <t>UED.ktoe.AT.ISI.BF_BOF.FINISHING_STEAM.STEAM.RFO</t>
  </si>
  <si>
    <t>UED.ktoe.AT.ISI.BF_BOF.FINISHING_STEAM.STEAM.OTHER</t>
  </si>
  <si>
    <t>UED.ktoe.AT.ISI.BF_BOF.FINISHING_STEAM.STEAM.NG_BIOGAS</t>
  </si>
  <si>
    <t>UED.ktoe.AT.ISI.BF_BOF.FINISHING_STEAM.STEAM.DERIVED</t>
  </si>
  <si>
    <t>UED.ktoe.AT.ISI.BF_BOF.FINISHING_STEAM.STEAM.BIOMASS_WASTE</t>
  </si>
  <si>
    <t>UED.ktoe.AT.ISI.BF_BOF.FINISHING_STEAM.STEAM.STEAM_DISTR</t>
  </si>
  <si>
    <t>UED.ktoe.AT.ISI.BF_BOF.FINISHING.ELEC.ELEC</t>
  </si>
  <si>
    <t>UED.ktoe.AT.ISI.EAF.TOTAL.TOTAL.TOTAL</t>
  </si>
  <si>
    <t>UED.ktoe.AT.ISI.EAF.LIGHT.GENERIC.ELEC</t>
  </si>
  <si>
    <t>UED.ktoe.AT.ISI.EAF.AIRCOMP.GENERIC.ELEC</t>
  </si>
  <si>
    <t>UED.ktoe.AT.ISI.EAF.MOTOR.GENERIC.ELEC</t>
  </si>
  <si>
    <t>UED.ktoe.AT.ISI.EAF.FANS.GENERIC.ELEC</t>
  </si>
  <si>
    <t>UED.ktoe.AT.ISI.EAF.LOW_ENTH.TOTAL.TOTAL</t>
  </si>
  <si>
    <t>UED.ktoe.AT.ISI.EAF.LOW_ENTH.THERM.DIESEL_LIQBIO</t>
  </si>
  <si>
    <t>UED.ktoe.AT.ISI.EAF.LOW_ENTH.THERM.NG_BIOGAS</t>
  </si>
  <si>
    <t>UED.ktoe.AT.ISI.EAF.LOW_ENTH.THERM.SOLAR_GEO</t>
  </si>
  <si>
    <t>UED.ktoe.AT.ISI.EAF.LOW_ENTH.HP.AMBIENT</t>
  </si>
  <si>
    <t>UED.ktoe.AT.ISI.EAF.LOW_ENTH.THERM.ELEC</t>
  </si>
  <si>
    <t>UED.ktoe.AT.ISI.EAF.SMELTING.TOTAL.TOTAL</t>
  </si>
  <si>
    <t>UED.ktoe.AT.ISI.EAF.SMELTING.THERM.NONCOKE_SOLIDS</t>
  </si>
  <si>
    <t>UED.ktoe.AT.ISI.EAF.SMELTING.THERM.RFO</t>
  </si>
  <si>
    <t>UED.ktoe.AT.ISI.EAF.SMELTING.THERM.NG_BIOGAS</t>
  </si>
  <si>
    <t>UED.ktoe.AT.ISI.EAF.SMELTING.THERM.DERIVED</t>
  </si>
  <si>
    <t>UED.ktoe.AT.ISI.EAF.ARC_FURNACE.ELEC.ELEC</t>
  </si>
  <si>
    <t>UED.ktoe.AT.ISI.EAF.REFINING.TOTAL.TOTAL</t>
  </si>
  <si>
    <t>UED.ktoe.AT.ISI.EAF.REFINING.THERM.TOTAL</t>
  </si>
  <si>
    <t>UED.ktoe.AT.ISI.EAF.REFINING.THERM.LPG</t>
  </si>
  <si>
    <t>UED.ktoe.AT.ISI.EAF.REFINING.THERM.DIESEL_LIQBIO</t>
  </si>
  <si>
    <t>UED.ktoe.AT.ISI.EAF.REFINING.THERM.RFO</t>
  </si>
  <si>
    <t>UED.ktoe.AT.ISI.EAF.REFINING.THERM.NG_BIOGAS</t>
  </si>
  <si>
    <t>UED.ktoe.AT.ISI.EAF.REFINING.ELEC.ELEC</t>
  </si>
  <si>
    <t>UED.ktoe.AT.ISI.EAF.FINISHING.THERM.TOTAL</t>
  </si>
  <si>
    <t>UED.ktoe.AT.ISI.EAF.FINISHING.THERM.LPG</t>
  </si>
  <si>
    <t>UED.ktoe.AT.ISI.EAF.FINISHING.THERM.DIESEL_LIQBIO</t>
  </si>
  <si>
    <t>UED.ktoe.AT.ISI.EAF.FINISHING.THERM.NG_BIOGAS</t>
  </si>
  <si>
    <t>UED.ktoe.AT.ISI.EAF.FINISHING_STEAM.TOTAL.TOTAL</t>
  </si>
  <si>
    <t>UED.ktoe.AT.ISI.EAF.FINISHING_STEAM.STEAM.NONCOKE_SOLIDS</t>
  </si>
  <si>
    <t>UED.ktoe.AT.ISI.EAF.FINISHING_STEAM.STEAM.RFG</t>
  </si>
  <si>
    <t>UED.ktoe.AT.ISI.EAF.FINISHING_STEAM.STEAM.LPG</t>
  </si>
  <si>
    <t>UED.ktoe.AT.ISI.EAF.FINISHING_STEAM.STEAM.DIESEL_LIQBIO</t>
  </si>
  <si>
    <t>UED.ktoe.AT.ISI.EAF.FINISHING_STEAM.STEAM.RFO</t>
  </si>
  <si>
    <t>UED.ktoe.AT.ISI.EAF.FINISHING_STEAM.STEAM.OTHER</t>
  </si>
  <si>
    <t>UED.ktoe.AT.ISI.EAF.FINISHING_STEAM.STEAM.NG_BIOGAS</t>
  </si>
  <si>
    <t>UED.ktoe.AT.ISI.EAF.FINISHING_STEAM.STEAM.DERIVED</t>
  </si>
  <si>
    <t>UED.ktoe.AT.ISI.EAF.FINISHING_STEAM.STEAM.BIOMASS_WASTE</t>
  </si>
  <si>
    <t>UED.ktoe.AT.ISI.EAF.FINISHING_STEAM.STEAM.STEAM_DISTR</t>
  </si>
  <si>
    <t>UED.ktoe.AT.ISI.EAF.FINISHING.ELEC.ELEC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</si>
  <si>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</si>
  <si>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</si>
  <si>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</si>
  <si>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FUEL_EMI.ktCO2.AT.ISI.BF_BOF.LIGHT.GENERIC.ELEC</t>
  </si>
  <si>
    <t>FUEL_EMI.ktCO2.AT.ISI.BF_BOF.AIRCOMP.GENERIC.ELEC</t>
  </si>
  <si>
    <t>FUEL_EMI.ktCO2.AT.ISI.BF_BOF.MOTOR.GENERIC.ELEC</t>
  </si>
  <si>
    <t>FUEL_EMI.ktCO2.AT.ISI.BF_BOF.FANS.GENERIC.ELEC</t>
  </si>
  <si>
    <t>FUEL_EMI.ktCO2.AT.ISI.BF_BOF.LOW_ENTH.TOTAL.TOTAL</t>
  </si>
  <si>
    <t>FUEL_EMI.ktCO2.AT.ISI.BF_BOF.LOW_ENTH.THERM.DIESEL_LIQBIO</t>
  </si>
  <si>
    <t>FUEL_EMI.ktCO2.AT.ISI.BF_BOF.LOW_ENTH.THERM.NG_BIOGAS</t>
  </si>
  <si>
    <t>FUEL_EMI.ktCO2.AT.ISI.BF_BOF.LOW_ENTH.THERM.SOLAR_GEO</t>
  </si>
  <si>
    <t>FUEL_EMI.ktCO2.AT.ISI.BF_BOF.LOW_ENTH.HP.AMBIENT</t>
  </si>
  <si>
    <t>FUEL_EMI.ktCO2.AT.ISI.BF_BOF.LOW_ENTH.THERM.ELEC</t>
  </si>
  <si>
    <t>FUEL_EMI.ktCO2.AT.ISI.BF_BOF.SINTERING.TOTAL.TOTAL</t>
  </si>
  <si>
    <t>FUEL_EMI.ktCO2.AT.ISI.BF_BOF.SINTERING.THERM.NONCOKE_SOLIDS</t>
  </si>
  <si>
    <t>FUEL_EMI.ktCO2.AT.ISI.BF_BOF.SINTERING.THERM.RFO</t>
  </si>
  <si>
    <t>FUEL_EMI.ktCO2.AT.ISI.BF_BOF.SINTERING.THERM.NG_BIOGAS</t>
  </si>
  <si>
    <t>FUEL_EMI.ktCO2.AT.ISI.BF_BOF.SINTERING.THERM.DERIVED</t>
  </si>
  <si>
    <t>FUEL_EMI.ktCO2.AT.ISI.BF_BOF.SINTERING.THERM.ELEC</t>
  </si>
  <si>
    <t>FUEL_EMI.ktCO2.AT.ISI.BF_BOF.BLAST_FURNACE.TOTAL.TOTAL</t>
  </si>
  <si>
    <t>FUEL_EMI.ktCO2.AT.ISI.BF_BOF.BLAST_FURNACE.THERM.NONCOKE_SOLIDS</t>
  </si>
  <si>
    <t>FUEL_EMI.ktCO2.AT.ISI.BF_BOF.BLAST_FURNACE.THERM.COKE</t>
  </si>
  <si>
    <t>FUEL_EMI.ktCO2.AT.ISI.BF_BOF.BLAST_FURNACE.THERM.RFO</t>
  </si>
  <si>
    <t>FUEL_EMI.ktCO2.AT.ISI.BF_BOF.BLAST_FURNACE.THERM.NG_BIOGAS</t>
  </si>
  <si>
    <t>FUEL_EMI.ktCO2.AT.ISI.BF_BOF.BLAST_FURNACE.THERM.DERIVED</t>
  </si>
  <si>
    <t>FUEL_EMI.ktCO2.AT.ISI.BF_BOF.REFINING.TOTAL.TOTAL</t>
  </si>
  <si>
    <t>FUEL_EMI.ktCO2.AT.ISI.BF_BOF.REFINING.THERM.TOTAL</t>
  </si>
  <si>
    <t>FUEL_EMI.ktCO2.AT.ISI.BF_BOF.REFINING.THERM.LPG</t>
  </si>
  <si>
    <t>FUEL_EMI.ktCO2.AT.ISI.BF_BOF.REFINING.THERM.DIESEL_LIQBIO</t>
  </si>
  <si>
    <t>FUEL_EMI.ktCO2.AT.ISI.BF_BOF.REFINING.THERM.RFO</t>
  </si>
  <si>
    <t>FUEL_EMI.ktCO2.AT.ISI.BF_BOF.REFINING.THERM.NG_BIOGAS</t>
  </si>
  <si>
    <t>FUEL_EMI.ktCO2.AT.ISI.BF_BOF.REFINING.ELEC.ELEC</t>
  </si>
  <si>
    <t>FUEL_EMI.ktCO2.AT.ISI.BF_BOF.FINISHING.THERM.TOTAL</t>
  </si>
  <si>
    <t>FUEL_EMI.ktCO2.AT.ISI.BF_BOF.FINISHING.THERM.LPG</t>
  </si>
  <si>
    <t>FUEL_EMI.ktCO2.AT.ISI.BF_BOF.FINISHING.THERM.DIESEL_LIQBIO</t>
  </si>
  <si>
    <t>FUEL_EMI.ktCO2.AT.ISI.BF_BOF.FINISHING.THERM.NG_BIOGAS</t>
  </si>
  <si>
    <t>FUEL_EMI.ktCO2.AT.ISI.BF_BOF.FINISHING_STEAM.TOTAL.TOTAL</t>
  </si>
  <si>
    <t>FUEL_EMI.ktCO2.AT.ISI.BF_BOF.FINISHING_STEAM.STEAM.NONCOKE_SOLIDS</t>
  </si>
  <si>
    <t>FUEL_EMI.ktCO2.AT.ISI.BF_BOF.FINISHING_STEAM.STEAM.RFG</t>
  </si>
  <si>
    <t>FUEL_EMI.ktCO2.AT.ISI.BF_BOF.FINISHING_STEAM.STEAM.LPG</t>
  </si>
  <si>
    <t>FUEL_EMI.ktCO2.AT.ISI.BF_BOF.FINISHING_STEAM.STEAM.DIESEL_LIQBIO</t>
  </si>
  <si>
    <t>FUEL_EMI.ktCO2.AT.ISI.BF_BOF.FINISHING_STEAM.STEAM.RFO</t>
  </si>
  <si>
    <t>FUEL_EMI.ktCO2.AT.ISI.BF_BOF.FINISHING_STEAM.STEAM.OTHER</t>
  </si>
  <si>
    <t>FUEL_EMI.ktCO2.AT.ISI.BF_BOF.FINISHING_STEAM.STEAM.NG_BIOGAS</t>
  </si>
  <si>
    <t>FUEL_EMI.ktCO2.AT.ISI.BF_BOF.FINISHING_STEAM.STEAM.DERIVED</t>
  </si>
  <si>
    <t>FUEL_EMI.ktCO2.AT.ISI.BF_BOF.FINISHING_STEAM.STEAM.BIOMASS_WASTE</t>
  </si>
  <si>
    <t>FUEL_EMI.ktCO2.AT.ISI.BF_BOF.FINISHING_STEAM.STEAM.STEAM_DISTR</t>
  </si>
  <si>
    <t>FUEL_EMI.ktCO2.AT.ISI.BF_BOF.FINISHING.ELEC.ELEC</t>
  </si>
  <si>
    <t>PROCESS_EMI.ktCO2.AT.ISI.BF_BOF</t>
  </si>
  <si>
    <t>FUEL_EMI.ktCO2.AT.ISI.EAF.LIGHT.GENERIC.ELEC</t>
  </si>
  <si>
    <t>FUEL_EMI.ktCO2.AT.ISI.EAF.AIRCOMP.GENERIC.ELEC</t>
  </si>
  <si>
    <t>FUEL_EMI.ktCO2.AT.ISI.EAF.MOTOR.GENERIC.ELEC</t>
  </si>
  <si>
    <t>FUEL_EMI.ktCO2.AT.ISI.EAF.FANS.GENERIC.ELEC</t>
  </si>
  <si>
    <t>FUEL_EMI.ktCO2.AT.ISI.EAF.LOW_ENTH.TOTAL.TOTAL</t>
  </si>
  <si>
    <t>FUEL_EMI.ktCO2.AT.ISI.EAF.LOW_ENTH.THERM.DIESEL_LIQBIO</t>
  </si>
  <si>
    <t>FUEL_EMI.ktCO2.AT.ISI.EAF.LOW_ENTH.THERM.NG_BIOGAS</t>
  </si>
  <si>
    <t>FUEL_EMI.ktCO2.AT.ISI.EAF.LOW_ENTH.THERM.SOLAR_GEO</t>
  </si>
  <si>
    <t>FUEL_EMI.ktCO2.AT.ISI.EAF.LOW_ENTH.HP.AMBIENT</t>
  </si>
  <si>
    <t>FUEL_EMI.ktCO2.AT.ISI.EAF.LOW_ENTH.THERM.ELEC</t>
  </si>
  <si>
    <t>FUEL_EMI.ktCO2.AT.ISI.EAF.SMELTING.TOTAL.TOTAL</t>
  </si>
  <si>
    <t>FUEL_EMI.ktCO2.AT.ISI.EAF.SMELTING.THERM.NONCOKE_SOLIDS</t>
  </si>
  <si>
    <t>FUEL_EMI.ktCO2.AT.ISI.EAF.SMELTING.THERM.RFO</t>
  </si>
  <si>
    <t>FUEL_EMI.ktCO2.AT.ISI.EAF.SMELTING.THERM.NG_BIOGAS</t>
  </si>
  <si>
    <t>FUEL_EMI.ktCO2.AT.ISI.EAF.SMELTING.THERM.DERIVED</t>
  </si>
  <si>
    <t>FUEL_EMI.ktCO2.AT.ISI.EAF.ARC_FURNACE.ELEC.ELEC</t>
  </si>
  <si>
    <t>FUEL_EMI.ktCO2.AT.ISI.EAF.REFINING.TOTAL.TOTAL</t>
  </si>
  <si>
    <t>FUEL_EMI.ktCO2.AT.ISI.EAF.REFINING.THERM.TOTAL</t>
  </si>
  <si>
    <t>FUEL_EMI.ktCO2.AT.ISI.EAF.REFINING.THERM.LPG</t>
  </si>
  <si>
    <t>FUEL_EMI.ktCO2.AT.ISI.EAF.REFINING.THERM.DIESEL_LIQBIO</t>
  </si>
  <si>
    <t>FUEL_EMI.ktCO2.AT.ISI.EAF.REFINING.THERM.RFO</t>
  </si>
  <si>
    <t>FUEL_EMI.ktCO2.AT.ISI.EAF.REFINING.THERM.NG_BIOGAS</t>
  </si>
  <si>
    <t>FUEL_EMI.ktCO2.AT.ISI.EAF.REFINING.ELEC.ELEC</t>
  </si>
  <si>
    <t>FUEL_EMI.ktCO2.AT.ISI.EAF.FINISHING.THERM.TOTAL</t>
  </si>
  <si>
    <t>FUEL_EMI.ktCO2.AT.ISI.EAF.FINISHING.THERM.LPG</t>
  </si>
  <si>
    <t>FUEL_EMI.ktCO2.AT.ISI.EAF.FINISHING.THERM.DIESEL_LIQBIO</t>
  </si>
  <si>
    <t>FUEL_EMI.ktCO2.AT.ISI.EAF.FINISHING.THERM.NG_BIOGAS</t>
  </si>
  <si>
    <t>FUEL_EMI.ktCO2.AT.ISI.EAF.FINISHING_STEAM.TOTAL.TOTAL</t>
  </si>
  <si>
    <t>FUEL_EMI.ktCO2.AT.ISI.EAF.FINISHING_STEAM.STEAM.NONCOKE_SOLIDS</t>
  </si>
  <si>
    <t>FUEL_EMI.ktCO2.AT.ISI.EAF.FINISHING_STEAM.STEAM.RFG</t>
  </si>
  <si>
    <t>FUEL_EMI.ktCO2.AT.ISI.EAF.FINISHING_STEAM.STEAM.LPG</t>
  </si>
  <si>
    <t>FUEL_EMI.ktCO2.AT.ISI.EAF.FINISHING_STEAM.STEAM.DIESEL_LIQBIO</t>
  </si>
  <si>
    <t>FUEL_EMI.ktCO2.AT.ISI.EAF.FINISHING_STEAM.STEAM.RFO</t>
  </si>
  <si>
    <t>FUEL_EMI.ktCO2.AT.ISI.EAF.FINISHING_STEAM.STEAM.OTHER</t>
  </si>
  <si>
    <t>FUEL_EMI.ktCO2.AT.ISI.EAF.FINISHING_STEAM.STEAM.NG_BIOGAS</t>
  </si>
  <si>
    <t>FUEL_EMI.ktCO2.AT.ISI.EAF.FINISHING_STEAM.STEAM.DERIVED</t>
  </si>
  <si>
    <t>FUEL_EMI.ktCO2.AT.ISI.EAF.FINISHING_STEAM.STEAM.BIOMASS_WASTE</t>
  </si>
  <si>
    <t>FUEL_EMI.ktCO2.AT.ISI.EAF.FINISHING_STEAM.STEAM.STEAM_DISTR</t>
  </si>
  <si>
    <t>FUEL_EMI.ktCO2.AT.ISI.EAF.FINISHING.ELEC.ELEC</t>
  </si>
  <si>
    <t>PROCESS_EMI.ktCO2.AT.ISI.EAF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</si>
  <si>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</si>
  <si>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</si>
  <si>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</si>
  <si>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</si>
  <si>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VA.Meuro2023.AT.NFM.ALUMINA</t>
  </si>
  <si>
    <t>VA.Meuro2023.AT.NFM.PRIM_ALU</t>
  </si>
  <si>
    <t>VA.Meuro2023.AT.NFM.SEC_ALU</t>
  </si>
  <si>
    <t>VA.Meuro2023.AT.NFM.OTHER_NFM</t>
  </si>
  <si>
    <t>Physical output (kt)</t>
  </si>
  <si>
    <t>Alumina production (kt)</t>
  </si>
  <si>
    <t>OUTPUT.kt.AT.NFM.ALUMINA</t>
  </si>
  <si>
    <t>Aluminium production (kt)</t>
  </si>
  <si>
    <t>OUTPUT.kt.AT.NFM.PRIM_ALU</t>
  </si>
  <si>
    <t>OUTPUT.kt.AT.NFM.SEC_ALU</t>
  </si>
  <si>
    <t>Other non-ferrous metals (kt lead eq.)</t>
  </si>
  <si>
    <t>OUTPUT.kt.AT.NFM.OTHER_NFM</t>
  </si>
  <si>
    <t>Installed capacity (kt production)</t>
  </si>
  <si>
    <t>CAP.kt.AT.NFM.ALUMINA</t>
  </si>
  <si>
    <t>CAP.kt.AT.NFM.PRIM_ALU</t>
  </si>
  <si>
    <t>CAP.kt.AT.NFM.SEC_ALU</t>
  </si>
  <si>
    <t>CAP.kt.AT.NFM.OTHER_NFM</t>
  </si>
  <si>
    <t>Capacity investment (kt production)</t>
  </si>
  <si>
    <t>NEWCAP.kt.AT.NFM.ALUMINA</t>
  </si>
  <si>
    <t>NEWCAP.kt.AT.NFM.PRIM_ALU</t>
  </si>
  <si>
    <t>NEWCAP.kt.AT.NFM.SEC_ALU</t>
  </si>
  <si>
    <t>NEWCAP.kt.AT.NFM.OTHER_NFM</t>
  </si>
  <si>
    <t>Decommissioned capacity (kt production)</t>
  </si>
  <si>
    <t>Idle capacity (kt production)</t>
  </si>
  <si>
    <t>FEC.ktoe.AT.NFM.TOTAL.TOTAL.TOTAL.TOTAL</t>
  </si>
  <si>
    <t>FEC.ktoe.AT.NFM.TOTAL.TOTAL.TOTAL.SOLIDS</t>
  </si>
  <si>
    <t>FEC.ktoe.AT.NFM.TOTAL.TOTAL.TOTAL.RFG</t>
  </si>
  <si>
    <t>FEC.ktoe.AT.NFM.TOTAL.TOTAL.TOTAL.LPG</t>
  </si>
  <si>
    <t>FEC.ktoe.AT.NFM.TOTAL.TOTAL.TOTAL.DIESEL</t>
  </si>
  <si>
    <t>FEC.ktoe.AT.NFM.TOTAL.TOTAL.TOTAL.RFO</t>
  </si>
  <si>
    <t>FEC.ktoe.AT.NFM.TOTAL.TOTAL.TOTAL.OTHER</t>
  </si>
  <si>
    <t>FEC.ktoe.AT.NFM.TOTAL.TOTAL.TOTAL.NG</t>
  </si>
  <si>
    <t>FEC.ktoe.AT.NFM.TOTAL.TOTAL.TOTAL.DERIVED</t>
  </si>
  <si>
    <t>FEC.ktoe.AT.NFM.TOTAL.TOTAL.TOTAL.BIOMASS_WASTE</t>
  </si>
  <si>
    <t>FEC.ktoe.AT.NFM.TOTAL.TOTAL.TOTAL.BIOGAS</t>
  </si>
  <si>
    <t>FEC.ktoe.AT.NFM.TOTAL.TOTAL.TOTAL.LIQBIO</t>
  </si>
  <si>
    <t>FEC.ktoe.AT.NFM.TOTAL.TOTAL.TOTAL.SOLAR</t>
  </si>
  <si>
    <t>FEC.ktoe.AT.NFM.TOTAL.TOTAL.TOTAL.GEO</t>
  </si>
  <si>
    <t>FEC.ktoe.AT.NFM.TOTAL.TOTAL.TOTAL.AMBIENT</t>
  </si>
  <si>
    <t>FEC.ktoe.AT.NFM.TOTAL.TOTAL.TOTAL.STEAM_DISTR</t>
  </si>
  <si>
    <t>FEC.ktoe.AT.NFM.TOTAL.TOTAL.TOTAL.ELEC</t>
  </si>
  <si>
    <t>FEC.ktoe.AT.NFM.ALUMINA.TOTAL.TOTAL.TOTAL</t>
  </si>
  <si>
    <t>FEC.ktoe.AT.NFM.ALUMINA.LIGHT.GENERIC.ELEC</t>
  </si>
  <si>
    <t>FEC.ktoe.AT.NFM.ALUMINA.AIRCOMP.GENERIC.ELEC</t>
  </si>
  <si>
    <t>FEC.ktoe.AT.NFM.ALUMINA.MOTOR.GENERIC.ELEC</t>
  </si>
  <si>
    <t>FEC.ktoe.AT.NFM.ALUMINA.FANS.GENERIC.ELEC</t>
  </si>
  <si>
    <t>FEC.ktoe.AT.NFM.ALUMINA.LOW_ENTH.TOTAL.TOTAL</t>
  </si>
  <si>
    <t>FEC.ktoe.AT.NFM.ALUMINA.LOW_ENTH.THERM.DIESEL_LIQBIO</t>
  </si>
  <si>
    <t>FEC.ktoe.AT.NFM.ALUMINA.LOW_ENTH.THERM.NG_BIOGAS</t>
  </si>
  <si>
    <t>FEC.ktoe.AT.NFM.ALUMINA.LOW_ENTH.THERM.SOLAR_GEO</t>
  </si>
  <si>
    <t>FEC.ktoe.AT.NFM.ALUMINA.LOW_ENTH.HP.AMBIENT</t>
  </si>
  <si>
    <t>FEC.ktoe.AT.NFM.ALUMINA.LOW_ENTH.THERM.ELEC</t>
  </si>
  <si>
    <t>Alumina production: High-enthalpy heat</t>
  </si>
  <si>
    <t>FEC.ktoe.AT.NFM.ALUMINA.A_PRODUCTION.TOTAL.TOTAL</t>
  </si>
  <si>
    <t>FEC.ktoe.AT.NFM.ALUMINA.A_PRODUCTION.STEAM.SOLIDS</t>
  </si>
  <si>
    <t>FEC.ktoe.AT.NFM.ALUMINA.A_PRODUCTION.STEAM.RFG</t>
  </si>
  <si>
    <t>FEC.ktoe.AT.NFM.ALUMINA.A_PRODUCTION.STEAM.LPG</t>
  </si>
  <si>
    <t>FEC.ktoe.AT.NFM.ALUMINA.A_PRODUCTION.STEAM.DIESEL_LIQBIO</t>
  </si>
  <si>
    <t>FEC.ktoe.AT.NFM.ALUMINA.A_PRODUCTION.STEAM.RFO</t>
  </si>
  <si>
    <t>FEC.ktoe.AT.NFM.ALUMINA.A_PRODUCTION.STEAM.OTHER</t>
  </si>
  <si>
    <t>FEC.ktoe.AT.NFM.ALUMINA.A_PRODUCTION.STEAM.NG_BIOGAS</t>
  </si>
  <si>
    <t>FEC.ktoe.AT.NFM.ALUMINA.A_PRODUCTION.STEAM.DERIVED</t>
  </si>
  <si>
    <t>FEC.ktoe.AT.NFM.ALUMINA.A_PRODUCTION.STEAM.BIOMASS_WASTE</t>
  </si>
  <si>
    <t>FEC.ktoe.AT.NFM.ALUMINA.A_PRODUCTION.STEAM.STEAM_DISTR</t>
  </si>
  <si>
    <t>Alumina production: Refining</t>
  </si>
  <si>
    <t>FEC.ktoe.AT.NFM.ALUMINA.A_REFINING.TOTAL.TOTAL</t>
  </si>
  <si>
    <t>FEC.ktoe.AT.NFM.ALUMINA.A_REFINING.THERM.LPG</t>
  </si>
  <si>
    <t>FEC.ktoe.AT.NFM.ALUMINA.A_REFINING.THERM.DIESEL_LIQBIO</t>
  </si>
  <si>
    <t>FEC.ktoe.AT.NFM.ALUMINA.A_REFINING.THERM.RFO</t>
  </si>
  <si>
    <t>FEC.ktoe.AT.NFM.ALUMINA.A_REFINING.THERM.NG_BIOGAS</t>
  </si>
  <si>
    <t>FEC.ktoe.AT.NFM.ALUMINA.A_REFINING.THERM.ELEC</t>
  </si>
  <si>
    <t>FEC.ktoe.AT.NFM.PRIM_ALU.TOTAL.TOTAL.TOTAL</t>
  </si>
  <si>
    <t>FEC.ktoe.AT.NFM.PRIM_ALU.LIGHT.GENERIC.ELEC</t>
  </si>
  <si>
    <t>FEC.ktoe.AT.NFM.PRIM_ALU.AIRCOMP.GENERIC.ELEC</t>
  </si>
  <si>
    <t>FEC.ktoe.AT.NFM.PRIM_ALU.MOTOR.GENERIC.ELEC</t>
  </si>
  <si>
    <t>FEC.ktoe.AT.NFM.PRIM_ALU.FANS.GENERIC.ELEC</t>
  </si>
  <si>
    <t>FEC.ktoe.AT.NFM.PRIM_ALU.LOW_ENTH.TOTAL.TOTAL</t>
  </si>
  <si>
    <t>FEC.ktoe.AT.NFM.PRIM_ALU.LOW_ENTH.THERM.DIESEL_LIQBIO</t>
  </si>
  <si>
    <t>FEC.ktoe.AT.NFM.PRIM_ALU.LOW_ENTH.THERM.NG_BIOGAS</t>
  </si>
  <si>
    <t>FEC.ktoe.AT.NFM.PRIM_ALU.LOW_ENTH.THERM.SOLAR_GEO</t>
  </si>
  <si>
    <t>FEC.ktoe.AT.NFM.PRIM_ALU.LOW_ENTH.HP.AMBIENT</t>
  </si>
  <si>
    <t>FEC.ktoe.AT.NFM.PRIM_ALU.LOW_ENTH.THERM.ELEC</t>
  </si>
  <si>
    <t>Aluminium electrolysis (smelting)</t>
  </si>
  <si>
    <t>FEC.ktoe.AT.NFM.PRIM_ALU.SMELTING.ELEC.ELEC</t>
  </si>
  <si>
    <t>Aluminium processing  (metallurgy e.g. cast house, reheating)</t>
  </si>
  <si>
    <t>FEC.ktoe.AT.NFM.PRIM_ALU.PROCESSING.TOTAL.TOTAL</t>
  </si>
  <si>
    <t>Aluminium processing - Thermal</t>
  </si>
  <si>
    <t>FEC.ktoe.AT.NFM.PRIM_ALU.PROCESSING.THERM.TOTAL</t>
  </si>
  <si>
    <t>FEC.ktoe.AT.NFM.PRIM_ALU.PROCESSING.THERM.LPG</t>
  </si>
  <si>
    <t>FEC.ktoe.AT.NFM.PRIM_ALU.PROCESSING.THERM.DIESEL_LIQBIO</t>
  </si>
  <si>
    <t>FEC.ktoe.AT.NFM.PRIM_ALU.PROCESSING.THERM.RFO</t>
  </si>
  <si>
    <t>FEC.ktoe.AT.NFM.PRIM_ALU.PROCESSING.THERM.NG_BIOGAS</t>
  </si>
  <si>
    <t>Aluminium processing - Electric</t>
  </si>
  <si>
    <t>FEC.ktoe.AT.NFM.PRIM_ALU.PROCESSING.ELEC.ELEC</t>
  </si>
  <si>
    <t>Aluminium finishing</t>
  </si>
  <si>
    <t>Aluminium finishing - Thermal</t>
  </si>
  <si>
    <t>FEC.ktoe.AT.NFM.PRIM_ALU.FINISHING.THERM.TOTAL</t>
  </si>
  <si>
    <t>FEC.ktoe.AT.NFM.PRIM_ALU.FINISHING.THERM.LPG</t>
  </si>
  <si>
    <t>FEC.ktoe.AT.NFM.PRIM_ALU.FINISHING.THERM.DIESEL_LIQBIO</t>
  </si>
  <si>
    <t>FEC.ktoe.AT.NFM.PRIM_ALU.FINISHING.THERM.NG_BIOGAS</t>
  </si>
  <si>
    <t>Aluminium finishing - Steam</t>
  </si>
  <si>
    <t>FEC.ktoe.AT.NFM.PRIM_ALU.FINISHING_STEAM.TOTAL.TOTAL</t>
  </si>
  <si>
    <t>FEC.ktoe.AT.NFM.PRIM_ALU.FINISHING_STEAM.STEAM.SOLIDS</t>
  </si>
  <si>
    <t>FEC.ktoe.AT.NFM.PRIM_ALU.FINISHING_STEAM.STEAM.RFG</t>
  </si>
  <si>
    <t>FEC.ktoe.AT.NFM.PRIM_ALU.FINISHING_STEAM.STEAM.LPG</t>
  </si>
  <si>
    <t>FEC.ktoe.AT.NFM.PRIM_ALU.FINISHING_STEAM.STEAM.DIESEL_LIQBIO</t>
  </si>
  <si>
    <t>FEC.ktoe.AT.NFM.PRIM_ALU.FINISHING_STEAM.STEAM.RFO</t>
  </si>
  <si>
    <t>FEC.ktoe.AT.NFM.PRIM_ALU.FINISHING_STEAM.STEAM.OTHER</t>
  </si>
  <si>
    <t>FEC.ktoe.AT.NFM.PRIM_ALU.FINISHING_STEAM.STEAM.NG_BIOGAS</t>
  </si>
  <si>
    <t>FEC.ktoe.AT.NFM.PRIM_ALU.FINISHING_STEAM.STEAM.DERIVED</t>
  </si>
  <si>
    <t>FEC.ktoe.AT.NFM.PRIM_ALU.FINISHING_STEAM.STEAM.BIOMASS_WASTE</t>
  </si>
  <si>
    <t>FEC.ktoe.AT.NFM.PRIM_ALU.FINISHING_STEAM.STEAM.STEAM_DISTR</t>
  </si>
  <si>
    <t>Aluminium finishing - Electric</t>
  </si>
  <si>
    <t>FEC.ktoe.AT.NFM.PRIM_ALU.FINISHING.ELEC.ELEC</t>
  </si>
  <si>
    <t>FEC.ktoe.AT.NFM.SEC_ALU.TOTAL.TOTAL.TOTAL</t>
  </si>
  <si>
    <t>FEC.ktoe.AT.NFM.SEC_ALU.LIGHT.GENERIC.ELEC</t>
  </si>
  <si>
    <t>FEC.ktoe.AT.NFM.SEC_ALU.AIRCOMP.GENERIC.ELEC</t>
  </si>
  <si>
    <t>FEC.ktoe.AT.NFM.SEC_ALU.MOTOR.GENERIC.ELEC</t>
  </si>
  <si>
    <t>FEC.ktoe.AT.NFM.SEC_ALU.FANS.GENERIC.ELEC</t>
  </si>
  <si>
    <t>FEC.ktoe.AT.NFM.SEC_ALU.LOW_ENTH.TOTAL.TOTAL</t>
  </si>
  <si>
    <t>FEC.ktoe.AT.NFM.SEC_ALU.LOW_ENTH.THERM.DIESEL_LIQBIO</t>
  </si>
  <si>
    <t>FEC.ktoe.AT.NFM.SEC_ALU.LOW_ENTH.THERM.NG_BIOGAS</t>
  </si>
  <si>
    <t>FEC.ktoe.AT.NFM.SEC_ALU.LOW_ENTH.THERM.SOLAR_GEO</t>
  </si>
  <si>
    <t>FEC.ktoe.AT.NFM.SEC_ALU.LOW_ENTH.HP.AMBIENT</t>
  </si>
  <si>
    <t>FEC.ktoe.AT.NFM.SEC_ALU.LOW_ENTH.THERM.ELEC</t>
  </si>
  <si>
    <t>Secondary aluminium (incl. pre-treatment, remelting)</t>
  </si>
  <si>
    <t>FEC.ktoe.AT.NFM.SEC_ALU.SEC_REMELTING.TOTAL.TOTAL</t>
  </si>
  <si>
    <t>Secondary aluminium - Thermal</t>
  </si>
  <si>
    <t>FEC.ktoe.AT.NFM.SEC_ALU.SEC_REMELTING.THERM.TOTAL</t>
  </si>
  <si>
    <t>FEC.ktoe.AT.NFM.SEC_ALU.SEC_REMELTING.THERM.LPG</t>
  </si>
  <si>
    <t>FEC.ktoe.AT.NFM.SEC_ALU.SEC_REMELTING.THERM.DIESEL_LIQBIO</t>
  </si>
  <si>
    <t>FEC.ktoe.AT.NFM.SEC_ALU.SEC_REMELTING.THERM.RFO</t>
  </si>
  <si>
    <t>FEC.ktoe.AT.NFM.SEC_ALU.SEC_REMELTING.THERM.NG_BIOGAS</t>
  </si>
  <si>
    <t>Secondary aluminium - Electric</t>
  </si>
  <si>
    <t>FEC.ktoe.AT.NFM.SEC_ALU.SEC_REMELTING.ELEC.ELEC</t>
  </si>
  <si>
    <t>FEC.ktoe.AT.NFM.SEC_ALU.SEC_PROCESSING.TOTAL.TOTAL</t>
  </si>
  <si>
    <t>FEC.ktoe.AT.NFM.SEC_ALU.SEC_PROCESSING.THERM.TOTAL</t>
  </si>
  <si>
    <t>FEC.ktoe.AT.NFM.SEC_ALU.SEC_PROCESSING.THERM.LPG</t>
  </si>
  <si>
    <t>FEC.ktoe.AT.NFM.SEC_ALU.SEC_PROCESSING.THERM.DIESEL_LIQBIO</t>
  </si>
  <si>
    <t>FEC.ktoe.AT.NFM.SEC_ALU.SEC_PROCESSING.THERM.RFO</t>
  </si>
  <si>
    <t>FEC.ktoe.AT.NFM.SEC_ALU.SEC_PROCESSING.THERM.NG_BIOGAS</t>
  </si>
  <si>
    <t>FEC.ktoe.AT.NFM.SEC_ALU.SEC_PROCESSING.ELEC.ELEC</t>
  </si>
  <si>
    <t>FEC.ktoe.AT.NFM.SEC_ALU.SEC_FINISHING.THERM.TOTAL</t>
  </si>
  <si>
    <t>FEC.ktoe.AT.NFM.SEC_ALU.SEC_FINISHING.THERM.LPG</t>
  </si>
  <si>
    <t>FEC.ktoe.AT.NFM.SEC_ALU.SEC_FINISHING.THERM.DIESEL_LIQBIO</t>
  </si>
  <si>
    <t>FEC.ktoe.AT.NFM.SEC_ALU.SEC_FINISHING.THERM.NG_BIOGAS</t>
  </si>
  <si>
    <t>FEC.ktoe.AT.NFM.SEC_ALU.SEC_FINISHING_STEAM.TOTAL.TOTAL</t>
  </si>
  <si>
    <t>FEC.ktoe.AT.NFM.SEC_ALU.SEC_FINISHING_STEAM.STEAM.SOLIDS</t>
  </si>
  <si>
    <t>FEC.ktoe.AT.NFM.SEC_ALU.SEC_FINISHING_STEAM.STEAM.RFG</t>
  </si>
  <si>
    <t>FEC.ktoe.AT.NFM.SEC_ALU.SEC_FINISHING_STEAM.STEAM.LPG</t>
  </si>
  <si>
    <t>FEC.ktoe.AT.NFM.SEC_ALU.SEC_FINISHING_STEAM.STEAM.DIESEL_LIQBIO</t>
  </si>
  <si>
    <t>FEC.ktoe.AT.NFM.SEC_ALU.SEC_FINISHING_STEAM.STEAM.RFO</t>
  </si>
  <si>
    <t>FEC.ktoe.AT.NFM.SEC_ALU.SEC_FINISHING_STEAM.STEAM.OTHER</t>
  </si>
  <si>
    <t>FEC.ktoe.AT.NFM.SEC_ALU.SEC_FINISHING_STEAM.STEAM.NG_BIOGAS</t>
  </si>
  <si>
    <t>FEC.ktoe.AT.NFM.SEC_ALU.SEC_FINISHING_STEAM.STEAM.DERIVED</t>
  </si>
  <si>
    <t>FEC.ktoe.AT.NFM.SEC_ALU.SEC_FINISHING_STEAM.STEAM.BIOMASS_WASTE</t>
  </si>
  <si>
    <t>FEC.ktoe.AT.NFM.SEC_ALU.SEC_FINISHING_STEAM.STEAM.STEAM_DISTR</t>
  </si>
  <si>
    <t>FEC.ktoe.AT.NFM.SEC_ALU.SEC_FINISHING.ELEC.ELEC</t>
  </si>
  <si>
    <t>FEC.ktoe.AT.NFM.OTHER_NFM.TOTAL.TOTAL.TOTAL</t>
  </si>
  <si>
    <t>FEC.ktoe.AT.NFM.OTHER_NFM.LIGHT.GENERIC.ELEC</t>
  </si>
  <si>
    <t>FEC.ktoe.AT.NFM.OTHER_NFM.AIRCOMP.GENERIC.ELEC</t>
  </si>
  <si>
    <t>FEC.ktoe.AT.NFM.OTHER_NFM.MOTOR.GENERIC.ELEC</t>
  </si>
  <si>
    <t>FEC.ktoe.AT.NFM.OTHER_NFM.FANS.GENERIC.ELEC</t>
  </si>
  <si>
    <t>FEC.ktoe.AT.NFM.OTHER_NFM.LOW_ENTH.TOTAL.TOTAL</t>
  </si>
  <si>
    <t>FEC.ktoe.AT.NFM.OTHER_NFM.LOW_ENTH.THERM.DIESEL_LIQBIO</t>
  </si>
  <si>
    <t>FEC.ktoe.AT.NFM.OTHER_NFM.LOW_ENTH.THERM.NG_BIOGAS</t>
  </si>
  <si>
    <t>FEC.ktoe.AT.NFM.OTHER_NFM.LOW_ENTH.THERM.SOLAR_GEO</t>
  </si>
  <si>
    <t>FEC.ktoe.AT.NFM.OTHER_NFM.LOW_ENTH.HP.AMBIENT</t>
  </si>
  <si>
    <t>FEC.ktoe.AT.NFM.OTHER_NFM.LOW_ENTH.THERM.ELEC</t>
  </si>
  <si>
    <t>Other Metals: production</t>
  </si>
  <si>
    <t>FEC.ktoe.AT.NFM.OTHER_NFM.OTH_PRODUCTION.TOTAL.TOTAL</t>
  </si>
  <si>
    <t>Metal production - Thermal</t>
  </si>
  <si>
    <t>FEC.ktoe.AT.NFM.OTHER_NFM.OTH_PRODUCTION.THERM.TOTAL</t>
  </si>
  <si>
    <t>FEC.ktoe.AT.NFM.OTHER_NFM.OTH_PRODUCTION.THERM.SOLIDS</t>
  </si>
  <si>
    <t>FEC.ktoe.AT.NFM.OTHER_NFM.OTH_PRODUCTION.THERM.LPG</t>
  </si>
  <si>
    <t>FEC.ktoe.AT.NFM.OTHER_NFM.OTH_PRODUCTION.THERM.DIESEL_LIQBIO</t>
  </si>
  <si>
    <t>FEC.ktoe.AT.NFM.OTHER_NFM.OTH_PRODUCTION.THERM.RFO</t>
  </si>
  <si>
    <t>FEC.ktoe.AT.NFM.OTHER_NFM.OTH_PRODUCTION.THERM.NG_BIOGAS</t>
  </si>
  <si>
    <t>Metal production - Electric</t>
  </si>
  <si>
    <t>FEC.ktoe.AT.NFM.OTHER_NFM.OTH_PRODUCTION.ELEC.ELEC</t>
  </si>
  <si>
    <t>Metal processing  (metallurgy e.g. cast house, reheating)</t>
  </si>
  <si>
    <t>FEC.ktoe.AT.NFM.OTHER_NFM.OTH_PROCESSING.TOTAL.TOTAL</t>
  </si>
  <si>
    <t>Metal processing - Thermal</t>
  </si>
  <si>
    <t>FEC.ktoe.AT.NFM.OTHER_NFM.OTH_PROCESSING.THERM.TOTAL</t>
  </si>
  <si>
    <t>FEC.ktoe.AT.NFM.OTHER_NFM.OTH_PROCESSING.THERM.LPG</t>
  </si>
  <si>
    <t>FEC.ktoe.AT.NFM.OTHER_NFM.OTH_PROCESSING.THERM.DIESEL_LIQBIO</t>
  </si>
  <si>
    <t>FEC.ktoe.AT.NFM.OTHER_NFM.OTH_PROCESSING.THERM.RFO</t>
  </si>
  <si>
    <t>FEC.ktoe.AT.NFM.OTHER_NFM.OTH_PROCESSING.THERM.NG_BIOGAS</t>
  </si>
  <si>
    <t>Metal processing - Electric</t>
  </si>
  <si>
    <t>FEC.ktoe.AT.NFM.OTHER_NFM.OTH_PROCESSING.ELEC.ELEC</t>
  </si>
  <si>
    <t>Metal finishing</t>
  </si>
  <si>
    <t>Metal finishing - Thermal</t>
  </si>
  <si>
    <t>FEC.ktoe.AT.NFM.OTHER_NFM.OTH_FINISHING.THERM.TOTAL</t>
  </si>
  <si>
    <t>FEC.ktoe.AT.NFM.OTHER_NFM.OTH_FINISHING.THERM.LPG</t>
  </si>
  <si>
    <t>FEC.ktoe.AT.NFM.OTHER_NFM.OTH_FINISHING.THERM.DIESEL_LIQBIO</t>
  </si>
  <si>
    <t>FEC.ktoe.AT.NFM.OTHER_NFM.OTH_FINISHING.THERM.NG_BIOGAS</t>
  </si>
  <si>
    <t>Metal finishing - Steam</t>
  </si>
  <si>
    <t>FEC.ktoe.AT.NFM.OTHER_NFM.OTH_FINISHING_STEAM.TOTAL.TOTAL</t>
  </si>
  <si>
    <t>FEC.ktoe.AT.NFM.OTHER_NFM.OTH_FINISHING_STEAM.STEAM.SOLIDS</t>
  </si>
  <si>
    <t>FEC.ktoe.AT.NFM.OTHER_NFM.OTH_FINISHING_STEAM.STEAM.RFG</t>
  </si>
  <si>
    <t>FEC.ktoe.AT.NFM.OTHER_NFM.OTH_FINISHING_STEAM.STEAM.LPG</t>
  </si>
  <si>
    <t>FEC.ktoe.AT.NFM.OTHER_NFM.OTH_FINISHING_STEAM.STEAM.DIESEL_LIQBIO</t>
  </si>
  <si>
    <t>FEC.ktoe.AT.NFM.OTHER_NFM.OTH_FINISHING_STEAM.STEAM.RFO</t>
  </si>
  <si>
    <t>FEC.ktoe.AT.NFM.OTHER_NFM.OTH_FINISHING_STEAM.STEAM.OTHER</t>
  </si>
  <si>
    <t>FEC.ktoe.AT.NFM.OTHER_NFM.OTH_FINISHING_STEAM.STEAM.NG_BIOGAS</t>
  </si>
  <si>
    <t>FEC.ktoe.AT.NFM.OTHER_NFM.OTH_FINISHING_STEAM.STEAM.DERIVED</t>
  </si>
  <si>
    <t>FEC.ktoe.AT.NFM.OTHER_NFM.OTH_FINISHING_STEAM.STEAM.BIOMASS_WASTE</t>
  </si>
  <si>
    <t>FEC.ktoe.AT.NFM.OTHER_NFM.OTH_FINISHING_STEAM.STEAM.STEAM_DISTR</t>
  </si>
  <si>
    <t>Metal finishing - Electric</t>
  </si>
  <si>
    <t>FEC.ktoe.AT.NFM.OTHER_NFM.OTH_FINISHING.ELEC.ELEC</t>
  </si>
  <si>
    <t>UED.ktoe.AT.NFM.ALUMINA.TOTAL.TOTAL.TOTAL</t>
  </si>
  <si>
    <t>UED.ktoe.AT.NFM.ALUMINA.LIGHT.GENERIC.ELEC</t>
  </si>
  <si>
    <t>UED.ktoe.AT.NFM.ALUMINA.AIRCOMP.GENERIC.ELEC</t>
  </si>
  <si>
    <t>UED.ktoe.AT.NFM.ALUMINA.MOTOR.GENERIC.ELEC</t>
  </si>
  <si>
    <t>UED.ktoe.AT.NFM.ALUMINA.FANS.GENERIC.ELEC</t>
  </si>
  <si>
    <t>UED.ktoe.AT.NFM.ALUMINA.LOW_ENTH.TOTAL.TOTAL</t>
  </si>
  <si>
    <t>UED.ktoe.AT.NFM.ALUMINA.LOW_ENTH.THERM.DIESEL_LIQBIO</t>
  </si>
  <si>
    <t>UED.ktoe.AT.NFM.ALUMINA.LOW_ENTH.THERM.NG_BIOGAS</t>
  </si>
  <si>
    <t>UED.ktoe.AT.NFM.ALUMINA.LOW_ENTH.THERM.SOLAR_GEO</t>
  </si>
  <si>
    <t>UED.ktoe.AT.NFM.ALUMINA.LOW_ENTH.HP.AMBIENT</t>
  </si>
  <si>
    <t>UED.ktoe.AT.NFM.ALUMINA.LOW_ENTH.THERM.ELEC</t>
  </si>
  <si>
    <t>UED.ktoe.AT.NFM.ALUMINA.A_PRODUCTION.TOTAL.TOTAL</t>
  </si>
  <si>
    <t>UED.ktoe.AT.NFM.ALUMINA.A_PRODUCTION.STEAM.SOLIDS</t>
  </si>
  <si>
    <t>UED.ktoe.AT.NFM.ALUMINA.A_PRODUCTION.STEAM.RFG</t>
  </si>
  <si>
    <t>UED.ktoe.AT.NFM.ALUMINA.A_PRODUCTION.STEAM.LPG</t>
  </si>
  <si>
    <t>UED.ktoe.AT.NFM.ALUMINA.A_PRODUCTION.STEAM.DIESEL_LIQBIO</t>
  </si>
  <si>
    <t>UED.ktoe.AT.NFM.ALUMINA.A_PRODUCTION.STEAM.RFO</t>
  </si>
  <si>
    <t>UED.ktoe.AT.NFM.ALUMINA.A_PRODUCTION.STEAM.OTHER</t>
  </si>
  <si>
    <t>UED.ktoe.AT.NFM.ALUMINA.A_PRODUCTION.STEAM.NG_BIOGAS</t>
  </si>
  <si>
    <t>UED.ktoe.AT.NFM.ALUMINA.A_PRODUCTION.STEAM.DERIVED</t>
  </si>
  <si>
    <t>UED.ktoe.AT.NFM.ALUMINA.A_PRODUCTION.STEAM.BIOMASS_WASTE</t>
  </si>
  <si>
    <t>UED.ktoe.AT.NFM.ALUMINA.A_PRODUCTION.STEAM.STEAM_DISTR</t>
  </si>
  <si>
    <t>UED.ktoe.AT.NFM.ALUMINA.A_REFINING.TOTAL.TOTAL</t>
  </si>
  <si>
    <t>UED.ktoe.AT.NFM.ALUMINA.A_REFINING.THERM.LPG</t>
  </si>
  <si>
    <t>UED.ktoe.AT.NFM.ALUMINA.A_REFINING.THERM.DIESEL_LIQBIO</t>
  </si>
  <si>
    <t>UED.ktoe.AT.NFM.ALUMINA.A_REFINING.THERM.RFO</t>
  </si>
  <si>
    <t>UED.ktoe.AT.NFM.ALUMINA.A_REFINING.THERM.NG_BIOGAS</t>
  </si>
  <si>
    <t>UED.ktoe.AT.NFM.ALUMINA.A_REFINING.THERM.ELEC</t>
  </si>
  <si>
    <t>UED.ktoe.AT.NFM.PRIM_ALU.TOTAL.TOTAL.TOTAL</t>
  </si>
  <si>
    <t>UED.ktoe.AT.NFM.PRIM_ALU.LIGHT.GENERIC.ELEC</t>
  </si>
  <si>
    <t>UED.ktoe.AT.NFM.PRIM_ALU.AIRCOMP.GENERIC.ELEC</t>
  </si>
  <si>
    <t>UED.ktoe.AT.NFM.PRIM_ALU.MOTOR.GENERIC.ELEC</t>
  </si>
  <si>
    <t>UED.ktoe.AT.NFM.PRIM_ALU.FANS.GENERIC.ELEC</t>
  </si>
  <si>
    <t>UED.ktoe.AT.NFM.PRIM_ALU.LOW_ENTH.TOTAL.TOTAL</t>
  </si>
  <si>
    <t>UED.ktoe.AT.NFM.PRIM_ALU.LOW_ENTH.THERM.DIESEL_LIQBIO</t>
  </si>
  <si>
    <t>UED.ktoe.AT.NFM.PRIM_ALU.LOW_ENTH.THERM.NG_BIOGAS</t>
  </si>
  <si>
    <t>UED.ktoe.AT.NFM.PRIM_ALU.LOW_ENTH.THERM.SOLAR_GEO</t>
  </si>
  <si>
    <t>UED.ktoe.AT.NFM.PRIM_ALU.LOW_ENTH.HP.AMBIENT</t>
  </si>
  <si>
    <t>UED.ktoe.AT.NFM.PRIM_ALU.LOW_ENTH.THERM.ELEC</t>
  </si>
  <si>
    <t>UED.ktoe.AT.NFM.PRIM_ALU.SMELTING.ELEC.ELEC</t>
  </si>
  <si>
    <t>UED.ktoe.AT.NFM.PRIM_ALU.PROCESSING.TOTAL.TOTAL</t>
  </si>
  <si>
    <t>UED.ktoe.AT.NFM.PRIM_ALU.PROCESSING.THERM.TOTAL</t>
  </si>
  <si>
    <t>UED.ktoe.AT.NFM.PRIM_ALU.PROCESSING.THERM.LPG</t>
  </si>
  <si>
    <t>UED.ktoe.AT.NFM.PRIM_ALU.PROCESSING.THERM.DIESEL_LIQBIO</t>
  </si>
  <si>
    <t>UED.ktoe.AT.NFM.PRIM_ALU.PROCESSING.THERM.RFO</t>
  </si>
  <si>
    <t>UED.ktoe.AT.NFM.PRIM_ALU.PROCESSING.THERM.NG_BIOGAS</t>
  </si>
  <si>
    <t>UED.ktoe.AT.NFM.PRIM_ALU.PROCESSING.ELEC.ELEC</t>
  </si>
  <si>
    <t>UED.ktoe.AT.NFM.PRIM_ALU.FINISHING.THERM.TOTAL</t>
  </si>
  <si>
    <t>UED.ktoe.AT.NFM.PRIM_ALU.FINISHING.THERM.LPG</t>
  </si>
  <si>
    <t>UED.ktoe.AT.NFM.PRIM_ALU.FINISHING.THERM.DIESEL_LIQBIO</t>
  </si>
  <si>
    <t>UED.ktoe.AT.NFM.PRIM_ALU.FINISHING.THERM.NG_BIOGAS</t>
  </si>
  <si>
    <t>UED.ktoe.AT.NFM.PRIM_ALU.FINISHING_STEAM.TOTAL.TOTAL</t>
  </si>
  <si>
    <t>UED.ktoe.AT.NFM.PRIM_ALU.FINISHING_STEAM.STEAM.SOLIDS</t>
  </si>
  <si>
    <t>UED.ktoe.AT.NFM.PRIM_ALU.FINISHING_STEAM.STEAM.RFG</t>
  </si>
  <si>
    <t>UED.ktoe.AT.NFM.PRIM_ALU.FINISHING_STEAM.STEAM.LPG</t>
  </si>
  <si>
    <t>UED.ktoe.AT.NFM.PRIM_ALU.FINISHING_STEAM.STEAM.DIESEL_LIQBIO</t>
  </si>
  <si>
    <t>UED.ktoe.AT.NFM.PRIM_ALU.FINISHING_STEAM.STEAM.RFO</t>
  </si>
  <si>
    <t>UED.ktoe.AT.NFM.PRIM_ALU.FINISHING_STEAM.STEAM.OTHER</t>
  </si>
  <si>
    <t>UED.ktoe.AT.NFM.PRIM_ALU.FINISHING_STEAM.STEAM.NG_BIOGAS</t>
  </si>
  <si>
    <t>UED.ktoe.AT.NFM.PRIM_ALU.FINISHING_STEAM.STEAM.DERIVED</t>
  </si>
  <si>
    <t>UED.ktoe.AT.NFM.PRIM_ALU.FINISHING_STEAM.STEAM.BIOMASS_WASTE</t>
  </si>
  <si>
    <t>UED.ktoe.AT.NFM.PRIM_ALU.FINISHING_STEAM.STEAM.STEAM_DISTR</t>
  </si>
  <si>
    <t>UED.ktoe.AT.NFM.PRIM_ALU.FINISHING.ELEC.ELEC</t>
  </si>
  <si>
    <t>UED.ktoe.AT.NFM.SEC_ALU.TOTAL.TOTAL.TOTAL</t>
  </si>
  <si>
    <t>UED.ktoe.AT.NFM.SEC_ALU.LIGHT.GENERIC.ELEC</t>
  </si>
  <si>
    <t>UED.ktoe.AT.NFM.SEC_ALU.AIRCOMP.GENERIC.ELEC</t>
  </si>
  <si>
    <t>UED.ktoe.AT.NFM.SEC_ALU.MOTOR.GENERIC.ELEC</t>
  </si>
  <si>
    <t>UED.ktoe.AT.NFM.SEC_ALU.FANS.GENERIC.ELEC</t>
  </si>
  <si>
    <t>UED.ktoe.AT.NFM.SEC_ALU.LOW_ENTH.TOTAL.TOTAL</t>
  </si>
  <si>
    <t>UED.ktoe.AT.NFM.SEC_ALU.LOW_ENTH.THERM.DIESEL_LIQBIO</t>
  </si>
  <si>
    <t>UED.ktoe.AT.NFM.SEC_ALU.LOW_ENTH.THERM.NG_BIOGAS</t>
  </si>
  <si>
    <t>UED.ktoe.AT.NFM.SEC_ALU.LOW_ENTH.THERM.SOLAR_GEO</t>
  </si>
  <si>
    <t>UED.ktoe.AT.NFM.SEC_ALU.LOW_ENTH.HP.AMBIENT</t>
  </si>
  <si>
    <t>UED.ktoe.AT.NFM.SEC_ALU.LOW_ENTH.THERM.ELEC</t>
  </si>
  <si>
    <t>UED.ktoe.AT.NFM.SEC_ALU.SEC_REMELTING.TOTAL.TOTAL</t>
  </si>
  <si>
    <t>UED.ktoe.AT.NFM.SEC_ALU.SEC_REMELTING.THERM.TOTAL</t>
  </si>
  <si>
    <t>UED.ktoe.AT.NFM.SEC_ALU.SEC_REMELTING.THERM.LPG</t>
  </si>
  <si>
    <t>UED.ktoe.AT.NFM.SEC_ALU.SEC_REMELTING.THERM.DIESEL_LIQBIO</t>
  </si>
  <si>
    <t>UED.ktoe.AT.NFM.SEC_ALU.SEC_REMELTING.THERM.RFO</t>
  </si>
  <si>
    <t>UED.ktoe.AT.NFM.SEC_ALU.SEC_REMELTING.THERM.NG_BIOGAS</t>
  </si>
  <si>
    <t>UED.ktoe.AT.NFM.SEC_ALU.SEC_REMELTING.ELEC.ELEC</t>
  </si>
  <si>
    <t>UED.ktoe.AT.NFM.SEC_ALU.SEC_PROCESSING.TOTAL.TOTAL</t>
  </si>
  <si>
    <t>UED.ktoe.AT.NFM.SEC_ALU.SEC_PROCESSING.THERM.TOTAL</t>
  </si>
  <si>
    <t>UED.ktoe.AT.NFM.SEC_ALU.SEC_PROCESSING.THERM.LPG</t>
  </si>
  <si>
    <t>UED.ktoe.AT.NFM.SEC_ALU.SEC_PROCESSING.THERM.DIESEL_LIQBIO</t>
  </si>
  <si>
    <t>UED.ktoe.AT.NFM.SEC_ALU.SEC_PROCESSING.THERM.RFO</t>
  </si>
  <si>
    <t>UED.ktoe.AT.NFM.SEC_ALU.SEC_PROCESSING.THERM.NG_BIOGAS</t>
  </si>
  <si>
    <t>UED.ktoe.AT.NFM.SEC_ALU.SEC_PROCESSING.ELEC.ELEC</t>
  </si>
  <si>
    <t>UED.ktoe.AT.NFM.SEC_ALU.SEC_FINISHING.THERM.TOTAL</t>
  </si>
  <si>
    <t>UED.ktoe.AT.NFM.SEC_ALU.SEC_FINISHING.THERM.LPG</t>
  </si>
  <si>
    <t>UED.ktoe.AT.NFM.SEC_ALU.SEC_FINISHING.THERM.DIESEL_LIQBIO</t>
  </si>
  <si>
    <t>UED.ktoe.AT.NFM.SEC_ALU.SEC_FINISHING.THERM.NG_BIOGAS</t>
  </si>
  <si>
    <t>UED.ktoe.AT.NFM.SEC_ALU.SEC_FINISHING_STEAM.TOTAL.TOTAL</t>
  </si>
  <si>
    <t>UED.ktoe.AT.NFM.SEC_ALU.SEC_FINISHING_STEAM.STEAM.SOLIDS</t>
  </si>
  <si>
    <t>UED.ktoe.AT.NFM.SEC_ALU.SEC_FINISHING_STEAM.STEAM.RFG</t>
  </si>
  <si>
    <t>UED.ktoe.AT.NFM.SEC_ALU.SEC_FINISHING_STEAM.STEAM.LPG</t>
  </si>
  <si>
    <t>UED.ktoe.AT.NFM.SEC_ALU.SEC_FINISHING_STEAM.STEAM.DIESEL_LIQBIO</t>
  </si>
  <si>
    <t>UED.ktoe.AT.NFM.SEC_ALU.SEC_FINISHING_STEAM.STEAM.RFO</t>
  </si>
  <si>
    <t>UED.ktoe.AT.NFM.SEC_ALU.SEC_FINISHING_STEAM.STEAM.OTHER</t>
  </si>
  <si>
    <t>UED.ktoe.AT.NFM.SEC_ALU.SEC_FINISHING_STEAM.STEAM.NG_BIOGAS</t>
  </si>
  <si>
    <t>UED.ktoe.AT.NFM.SEC_ALU.SEC_FINISHING_STEAM.STEAM.DERIVED</t>
  </si>
  <si>
    <t>UED.ktoe.AT.NFM.SEC_ALU.SEC_FINISHING_STEAM.STEAM.BIOMASS_WASTE</t>
  </si>
  <si>
    <t>UED.ktoe.AT.NFM.SEC_ALU.SEC_FINISHING_STEAM.STEAM.STEAM_DISTR</t>
  </si>
  <si>
    <t>UED.ktoe.AT.NFM.SEC_ALU.SEC_FINISHING.ELEC.ELEC</t>
  </si>
  <si>
    <t>UED.ktoe.AT.NFM.OTHER_NFM.TOTAL.TOTAL.TOTAL</t>
  </si>
  <si>
    <t>UED.ktoe.AT.NFM.OTHER_NFM.LIGHT.GENERIC.ELEC</t>
  </si>
  <si>
    <t>UED.ktoe.AT.NFM.OTHER_NFM.AIRCOMP.GENERIC.ELEC</t>
  </si>
  <si>
    <t>UED.ktoe.AT.NFM.OTHER_NFM.MOTOR.GENERIC.ELEC</t>
  </si>
  <si>
    <t>UED.ktoe.AT.NFM.OTHER_NFM.FANS.GENERIC.ELEC</t>
  </si>
  <si>
    <t>UED.ktoe.AT.NFM.OTHER_NFM.LOW_ENTH.TOTAL.TOTAL</t>
  </si>
  <si>
    <t>UED.ktoe.AT.NFM.OTHER_NFM.LOW_ENTH.THERM.DIESEL_LIQBIO</t>
  </si>
  <si>
    <t>UED.ktoe.AT.NFM.OTHER_NFM.LOW_ENTH.THERM.NG_BIOGAS</t>
  </si>
  <si>
    <t>UED.ktoe.AT.NFM.OTHER_NFM.LOW_ENTH.THERM.SOLAR_GEO</t>
  </si>
  <si>
    <t>UED.ktoe.AT.NFM.OTHER_NFM.LOW_ENTH.HP.AMBIENT</t>
  </si>
  <si>
    <t>UED.ktoe.AT.NFM.OTHER_NFM.LOW_ENTH.THERM.ELEC</t>
  </si>
  <si>
    <t>UED.ktoe.AT.NFM.OTHER_NFM.OTH_PRODUCTION.TOTAL.TOTAL</t>
  </si>
  <si>
    <t>UED.ktoe.AT.NFM.OTHER_NFM.OTH_PRODUCTION.THERM.TOTAL</t>
  </si>
  <si>
    <t>UED.ktoe.AT.NFM.OTHER_NFM.OTH_PRODUCTION.THERM.SOLIDS</t>
  </si>
  <si>
    <t>UED.ktoe.AT.NFM.OTHER_NFM.OTH_PRODUCTION.THERM.LPG</t>
  </si>
  <si>
    <t>UED.ktoe.AT.NFM.OTHER_NFM.OTH_PRODUCTION.THERM.DIESEL_LIQBIO</t>
  </si>
  <si>
    <t>UED.ktoe.AT.NFM.OTHER_NFM.OTH_PRODUCTION.THERM.RFO</t>
  </si>
  <si>
    <t>UED.ktoe.AT.NFM.OTHER_NFM.OTH_PRODUCTION.THERM.NG_BIOGAS</t>
  </si>
  <si>
    <t>UED.ktoe.AT.NFM.OTHER_NFM.OTH_PRODUCTION.ELEC.ELEC</t>
  </si>
  <si>
    <t>UED.ktoe.AT.NFM.OTHER_NFM.OTH_PROCESSING.TOTAL.TOTAL</t>
  </si>
  <si>
    <t>UED.ktoe.AT.NFM.OTHER_NFM.OTH_PROCESSING.THERM.TOTAL</t>
  </si>
  <si>
    <t>UED.ktoe.AT.NFM.OTHER_NFM.OTH_PROCESSING.THERM.LPG</t>
  </si>
  <si>
    <t>UED.ktoe.AT.NFM.OTHER_NFM.OTH_PROCESSING.THERM.DIESEL_LIQBIO</t>
  </si>
  <si>
    <t>UED.ktoe.AT.NFM.OTHER_NFM.OTH_PROCESSING.THERM.RFO</t>
  </si>
  <si>
    <t>UED.ktoe.AT.NFM.OTHER_NFM.OTH_PROCESSING.THERM.NG_BIOGAS</t>
  </si>
  <si>
    <t>UED.ktoe.AT.NFM.OTHER_NFM.OTH_PROCESSING.ELEC.ELEC</t>
  </si>
  <si>
    <t>UED.ktoe.AT.NFM.OTHER_NFM.OTH_FINISHING.THERM.TOTAL</t>
  </si>
  <si>
    <t>UED.ktoe.AT.NFM.OTHER_NFM.OTH_FINISHING.THERM.LPG</t>
  </si>
  <si>
    <t>UED.ktoe.AT.NFM.OTHER_NFM.OTH_FINISHING.THERM.DIESEL_LIQBIO</t>
  </si>
  <si>
    <t>UED.ktoe.AT.NFM.OTHER_NFM.OTH_FINISHING.THERM.NG_BIOGAS</t>
  </si>
  <si>
    <t>UED.ktoe.AT.NFM.OTHER_NFM.OTH_FINISHING_STEAM.TOTAL.TOTAL</t>
  </si>
  <si>
    <t>UED.ktoe.AT.NFM.OTHER_NFM.OTH_FINISHING_STEAM.STEAM.SOLIDS</t>
  </si>
  <si>
    <t>UED.ktoe.AT.NFM.OTHER_NFM.OTH_FINISHING_STEAM.STEAM.RFG</t>
  </si>
  <si>
    <t>UED.ktoe.AT.NFM.OTHER_NFM.OTH_FINISHING_STEAM.STEAM.LPG</t>
  </si>
  <si>
    <t>UED.ktoe.AT.NFM.OTHER_NFM.OTH_FINISHING_STEAM.STEAM.DIESEL_LIQBIO</t>
  </si>
  <si>
    <t>UED.ktoe.AT.NFM.OTHER_NFM.OTH_FINISHING_STEAM.STEAM.RFO</t>
  </si>
  <si>
    <t>UED.ktoe.AT.NFM.OTHER_NFM.OTH_FINISHING_STEAM.STEAM.OTHER</t>
  </si>
  <si>
    <t>UED.ktoe.AT.NFM.OTHER_NFM.OTH_FINISHING_STEAM.STEAM.NG_BIOGAS</t>
  </si>
  <si>
    <t>UED.ktoe.AT.NFM.OTHER_NFM.OTH_FINISHING_STEAM.STEAM.DERIVED</t>
  </si>
  <si>
    <t>UED.ktoe.AT.NFM.OTHER_NFM.OTH_FINISHING_STEAM.STEAM.BIOMASS_WASTE</t>
  </si>
  <si>
    <t>UED.ktoe.AT.NFM.OTHER_NFM.OTH_FINISHING_STEAM.STEAM.STEAM_DISTR</t>
  </si>
  <si>
    <t>UED.ktoe.AT.NFM.OTHER_NFM.OTH_FINISHING.ELEC.ELEC</t>
  </si>
  <si>
    <t>FUEL_EMI.ktCO2.AT.NFM.ALUMINA.TOTAL.TOTAL.TOTAL</t>
  </si>
  <si>
    <t>FUEL_EMI.ktCO2.AT.NFM.ALUMINA.LIGHT.GENERIC.ELEC</t>
  </si>
  <si>
    <t>FUEL_EMI.ktCO2.AT.NFM.ALUMINA.AIRCOMP.GENERIC.ELEC</t>
  </si>
  <si>
    <t>FUEL_EMI.ktCO2.AT.NFM.ALUMINA.MOTOR.GENERIC.ELEC</t>
  </si>
  <si>
    <t>FUEL_EMI.ktCO2.AT.NFM.ALUMINA.FANS.GENERIC.ELEC</t>
  </si>
  <si>
    <t>FUEL_EMI.ktCO2.AT.NFM.ALUMINA.LOW_ENTH.TOTAL.TOTAL</t>
  </si>
  <si>
    <t>FUEL_EMI.ktCO2.AT.NFM.ALUMINA.LOW_ENTH.THERM.DIESEL_LIQBIO</t>
  </si>
  <si>
    <t>FUEL_EMI.ktCO2.AT.NFM.ALUMINA.LOW_ENTH.THERM.NG_BIOGAS</t>
  </si>
  <si>
    <t>FUEL_EMI.ktCO2.AT.NFM.ALUMINA.LOW_ENTH.THERM.SOLAR_GEO</t>
  </si>
  <si>
    <t>FUEL_EMI.ktCO2.AT.NFM.ALUMINA.LOW_ENTH.HP.AMBIENT</t>
  </si>
  <si>
    <t>FUEL_EMI.ktCO2.AT.NFM.ALUMINA.LOW_ENTH.THERM.ELEC</t>
  </si>
  <si>
    <t>FUEL_EMI.ktCO2.AT.NFM.ALUMINA.A_PRODUCTION.TOTAL.TOTAL</t>
  </si>
  <si>
    <t>FUEL_EMI.ktCO2.AT.NFM.ALUMINA.A_PRODUCTION.STEAM.SOLIDS</t>
  </si>
  <si>
    <t>FUEL_EMI.ktCO2.AT.NFM.ALUMINA.A_PRODUCTION.STEAM.RFG</t>
  </si>
  <si>
    <t>FUEL_EMI.ktCO2.AT.NFM.ALUMINA.A_PRODUCTION.STEAM.LPG</t>
  </si>
  <si>
    <t>FUEL_EMI.ktCO2.AT.NFM.ALUMINA.A_PRODUCTION.STEAM.DIESEL_LIQBIO</t>
  </si>
  <si>
    <t>FUEL_EMI.ktCO2.AT.NFM.ALUMINA.A_PRODUCTION.STEAM.RFO</t>
  </si>
  <si>
    <t>FUEL_EMI.ktCO2.AT.NFM.ALUMINA.A_PRODUCTION.STEAM.OTHER</t>
  </si>
  <si>
    <t>FUEL_EMI.ktCO2.AT.NFM.ALUMINA.A_PRODUCTION.STEAM.NG_BIOGAS</t>
  </si>
  <si>
    <t>FUEL_EMI.ktCO2.AT.NFM.ALUMINA.A_PRODUCTION.STEAM.DERIVED</t>
  </si>
  <si>
    <t>FUEL_EMI.ktCO2.AT.NFM.ALUMINA.A_PRODUCTION.STEAM.BIOMASS_WASTE</t>
  </si>
  <si>
    <t>FUEL_EMI.ktCO2.AT.NFM.ALUMINA.A_PRODUCTION.STEAM.STEAM_DISTR</t>
  </si>
  <si>
    <t>FUEL_EMI.ktCO2.AT.NFM.ALUMINA.A_REFINING.TOTAL.TOTAL</t>
  </si>
  <si>
    <t>FUEL_EMI.ktCO2.AT.NFM.ALUMINA.A_REFINING.THERM.LPG</t>
  </si>
  <si>
    <t>FUEL_EMI.ktCO2.AT.NFM.ALUMINA.A_REFINING.THERM.DIESEL_LIQBIO</t>
  </si>
  <si>
    <t>FUEL_EMI.ktCO2.AT.NFM.ALUMINA.A_REFINING.THERM.RFO</t>
  </si>
  <si>
    <t>FUEL_EMI.ktCO2.AT.NFM.ALUMINA.A_REFINING.THERM.NG_BIOGAS</t>
  </si>
  <si>
    <t>FUEL_EMI.ktCO2.AT.NFM.ALUMINA.A_REFINING.THERM.ELEC</t>
  </si>
  <si>
    <t>FUEL_EMI.ktCO2.AT.NFM.PRIM_ALU.LIGHT.GENERIC.ELEC</t>
  </si>
  <si>
    <t>FUEL_EMI.ktCO2.AT.NFM.PRIM_ALU.AIRCOMP.GENERIC.ELEC</t>
  </si>
  <si>
    <t>FUEL_EMI.ktCO2.AT.NFM.PRIM_ALU.MOTOR.GENERIC.ELEC</t>
  </si>
  <si>
    <t>FUEL_EMI.ktCO2.AT.NFM.PRIM_ALU.FANS.GENERIC.ELEC</t>
  </si>
  <si>
    <t>FUEL_EMI.ktCO2.AT.NFM.PRIM_ALU.LOW_ENTH.TOTAL.TOTAL</t>
  </si>
  <si>
    <t>FUEL_EMI.ktCO2.AT.NFM.PRIM_ALU.LOW_ENTH.THERM.DIESEL_LIQBIO</t>
  </si>
  <si>
    <t>FUEL_EMI.ktCO2.AT.NFM.PRIM_ALU.LOW_ENTH.THERM.NG_BIOGAS</t>
  </si>
  <si>
    <t>FUEL_EMI.ktCO2.AT.NFM.PRIM_ALU.LOW_ENTH.THERM.SOLAR_GEO</t>
  </si>
  <si>
    <t>FUEL_EMI.ktCO2.AT.NFM.PRIM_ALU.LOW_ENTH.HP.AMBIENT</t>
  </si>
  <si>
    <t>FUEL_EMI.ktCO2.AT.NFM.PRIM_ALU.LOW_ENTH.THERM.ELEC</t>
  </si>
  <si>
    <t>FUEL_EMI.ktCO2.AT.NFM.PRIM_ALU.SMELTING.ELEC.ELEC</t>
  </si>
  <si>
    <t>FUEL_EMI.ktCO2.AT.NFM.PRIM_ALU.PROCESSING.TOTAL.TOTAL</t>
  </si>
  <si>
    <t>FUEL_EMI.ktCO2.AT.NFM.PRIM_ALU.PROCESSING.THERM.TOTAL</t>
  </si>
  <si>
    <t>FUEL_EMI.ktCO2.AT.NFM.PRIM_ALU.PROCESSING.THERM.LPG</t>
  </si>
  <si>
    <t>FUEL_EMI.ktCO2.AT.NFM.PRIM_ALU.PROCESSING.THERM.DIESEL_LIQBIO</t>
  </si>
  <si>
    <t>FUEL_EMI.ktCO2.AT.NFM.PRIM_ALU.PROCESSING.THERM.RFO</t>
  </si>
  <si>
    <t>FUEL_EMI.ktCO2.AT.NFM.PRIM_ALU.PROCESSING.THERM.NG_BIOGAS</t>
  </si>
  <si>
    <t>FUEL_EMI.ktCO2.AT.NFM.PRIM_ALU.PROCESSING.ELEC.ELEC</t>
  </si>
  <si>
    <t>FUEL_EMI.ktCO2.AT.NFM.PRIM_ALU.FINISHING.THERM.TOTAL</t>
  </si>
  <si>
    <t>FUEL_EMI.ktCO2.AT.NFM.PRIM_ALU.FINISHING.THERM.LPG</t>
  </si>
  <si>
    <t>FUEL_EMI.ktCO2.AT.NFM.PRIM_ALU.FINISHING.THERM.DIESEL_LIQBIO</t>
  </si>
  <si>
    <t>FUEL_EMI.ktCO2.AT.NFM.PRIM_ALU.FINISHING.THERM.NG_BIOGAS</t>
  </si>
  <si>
    <t>FUEL_EMI.ktCO2.AT.NFM.PRIM_ALU.FINISHING_STEAM.TOTAL.TOTAL</t>
  </si>
  <si>
    <t>FUEL_EMI.ktCO2.AT.NFM.PRIM_ALU.FINISHING_STEAM.STEAM.SOLIDS</t>
  </si>
  <si>
    <t>FUEL_EMI.ktCO2.AT.NFM.PRIM_ALU.FINISHING_STEAM.STEAM.RFG</t>
  </si>
  <si>
    <t>FUEL_EMI.ktCO2.AT.NFM.PRIM_ALU.FINISHING_STEAM.STEAM.LPG</t>
  </si>
  <si>
    <t>FUEL_EMI.ktCO2.AT.NFM.PRIM_ALU.FINISHING_STEAM.STEAM.DIESEL_LIQBIO</t>
  </si>
  <si>
    <t>FUEL_EMI.ktCO2.AT.NFM.PRIM_ALU.FINISHING_STEAM.STEAM.RFO</t>
  </si>
  <si>
    <t>FUEL_EMI.ktCO2.AT.NFM.PRIM_ALU.FINISHING_STEAM.STEAM.OTHER</t>
  </si>
  <si>
    <t>FUEL_EMI.ktCO2.AT.NFM.PRIM_ALU.FINISHING_STEAM.STEAM.NG_BIOGAS</t>
  </si>
  <si>
    <t>FUEL_EMI.ktCO2.AT.NFM.PRIM_ALU.FINISHING_STEAM.STEAM.DERIVED</t>
  </si>
  <si>
    <t>FUEL_EMI.ktCO2.AT.NFM.PRIM_ALU.FINISHING_STEAM.STEAM.BIOMASS_WASTE</t>
  </si>
  <si>
    <t>FUEL_EMI.ktCO2.AT.NFM.PRIM_ALU.FINISHING_STEAM.STEAM.STEAM_DISTR</t>
  </si>
  <si>
    <t>FUEL_EMI.ktCO2.AT.NFM.PRIM_ALU.FINISHING.ELEC.ELEC</t>
  </si>
  <si>
    <t>PROCESS_EMI.ktCO2.AT.NFM.PRIM_ALU</t>
  </si>
  <si>
    <t>FUEL_EMI.ktCO2.AT.NFM.SEC_ALU.TOTAL.TOTAL.TOTAL</t>
  </si>
  <si>
    <t>FUEL_EMI.ktCO2.AT.NFM.SEC_ALU.LIGHT.GENERIC.ELEC</t>
  </si>
  <si>
    <t>FUEL_EMI.ktCO2.AT.NFM.SEC_ALU.AIRCOMP.GENERIC.ELEC</t>
  </si>
  <si>
    <t>FUEL_EMI.ktCO2.AT.NFM.SEC_ALU.MOTOR.GENERIC.ELEC</t>
  </si>
  <si>
    <t>FUEL_EMI.ktCO2.AT.NFM.SEC_ALU.FANS.GENERIC.ELEC</t>
  </si>
  <si>
    <t>FUEL_EMI.ktCO2.AT.NFM.SEC_ALU.LOW_ENTH.TOTAL.TOTAL</t>
  </si>
  <si>
    <t>FUEL_EMI.ktCO2.AT.NFM.SEC_ALU.LOW_ENTH.THERM.DIESEL_LIQBIO</t>
  </si>
  <si>
    <t>FUEL_EMI.ktCO2.AT.NFM.SEC_ALU.LOW_ENTH.THERM.NG_BIOGAS</t>
  </si>
  <si>
    <t>FUEL_EMI.ktCO2.AT.NFM.SEC_ALU.LOW_ENTH.THERM.SOLAR_GEO</t>
  </si>
  <si>
    <t>FUEL_EMI.ktCO2.AT.NFM.SEC_ALU.LOW_ENTH.HP.AMBIENT</t>
  </si>
  <si>
    <t>FUEL_EMI.ktCO2.AT.NFM.SEC_ALU.LOW_ENTH.THERM.ELEC</t>
  </si>
  <si>
    <t>FUEL_EMI.ktCO2.AT.NFM.SEC_ALU.SEC_REMELTING.TOTAL.TOTAL</t>
  </si>
  <si>
    <t>FUEL_EMI.ktCO2.AT.NFM.SEC_ALU.SEC_REMELTING.THERM.TOTAL</t>
  </si>
  <si>
    <t>FUEL_EMI.ktCO2.AT.NFM.SEC_ALU.SEC_REMELTING.THERM.LPG</t>
  </si>
  <si>
    <t>FUEL_EMI.ktCO2.AT.NFM.SEC_ALU.SEC_REMELTING.THERM.DIESEL_LIQBIO</t>
  </si>
  <si>
    <t>FUEL_EMI.ktCO2.AT.NFM.SEC_ALU.SEC_REMELTING.THERM.RFO</t>
  </si>
  <si>
    <t>FUEL_EMI.ktCO2.AT.NFM.SEC_ALU.SEC_REMELTING.THERM.NG_BIOGAS</t>
  </si>
  <si>
    <t>FUEL_EMI.ktCO2.AT.NFM.SEC_ALU.SEC_REMELTING.ELEC.ELEC</t>
  </si>
  <si>
    <t>FUEL_EMI.ktCO2.AT.NFM.SEC_ALU.SEC_PROCESSING.TOTAL.TOTAL</t>
  </si>
  <si>
    <t>FUEL_EMI.ktCO2.AT.NFM.SEC_ALU.SEC_PROCESSING.THERM.TOTAL</t>
  </si>
  <si>
    <t>FUEL_EMI.ktCO2.AT.NFM.SEC_ALU.SEC_PROCESSING.THERM.LPG</t>
  </si>
  <si>
    <t>FUEL_EMI.ktCO2.AT.NFM.SEC_ALU.SEC_PROCESSING.THERM.DIESEL_LIQBIO</t>
  </si>
  <si>
    <t>FUEL_EMI.ktCO2.AT.NFM.SEC_ALU.SEC_PROCESSING.THERM.RFO</t>
  </si>
  <si>
    <t>FUEL_EMI.ktCO2.AT.NFM.SEC_ALU.SEC_PROCESSING.THERM.NG_BIOGAS</t>
  </si>
  <si>
    <t>FUEL_EMI.ktCO2.AT.NFM.SEC_ALU.SEC_PROCESSING.ELEC.ELEC</t>
  </si>
  <si>
    <t>FUEL_EMI.ktCO2.AT.NFM.SEC_ALU.SEC_FINISHING.THERM.TOTAL</t>
  </si>
  <si>
    <t>FUEL_EMI.ktCO2.AT.NFM.SEC_ALU.SEC_FINISHING.THERM.LPG</t>
  </si>
  <si>
    <t>FUEL_EMI.ktCO2.AT.NFM.SEC_ALU.SEC_FINISHING.THERM.DIESEL_LIQBIO</t>
  </si>
  <si>
    <t>FUEL_EMI.ktCO2.AT.NFM.SEC_ALU.SEC_FINISHING.THERM.NG_BIOGAS</t>
  </si>
  <si>
    <t>FUEL_EMI.ktCO2.AT.NFM.SEC_ALU.SEC_FINISHING_STEAM.TOTAL.TOTAL</t>
  </si>
  <si>
    <t>FUEL_EMI.ktCO2.AT.NFM.SEC_ALU.SEC_FINISHING_STEAM.STEAM.SOLIDS</t>
  </si>
  <si>
    <t>FUEL_EMI.ktCO2.AT.NFM.SEC_ALU.SEC_FINISHING_STEAM.STEAM.RFG</t>
  </si>
  <si>
    <t>FUEL_EMI.ktCO2.AT.NFM.SEC_ALU.SEC_FINISHING_STEAM.STEAM.LPG</t>
  </si>
  <si>
    <t>FUEL_EMI.ktCO2.AT.NFM.SEC_ALU.SEC_FINISHING_STEAM.STEAM.DIESEL_LIQBIO</t>
  </si>
  <si>
    <t>FUEL_EMI.ktCO2.AT.NFM.SEC_ALU.SEC_FINISHING_STEAM.STEAM.RFO</t>
  </si>
  <si>
    <t>FUEL_EMI.ktCO2.AT.NFM.SEC_ALU.SEC_FINISHING_STEAM.STEAM.OTHER</t>
  </si>
  <si>
    <t>FUEL_EMI.ktCO2.AT.NFM.SEC_ALU.SEC_FINISHING_STEAM.STEAM.NG_BIOGAS</t>
  </si>
  <si>
    <t>FUEL_EMI.ktCO2.AT.NFM.SEC_ALU.SEC_FINISHING_STEAM.STEAM.DERIVED</t>
  </si>
  <si>
    <t>FUEL_EMI.ktCO2.AT.NFM.SEC_ALU.SEC_FINISHING_STEAM.STEAM.BIOMASS_WASTE</t>
  </si>
  <si>
    <t>FUEL_EMI.ktCO2.AT.NFM.SEC_ALU.SEC_FINISHING_STEAM.STEAM.STEAM_DISTR</t>
  </si>
  <si>
    <t>FUEL_EMI.ktCO2.AT.NFM.SEC_ALU.SEC_FINISHING.ELEC.ELEC</t>
  </si>
  <si>
    <t>FUEL_EMI.ktCO2.AT.NFM.OTHER_NFM.LIGHT.GENERIC.ELEC</t>
  </si>
  <si>
    <t>FUEL_EMI.ktCO2.AT.NFM.OTHER_NFM.AIRCOMP.GENERIC.ELEC</t>
  </si>
  <si>
    <t>FUEL_EMI.ktCO2.AT.NFM.OTHER_NFM.MOTOR.GENERIC.ELEC</t>
  </si>
  <si>
    <t>FUEL_EMI.ktCO2.AT.NFM.OTHER_NFM.FANS.GENERIC.ELEC</t>
  </si>
  <si>
    <t>FUEL_EMI.ktCO2.AT.NFM.OTHER_NFM.LOW_ENTH.TOTAL.TOTAL</t>
  </si>
  <si>
    <t>FUEL_EMI.ktCO2.AT.NFM.OTHER_NFM.LOW_ENTH.THERM.DIESEL_LIQBIO</t>
  </si>
  <si>
    <t>FUEL_EMI.ktCO2.AT.NFM.OTHER_NFM.LOW_ENTH.THERM.NG_BIOGAS</t>
  </si>
  <si>
    <t>FUEL_EMI.ktCO2.AT.NFM.OTHER_NFM.LOW_ENTH.THERM.SOLAR_GEO</t>
  </si>
  <si>
    <t>FUEL_EMI.ktCO2.AT.NFM.OTHER_NFM.LOW_ENTH.HP.AMBIENT</t>
  </si>
  <si>
    <t>FUEL_EMI.ktCO2.AT.NFM.OTHER_NFM.LOW_ENTH.THERM.ELEC</t>
  </si>
  <si>
    <t>FUEL_EMI.ktCO2.AT.NFM.OTHER_NFM.OTH_PRODUCTION.TOTAL.TOTAL</t>
  </si>
  <si>
    <t>FUEL_EMI.ktCO2.AT.NFM.OTHER_NFM.OTH_PRODUCTION.THERM.TOTAL</t>
  </si>
  <si>
    <t>FUEL_EMI.ktCO2.AT.NFM.OTHER_NFM.OTH_PRODUCTION.THERM.SOLIDS</t>
  </si>
  <si>
    <t>FUEL_EMI.ktCO2.AT.NFM.OTHER_NFM.OTH_PRODUCTION.THERM.LPG</t>
  </si>
  <si>
    <t>FUEL_EMI.ktCO2.AT.NFM.OTHER_NFM.OTH_PRODUCTION.THERM.DIESEL_LIQBIO</t>
  </si>
  <si>
    <t>FUEL_EMI.ktCO2.AT.NFM.OTHER_NFM.OTH_PRODUCTION.THERM.RFO</t>
  </si>
  <si>
    <t>FUEL_EMI.ktCO2.AT.NFM.OTHER_NFM.OTH_PRODUCTION.THERM.NG_BIOGAS</t>
  </si>
  <si>
    <t>FUEL_EMI.ktCO2.AT.NFM.OTHER_NFM.OTH_PRODUCTION.ELEC.ELEC</t>
  </si>
  <si>
    <t>FUEL_EMI.ktCO2.AT.NFM.OTHER_NFM.OTH_PROCESSING.TOTAL.TOTAL</t>
  </si>
  <si>
    <t>FUEL_EMI.ktCO2.AT.NFM.OTHER_NFM.OTH_PROCESSING.THERM.TOTAL</t>
  </si>
  <si>
    <t>FUEL_EMI.ktCO2.AT.NFM.OTHER_NFM.OTH_PROCESSING.THERM.LPG</t>
  </si>
  <si>
    <t>FUEL_EMI.ktCO2.AT.NFM.OTHER_NFM.OTH_PROCESSING.THERM.DIESEL_LIQBIO</t>
  </si>
  <si>
    <t>FUEL_EMI.ktCO2.AT.NFM.OTHER_NFM.OTH_PROCESSING.THERM.RFO</t>
  </si>
  <si>
    <t>FUEL_EMI.ktCO2.AT.NFM.OTHER_NFM.OTH_PROCESSING.THERM.NG_BIOGAS</t>
  </si>
  <si>
    <t>FUEL_EMI.ktCO2.AT.NFM.OTHER_NFM.OTH_PROCESSING.ELEC.ELEC</t>
  </si>
  <si>
    <t>FUEL_EMI.ktCO2.AT.NFM.OTHER_NFM.OTH_FINISHING.THERM.TOTAL</t>
  </si>
  <si>
    <t>FUEL_EMI.ktCO2.AT.NFM.OTHER_NFM.OTH_FINISHING.THERM.LPG</t>
  </si>
  <si>
    <t>FUEL_EMI.ktCO2.AT.NFM.OTHER_NFM.OTH_FINISHING.THERM.DIESEL_LIQBIO</t>
  </si>
  <si>
    <t>FUEL_EMI.ktCO2.AT.NFM.OTHER_NFM.OTH_FINISHING.THERM.NG_BIOGAS</t>
  </si>
  <si>
    <t>FUEL_EMI.ktCO2.AT.NFM.OTHER_NFM.OTH_FINISHING_STEAM.TOTAL.TOTAL</t>
  </si>
  <si>
    <t>FUEL_EMI.ktCO2.AT.NFM.OTHER_NFM.OTH_FINISHING_STEAM.STEAM.SOLIDS</t>
  </si>
  <si>
    <t>FUEL_EMI.ktCO2.AT.NFM.OTHER_NFM.OTH_FINISHING_STEAM.STEAM.RFG</t>
  </si>
  <si>
    <t>FUEL_EMI.ktCO2.AT.NFM.OTHER_NFM.OTH_FINISHING_STEAM.STEAM.LPG</t>
  </si>
  <si>
    <t>FUEL_EMI.ktCO2.AT.NFM.OTHER_NFM.OTH_FINISHING_STEAM.STEAM.DIESEL_LIQBIO</t>
  </si>
  <si>
    <t>FUEL_EMI.ktCO2.AT.NFM.OTHER_NFM.OTH_FINISHING_STEAM.STEAM.RFO</t>
  </si>
  <si>
    <t>FUEL_EMI.ktCO2.AT.NFM.OTHER_NFM.OTH_FINISHING_STEAM.STEAM.OTHER</t>
  </si>
  <si>
    <t>FUEL_EMI.ktCO2.AT.NFM.OTHER_NFM.OTH_FINISHING_STEAM.STEAM.NG_BIOGAS</t>
  </si>
  <si>
    <t>FUEL_EMI.ktCO2.AT.NFM.OTHER_NFM.OTH_FINISHING_STEAM.STEAM.DERIVED</t>
  </si>
  <si>
    <t>FUEL_EMI.ktCO2.AT.NFM.OTHER_NFM.OTH_FINISHING_STEAM.STEAM.BIOMASS_WASTE</t>
  </si>
  <si>
    <t>FUEL_EMI.ktCO2.AT.NFM.OTHER_NFM.OTH_FINISHING_STEAM.STEAM.STEAM_DISTR</t>
  </si>
  <si>
    <t>FUEL_EMI.ktCO2.AT.NFM.OTHER_NFM.OTH_FINISHING.ELEC.ELEC</t>
  </si>
  <si>
    <t>PROCESS_EMI.ktCO2.AT.NFM.OTHER_NFM</t>
  </si>
  <si>
    <t>Aluminium - primary production (without process emissions)</t>
  </si>
  <si>
    <t>Other non-ferrous metals (without process emissions)</t>
  </si>
  <si>
    <t>Basic and other chemicals</t>
  </si>
  <si>
    <t>VA.Meuro2023.AT.CHI.BASIC_CHEM</t>
  </si>
  <si>
    <t>VA.Meuro2023.AT.CHI.OTHER_CHEM</t>
  </si>
  <si>
    <t>VA.Meuro2023.AT.CHI.PHARM</t>
  </si>
  <si>
    <t>Basic chemicals (kt ethylene eq.)</t>
  </si>
  <si>
    <t>OUTPUT.kt.AT.CHI.BASIC_CHEM</t>
  </si>
  <si>
    <t>Other chemicals (kt ethylene eq.)</t>
  </si>
  <si>
    <t>OUTPUT.kt.AT.CHI.OTHER_CHEM</t>
  </si>
  <si>
    <t>Pharmaceutical products etc. (kt ethylene eq.)</t>
  </si>
  <si>
    <t>OUTPUT.kt.AT.CHI.PHARM</t>
  </si>
  <si>
    <t>CAP.kt.AT.CHI.BASIC_CHEM</t>
  </si>
  <si>
    <t>CAP.kt.AT.CHI.OTHER_CHEM</t>
  </si>
  <si>
    <t>CAP.kt.AT.CHI.PHARM</t>
  </si>
  <si>
    <t>NEWCAP.kt.AT.CHI.BASIC_CHEM</t>
  </si>
  <si>
    <t>NEWCAP.kt.AT.CHI.OTHER_CHEM</t>
  </si>
  <si>
    <t>NEWCAP.kt.AT.CHI.PHARM</t>
  </si>
  <si>
    <t>FEC.ktoe.AT.CHI.TOTAL.TOTAL.TOTAL.TOTAL</t>
  </si>
  <si>
    <t>FEC.ktoe.AT.CHI.TOTAL.TOTAL.TOTAL.SOLIDS</t>
  </si>
  <si>
    <t>FEC.ktoe.AT.CHI.TOTAL.TOTAL.TOTAL.RFG</t>
  </si>
  <si>
    <t>FEC.ktoe.AT.CHI.TOTAL.TOTAL.TOTAL.LPG</t>
  </si>
  <si>
    <t>FEC.ktoe.AT.CHI.TOTAL.TOTAL.TOTAL.DIESEL</t>
  </si>
  <si>
    <t>FEC.ktoe.AT.CHI.TOTAL.TOTAL.TOTAL.RFO</t>
  </si>
  <si>
    <t>FEC.ktoe.AT.CHI.TOTAL.TOTAL.TOTAL.OTHER</t>
  </si>
  <si>
    <t>FEC.ktoe.AT.CHI.TOTAL.TOTAL.TOTAL.NG</t>
  </si>
  <si>
    <t>FEC.ktoe.AT.CHI.TOTAL.TOTAL.TOTAL.DERIVED</t>
  </si>
  <si>
    <t>FEC.ktoe.AT.CHI.TOTAL.TOTAL.TOTAL.BIOMASS_WASTE</t>
  </si>
  <si>
    <t>FEC.ktoe.AT.CHI.TOTAL.TOTAL.TOTAL.BIOGAS</t>
  </si>
  <si>
    <t>FEC.ktoe.AT.CHI.TOTAL.TOTAL.TOTAL.LIQBIO</t>
  </si>
  <si>
    <t>FEC.ktoe.AT.CHI.TOTAL.TOTAL.TOTAL.SOLAR</t>
  </si>
  <si>
    <t>FEC.ktoe.AT.CHI.TOTAL.TOTAL.TOTAL.GEO</t>
  </si>
  <si>
    <t>FEC.ktoe.AT.CHI.TOTAL.TOTAL.TOTAL.AMBIENT</t>
  </si>
  <si>
    <t>FEC.ktoe.AT.CHI.TOTAL.TOTAL.TOTAL.STEAM_DISTR</t>
  </si>
  <si>
    <t>FEC.ktoe.AT.CHI.TOTAL.TOTAL.TOTAL.ELEC</t>
  </si>
  <si>
    <t>Non-energy use in the Chemical industry (ktoe)</t>
  </si>
  <si>
    <t>NONENERGY.ktoe.AT.CHI.TOTAL.TOTAL.TOTAL.TOTAL</t>
  </si>
  <si>
    <t>NONENERGY.ktoe.AT.CHI.TOTAL.TOTAL.TOTAL.SOLIDS</t>
  </si>
  <si>
    <t>NONENERGY.ktoe.AT.CHI.TOTAL.TOTAL.TOTAL.RFG</t>
  </si>
  <si>
    <t>NONENERGY.ktoe.AT.CHI.TOTAL.TOTAL.TOTAL.LPG</t>
  </si>
  <si>
    <t>NONENERGY.ktoe.AT.CHI.TOTAL.TOTAL.TOTAL.DIESEL</t>
  </si>
  <si>
    <t>NONENERGY.ktoe.AT.CHI.TOTAL.TOTAL.TOTAL.RFO</t>
  </si>
  <si>
    <t>NONENERGY.ktoe.AT.CHI.TOTAL.TOTAL.TOTAL.OTHER</t>
  </si>
  <si>
    <t>NONENERGY.ktoe.AT.CHI.TOTAL.TOTAL.TOTAL.NAPHTHA</t>
  </si>
  <si>
    <t>NONENERGY.ktoe.AT.CHI.TOTAL.TOTAL.TOTAL.NG_BIOGAS</t>
  </si>
  <si>
    <t>NONENERGY.ktoe.AT.CHI.TOTAL.TOTAL.TOTAL.DERIVED</t>
  </si>
  <si>
    <t>NONENERGY.ktoe.AT.CHI.TOTAL.TOTAL.TOTAL.BIOMASS_WASTE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</si>
  <si>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</si>
  <si>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</si>
  <si>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</si>
  <si>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</si>
  <si>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</si>
  <si>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FEC.ktoe.AT.CHI.BASIC_CHEM.LIGHT.GENERIC.ELEC</t>
  </si>
  <si>
    <t>FEC.ktoe.AT.CHI.BASIC_CHEM.AIRCOMP.GENERIC.ELEC</t>
  </si>
  <si>
    <t>FEC.ktoe.AT.CHI.BASIC_CHEM.MOTOR.GENERIC.ELEC</t>
  </si>
  <si>
    <t>FEC.ktoe.AT.CHI.BASIC_CHEM.FANS.GENERIC.ELEC</t>
  </si>
  <si>
    <t>FEC.ktoe.AT.CHI.BASIC_CHEM.LOW_ENTH.TOTAL.TOTAL</t>
  </si>
  <si>
    <t>FEC.ktoe.AT.CHI.BASIC_CHEM.LOW_ENTH.THERM.DIESEL_LIQBIO</t>
  </si>
  <si>
    <t>FEC.ktoe.AT.CHI.BASIC_CHEM.LOW_ENTH.THERM.NG_BIOGAS</t>
  </si>
  <si>
    <t>FEC.ktoe.AT.CHI.BASIC_CHEM.LOW_ENTH.THERM.SOLAR_GEO</t>
  </si>
  <si>
    <t>FEC.ktoe.AT.CHI.BASIC_CHEM.LOW_ENTH.HP.AMBIENT</t>
  </si>
  <si>
    <t>FEC.ktoe.AT.CHI.BASIC_CHEM.LOW_ENTH.THERM.ELEC</t>
  </si>
  <si>
    <t>Chemicals: Feedstock (energy used as raw material)</t>
  </si>
  <si>
    <t>Chemicals: Steam processing</t>
  </si>
  <si>
    <t>FEC.ktoe.AT.CHI.BASIC_CHEM.PROCESSING.TOTAL.TOTAL</t>
  </si>
  <si>
    <t>FEC.ktoe.AT.CHI.BASIC_CHEM.PROCESSING.STEAM.SOLIDS</t>
  </si>
  <si>
    <t>FEC.ktoe.AT.CHI.BASIC_CHEM.PROCESSING.STEAM.RFG</t>
  </si>
  <si>
    <t>FEC.ktoe.AT.CHI.BASIC_CHEM.PROCESSING.STEAM.LPG</t>
  </si>
  <si>
    <t>FEC.ktoe.AT.CHI.BASIC_CHEM.PROCESSING.STEAM.DIESEL_LIQBIO</t>
  </si>
  <si>
    <t>FEC.ktoe.AT.CHI.BASIC_CHEM.PROCESSING.STEAM.RFO</t>
  </si>
  <si>
    <t>FEC.ktoe.AT.CHI.BASIC_CHEM.PROCESSING.STEAM.OTHER</t>
  </si>
  <si>
    <t>FEC.ktoe.AT.CHI.BASIC_CHEM.PROCESSING.STEAM.NG_BIOGAS</t>
  </si>
  <si>
    <t>FEC.ktoe.AT.CHI.BASIC_CHEM.PROCESSING.STEAM.DERIVED</t>
  </si>
  <si>
    <t>FEC.ktoe.AT.CHI.BASIC_CHEM.PROCESSING.STEAM.BIOMASS_WASTE</t>
  </si>
  <si>
    <t>FEC.ktoe.AT.CHI.BASIC_CHEM.PROCESSING.STEAM.STEAM_DISTR</t>
  </si>
  <si>
    <t>Chemicals: Furnaces</t>
  </si>
  <si>
    <t>FEC.ktoe.AT.CHI.BASIC_CHEM.PROC_HEAT.TOTAL.TOTAL</t>
  </si>
  <si>
    <t>Chemicals: Furnaces - Thermal</t>
  </si>
  <si>
    <t>FEC.ktoe.AT.CHI.BASIC_CHEM.PROC_HEAT.THERM.TOTAL</t>
  </si>
  <si>
    <t>FEC.ktoe.AT.CHI.BASIC_CHEM.PROC_HEAT.THERM.SOLIDS</t>
  </si>
  <si>
    <t>FEC.ktoe.AT.CHI.BASIC_CHEM.PROC_HEAT.THERM.LPG</t>
  </si>
  <si>
    <t>FEC.ktoe.AT.CHI.BASIC_CHEM.PROC_HEAT.THERM.DIESEL_LIQBIO</t>
  </si>
  <si>
    <t>FEC.ktoe.AT.CHI.BASIC_CHEM.PROC_HEAT.THERM.RFO</t>
  </si>
  <si>
    <t>FEC.ktoe.AT.CHI.BASIC_CHEM.PROC_HEAT.THERM.NG_BIOGAS</t>
  </si>
  <si>
    <t>Chemicals: Furnaces - Electric</t>
  </si>
  <si>
    <t>FEC.ktoe.AT.CHI.BASIC_CHEM.PROC_HEAT.ELEC.ELEC</t>
  </si>
  <si>
    <t>Chemicals: Process cooling</t>
  </si>
  <si>
    <t>Chemicals: Process cooling - Natural gas and biogas</t>
  </si>
  <si>
    <t>FEC.ktoe.AT.CHI.BASIC_CHEM.PROC_COOL.THERM.NG_BIOGAS</t>
  </si>
  <si>
    <t>Chemicals: Process cooling - Steam</t>
  </si>
  <si>
    <t>FEC.ktoe.AT.CHI.BASIC_CHEM.PROC_COOL_STEAM.TOTAL.TOTAL</t>
  </si>
  <si>
    <t>FEC.ktoe.AT.CHI.BASIC_CHEM.PROC_COOL_STEAM.STEAM.SOLIDS</t>
  </si>
  <si>
    <t>FEC.ktoe.AT.CHI.BASIC_CHEM.PROC_COOL_STEAM.STEAM.RFG</t>
  </si>
  <si>
    <t>FEC.ktoe.AT.CHI.BASIC_CHEM.PROC_COOL_STEAM.STEAM.LPG</t>
  </si>
  <si>
    <t>FEC.ktoe.AT.CHI.BASIC_CHEM.PROC_COOL_STEAM.STEAM.DIESEL_LIQBIO</t>
  </si>
  <si>
    <t>FEC.ktoe.AT.CHI.BASIC_CHEM.PROC_COOL_STEAM.STEAM.RFO</t>
  </si>
  <si>
    <t>FEC.ktoe.AT.CHI.BASIC_CHEM.PROC_COOL_STEAM.STEAM.OTHER</t>
  </si>
  <si>
    <t>FEC.ktoe.AT.CHI.BASIC_CHEM.PROC_COOL_STEAM.STEAM.NG_BIOGAS</t>
  </si>
  <si>
    <t>FEC.ktoe.AT.CHI.BASIC_CHEM.PROC_COOL_STEAM.STEAM.DERIVED</t>
  </si>
  <si>
    <t>FEC.ktoe.AT.CHI.BASIC_CHEM.PROC_COOL_STEAM.STEAM.BIOMASS_WASTE</t>
  </si>
  <si>
    <t>FEC.ktoe.AT.CHI.BASIC_CHEM.PROC_COOL_STEAM.STEAM.STEAM_DISTR</t>
  </si>
  <si>
    <t>Chemicals: Process cooling - Electric</t>
  </si>
  <si>
    <t>FEC.ktoe.AT.CHI.BASIC_CHEM.PROC_COOL.ELEC.ELEC</t>
  </si>
  <si>
    <t>Chemicals: Generic electric process</t>
  </si>
  <si>
    <t>FEC.ktoe.AT.CHI.BASIC_CHEM.GENERIC.MECH.ELEC</t>
  </si>
  <si>
    <t>FEC.ktoe.AT.CHI.OTHER_CHEM.TOTAL.TOTAL.TOTAL</t>
  </si>
  <si>
    <t>FEC.ktoe.AT.CHI.OTHER_CHEM.LIGHT.GENERIC.ELEC</t>
  </si>
  <si>
    <t>FEC.ktoe.AT.CHI.OTHER_CHEM.AIRCOMP.GENERIC.ELEC</t>
  </si>
  <si>
    <t>FEC.ktoe.AT.CHI.OTHER_CHEM.MOTOR.GENERIC.ELEC</t>
  </si>
  <si>
    <t>FEC.ktoe.AT.CHI.OTHER_CHEM.FANS.GENERIC.ELEC</t>
  </si>
  <si>
    <t>FEC.ktoe.AT.CHI.OTHER_CHEM.LOW_ENTH.TOTAL.TOTAL</t>
  </si>
  <si>
    <t>FEC.ktoe.AT.CHI.OTHER_CHEM.LOW_ENTH.THERM.DIESEL_LIQBIO</t>
  </si>
  <si>
    <t>FEC.ktoe.AT.CHI.OTHER_CHEM.LOW_ENTH.THERM.NG_BIOGAS</t>
  </si>
  <si>
    <t>FEC.ktoe.AT.CHI.OTHER_CHEM.LOW_ENTH.THERM.SOLAR_GEO</t>
  </si>
  <si>
    <t>FEC.ktoe.AT.CHI.OTHER_CHEM.LOW_ENTH.HP.AMBIENT</t>
  </si>
  <si>
    <t>FEC.ktoe.AT.CHI.OTHER_CHEM.LOW_ENTH.THERM.ELEC</t>
  </si>
  <si>
    <t>Chemicals: High-enthalpy heat processing</t>
  </si>
  <si>
    <t>High-enthalpy heat processing - Steam</t>
  </si>
  <si>
    <t>FEC.ktoe.AT.CHI.OTHER_CHEM.PROCESSING_STEAM.TOTAL.TOTAL</t>
  </si>
  <si>
    <t>FEC.ktoe.AT.CHI.OTHER_CHEM.PROCESSING_STEAM.STEAM.SOLIDS</t>
  </si>
  <si>
    <t>FEC.ktoe.AT.CHI.OTHER_CHEM.PROCESSING_STEAM.STEAM.RFG</t>
  </si>
  <si>
    <t>FEC.ktoe.AT.CHI.OTHER_CHEM.PROCESSING_STEAM.STEAM.LPG</t>
  </si>
  <si>
    <t>FEC.ktoe.AT.CHI.OTHER_CHEM.PROCESSING_STEAM.STEAM.DIESEL_LIQBIO</t>
  </si>
  <si>
    <t>FEC.ktoe.AT.CHI.OTHER_CHEM.PROCESSING_STEAM.STEAM.RFO</t>
  </si>
  <si>
    <t>FEC.ktoe.AT.CHI.OTHER_CHEM.PROCESSING_STEAM.STEAM.OTHER</t>
  </si>
  <si>
    <t>FEC.ktoe.AT.CHI.OTHER_CHEM.PROCESSING_STEAM.STEAM.NG_BIOGAS</t>
  </si>
  <si>
    <t>FEC.ktoe.AT.CHI.OTHER_CHEM.PROCESSING_STEAM.STEAM.DERIVED</t>
  </si>
  <si>
    <t>FEC.ktoe.AT.CHI.OTHER_CHEM.PROCESSING_STEAM.STEAM.BIOMASS_WASTE</t>
  </si>
  <si>
    <t>FEC.ktoe.AT.CHI.OTHER_CHEM.PROCESSING_STEAM.STEAM.STEAM_DISTR</t>
  </si>
  <si>
    <t>High-enthalpy heat processing - Electric (microwave)</t>
  </si>
  <si>
    <t>FEC.ktoe.AT.CHI.OTHER_CHEM.PROCESSING.MICROW.ELEC</t>
  </si>
  <si>
    <t>FEC.ktoe.AT.CHI.OTHER_CHEM.PROC_HEAT.TOTAL.TOTAL</t>
  </si>
  <si>
    <t>FEC.ktoe.AT.CHI.OTHER_CHEM.PROC_HEAT.THERM.TOTAL</t>
  </si>
  <si>
    <t>FEC.ktoe.AT.CHI.OTHER_CHEM.PROC_HEAT.THERM.SOLIDS</t>
  </si>
  <si>
    <t>FEC.ktoe.AT.CHI.OTHER_CHEM.PROC_HEAT.THERM.LPG</t>
  </si>
  <si>
    <t>FEC.ktoe.AT.CHI.OTHER_CHEM.PROC_HEAT.THERM.DIESEL_LIQBIO</t>
  </si>
  <si>
    <t>FEC.ktoe.AT.CHI.OTHER_CHEM.PROC_HEAT.THERM.RFO</t>
  </si>
  <si>
    <t>FEC.ktoe.AT.CHI.OTHER_CHEM.PROC_HEAT.THERM.NG_BIOGAS</t>
  </si>
  <si>
    <t>FEC.ktoe.AT.CHI.OTHER_CHEM.PROC_HEAT.ELEC.ELEC</t>
  </si>
  <si>
    <t>FEC.ktoe.AT.CHI.OTHER_CHEM.PROC_COOL.THERM.NG_BIOGAS</t>
  </si>
  <si>
    <t>FEC.ktoe.AT.CHI.OTHER_CHEM.PROC_COOL_STEAM.TOTAL.TOTAL</t>
  </si>
  <si>
    <t>FEC.ktoe.AT.CHI.OTHER_CHEM.PROC_COOL_STEAM.STEAM.SOLIDS</t>
  </si>
  <si>
    <t>FEC.ktoe.AT.CHI.OTHER_CHEM.PROC_COOL_STEAM.STEAM.RFG</t>
  </si>
  <si>
    <t>FEC.ktoe.AT.CHI.OTHER_CHEM.PROC_COOL_STEAM.STEAM.LPG</t>
  </si>
  <si>
    <t>FEC.ktoe.AT.CHI.OTHER_CHEM.PROC_COOL_STEAM.STEAM.DIESEL_LIQBIO</t>
  </si>
  <si>
    <t>FEC.ktoe.AT.CHI.OTHER_CHEM.PROC_COOL_STEAM.STEAM.RFO</t>
  </si>
  <si>
    <t>FEC.ktoe.AT.CHI.OTHER_CHEM.PROC_COOL_STEAM.STEAM.OTHER</t>
  </si>
  <si>
    <t>FEC.ktoe.AT.CHI.OTHER_CHEM.PROC_COOL_STEAM.STEAM.NG_BIOGAS</t>
  </si>
  <si>
    <t>FEC.ktoe.AT.CHI.OTHER_CHEM.PROC_COOL_STEAM.STEAM.DERIVED</t>
  </si>
  <si>
    <t>FEC.ktoe.AT.CHI.OTHER_CHEM.PROC_COOL_STEAM.STEAM.BIOMASS_WASTE</t>
  </si>
  <si>
    <t>FEC.ktoe.AT.CHI.OTHER_CHEM.PROC_COOL_STEAM.STEAM.STEAM_DISTR</t>
  </si>
  <si>
    <t>FEC.ktoe.AT.CHI.OTHER_CHEM.PROC_COOL.ELEC.ELEC</t>
  </si>
  <si>
    <t>FEC.ktoe.AT.CHI.OTHER_CHEM.GENERIC.MECH.ELEC</t>
  </si>
  <si>
    <t>FEC.ktoe.AT.CHI.PHARM.TOTAL.TOTAL.TOTAL</t>
  </si>
  <si>
    <t>FEC.ktoe.AT.CHI.PHARM.LIGHT.GENERIC.ELEC</t>
  </si>
  <si>
    <t>FEC.ktoe.AT.CHI.PHARM.AIRCOMP.GENERIC.ELEC</t>
  </si>
  <si>
    <t>FEC.ktoe.AT.CHI.PHARM.MOTOR.GENERIC.ELEC</t>
  </si>
  <si>
    <t>FEC.ktoe.AT.CHI.PHARM.FANS.GENERIC.ELEC</t>
  </si>
  <si>
    <t>FEC.ktoe.AT.CHI.PHARM.LOW_ENTH.TOTAL.TOTAL</t>
  </si>
  <si>
    <t>FEC.ktoe.AT.CHI.PHARM.LOW_ENTH.THERM.DIESEL_LIQBIO</t>
  </si>
  <si>
    <t>FEC.ktoe.AT.CHI.PHARM.LOW_ENTH.THERM.NG_BIOGAS</t>
  </si>
  <si>
    <t>FEC.ktoe.AT.CHI.PHARM.LOW_ENTH.THERM.SOLAR_GEO</t>
  </si>
  <si>
    <t>FEC.ktoe.AT.CHI.PHARM.LOW_ENTH.HP.AMBIENT</t>
  </si>
  <si>
    <t>FEC.ktoe.AT.CHI.PHARM.LOW_ENTH.THERM.ELEC</t>
  </si>
  <si>
    <t>FEC.ktoe.AT.CHI.PHARM.PROCESSING_STEAM.TOTAL.TOTAL</t>
  </si>
  <si>
    <t>FEC.ktoe.AT.CHI.PHARM.PROCESSING_STEAM.STEAM.SOLIDS</t>
  </si>
  <si>
    <t>FEC.ktoe.AT.CHI.PHARM.PROCESSING_STEAM.STEAM.RFG</t>
  </si>
  <si>
    <t>FEC.ktoe.AT.CHI.PHARM.PROCESSING_STEAM.STEAM.LPG</t>
  </si>
  <si>
    <t>FEC.ktoe.AT.CHI.PHARM.PROCESSING_STEAM.STEAM.DIESEL_LIQBIO</t>
  </si>
  <si>
    <t>FEC.ktoe.AT.CHI.PHARM.PROCESSING_STEAM.STEAM.RFO</t>
  </si>
  <si>
    <t>FEC.ktoe.AT.CHI.PHARM.PROCESSING_STEAM.STEAM.OTHER</t>
  </si>
  <si>
    <t>FEC.ktoe.AT.CHI.PHARM.PROCESSING_STEAM.STEAM.NG_BIOGAS</t>
  </si>
  <si>
    <t>FEC.ktoe.AT.CHI.PHARM.PROCESSING_STEAM.STEAM.DERIVED</t>
  </si>
  <si>
    <t>FEC.ktoe.AT.CHI.PHARM.PROCESSING_STEAM.STEAM.BIOMASS_WASTE</t>
  </si>
  <si>
    <t>FEC.ktoe.AT.CHI.PHARM.PROCESSING_STEAM.STEAM.STEAM_DISTR</t>
  </si>
  <si>
    <t>FEC.ktoe.AT.CHI.PHARM.PROCESSING.MICROW.ELEC</t>
  </si>
  <si>
    <t>FEC.ktoe.AT.CHI.PHARM.PROC_HEAT.TOTAL.TOTAL</t>
  </si>
  <si>
    <t>FEC.ktoe.AT.CHI.PHARM.PROC_HEAT.THERM.TOTAL</t>
  </si>
  <si>
    <t>FEC.ktoe.AT.CHI.PHARM.PROC_HEAT.THERM.SOLIDS</t>
  </si>
  <si>
    <t>FEC.ktoe.AT.CHI.PHARM.PROC_HEAT.THERM.LPG</t>
  </si>
  <si>
    <t>FEC.ktoe.AT.CHI.PHARM.PROC_HEAT.THERM.DIESEL_LIQBIO</t>
  </si>
  <si>
    <t>FEC.ktoe.AT.CHI.PHARM.PROC_HEAT.THERM.RFO</t>
  </si>
  <si>
    <t>FEC.ktoe.AT.CHI.PHARM.PROC_HEAT.THERM.NG_BIOGAS</t>
  </si>
  <si>
    <t>FEC.ktoe.AT.CHI.PHARM.PROC_HEAT.ELEC.ELEC</t>
  </si>
  <si>
    <t>FEC.ktoe.AT.CHI.PHARM.PROC_COOL.THERM.NG_BIOGAS</t>
  </si>
  <si>
    <t>FEC.ktoe.AT.CHI.PHARM.PROC_COOL_STEAM.TOTAL.TOTAL</t>
  </si>
  <si>
    <t>FEC.ktoe.AT.CHI.PHARM.PROC_COOL_STEAM.STEAM.SOLIDS</t>
  </si>
  <si>
    <t>FEC.ktoe.AT.CHI.PHARM.PROC_COOL_STEAM.STEAM.RFG</t>
  </si>
  <si>
    <t>FEC.ktoe.AT.CHI.PHARM.PROC_COOL_STEAM.STEAM.LPG</t>
  </si>
  <si>
    <t>FEC.ktoe.AT.CHI.PHARM.PROC_COOL_STEAM.STEAM.DIESEL_LIQBIO</t>
  </si>
  <si>
    <t>FEC.ktoe.AT.CHI.PHARM.PROC_COOL_STEAM.STEAM.RFO</t>
  </si>
  <si>
    <t>FEC.ktoe.AT.CHI.PHARM.PROC_COOL_STEAM.STEAM.OTHER</t>
  </si>
  <si>
    <t>FEC.ktoe.AT.CHI.PHARM.PROC_COOL_STEAM.STEAM.NG_BIOGAS</t>
  </si>
  <si>
    <t>FEC.ktoe.AT.CHI.PHARM.PROC_COOL_STEAM.STEAM.DERIVED</t>
  </si>
  <si>
    <t>FEC.ktoe.AT.CHI.PHARM.PROC_COOL_STEAM.STEAM.BIOMASS_WASTE</t>
  </si>
  <si>
    <t>FEC.ktoe.AT.CHI.PHARM.PROC_COOL_STEAM.STEAM.STEAM_DISTR</t>
  </si>
  <si>
    <t>FEC.ktoe.AT.CHI.PHARM.PROC_COOL.ELEC.ELEC</t>
  </si>
  <si>
    <t>FEC.ktoe.AT.CHI.PHARM.GENERIC.MECH.ELEC</t>
  </si>
  <si>
    <t>Chemicals: Process cooling - Natural gas</t>
  </si>
  <si>
    <t>UED.ktoe.AT.CHI.BASIC_CHEM.LIGHT.GENERIC.ELEC</t>
  </si>
  <si>
    <t>UED.ktoe.AT.CHI.BASIC_CHEM.AIRCOMP.GENERIC.ELEC</t>
  </si>
  <si>
    <t>UED.ktoe.AT.CHI.BASIC_CHEM.MOTOR.GENERIC.ELEC</t>
  </si>
  <si>
    <t>UED.ktoe.AT.CHI.BASIC_CHEM.FANS.GENERIC.ELEC</t>
  </si>
  <si>
    <t>UED.ktoe.AT.CHI.BASIC_CHEM.LOW_ENTH.TOTAL.TOTAL</t>
  </si>
  <si>
    <t>UED.ktoe.AT.CHI.BASIC_CHEM.LOW_ENTH.THERM.DIESEL_LIQBIO</t>
  </si>
  <si>
    <t>UED.ktoe.AT.CHI.BASIC_CHEM.LOW_ENTH.THERM.NG_BIOGAS</t>
  </si>
  <si>
    <t>UED.ktoe.AT.CHI.BASIC_CHEM.LOW_ENTH.THERM.SOLAR_GEO</t>
  </si>
  <si>
    <t>UED.ktoe.AT.CHI.BASIC_CHEM.LOW_ENTH.HP.AMBIENT</t>
  </si>
  <si>
    <t>UED.ktoe.AT.CHI.BASIC_CHEM.LOW_ENTH.THERM.ELEC</t>
  </si>
  <si>
    <t>UED.ktoe.AT.CHI.BASIC_CHEM.PROCESSING.TOTAL.TOTAL</t>
  </si>
  <si>
    <t>UED.ktoe.AT.CHI.BASIC_CHEM.PROCESSING.STEAM.SOLIDS</t>
  </si>
  <si>
    <t>UED.ktoe.AT.CHI.BASIC_CHEM.PROCESSING.STEAM.RFG</t>
  </si>
  <si>
    <t>UED.ktoe.AT.CHI.BASIC_CHEM.PROCESSING.STEAM.LPG</t>
  </si>
  <si>
    <t>UED.ktoe.AT.CHI.BASIC_CHEM.PROCESSING.STEAM.DIESEL_LIQBIO</t>
  </si>
  <si>
    <t>UED.ktoe.AT.CHI.BASIC_CHEM.PROCESSING.STEAM.RFO</t>
  </si>
  <si>
    <t>UED.ktoe.AT.CHI.BASIC_CHEM.PROCESSING.STEAM.OTHER</t>
  </si>
  <si>
    <t>UED.ktoe.AT.CHI.BASIC_CHEM.PROCESSING.STEAM.NG_BIOGAS</t>
  </si>
  <si>
    <t>UED.ktoe.AT.CHI.BASIC_CHEM.PROCESSING.STEAM.DERIVED</t>
  </si>
  <si>
    <t>UED.ktoe.AT.CHI.BASIC_CHEM.PROCESSING.STEAM.BIOMASS_WASTE</t>
  </si>
  <si>
    <t>UED.ktoe.AT.CHI.BASIC_CHEM.PROCESSING.STEAM.STEAM_DISTR</t>
  </si>
  <si>
    <t>UED.ktoe.AT.CHI.BASIC_CHEM.PROC_HEAT.TOTAL.TOTAL</t>
  </si>
  <si>
    <t>UED.ktoe.AT.CHI.BASIC_CHEM.PROC_HEAT.THERM.TOTAL</t>
  </si>
  <si>
    <t>UED.ktoe.AT.CHI.BASIC_CHEM.PROC_HEAT.THERM.SOLIDS</t>
  </si>
  <si>
    <t>UED.ktoe.AT.CHI.BASIC_CHEM.PROC_HEAT.THERM.LPG</t>
  </si>
  <si>
    <t>UED.ktoe.AT.CHI.BASIC_CHEM.PROC_HEAT.THERM.DIESEL_LIQBIO</t>
  </si>
  <si>
    <t>UED.ktoe.AT.CHI.BASIC_CHEM.PROC_HEAT.THERM.RFO</t>
  </si>
  <si>
    <t>UED.ktoe.AT.CHI.BASIC_CHEM.PROC_HEAT.THERM.NG_BIOGAS</t>
  </si>
  <si>
    <t>UED.ktoe.AT.CHI.BASIC_CHEM.PROC_HEAT.ELEC.ELEC</t>
  </si>
  <si>
    <t>UED.ktoe.AT.CHI.BASIC_CHEM.PROC_COOL.THERM.NG_BIOGAS</t>
  </si>
  <si>
    <t>UED.ktoe.AT.CHI.BASIC_CHEM.PROC_COOL_STEAM.TOTAL.TOTAL</t>
  </si>
  <si>
    <t>UED.ktoe.AT.CHI.BASIC_CHEM.PROC_COOL_STEAM.STEAM.SOLIDS</t>
  </si>
  <si>
    <t>UED.ktoe.AT.CHI.BASIC_CHEM.PROC_COOL_STEAM.STEAM.RFG</t>
  </si>
  <si>
    <t>UED.ktoe.AT.CHI.BASIC_CHEM.PROC_COOL_STEAM.STEAM.LPG</t>
  </si>
  <si>
    <t>UED.ktoe.AT.CHI.BASIC_CHEM.PROC_COOL_STEAM.STEAM.DIESEL_LIQBIO</t>
  </si>
  <si>
    <t>UED.ktoe.AT.CHI.BASIC_CHEM.PROC_COOL_STEAM.STEAM.RFO</t>
  </si>
  <si>
    <t>UED.ktoe.AT.CHI.BASIC_CHEM.PROC_COOL_STEAM.STEAM.OTHER</t>
  </si>
  <si>
    <t>UED.ktoe.AT.CHI.BASIC_CHEM.PROC_COOL_STEAM.STEAM.NG_BIOGAS</t>
  </si>
  <si>
    <t>UED.ktoe.AT.CHI.BASIC_CHEM.PROC_COOL_STEAM.STEAM.DERIVED</t>
  </si>
  <si>
    <t>UED.ktoe.AT.CHI.BASIC_CHEM.PROC_COOL_STEAM.STEAM.BIOMASS_WASTE</t>
  </si>
  <si>
    <t>UED.ktoe.AT.CHI.BASIC_CHEM.PROC_COOL_STEAM.STEAM.STEAM_DISTR</t>
  </si>
  <si>
    <t>UED.ktoe.AT.CHI.BASIC_CHEM.PROC_COOL.ELEC.ELEC</t>
  </si>
  <si>
    <t>UED.ktoe.AT.CHI.BASIC_CHEM.GENERIC.MECH.ELEC</t>
  </si>
  <si>
    <t>UED.ktoe.AT.CHI.OTHER_CHEM.TOTAL.TOTAL.TOTAL</t>
  </si>
  <si>
    <t>UED.ktoe.AT.CHI.OTHER_CHEM.LIGHT.GENERIC.ELEC</t>
  </si>
  <si>
    <t>UED.ktoe.AT.CHI.OTHER_CHEM.AIRCOMP.GENERIC.ELEC</t>
  </si>
  <si>
    <t>UED.ktoe.AT.CHI.OTHER_CHEM.MOTOR.GENERIC.ELEC</t>
  </si>
  <si>
    <t>UED.ktoe.AT.CHI.OTHER_CHEM.FANS.GENERIC.ELEC</t>
  </si>
  <si>
    <t>UED.ktoe.AT.CHI.OTHER_CHEM.LOW_ENTH.TOTAL.TOTAL</t>
  </si>
  <si>
    <t>UED.ktoe.AT.CHI.OTHER_CHEM.LOW_ENTH.THERM.DIESEL_LIQBIO</t>
  </si>
  <si>
    <t>UED.ktoe.AT.CHI.OTHER_CHEM.LOW_ENTH.THERM.NG_BIOGAS</t>
  </si>
  <si>
    <t>UED.ktoe.AT.CHI.OTHER_CHEM.LOW_ENTH.THERM.SOLAR_GEO</t>
  </si>
  <si>
    <t>UED.ktoe.AT.CHI.OTHER_CHEM.LOW_ENTH.HP.AMBIENT</t>
  </si>
  <si>
    <t>UED.ktoe.AT.CHI.OTHER_CHEM.LOW_ENTH.THERM.ELEC</t>
  </si>
  <si>
    <t>UED.ktoe.AT.CHI.OTHER_CHEM.PROCESSING_STEAM.TOTAL.TOTAL</t>
  </si>
  <si>
    <t>UED.ktoe.AT.CHI.OTHER_CHEM.PROCESSING_STEAM.STEAM.SOLIDS</t>
  </si>
  <si>
    <t>UED.ktoe.AT.CHI.OTHER_CHEM.PROCESSING_STEAM.STEAM.RFG</t>
  </si>
  <si>
    <t>UED.ktoe.AT.CHI.OTHER_CHEM.PROCESSING_STEAM.STEAM.LPG</t>
  </si>
  <si>
    <t>UED.ktoe.AT.CHI.OTHER_CHEM.PROCESSING_STEAM.STEAM.DIESEL_LIQBIO</t>
  </si>
  <si>
    <t>UED.ktoe.AT.CHI.OTHER_CHEM.PROCESSING_STEAM.STEAM.RFO</t>
  </si>
  <si>
    <t>UED.ktoe.AT.CHI.OTHER_CHEM.PROCESSING_STEAM.STEAM.OTHER</t>
  </si>
  <si>
    <t>UED.ktoe.AT.CHI.OTHER_CHEM.PROCESSING_STEAM.STEAM.NG_BIOGAS</t>
  </si>
  <si>
    <t>UED.ktoe.AT.CHI.OTHER_CHEM.PROCESSING_STEAM.STEAM.DERIVED</t>
  </si>
  <si>
    <t>UED.ktoe.AT.CHI.OTHER_CHEM.PROCESSING_STEAM.STEAM.BIOMASS_WASTE</t>
  </si>
  <si>
    <t>UED.ktoe.AT.CHI.OTHER_CHEM.PROCESSING_STEAM.STEAM.STEAM_DISTR</t>
  </si>
  <si>
    <t>UED.ktoe.AT.CHI.OTHER_CHEM.PROCESSING.MICROW.ELEC</t>
  </si>
  <si>
    <t>UED.ktoe.AT.CHI.OTHER_CHEM.PROC_HEAT.TOTAL.TOTAL</t>
  </si>
  <si>
    <t>UED.ktoe.AT.CHI.OTHER_CHEM.PROC_HEAT.THERM.TOTAL</t>
  </si>
  <si>
    <t>UED.ktoe.AT.CHI.OTHER_CHEM.PROC_HEAT.THERM.SOLIDS</t>
  </si>
  <si>
    <t>UED.ktoe.AT.CHI.OTHER_CHEM.PROC_HEAT.THERM.LPG</t>
  </si>
  <si>
    <t>UED.ktoe.AT.CHI.OTHER_CHEM.PROC_HEAT.THERM.DIESEL_LIQBIO</t>
  </si>
  <si>
    <t>UED.ktoe.AT.CHI.OTHER_CHEM.PROC_HEAT.THERM.RFO</t>
  </si>
  <si>
    <t>UED.ktoe.AT.CHI.OTHER_CHEM.PROC_HEAT.THERM.NG_BIOGAS</t>
  </si>
  <si>
    <t>UED.ktoe.AT.CHI.OTHER_CHEM.PROC_HEAT.ELEC.ELEC</t>
  </si>
  <si>
    <t>UED.ktoe.AT.CHI.OTHER_CHEM.PROC_COOL.THERM.NG_BIOGAS</t>
  </si>
  <si>
    <t>UED.ktoe.AT.CHI.OTHER_CHEM.PROC_COOL_STEAM.TOTAL.TOTAL</t>
  </si>
  <si>
    <t>UED.ktoe.AT.CHI.OTHER_CHEM.PROC_COOL_STEAM.STEAM.SOLIDS</t>
  </si>
  <si>
    <t>UED.ktoe.AT.CHI.OTHER_CHEM.PROC_COOL_STEAM.STEAM.RFG</t>
  </si>
  <si>
    <t>UED.ktoe.AT.CHI.OTHER_CHEM.PROC_COOL_STEAM.STEAM.LPG</t>
  </si>
  <si>
    <t>UED.ktoe.AT.CHI.OTHER_CHEM.PROC_COOL_STEAM.STEAM.DIESEL_LIQBIO</t>
  </si>
  <si>
    <t>UED.ktoe.AT.CHI.OTHER_CHEM.PROC_COOL_STEAM.STEAM.RFO</t>
  </si>
  <si>
    <t>UED.ktoe.AT.CHI.OTHER_CHEM.PROC_COOL_STEAM.STEAM.OTHER</t>
  </si>
  <si>
    <t>UED.ktoe.AT.CHI.OTHER_CHEM.PROC_COOL_STEAM.STEAM.NG_BIOGAS</t>
  </si>
  <si>
    <t>UED.ktoe.AT.CHI.OTHER_CHEM.PROC_COOL_STEAM.STEAM.DERIVED</t>
  </si>
  <si>
    <t>UED.ktoe.AT.CHI.OTHER_CHEM.PROC_COOL_STEAM.STEAM.BIOMASS_WASTE</t>
  </si>
  <si>
    <t>UED.ktoe.AT.CHI.OTHER_CHEM.PROC_COOL_STEAM.STEAM.STEAM_DISTR</t>
  </si>
  <si>
    <t>UED.ktoe.AT.CHI.OTHER_CHEM.PROC_COOL.ELEC.ELEC</t>
  </si>
  <si>
    <t>UED.ktoe.AT.CHI.OTHER_CHEM.GENERIC.MECH.ELEC</t>
  </si>
  <si>
    <t>UED.ktoe.AT.CHI.PHARM.TOTAL.TOTAL.TOTAL</t>
  </si>
  <si>
    <t>UED.ktoe.AT.CHI.PHARM.LIGHT.GENERIC.ELEC</t>
  </si>
  <si>
    <t>UED.ktoe.AT.CHI.PHARM.AIRCOMP.GENERIC.ELEC</t>
  </si>
  <si>
    <t>UED.ktoe.AT.CHI.PHARM.MOTOR.GENERIC.ELEC</t>
  </si>
  <si>
    <t>UED.ktoe.AT.CHI.PHARM.FANS.GENERIC.ELEC</t>
  </si>
  <si>
    <t>UED.ktoe.AT.CHI.PHARM.LOW_ENTH.TOTAL.TOTAL</t>
  </si>
  <si>
    <t>UED.ktoe.AT.CHI.PHARM.LOW_ENTH.THERM.DIESEL_LIQBIO</t>
  </si>
  <si>
    <t>UED.ktoe.AT.CHI.PHARM.LOW_ENTH.THERM.NG_BIOGAS</t>
  </si>
  <si>
    <t>UED.ktoe.AT.CHI.PHARM.LOW_ENTH.THERM.SOLAR_GEO</t>
  </si>
  <si>
    <t>UED.ktoe.AT.CHI.PHARM.LOW_ENTH.HP.AMBIENT</t>
  </si>
  <si>
    <t>UED.ktoe.AT.CHI.PHARM.LOW_ENTH.THERM.ELEC</t>
  </si>
  <si>
    <t>UED.ktoe.AT.CHI.PHARM.PROCESSING_STEAM.TOTAL.TOTAL</t>
  </si>
  <si>
    <t>UED.ktoe.AT.CHI.PHARM.PROCESSING_STEAM.STEAM.SOLIDS</t>
  </si>
  <si>
    <t>UED.ktoe.AT.CHI.PHARM.PROCESSING_STEAM.STEAM.RFG</t>
  </si>
  <si>
    <t>UED.ktoe.AT.CHI.PHARM.PROCESSING_STEAM.STEAM.LPG</t>
  </si>
  <si>
    <t>UED.ktoe.AT.CHI.PHARM.PROCESSING_STEAM.STEAM.DIESEL_LIQBIO</t>
  </si>
  <si>
    <t>UED.ktoe.AT.CHI.PHARM.PROCESSING_STEAM.STEAM.RFO</t>
  </si>
  <si>
    <t>UED.ktoe.AT.CHI.PHARM.PROCESSING_STEAM.STEAM.OTHER</t>
  </si>
  <si>
    <t>UED.ktoe.AT.CHI.PHARM.PROCESSING_STEAM.STEAM.NG_BIOGAS</t>
  </si>
  <si>
    <t>UED.ktoe.AT.CHI.PHARM.PROCESSING_STEAM.STEAM.DERIVED</t>
  </si>
  <si>
    <t>UED.ktoe.AT.CHI.PHARM.PROCESSING_STEAM.STEAM.BIOMASS_WASTE</t>
  </si>
  <si>
    <t>UED.ktoe.AT.CHI.PHARM.PROCESSING_STEAM.STEAM.STEAM_DISTR</t>
  </si>
  <si>
    <t>UED.ktoe.AT.CHI.PHARM.PROCESSING.MICROW.ELEC</t>
  </si>
  <si>
    <t>UED.ktoe.AT.CHI.PHARM.PROC_HEAT.TOTAL.TOTAL</t>
  </si>
  <si>
    <t>UED.ktoe.AT.CHI.PHARM.PROC_HEAT.THERM.TOTAL</t>
  </si>
  <si>
    <t>UED.ktoe.AT.CHI.PHARM.PROC_HEAT.THERM.SOLIDS</t>
  </si>
  <si>
    <t>UED.ktoe.AT.CHI.PHARM.PROC_HEAT.THERM.LPG</t>
  </si>
  <si>
    <t>UED.ktoe.AT.CHI.PHARM.PROC_HEAT.THERM.DIESEL_LIQBIO</t>
  </si>
  <si>
    <t>UED.ktoe.AT.CHI.PHARM.PROC_HEAT.THERM.RFO</t>
  </si>
  <si>
    <t>UED.ktoe.AT.CHI.PHARM.PROC_HEAT.THERM.NG_BIOGAS</t>
  </si>
  <si>
    <t>UED.ktoe.AT.CHI.PHARM.PROC_HEAT.ELEC.ELEC</t>
  </si>
  <si>
    <t>UED.ktoe.AT.CHI.PHARM.PROC_COOL.THERM.NG_BIOGAS</t>
  </si>
  <si>
    <t>UED.ktoe.AT.CHI.PHARM.PROC_COOL_STEAM.TOTAL.TOTAL</t>
  </si>
  <si>
    <t>UED.ktoe.AT.CHI.PHARM.PROC_COOL_STEAM.STEAM.SOLIDS</t>
  </si>
  <si>
    <t>UED.ktoe.AT.CHI.PHARM.PROC_COOL_STEAM.STEAM.RFG</t>
  </si>
  <si>
    <t>UED.ktoe.AT.CHI.PHARM.PROC_COOL_STEAM.STEAM.LPG</t>
  </si>
  <si>
    <t>UED.ktoe.AT.CHI.PHARM.PROC_COOL_STEAM.STEAM.DIESEL_LIQBIO</t>
  </si>
  <si>
    <t>UED.ktoe.AT.CHI.PHARM.PROC_COOL_STEAM.STEAM.RFO</t>
  </si>
  <si>
    <t>UED.ktoe.AT.CHI.PHARM.PROC_COOL_STEAM.STEAM.OTHER</t>
  </si>
  <si>
    <t>UED.ktoe.AT.CHI.PHARM.PROC_COOL_STEAM.STEAM.NG_BIOGAS</t>
  </si>
  <si>
    <t>UED.ktoe.AT.CHI.PHARM.PROC_COOL_STEAM.STEAM.DERIVED</t>
  </si>
  <si>
    <t>UED.ktoe.AT.CHI.PHARM.PROC_COOL_STEAM.STEAM.BIOMASS_WASTE</t>
  </si>
  <si>
    <t>UED.ktoe.AT.CHI.PHARM.PROC_COOL_STEAM.STEAM.STEAM_DISTR</t>
  </si>
  <si>
    <t>UED.ktoe.AT.CHI.PHARM.PROC_COOL.ELEC.ELEC</t>
  </si>
  <si>
    <t>UED.ktoe.AT.CHI.PHARM.GENERIC.MECH.ELEC</t>
  </si>
  <si>
    <t>Basic chemicals (energy consumption)</t>
  </si>
  <si>
    <t>FUEL_EMI.ktCO2.AT.CHI.BASIC_CHEM.LIGHT.GENERIC.ELEC</t>
  </si>
  <si>
    <t>FUEL_EMI.ktCO2.AT.CHI.BASIC_CHEM.AIRCOMP.GENERIC.ELEC</t>
  </si>
  <si>
    <t>FUEL_EMI.ktCO2.AT.CHI.BASIC_CHEM.MOTOR.GENERIC.ELEC</t>
  </si>
  <si>
    <t>FUEL_EMI.ktCO2.AT.CHI.BASIC_CHEM.FANS.GENERIC.ELEC</t>
  </si>
  <si>
    <t>FUEL_EMI.ktCO2.AT.CHI.BASIC_CHEM.LOW_ENTH.TOTAL.TOTAL</t>
  </si>
  <si>
    <t>FUEL_EMI.ktCO2.AT.CHI.BASIC_CHEM.LOW_ENTH.THERM.DIESEL_LIQBIO</t>
  </si>
  <si>
    <t>FUEL_EMI.ktCO2.AT.CHI.BASIC_CHEM.LOW_ENTH.THERM.NG_BIOGAS</t>
  </si>
  <si>
    <t>FUEL_EMI.ktCO2.AT.CHI.BASIC_CHEM.LOW_ENTH.THERM.SOLAR_GEO</t>
  </si>
  <si>
    <t>FUEL_EMI.ktCO2.AT.CHI.BASIC_CHEM.LOW_ENTH.HP.AMBIENT</t>
  </si>
  <si>
    <t>FUEL_EMI.ktCO2.AT.CHI.BASIC_CHEM.LOW_ENTH.THERM.ELEC</t>
  </si>
  <si>
    <t>FUEL_EMI.ktCO2.AT.CHI.BASIC_CHEM.PROCESSING.TOTAL.TOTAL</t>
  </si>
  <si>
    <t>FUEL_EMI.ktCO2.AT.CHI.BASIC_CHEM.PROCESSING.STEAM.SOLIDS</t>
  </si>
  <si>
    <t>FUEL_EMI.ktCO2.AT.CHI.BASIC_CHEM.PROCESSING.STEAM.RFG</t>
  </si>
  <si>
    <t>FUEL_EMI.ktCO2.AT.CHI.BASIC_CHEM.PROCESSING.STEAM.LPG</t>
  </si>
  <si>
    <t>FUEL_EMI.ktCO2.AT.CHI.BASIC_CHEM.PROCESSING.STEAM.DIESEL_LIQBIO</t>
  </si>
  <si>
    <t>FUEL_EMI.ktCO2.AT.CHI.BASIC_CHEM.PROCESSING.STEAM.RFO</t>
  </si>
  <si>
    <t>FUEL_EMI.ktCO2.AT.CHI.BASIC_CHEM.PROCESSING.STEAM.OTHER</t>
  </si>
  <si>
    <t>FUEL_EMI.ktCO2.AT.CHI.BASIC_CHEM.PROCESSING.STEAM.NG_BIOGAS</t>
  </si>
  <si>
    <t>FUEL_EMI.ktCO2.AT.CHI.BASIC_CHEM.PROCESSING.STEAM.DERIVED</t>
  </si>
  <si>
    <t>FUEL_EMI.ktCO2.AT.CHI.BASIC_CHEM.PROCESSING.STEAM.BIOMASS_WASTE</t>
  </si>
  <si>
    <t>FUEL_EMI.ktCO2.AT.CHI.BASIC_CHEM.PROCESSING.STEAM.STEAM_DISTR</t>
  </si>
  <si>
    <t>FUEL_EMI.ktCO2.AT.CHI.BASIC_CHEM.PROC_HEAT.TOTAL.TOTAL</t>
  </si>
  <si>
    <t>FUEL_EMI.ktCO2.AT.CHI.BASIC_CHEM.PROC_HEAT.THERM.TOTAL</t>
  </si>
  <si>
    <t>FUEL_EMI.ktCO2.AT.CHI.BASIC_CHEM.PROC_HEAT.THERM.SOLIDS</t>
  </si>
  <si>
    <t>FUEL_EMI.ktCO2.AT.CHI.BASIC_CHEM.PROC_HEAT.THERM.LPG</t>
  </si>
  <si>
    <t>FUEL_EMI.ktCO2.AT.CHI.BASIC_CHEM.PROC_HEAT.THERM.DIESEL_LIQBIO</t>
  </si>
  <si>
    <t>FUEL_EMI.ktCO2.AT.CHI.BASIC_CHEM.PROC_HEAT.THERM.RFO</t>
  </si>
  <si>
    <t>FUEL_EMI.ktCO2.AT.CHI.BASIC_CHEM.PROC_HEAT.THERM.NG_BIOGAS</t>
  </si>
  <si>
    <t>FUEL_EMI.ktCO2.AT.CHI.BASIC_CHEM.PROC_HEAT.ELEC.ELEC</t>
  </si>
  <si>
    <t>FUEL_EMI.ktCO2.AT.CHI.BASIC_CHEM.PROC_COOL.THERM.NG_BIOGAS</t>
  </si>
  <si>
    <t>FUEL_EMI.ktCO2.AT.CHI.BASIC_CHEM.PROC_COOL_STEAM.TOTAL.TOTAL</t>
  </si>
  <si>
    <t>FUEL_EMI.ktCO2.AT.CHI.BASIC_CHEM.PROC_COOL_STEAM.STEAM.SOLIDS</t>
  </si>
  <si>
    <t>FUEL_EMI.ktCO2.AT.CHI.BASIC_CHEM.PROC_COOL_STEAM.STEAM.RFG</t>
  </si>
  <si>
    <t>FUEL_EMI.ktCO2.AT.CHI.BASIC_CHEM.PROC_COOL_STEAM.STEAM.LPG</t>
  </si>
  <si>
    <t>FUEL_EMI.ktCO2.AT.CHI.BASIC_CHEM.PROC_COOL_STEAM.STEAM.DIESEL_LIQBIO</t>
  </si>
  <si>
    <t>FUEL_EMI.ktCO2.AT.CHI.BASIC_CHEM.PROC_COOL_STEAM.STEAM.RFO</t>
  </si>
  <si>
    <t>FUEL_EMI.ktCO2.AT.CHI.BASIC_CHEM.PROC_COOL_STEAM.STEAM.OTHER</t>
  </si>
  <si>
    <t>FUEL_EMI.ktCO2.AT.CHI.BASIC_CHEM.PROC_COOL_STEAM.STEAM.NG_BIOGAS</t>
  </si>
  <si>
    <t>FUEL_EMI.ktCO2.AT.CHI.BASIC_CHEM.PROC_COOL_STEAM.STEAM.DERIVED</t>
  </si>
  <si>
    <t>FUEL_EMI.ktCO2.AT.CHI.BASIC_CHEM.PROC_COOL_STEAM.STEAM.BIOMASS_WASTE</t>
  </si>
  <si>
    <t>FUEL_EMI.ktCO2.AT.CHI.BASIC_CHEM.PROC_COOL_STEAM.STEAM.STEAM_DISTR</t>
  </si>
  <si>
    <t>FUEL_EMI.ktCO2.AT.CHI.BASIC_CHEM.PROC_COOL.ELEC.ELEC</t>
  </si>
  <si>
    <t>FUEL_EMI.ktCO2.AT.CHI.BASIC_CHEM.GENERIC.MECH.ELEC</t>
  </si>
  <si>
    <t>PROCESS_EMI.ktCO2.AT.CHI.BASIC_CHEM</t>
  </si>
  <si>
    <t>FUEL_EMI.ktCO2.AT.CHI.OTHER_CHEM.LIGHT.GENERIC.ELEC</t>
  </si>
  <si>
    <t>FUEL_EMI.ktCO2.AT.CHI.OTHER_CHEM.AIRCOMP.GENERIC.ELEC</t>
  </si>
  <si>
    <t>FUEL_EMI.ktCO2.AT.CHI.OTHER_CHEM.MOTOR.GENERIC.ELEC</t>
  </si>
  <si>
    <t>FUEL_EMI.ktCO2.AT.CHI.OTHER_CHEM.FANS.GENERIC.ELEC</t>
  </si>
  <si>
    <t>FUEL_EMI.ktCO2.AT.CHI.OTHER_CHEM.LOW_ENTH.TOTAL.TOTAL</t>
  </si>
  <si>
    <t>FUEL_EMI.ktCO2.AT.CHI.OTHER_CHEM.LOW_ENTH.THERM.DIESEL_LIQBIO</t>
  </si>
  <si>
    <t>FUEL_EMI.ktCO2.AT.CHI.OTHER_CHEM.LOW_ENTH.THERM.NG_BIOGAS</t>
  </si>
  <si>
    <t>FUEL_EMI.ktCO2.AT.CHI.OTHER_CHEM.LOW_ENTH.THERM.SOLAR_GEO</t>
  </si>
  <si>
    <t>FUEL_EMI.ktCO2.AT.CHI.OTHER_CHEM.LOW_ENTH.HP.AMBIENT</t>
  </si>
  <si>
    <t>FUEL_EMI.ktCO2.AT.CHI.OTHER_CHEM.LOW_ENTH.THERM.ELEC</t>
  </si>
  <si>
    <t>FUEL_EMI.ktCO2.AT.CHI.OTHER_CHEM.PROCESSING_STEAM.TOTAL.TOTAL</t>
  </si>
  <si>
    <t>FUEL_EMI.ktCO2.AT.CHI.OTHER_CHEM.PROCESSING_STEAM.STEAM.SOLIDS</t>
  </si>
  <si>
    <t>FUEL_EMI.ktCO2.AT.CHI.OTHER_CHEM.PROCESSING_STEAM.STEAM.RFG</t>
  </si>
  <si>
    <t>FUEL_EMI.ktCO2.AT.CHI.OTHER_CHEM.PROCESSING_STEAM.STEAM.LPG</t>
  </si>
  <si>
    <t>FUEL_EMI.ktCO2.AT.CHI.OTHER_CHEM.PROCESSING_STEAM.STEAM.DIESEL_LIQBIO</t>
  </si>
  <si>
    <t>FUEL_EMI.ktCO2.AT.CHI.OTHER_CHEM.PROCESSING_STEAM.STEAM.RFO</t>
  </si>
  <si>
    <t>FUEL_EMI.ktCO2.AT.CHI.OTHER_CHEM.PROCESSING_STEAM.STEAM.OTHER</t>
  </si>
  <si>
    <t>FUEL_EMI.ktCO2.AT.CHI.OTHER_CHEM.PROCESSING_STEAM.STEAM.NG_BIOGAS</t>
  </si>
  <si>
    <t>FUEL_EMI.ktCO2.AT.CHI.OTHER_CHEM.PROCESSING_STEAM.STEAM.DERIVED</t>
  </si>
  <si>
    <t>FUEL_EMI.ktCO2.AT.CHI.OTHER_CHEM.PROCESSING_STEAM.STEAM.BIOMASS_WASTE</t>
  </si>
  <si>
    <t>FUEL_EMI.ktCO2.AT.CHI.OTHER_CHEM.PROCESSING_STEAM.STEAM.STEAM_DISTR</t>
  </si>
  <si>
    <t>FUEL_EMI.ktCO2.AT.CHI.OTHER_CHEM.PROCESSING.MICROW.ELEC</t>
  </si>
  <si>
    <t>FUEL_EMI.ktCO2.AT.CHI.OTHER_CHEM.PROC_HEAT.TOTAL.TOTAL</t>
  </si>
  <si>
    <t>FUEL_EMI.ktCO2.AT.CHI.OTHER_CHEM.PROC_HEAT.THERM.TOTAL</t>
  </si>
  <si>
    <t>FUEL_EMI.ktCO2.AT.CHI.OTHER_CHEM.PROC_HEAT.THERM.SOLIDS</t>
  </si>
  <si>
    <t>FUEL_EMI.ktCO2.AT.CHI.OTHER_CHEM.PROC_HEAT.THERM.LPG</t>
  </si>
  <si>
    <t>FUEL_EMI.ktCO2.AT.CHI.OTHER_CHEM.PROC_HEAT.THERM.DIESEL_LIQBIO</t>
  </si>
  <si>
    <t>FUEL_EMI.ktCO2.AT.CHI.OTHER_CHEM.PROC_HEAT.THERM.RFO</t>
  </si>
  <si>
    <t>FUEL_EMI.ktCO2.AT.CHI.OTHER_CHEM.PROC_HEAT.THERM.NG_BIOGAS</t>
  </si>
  <si>
    <t>FUEL_EMI.ktCO2.AT.CHI.OTHER_CHEM.PROC_HEAT.ELEC.ELEC</t>
  </si>
  <si>
    <t>FUEL_EMI.ktCO2.AT.CHI.OTHER_CHEM.PROC_COOL.THERM.NG_BIOGAS</t>
  </si>
  <si>
    <t>FUEL_EMI.ktCO2.AT.CHI.OTHER_CHEM.PROC_COOL_STEAM.TOTAL.TOTAL</t>
  </si>
  <si>
    <t>FUEL_EMI.ktCO2.AT.CHI.OTHER_CHEM.PROC_COOL_STEAM.STEAM.SOLIDS</t>
  </si>
  <si>
    <t>FUEL_EMI.ktCO2.AT.CHI.OTHER_CHEM.PROC_COOL_STEAM.STEAM.RFG</t>
  </si>
  <si>
    <t>FUEL_EMI.ktCO2.AT.CHI.OTHER_CHEM.PROC_COOL_STEAM.STEAM.LPG</t>
  </si>
  <si>
    <t>FUEL_EMI.ktCO2.AT.CHI.OTHER_CHEM.PROC_COOL_STEAM.STEAM.DIESEL_LIQBIO</t>
  </si>
  <si>
    <t>FUEL_EMI.ktCO2.AT.CHI.OTHER_CHEM.PROC_COOL_STEAM.STEAM.RFO</t>
  </si>
  <si>
    <t>FUEL_EMI.ktCO2.AT.CHI.OTHER_CHEM.PROC_COOL_STEAM.STEAM.OTHER</t>
  </si>
  <si>
    <t>FUEL_EMI.ktCO2.AT.CHI.OTHER_CHEM.PROC_COOL_STEAM.STEAM.NG_BIOGAS</t>
  </si>
  <si>
    <t>FUEL_EMI.ktCO2.AT.CHI.OTHER_CHEM.PROC_COOL_STEAM.STEAM.DERIVED</t>
  </si>
  <si>
    <t>FUEL_EMI.ktCO2.AT.CHI.OTHER_CHEM.PROC_COOL_STEAM.STEAM.BIOMASS_WASTE</t>
  </si>
  <si>
    <t>FUEL_EMI.ktCO2.AT.CHI.OTHER_CHEM.PROC_COOL_STEAM.STEAM.STEAM_DISTR</t>
  </si>
  <si>
    <t>FUEL_EMI.ktCO2.AT.CHI.OTHER_CHEM.PROC_COOL.ELEC.ELEC</t>
  </si>
  <si>
    <t>FUEL_EMI.ktCO2.AT.CHI.OTHER_CHEM.GENERIC.MECH.ELEC</t>
  </si>
  <si>
    <t>PROCESS_EMI.ktCO2.AT.CHI.OTHER_CHEM</t>
  </si>
  <si>
    <t>FUEL_EMI.ktCO2.AT.CHI.PHARM.TOTAL.TOTAL.TOTAL</t>
  </si>
  <si>
    <t>FUEL_EMI.ktCO2.AT.CHI.PHARM.LIGHT.GENERIC.ELEC</t>
  </si>
  <si>
    <t>FUEL_EMI.ktCO2.AT.CHI.PHARM.AIRCOMP.GENERIC.ELEC</t>
  </si>
  <si>
    <t>FUEL_EMI.ktCO2.AT.CHI.PHARM.MOTOR.GENERIC.ELEC</t>
  </si>
  <si>
    <t>FUEL_EMI.ktCO2.AT.CHI.PHARM.FANS.GENERIC.ELEC</t>
  </si>
  <si>
    <t>FUEL_EMI.ktCO2.AT.CHI.PHARM.LOW_ENTH.TOTAL.TOTAL</t>
  </si>
  <si>
    <t>FUEL_EMI.ktCO2.AT.CHI.PHARM.LOW_ENTH.THERM.DIESEL_LIQBIO</t>
  </si>
  <si>
    <t>FUEL_EMI.ktCO2.AT.CHI.PHARM.LOW_ENTH.THERM.NG_BIOGAS</t>
  </si>
  <si>
    <t>FUEL_EMI.ktCO2.AT.CHI.PHARM.LOW_ENTH.THERM.SOLAR_GEO</t>
  </si>
  <si>
    <t>FUEL_EMI.ktCO2.AT.CHI.PHARM.LOW_ENTH.HP.AMBIENT</t>
  </si>
  <si>
    <t>FUEL_EMI.ktCO2.AT.CHI.PHARM.LOW_ENTH.THERM.ELEC</t>
  </si>
  <si>
    <t>FUEL_EMI.ktCO2.AT.CHI.PHARM.PROCESSING_STEAM.TOTAL.TOTAL</t>
  </si>
  <si>
    <t>FUEL_EMI.ktCO2.AT.CHI.PHARM.PROCESSING_STEAM.STEAM.SOLIDS</t>
  </si>
  <si>
    <t>FUEL_EMI.ktCO2.AT.CHI.PHARM.PROCESSING_STEAM.STEAM.RFG</t>
  </si>
  <si>
    <t>FUEL_EMI.ktCO2.AT.CHI.PHARM.PROCESSING_STEAM.STEAM.LPG</t>
  </si>
  <si>
    <t>FUEL_EMI.ktCO2.AT.CHI.PHARM.PROCESSING_STEAM.STEAM.DIESEL_LIQBIO</t>
  </si>
  <si>
    <t>FUEL_EMI.ktCO2.AT.CHI.PHARM.PROCESSING_STEAM.STEAM.RFO</t>
  </si>
  <si>
    <t>FUEL_EMI.ktCO2.AT.CHI.PHARM.PROCESSING_STEAM.STEAM.OTHER</t>
  </si>
  <si>
    <t>FUEL_EMI.ktCO2.AT.CHI.PHARM.PROCESSING_STEAM.STEAM.NG_BIOGAS</t>
  </si>
  <si>
    <t>FUEL_EMI.ktCO2.AT.CHI.PHARM.PROCESSING_STEAM.STEAM.DERIVED</t>
  </si>
  <si>
    <t>FUEL_EMI.ktCO2.AT.CHI.PHARM.PROCESSING_STEAM.STEAM.BIOMASS_WASTE</t>
  </si>
  <si>
    <t>FUEL_EMI.ktCO2.AT.CHI.PHARM.PROCESSING_STEAM.STEAM.STEAM_DISTR</t>
  </si>
  <si>
    <t>FUEL_EMI.ktCO2.AT.CHI.PHARM.PROCESSING.MICROW.ELEC</t>
  </si>
  <si>
    <t>FUEL_EMI.ktCO2.AT.CHI.PHARM.PROC_HEAT.TOTAL.TOTAL</t>
  </si>
  <si>
    <t>FUEL_EMI.ktCO2.AT.CHI.PHARM.PROC_HEAT.THERM.TOTAL</t>
  </si>
  <si>
    <t>FUEL_EMI.ktCO2.AT.CHI.PHARM.PROC_HEAT.THERM.SOLIDS</t>
  </si>
  <si>
    <t>FUEL_EMI.ktCO2.AT.CHI.PHARM.PROC_HEAT.THERM.LPG</t>
  </si>
  <si>
    <t>FUEL_EMI.ktCO2.AT.CHI.PHARM.PROC_HEAT.THERM.DIESEL_LIQBIO</t>
  </si>
  <si>
    <t>FUEL_EMI.ktCO2.AT.CHI.PHARM.PROC_HEAT.THERM.RFO</t>
  </si>
  <si>
    <t>FUEL_EMI.ktCO2.AT.CHI.PHARM.PROC_HEAT.THERM.NG_BIOGAS</t>
  </si>
  <si>
    <t>FUEL_EMI.ktCO2.AT.CHI.PHARM.PROC_HEAT.ELEC.ELEC</t>
  </si>
  <si>
    <t>FUEL_EMI.ktCO2.AT.CHI.PHARM.PROC_COOL.THERM.NG_BIOGAS</t>
  </si>
  <si>
    <t>FUEL_EMI.ktCO2.AT.CHI.PHARM.PROC_COOL_STEAM.TOTAL.TOTAL</t>
  </si>
  <si>
    <t>FUEL_EMI.ktCO2.AT.CHI.PHARM.PROC_COOL_STEAM.STEAM.SOLIDS</t>
  </si>
  <si>
    <t>FUEL_EMI.ktCO2.AT.CHI.PHARM.PROC_COOL_STEAM.STEAM.RFG</t>
  </si>
  <si>
    <t>FUEL_EMI.ktCO2.AT.CHI.PHARM.PROC_COOL_STEAM.STEAM.LPG</t>
  </si>
  <si>
    <t>FUEL_EMI.ktCO2.AT.CHI.PHARM.PROC_COOL_STEAM.STEAM.DIESEL_LIQBIO</t>
  </si>
  <si>
    <t>FUEL_EMI.ktCO2.AT.CHI.PHARM.PROC_COOL_STEAM.STEAM.RFO</t>
  </si>
  <si>
    <t>FUEL_EMI.ktCO2.AT.CHI.PHARM.PROC_COOL_STEAM.STEAM.OTHER</t>
  </si>
  <si>
    <t>FUEL_EMI.ktCO2.AT.CHI.PHARM.PROC_COOL_STEAM.STEAM.NG_BIOGAS</t>
  </si>
  <si>
    <t>FUEL_EMI.ktCO2.AT.CHI.PHARM.PROC_COOL_STEAM.STEAM.DERIVED</t>
  </si>
  <si>
    <t>FUEL_EMI.ktCO2.AT.CHI.PHARM.PROC_COOL_STEAM.STEAM.BIOMASS_WASTE</t>
  </si>
  <si>
    <t>FUEL_EMI.ktCO2.AT.CHI.PHARM.PROC_COOL_STEAM.STEAM.STEAM_DISTR</t>
  </si>
  <si>
    <t>FUEL_EMI.ktCO2.AT.CHI.PHARM.PROC_COOL.ELEC.ELEC</t>
  </si>
  <si>
    <t>FUEL_EMI.ktCO2.AT.CHI.PHARM.GENERIC.MECH.ELEC</t>
  </si>
  <si>
    <t>Basic chemicals (over energy consumption, without process emissions)</t>
  </si>
  <si>
    <t>Other chemicals (without process emissions)</t>
  </si>
  <si>
    <t>VA.Meuro2023.AT.NMM.CEM</t>
  </si>
  <si>
    <t>VA.Meuro2023.AT.NMM.CER</t>
  </si>
  <si>
    <t>VA.Meuro2023.AT.NMM.GLASS</t>
  </si>
  <si>
    <t>Cement (kt)</t>
  </si>
  <si>
    <t>OUTPUT.kt.AT.NMM.CEM</t>
  </si>
  <si>
    <t>Ceramics &amp; other NMM (kt bricks eq.)</t>
  </si>
  <si>
    <t>OUTPUT.kt.AT.NMM.CER</t>
  </si>
  <si>
    <t>Glass production  (kt)</t>
  </si>
  <si>
    <t>OUTPUT.kt.AT.NMM.GLASS</t>
  </si>
  <si>
    <t>CAP.kt.AT.NMM.CEM</t>
  </si>
  <si>
    <t>CAP.kt.AT.NMM.CER</t>
  </si>
  <si>
    <t>CAP.kt.AT.NMM.GLASS</t>
  </si>
  <si>
    <t>NEWCAP.kt.AT.NMM.CEM</t>
  </si>
  <si>
    <t>NEWCAP.kt.AT.NMM.CER</t>
  </si>
  <si>
    <t>NEWCAP.kt.AT.NMM.GLASS</t>
  </si>
  <si>
    <t>FEC.ktoe.AT.NMM.TOTAL.TOTAL.TOTAL.TOTAL</t>
  </si>
  <si>
    <t>FEC.ktoe.AT.NMM.TOTAL.TOTAL.TOTAL.SOLIDS</t>
  </si>
  <si>
    <t>FEC.ktoe.AT.NMM.TOTAL.TOTAL.TOTAL.RFG</t>
  </si>
  <si>
    <t>FEC.ktoe.AT.NMM.TOTAL.TOTAL.TOTAL.LPG</t>
  </si>
  <si>
    <t>FEC.ktoe.AT.NMM.TOTAL.TOTAL.TOTAL.DIESEL</t>
  </si>
  <si>
    <t>FEC.ktoe.AT.NMM.TOTAL.TOTAL.TOTAL.RFO</t>
  </si>
  <si>
    <t>FEC.ktoe.AT.NMM.TOTAL.TOTAL.TOTAL.OTHER</t>
  </si>
  <si>
    <t>FEC.ktoe.AT.NMM.TOTAL.TOTAL.TOTAL.NG</t>
  </si>
  <si>
    <t>FEC.ktoe.AT.NMM.TOTAL.TOTAL.TOTAL.DERIVED</t>
  </si>
  <si>
    <t>FEC.ktoe.AT.NMM.TOTAL.TOTAL.TOTAL.BIOMASS_WASTE</t>
  </si>
  <si>
    <t>FEC.ktoe.AT.NMM.TOTAL.TOTAL.TOTAL.BIOGAS</t>
  </si>
  <si>
    <t>FEC.ktoe.AT.NMM.TOTAL.TOTAL.TOTAL.LIQBIO</t>
  </si>
  <si>
    <t>FEC.ktoe.AT.NMM.TOTAL.TOTAL.TOTAL.SOLAR</t>
  </si>
  <si>
    <t>FEC.ktoe.AT.NMM.TOTAL.TOTAL.TOTAL.GEO</t>
  </si>
  <si>
    <t>FEC.ktoe.AT.NMM.TOTAL.TOTAL.TOTAL.AMBIENT</t>
  </si>
  <si>
    <t>FEC.ktoe.AT.NMM.TOTAL.TOTAL.TOTAL.STEAM_DISTR</t>
  </si>
  <si>
    <t>FEC.ktoe.AT.NMM.TOTAL.TOTAL.TOTAL.ELEC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</si>
  <si>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</si>
  <si>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</si>
  <si>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</si>
  <si>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FEC.ktoe.AT.NMM.CEM.TOTAL.TOTAL.TOTAL</t>
  </si>
  <si>
    <t>FEC.ktoe.AT.NMM.CEM.LIGHT.GENERIC.ELEC</t>
  </si>
  <si>
    <t>FEC.ktoe.AT.NMM.CEM.AIRCOMP.GENERIC.ELEC</t>
  </si>
  <si>
    <t>FEC.ktoe.AT.NMM.CEM.MOTOR.GENERIC.ELEC</t>
  </si>
  <si>
    <t>FEC.ktoe.AT.NMM.CEM.FANS.GENERIC.ELEC</t>
  </si>
  <si>
    <t>FEC.ktoe.AT.NMM.CEM.LOW_ENTH.TOTAL.TOTAL</t>
  </si>
  <si>
    <t>FEC.ktoe.AT.NMM.CEM.LOW_ENTH.THERM.DIESEL_LIQBIO</t>
  </si>
  <si>
    <t>FEC.ktoe.AT.NMM.CEM.LOW_ENTH.THERM.NG_BIOGAS</t>
  </si>
  <si>
    <t>FEC.ktoe.AT.NMM.CEM.LOW_ENTH.THERM.SOLAR_GEO</t>
  </si>
  <si>
    <t>FEC.ktoe.AT.NMM.CEM.LOW_ENTH.HP.AMBIENT</t>
  </si>
  <si>
    <t>FEC.ktoe.AT.NMM.CEM.LOW_ENTH.THERM.ELEC</t>
  </si>
  <si>
    <t>Cement: Grinding, milling of raw material</t>
  </si>
  <si>
    <t>FEC.ktoe.AT.NMM.CEM.GRINDING_RAW.MECH.ELEC</t>
  </si>
  <si>
    <t>Cement: Pre-heating and pre-calcination</t>
  </si>
  <si>
    <t>FEC.ktoe.AT.NMM.CEM.PREHEAT.TOTAL.TOTAL</t>
  </si>
  <si>
    <t>FEC.ktoe.AT.NMM.CEM.PREHEAT.THERM.SOLIDS</t>
  </si>
  <si>
    <t>FEC.ktoe.AT.NMM.CEM.PREHEAT.THERM.LPG</t>
  </si>
  <si>
    <t>FEC.ktoe.AT.NMM.CEM.PREHEAT.THERM.DIESEL_LIQBIO</t>
  </si>
  <si>
    <t>FEC.ktoe.AT.NMM.CEM.PREHEAT.THERM.RFO</t>
  </si>
  <si>
    <t>FEC.ktoe.AT.NMM.CEM.PREHEAT.THERM.OTHER</t>
  </si>
  <si>
    <t>FEC.ktoe.AT.NMM.CEM.PREHEAT.THERM.NG_BIOGAS</t>
  </si>
  <si>
    <t>FEC.ktoe.AT.NMM.CEM.PREHEAT.THERM.BIOMASS_WASTE</t>
  </si>
  <si>
    <t>Cement: Clinker production (kilns)</t>
  </si>
  <si>
    <t>FEC.ktoe.AT.NMM.CEM.KILN.TOTAL.TOTAL</t>
  </si>
  <si>
    <t>FEC.ktoe.AT.NMM.CEM.KILN.THERM.SOLIDS</t>
  </si>
  <si>
    <t>FEC.ktoe.AT.NMM.CEM.KILN.THERM.LPG</t>
  </si>
  <si>
    <t>FEC.ktoe.AT.NMM.CEM.KILN.THERM.DIESEL_LIQBIO</t>
  </si>
  <si>
    <t>FEC.ktoe.AT.NMM.CEM.KILN.THERM.RFO</t>
  </si>
  <si>
    <t>FEC.ktoe.AT.NMM.CEM.KILN.THERM.OTHER</t>
  </si>
  <si>
    <t>FEC.ktoe.AT.NMM.CEM.KILN.THERM.NG_BIOGAS</t>
  </si>
  <si>
    <t>FEC.ktoe.AT.NMM.CEM.KILN.THERM.BIOMASS_WASTE</t>
  </si>
  <si>
    <t>Cement: Grinding, packaging and precasting</t>
  </si>
  <si>
    <t>Cement: Grinding, packaging and precasting (electricity)</t>
  </si>
  <si>
    <t>FEC.ktoe.AT.NMM.CEM.PRECAST.MECH.ELEC</t>
  </si>
  <si>
    <t>Cement: Precasting - Steam</t>
  </si>
  <si>
    <t>FEC.ktoe.AT.NMM.CEM.PRECAST_STEAM.TOTAL.TOTAL</t>
  </si>
  <si>
    <t>FEC.ktoe.AT.NMM.CEM.PRECAST_STEAM.STEAM.SOLIDS</t>
  </si>
  <si>
    <t>FEC.ktoe.AT.NMM.CEM.PRECAST_STEAM.STEAM.RFG</t>
  </si>
  <si>
    <t>FEC.ktoe.AT.NMM.CEM.PRECAST_STEAM.STEAM.LPG</t>
  </si>
  <si>
    <t>FEC.ktoe.AT.NMM.CEM.PRECAST_STEAM.STEAM.DIESEL_LIQBIO</t>
  </si>
  <si>
    <t>FEC.ktoe.AT.NMM.CEM.PRECAST_STEAM.STEAM.RFO</t>
  </si>
  <si>
    <t>FEC.ktoe.AT.NMM.CEM.PRECAST_STEAM.STEAM.OTHER</t>
  </si>
  <si>
    <t>FEC.ktoe.AT.NMM.CEM.PRECAST_STEAM.STEAM.NG_BIOGAS</t>
  </si>
  <si>
    <t>FEC.ktoe.AT.NMM.CEM.PRECAST_STEAM.STEAM.DERIVED</t>
  </si>
  <si>
    <t>FEC.ktoe.AT.NMM.CEM.PRECAST_STEAM.STEAM.BIOMASS_WASTE</t>
  </si>
  <si>
    <t>FEC.ktoe.AT.NMM.CEM.PRECAST_STEAM.STEAM.STEAM_DISTR</t>
  </si>
  <si>
    <t>FEC.ktoe.AT.NMM.CER.TOTAL.TOTAL.TOTAL</t>
  </si>
  <si>
    <t>FEC.ktoe.AT.NMM.CER.LIGHT.GENERIC.ELEC</t>
  </si>
  <si>
    <t>FEC.ktoe.AT.NMM.CER.AIRCOMP.GENERIC.ELEC</t>
  </si>
  <si>
    <t>FEC.ktoe.AT.NMM.CER.MOTOR.GENERIC.ELEC</t>
  </si>
  <si>
    <t>FEC.ktoe.AT.NMM.CER.FANS.GENERIC.ELEC</t>
  </si>
  <si>
    <t>FEC.ktoe.AT.NMM.CER.LOW_ENTH.TOTAL.TOTAL</t>
  </si>
  <si>
    <t>FEC.ktoe.AT.NMM.CER.LOW_ENTH.THERM.DIESEL_LIQBIO</t>
  </si>
  <si>
    <t>FEC.ktoe.AT.NMM.CER.LOW_ENTH.THERM.NG_BIOGAS</t>
  </si>
  <si>
    <t>FEC.ktoe.AT.NMM.CER.LOW_ENTH.THERM.SOLAR_GEO</t>
  </si>
  <si>
    <t>FEC.ktoe.AT.NMM.CER.LOW_ENTH.HP.AMBIENT</t>
  </si>
  <si>
    <t>FEC.ktoe.AT.NMM.CER.LOW_ENTH.THERM.ELEC</t>
  </si>
  <si>
    <t>Ceramics: Mixing of raw material</t>
  </si>
  <si>
    <t>FEC.ktoe.AT.NMM.CER.MIXING.MECH.ELEC</t>
  </si>
  <si>
    <t>Ceramics: Drying and sintering of raw material</t>
  </si>
  <si>
    <t>Ceramics: Thermal drying and sintering</t>
  </si>
  <si>
    <t>FEC.ktoe.AT.NMM.CER.DRYING.TOTAL.TOTAL</t>
  </si>
  <si>
    <t>FEC.ktoe.AT.NMM.CER.DRYING.THERM.SOLIDS</t>
  </si>
  <si>
    <t>FEC.ktoe.AT.NMM.CER.DRYING.THERM.LPG</t>
  </si>
  <si>
    <t>FEC.ktoe.AT.NMM.CER.DRYING.THERM.DIESEL_LIQBIO</t>
  </si>
  <si>
    <t>FEC.ktoe.AT.NMM.CER.DRYING.THERM.RFO</t>
  </si>
  <si>
    <t>FEC.ktoe.AT.NMM.CER.DRYING.THERM.NG_BIOGAS</t>
  </si>
  <si>
    <t>Ceramics: Steam drying and sintering</t>
  </si>
  <si>
    <t>FEC.ktoe.AT.NMM.CER.DRYING_STEAM.TOTAL.TOTAL</t>
  </si>
  <si>
    <t>FEC.ktoe.AT.NMM.CER.DRYING_STEAM.STEAM.SOLIDS</t>
  </si>
  <si>
    <t>FEC.ktoe.AT.NMM.CER.DRYING_STEAM.STEAM.RFG</t>
  </si>
  <si>
    <t>FEC.ktoe.AT.NMM.CER.DRYING_STEAM.STEAM.LPG</t>
  </si>
  <si>
    <t>FEC.ktoe.AT.NMM.CER.DRYING_STEAM.STEAM.DIESEL_LIQBIO</t>
  </si>
  <si>
    <t>FEC.ktoe.AT.NMM.CER.DRYING_STEAM.STEAM.RFO</t>
  </si>
  <si>
    <t>FEC.ktoe.AT.NMM.CER.DRYING_STEAM.STEAM.OTHER</t>
  </si>
  <si>
    <t>FEC.ktoe.AT.NMM.CER.DRYING_STEAM.STEAM.NG_BIOGAS</t>
  </si>
  <si>
    <t>FEC.ktoe.AT.NMM.CER.DRYING_STEAM.STEAM.DERIVED</t>
  </si>
  <si>
    <t>FEC.ktoe.AT.NMM.CER.DRYING_STEAM.STEAM.BIOMASS_WASTE</t>
  </si>
  <si>
    <t>FEC.ktoe.AT.NMM.CER.DRYING_STEAM.STEAM.STEAM_DISTR</t>
  </si>
  <si>
    <t>Ceramics: Microwave drying and sintering</t>
  </si>
  <si>
    <t>FEC.ktoe.AT.NMM.CER.DRYING_MICROW.MICROW.ELEC</t>
  </si>
  <si>
    <t>Ceramics: Primary production process</t>
  </si>
  <si>
    <t>Ceramics: Thermal kiln</t>
  </si>
  <si>
    <t>FEC.ktoe.AT.NMM.CER.KILN_THERM.TOTAL.TOTAL</t>
  </si>
  <si>
    <t>FEC.ktoe.AT.NMM.CER.KILN_THERM.THERM.SOLIDS</t>
  </si>
  <si>
    <t>FEC.ktoe.AT.NMM.CER.KILN_THERM.THERM.LPG</t>
  </si>
  <si>
    <t>FEC.ktoe.AT.NMM.CER.KILN_THERM.THERM.DIESEL_LIQBIO</t>
  </si>
  <si>
    <t>FEC.ktoe.AT.NMM.CER.KILN_THERM.THERM.RFO</t>
  </si>
  <si>
    <t>FEC.ktoe.AT.NMM.CER.KILN_THERM.THERM.OTHER</t>
  </si>
  <si>
    <t>FEC.ktoe.AT.NMM.CER.KILN_THERM.THERM.NG_BIOGAS</t>
  </si>
  <si>
    <t>FEC.ktoe.AT.NMM.CER.KILN_THERM.THERM.BIOMASS_WASTE</t>
  </si>
  <si>
    <t>Ceramics: Electric kiln</t>
  </si>
  <si>
    <t>FEC.ktoe.AT.NMM.CER.KILN_ELEC.ELEC.ELEC</t>
  </si>
  <si>
    <t>Ceramics: Product finishing</t>
  </si>
  <si>
    <t>Ceramics: Thermal furnace</t>
  </si>
  <si>
    <t>FEC.ktoe.AT.NMM.CER.FINISHING.TOTAL.TOTAL</t>
  </si>
  <si>
    <t>FEC.ktoe.AT.NMM.CER.FINISHING.THERM.SOLIDS</t>
  </si>
  <si>
    <t>FEC.ktoe.AT.NMM.CER.FINISHING.THERM.LPG</t>
  </si>
  <si>
    <t>FEC.ktoe.AT.NMM.CER.FINISHING.THERM.DIESEL_LIQBIO</t>
  </si>
  <si>
    <t>FEC.ktoe.AT.NMM.CER.FINISHING.THERM.RFO</t>
  </si>
  <si>
    <t>FEC.ktoe.AT.NMM.CER.FINISHING.THERM.NG_BIOGAS</t>
  </si>
  <si>
    <t>Ceramics: Electric furnace</t>
  </si>
  <si>
    <t>FEC.ktoe.AT.NMM.CER.FINISHING_ELEC.ELEC.ELEC</t>
  </si>
  <si>
    <t>FEC.ktoe.AT.NMM.GLASS.TOTAL.TOTAL.TOTAL</t>
  </si>
  <si>
    <t>FEC.ktoe.AT.NMM.GLASS.LIGHT.GENERIC.ELEC</t>
  </si>
  <si>
    <t>FEC.ktoe.AT.NMM.GLASS.AIRCOMP.GENERIC.ELEC</t>
  </si>
  <si>
    <t>FEC.ktoe.AT.NMM.GLASS.MOTOR.GENERIC.ELEC</t>
  </si>
  <si>
    <t>FEC.ktoe.AT.NMM.GLASS.FANS.GENERIC.ELEC</t>
  </si>
  <si>
    <t>FEC.ktoe.AT.NMM.GLASS.LOW_ENTH.TOTAL.TOTAL</t>
  </si>
  <si>
    <t>FEC.ktoe.AT.NMM.GLASS.LOW_ENTH.THERM.DIESEL_LIQBIO</t>
  </si>
  <si>
    <t>FEC.ktoe.AT.NMM.GLASS.LOW_ENTH.THERM.NG_BIOGAS</t>
  </si>
  <si>
    <t>FEC.ktoe.AT.NMM.GLASS.LOW_ENTH.THERM.SOLAR_GEO</t>
  </si>
  <si>
    <t>FEC.ktoe.AT.NMM.GLASS.LOW_ENTH.HP.AMBIENT</t>
  </si>
  <si>
    <t>FEC.ktoe.AT.NMM.GLASS.LOW_ENTH.THERM.ELEC</t>
  </si>
  <si>
    <t>Glass: Melting tank</t>
  </si>
  <si>
    <t>Glass: Thermal melting tank</t>
  </si>
  <si>
    <t>FEC.ktoe.AT.NMM.GLASS.MELTING.TOTAL.TOTAL</t>
  </si>
  <si>
    <t>FEC.ktoe.AT.NMM.GLASS.MELTING.THERM.SOLIDS</t>
  </si>
  <si>
    <t>FEC.ktoe.AT.NMM.GLASS.MELTING.THERM.LPG</t>
  </si>
  <si>
    <t>FEC.ktoe.AT.NMM.GLASS.MELTING.THERM.DIESEL_LIQBIO</t>
  </si>
  <si>
    <t>FEC.ktoe.AT.NMM.GLASS.MELTING.THERM.RFO</t>
  </si>
  <si>
    <t>FEC.ktoe.AT.NMM.GLASS.MELTING.THERM.NG_BIOGAS</t>
  </si>
  <si>
    <t>Glass: Electric melting tank</t>
  </si>
  <si>
    <t>FEC.ktoe.AT.NMM.GLASS.MELTING_ELEC.ELEC.ELEC</t>
  </si>
  <si>
    <t>Glass: Forming</t>
  </si>
  <si>
    <t>FEC.ktoe.AT.NMM.GLASS.FORMING.ELEC.ELEC</t>
  </si>
  <si>
    <t>Glass: Annealing</t>
  </si>
  <si>
    <t>Glass: Annealing - thermal</t>
  </si>
  <si>
    <t>FEC.ktoe.AT.NMM.GLASS.ANNEALING.TOTAL.TOTAL</t>
  </si>
  <si>
    <t>FEC.ktoe.AT.NMM.GLASS.ANNEALING.THERM.SOLIDS</t>
  </si>
  <si>
    <t>FEC.ktoe.AT.NMM.GLASS.ANNEALING.THERM.LPG</t>
  </si>
  <si>
    <t>FEC.ktoe.AT.NMM.GLASS.ANNEALING.THERM.DIESEL_LIQBIO</t>
  </si>
  <si>
    <t>FEC.ktoe.AT.NMM.GLASS.ANNEALING.THERM.RFO</t>
  </si>
  <si>
    <t>FEC.ktoe.AT.NMM.GLASS.ANNEALING.THERM.NG_BIOGAS</t>
  </si>
  <si>
    <t>Glass: Annealing - electric</t>
  </si>
  <si>
    <t>FEC.ktoe.AT.NMM.GLASS.ANNEALING_ELEC.ELEC.ELEC</t>
  </si>
  <si>
    <t>Glass: Finishing processes</t>
  </si>
  <si>
    <t>FEC.ktoe.AT.NMM.GLASS.FINISHING.ELEC.ELEC</t>
  </si>
  <si>
    <t>Cement: Grinding, packaging - electric</t>
  </si>
  <si>
    <t>Cement: Precasting - steam</t>
  </si>
  <si>
    <t>UED.ktoe.AT.NMM.CEM.TOTAL.TOTAL.TOTAL</t>
  </si>
  <si>
    <t>UED.ktoe.AT.NMM.CEM.LIGHT.GENERIC.ELEC</t>
  </si>
  <si>
    <t>UED.ktoe.AT.NMM.CEM.AIRCOMP.GENERIC.ELEC</t>
  </si>
  <si>
    <t>UED.ktoe.AT.NMM.CEM.MOTOR.GENERIC.ELEC</t>
  </si>
  <si>
    <t>UED.ktoe.AT.NMM.CEM.FANS.GENERIC.ELEC</t>
  </si>
  <si>
    <t>UED.ktoe.AT.NMM.CEM.LOW_ENTH.TOTAL.TOTAL</t>
  </si>
  <si>
    <t>UED.ktoe.AT.NMM.CEM.LOW_ENTH.THERM.DIESEL_LIQBIO</t>
  </si>
  <si>
    <t>UED.ktoe.AT.NMM.CEM.LOW_ENTH.THERM.NG_BIOGAS</t>
  </si>
  <si>
    <t>UED.ktoe.AT.NMM.CEM.LOW_ENTH.THERM.SOLAR_GEO</t>
  </si>
  <si>
    <t>UED.ktoe.AT.NMM.CEM.LOW_ENTH.HP.AMBIENT</t>
  </si>
  <si>
    <t>UED.ktoe.AT.NMM.CEM.LOW_ENTH.THERM.ELEC</t>
  </si>
  <si>
    <t>UED.ktoe.AT.NMM.CEM.GRINDING_RAW.MECH.ELEC</t>
  </si>
  <si>
    <t>UED.ktoe.AT.NMM.CEM.PREHEAT.TOTAL.TOTAL</t>
  </si>
  <si>
    <t>UED.ktoe.AT.NMM.CEM.PREHEAT.THERM.SOLIDS</t>
  </si>
  <si>
    <t>UED.ktoe.AT.NMM.CEM.PREHEAT.THERM.LPG</t>
  </si>
  <si>
    <t>UED.ktoe.AT.NMM.CEM.PREHEAT.THERM.DIESEL_LIQBIO</t>
  </si>
  <si>
    <t>UED.ktoe.AT.NMM.CEM.PREHEAT.THERM.RFO</t>
  </si>
  <si>
    <t>UED.ktoe.AT.NMM.CEM.PREHEAT.THERM.OTHER</t>
  </si>
  <si>
    <t>UED.ktoe.AT.NMM.CEM.PREHEAT.THERM.NG_BIOGAS</t>
  </si>
  <si>
    <t>UED.ktoe.AT.NMM.CEM.PREHEAT.THERM.BIOMASS_WASTE</t>
  </si>
  <si>
    <t>UED.ktoe.AT.NMM.CEM.KILN.TOTAL.TOTAL</t>
  </si>
  <si>
    <t>UED.ktoe.AT.NMM.CEM.KILN.THERM.SOLIDS</t>
  </si>
  <si>
    <t>UED.ktoe.AT.NMM.CEM.KILN.THERM.LPG</t>
  </si>
  <si>
    <t>UED.ktoe.AT.NMM.CEM.KILN.THERM.DIESEL_LIQBIO</t>
  </si>
  <si>
    <t>UED.ktoe.AT.NMM.CEM.KILN.THERM.RFO</t>
  </si>
  <si>
    <t>UED.ktoe.AT.NMM.CEM.KILN.THERM.OTHER</t>
  </si>
  <si>
    <t>UED.ktoe.AT.NMM.CEM.KILN.THERM.NG_BIOGAS</t>
  </si>
  <si>
    <t>UED.ktoe.AT.NMM.CEM.KILN.THERM.BIOMASS_WASTE</t>
  </si>
  <si>
    <t>UED.ktoe.AT.NMM.CEM.PRECAST.MECH.ELEC</t>
  </si>
  <si>
    <t>UED.ktoe.AT.NMM.CEM.PRECAST_STEAM.TOTAL.TOTAL</t>
  </si>
  <si>
    <t>UED.ktoe.AT.NMM.CEM.PRECAST_STEAM.STEAM.SOLIDS</t>
  </si>
  <si>
    <t>UED.ktoe.AT.NMM.CEM.PRECAST_STEAM.STEAM.RFG</t>
  </si>
  <si>
    <t>UED.ktoe.AT.NMM.CEM.PRECAST_STEAM.STEAM.LPG</t>
  </si>
  <si>
    <t>UED.ktoe.AT.NMM.CEM.PRECAST_STEAM.STEAM.DIESEL_LIQBIO</t>
  </si>
  <si>
    <t>UED.ktoe.AT.NMM.CEM.PRECAST_STEAM.STEAM.RFO</t>
  </si>
  <si>
    <t>UED.ktoe.AT.NMM.CEM.PRECAST_STEAM.STEAM.OTHER</t>
  </si>
  <si>
    <t>UED.ktoe.AT.NMM.CEM.PRECAST_STEAM.STEAM.NG_BIOGAS</t>
  </si>
  <si>
    <t>UED.ktoe.AT.NMM.CEM.PRECAST_STEAM.STEAM.DERIVED</t>
  </si>
  <si>
    <t>UED.ktoe.AT.NMM.CEM.PRECAST_STEAM.STEAM.BIOMASS_WASTE</t>
  </si>
  <si>
    <t>UED.ktoe.AT.NMM.CEM.PRECAST_STEAM.STEAM.STEAM_DISTR</t>
  </si>
  <si>
    <t>UED.ktoe.AT.NMM.CER.TOTAL.TOTAL.TOTAL</t>
  </si>
  <si>
    <t>UED.ktoe.AT.NMM.CER.LIGHT.GENERIC.ELEC</t>
  </si>
  <si>
    <t>UED.ktoe.AT.NMM.CER.AIRCOMP.GENERIC.ELEC</t>
  </si>
  <si>
    <t>UED.ktoe.AT.NMM.CER.MOTOR.GENERIC.ELEC</t>
  </si>
  <si>
    <t>UED.ktoe.AT.NMM.CER.FANS.GENERIC.ELEC</t>
  </si>
  <si>
    <t>UED.ktoe.AT.NMM.CER.LOW_ENTH.TOTAL.TOTAL</t>
  </si>
  <si>
    <t>UED.ktoe.AT.NMM.CER.LOW_ENTH.THERM.DIESEL_LIQBIO</t>
  </si>
  <si>
    <t>UED.ktoe.AT.NMM.CER.LOW_ENTH.THERM.NG_BIOGAS</t>
  </si>
  <si>
    <t>UED.ktoe.AT.NMM.CER.LOW_ENTH.THERM.SOLAR_GEO</t>
  </si>
  <si>
    <t>UED.ktoe.AT.NMM.CER.LOW_ENTH.HP.AMBIENT</t>
  </si>
  <si>
    <t>UED.ktoe.AT.NMM.CER.LOW_ENTH.THERM.ELEC</t>
  </si>
  <si>
    <t>UED.ktoe.AT.NMM.CER.MIXING.MECH.ELEC</t>
  </si>
  <si>
    <t>UED.ktoe.AT.NMM.CER.DRYING.TOTAL.TOTAL</t>
  </si>
  <si>
    <t>UED.ktoe.AT.NMM.CER.DRYING.THERM.SOLIDS</t>
  </si>
  <si>
    <t>UED.ktoe.AT.NMM.CER.DRYING.THERM.LPG</t>
  </si>
  <si>
    <t>UED.ktoe.AT.NMM.CER.DRYING.THERM.DIESEL_LIQBIO</t>
  </si>
  <si>
    <t>UED.ktoe.AT.NMM.CER.DRYING.THERM.RFO</t>
  </si>
  <si>
    <t>UED.ktoe.AT.NMM.CER.DRYING.THERM.NG_BIOGAS</t>
  </si>
  <si>
    <t>UED.ktoe.AT.NMM.CER.DRYING_STEAM.TOTAL.TOTAL</t>
  </si>
  <si>
    <t>UED.ktoe.AT.NMM.CER.DRYING_STEAM.STEAM.SOLIDS</t>
  </si>
  <si>
    <t>UED.ktoe.AT.NMM.CER.DRYING_STEAM.STEAM.RFG</t>
  </si>
  <si>
    <t>UED.ktoe.AT.NMM.CER.DRYING_STEAM.STEAM.LPG</t>
  </si>
  <si>
    <t>UED.ktoe.AT.NMM.CER.DRYING_STEAM.STEAM.DIESEL_LIQBIO</t>
  </si>
  <si>
    <t>UED.ktoe.AT.NMM.CER.DRYING_STEAM.STEAM.RFO</t>
  </si>
  <si>
    <t>UED.ktoe.AT.NMM.CER.DRYING_STEAM.STEAM.OTHER</t>
  </si>
  <si>
    <t>UED.ktoe.AT.NMM.CER.DRYING_STEAM.STEAM.NG_BIOGAS</t>
  </si>
  <si>
    <t>UED.ktoe.AT.NMM.CER.DRYING_STEAM.STEAM.DERIVED</t>
  </si>
  <si>
    <t>UED.ktoe.AT.NMM.CER.DRYING_STEAM.STEAM.BIOMASS_WASTE</t>
  </si>
  <si>
    <t>UED.ktoe.AT.NMM.CER.DRYING_STEAM.STEAM.STEAM_DISTR</t>
  </si>
  <si>
    <t>UED.ktoe.AT.NMM.CER.DRYING_MICROW.MICROW.ELEC</t>
  </si>
  <si>
    <t>UED.ktoe.AT.NMM.CER.KILN_THERM.TOTAL.TOTAL</t>
  </si>
  <si>
    <t>UED.ktoe.AT.NMM.CER.KILN_THERM.THERM.SOLIDS</t>
  </si>
  <si>
    <t>UED.ktoe.AT.NMM.CER.KILN_THERM.THERM.LPG</t>
  </si>
  <si>
    <t>UED.ktoe.AT.NMM.CER.KILN_THERM.THERM.DIESEL_LIQBIO</t>
  </si>
  <si>
    <t>UED.ktoe.AT.NMM.CER.KILN_THERM.THERM.RFO</t>
  </si>
  <si>
    <t>UED.ktoe.AT.NMM.CER.KILN_THERM.THERM.OTHER</t>
  </si>
  <si>
    <t>UED.ktoe.AT.NMM.CER.KILN_THERM.THERM.NG_BIOGAS</t>
  </si>
  <si>
    <t>UED.ktoe.AT.NMM.CER.KILN_THERM.THERM.BIOMASS_WASTE</t>
  </si>
  <si>
    <t>UED.ktoe.AT.NMM.CER.KILN_ELEC.ELEC.ELEC</t>
  </si>
  <si>
    <t>UED.ktoe.AT.NMM.CER.FINISHING.TOTAL.TOTAL</t>
  </si>
  <si>
    <t>UED.ktoe.AT.NMM.CER.FINISHING.THERM.SOLIDS</t>
  </si>
  <si>
    <t>UED.ktoe.AT.NMM.CER.FINISHING.THERM.LPG</t>
  </si>
  <si>
    <t>UED.ktoe.AT.NMM.CER.FINISHING.THERM.DIESEL_LIQBIO</t>
  </si>
  <si>
    <t>UED.ktoe.AT.NMM.CER.FINISHING.THERM.RFO</t>
  </si>
  <si>
    <t>UED.ktoe.AT.NMM.CER.FINISHING.THERM.NG_BIOGAS</t>
  </si>
  <si>
    <t>UED.ktoe.AT.NMM.CER.FINISHING_ELEC.ELEC.ELEC</t>
  </si>
  <si>
    <t>UED.ktoe.AT.NMM.GLASS.TOTAL.TOTAL.TOTAL</t>
  </si>
  <si>
    <t>UED.ktoe.AT.NMM.GLASS.LIGHT.GENERIC.ELEC</t>
  </si>
  <si>
    <t>UED.ktoe.AT.NMM.GLASS.AIRCOMP.GENERIC.ELEC</t>
  </si>
  <si>
    <t>UED.ktoe.AT.NMM.GLASS.MOTOR.GENERIC.ELEC</t>
  </si>
  <si>
    <t>UED.ktoe.AT.NMM.GLASS.FANS.GENERIC.ELEC</t>
  </si>
  <si>
    <t>UED.ktoe.AT.NMM.GLASS.LOW_ENTH.TOTAL.TOTAL</t>
  </si>
  <si>
    <t>UED.ktoe.AT.NMM.GLASS.LOW_ENTH.THERM.DIESEL_LIQBIO</t>
  </si>
  <si>
    <t>UED.ktoe.AT.NMM.GLASS.LOW_ENTH.THERM.NG_BIOGAS</t>
  </si>
  <si>
    <t>UED.ktoe.AT.NMM.GLASS.LOW_ENTH.THERM.SOLAR_GEO</t>
  </si>
  <si>
    <t>UED.ktoe.AT.NMM.GLASS.LOW_ENTH.HP.AMBIENT</t>
  </si>
  <si>
    <t>UED.ktoe.AT.NMM.GLASS.LOW_ENTH.THERM.ELEC</t>
  </si>
  <si>
    <t>UED.ktoe.AT.NMM.GLASS.MELTING.TOTAL.TOTAL</t>
  </si>
  <si>
    <t>UED.ktoe.AT.NMM.GLASS.MELTING.THERM.SOLIDS</t>
  </si>
  <si>
    <t>UED.ktoe.AT.NMM.GLASS.MELTING.THERM.LPG</t>
  </si>
  <si>
    <t>UED.ktoe.AT.NMM.GLASS.MELTING.THERM.DIESEL_LIQBIO</t>
  </si>
  <si>
    <t>UED.ktoe.AT.NMM.GLASS.MELTING.THERM.RFO</t>
  </si>
  <si>
    <t>UED.ktoe.AT.NMM.GLASS.MELTING.THERM.NG_BIOGAS</t>
  </si>
  <si>
    <t>UED.ktoe.AT.NMM.GLASS.MELTING_ELEC.ELEC.ELEC</t>
  </si>
  <si>
    <t>UED.ktoe.AT.NMM.GLASS.FORMING.ELEC.ELEC</t>
  </si>
  <si>
    <t>UED.ktoe.AT.NMM.GLASS.ANNEALING.TOTAL.TOTAL</t>
  </si>
  <si>
    <t>UED.ktoe.AT.NMM.GLASS.ANNEALING.THERM.SOLIDS</t>
  </si>
  <si>
    <t>UED.ktoe.AT.NMM.GLASS.ANNEALING.THERM.LPG</t>
  </si>
  <si>
    <t>UED.ktoe.AT.NMM.GLASS.ANNEALING.THERM.DIESEL_LIQBIO</t>
  </si>
  <si>
    <t>UED.ktoe.AT.NMM.GLASS.ANNEALING.THERM.RFO</t>
  </si>
  <si>
    <t>UED.ktoe.AT.NMM.GLASS.ANNEALING.THERM.NG_BIOGAS</t>
  </si>
  <si>
    <t>UED.ktoe.AT.NMM.GLASS.ANNEALING_ELEC.ELEC.ELEC</t>
  </si>
  <si>
    <t>UED.ktoe.AT.NMM.GLASS.FINISHING.ELEC.ELEC</t>
  </si>
  <si>
    <t>FUEL_EMI.ktCO2.AT.NMM.CEM.LIGHT.GENERIC.ELEC</t>
  </si>
  <si>
    <t>FUEL_EMI.ktCO2.AT.NMM.CEM.AIRCOMP.GENERIC.ELEC</t>
  </si>
  <si>
    <t>FUEL_EMI.ktCO2.AT.NMM.CEM.MOTOR.GENERIC.ELEC</t>
  </si>
  <si>
    <t>FUEL_EMI.ktCO2.AT.NMM.CEM.FANS.GENERIC.ELEC</t>
  </si>
  <si>
    <t>FUEL_EMI.ktCO2.AT.NMM.CEM.LOW_ENTH.TOTAL.TOTAL</t>
  </si>
  <si>
    <t>FUEL_EMI.ktCO2.AT.NMM.CEM.LOW_ENTH.THERM.DIESEL_LIQBIO</t>
  </si>
  <si>
    <t>FUEL_EMI.ktCO2.AT.NMM.CEM.LOW_ENTH.THERM.NG_BIOGAS</t>
  </si>
  <si>
    <t>FUEL_EMI.ktCO2.AT.NMM.CEM.LOW_ENTH.THERM.SOLAR_GEO</t>
  </si>
  <si>
    <t>FUEL_EMI.ktCO2.AT.NMM.CEM.LOW_ENTH.HP.AMBIENT</t>
  </si>
  <si>
    <t>FUEL_EMI.ktCO2.AT.NMM.CEM.LOW_ENTH.THERM.ELEC</t>
  </si>
  <si>
    <t>FUEL_EMI.ktCO2.AT.NMM.CEM.GRINDING_RAW.MECH.ELEC</t>
  </si>
  <si>
    <t>FUEL_EMI.ktCO2.AT.NMM.CEM.PREHEAT.TOTAL.TOTAL</t>
  </si>
  <si>
    <t>FUEL_EMI.ktCO2.AT.NMM.CEM.PREHEAT.THERM.SOLIDS</t>
  </si>
  <si>
    <t>FUEL_EMI.ktCO2.AT.NMM.CEM.PREHEAT.THERM.LPG</t>
  </si>
  <si>
    <t>FUEL_EMI.ktCO2.AT.NMM.CEM.PREHEAT.THERM.DIESEL_LIQBIO</t>
  </si>
  <si>
    <t>FUEL_EMI.ktCO2.AT.NMM.CEM.PREHEAT.THERM.RFO</t>
  </si>
  <si>
    <t>FUEL_EMI.ktCO2.AT.NMM.CEM.PREHEAT.THERM.OTHER</t>
  </si>
  <si>
    <t>FUEL_EMI.ktCO2.AT.NMM.CEM.PREHEAT.THERM.NG_BIOGAS</t>
  </si>
  <si>
    <t>FUEL_EMI.ktCO2.AT.NMM.CEM.PREHEAT.THERM.BIOMASS_WASTE</t>
  </si>
  <si>
    <t>FUEL_EMI.ktCO2.AT.NMM.CEM.KILN.TOTAL.TOTAL</t>
  </si>
  <si>
    <t>FUEL_EMI.ktCO2.AT.NMM.CEM.KILN.THERM.SOLIDS</t>
  </si>
  <si>
    <t>FUEL_EMI.ktCO2.AT.NMM.CEM.KILN.THERM.LPG</t>
  </si>
  <si>
    <t>FUEL_EMI.ktCO2.AT.NMM.CEM.KILN.THERM.DIESEL_LIQBIO</t>
  </si>
  <si>
    <t>FUEL_EMI.ktCO2.AT.NMM.CEM.KILN.THERM.RFO</t>
  </si>
  <si>
    <t>FUEL_EMI.ktCO2.AT.NMM.CEM.KILN.THERM.OTHER</t>
  </si>
  <si>
    <t>FUEL_EMI.ktCO2.AT.NMM.CEM.KILN.THERM.NG_BIOGAS</t>
  </si>
  <si>
    <t>FUEL_EMI.ktCO2.AT.NMM.CEM.KILN.THERM.BIOMASS_WASTE</t>
  </si>
  <si>
    <t>FUEL_EMI.ktCO2.AT.NMM.CEM.PRECAST.MECH.ELEC</t>
  </si>
  <si>
    <t>FUEL_EMI.ktCO2.AT.NMM.CEM.PRECAST_STEAM.TOTAL.TOTAL</t>
  </si>
  <si>
    <t>FUEL_EMI.ktCO2.AT.NMM.CEM.PRECAST_STEAM.STEAM.SOLIDS</t>
  </si>
  <si>
    <t>FUEL_EMI.ktCO2.AT.NMM.CEM.PRECAST_STEAM.STEAM.RFG</t>
  </si>
  <si>
    <t>FUEL_EMI.ktCO2.AT.NMM.CEM.PRECAST_STEAM.STEAM.LPG</t>
  </si>
  <si>
    <t>FUEL_EMI.ktCO2.AT.NMM.CEM.PRECAST_STEAM.STEAM.DIESEL_LIQBIO</t>
  </si>
  <si>
    <t>FUEL_EMI.ktCO2.AT.NMM.CEM.PRECAST_STEAM.STEAM.RFO</t>
  </si>
  <si>
    <t>FUEL_EMI.ktCO2.AT.NMM.CEM.PRECAST_STEAM.STEAM.OTHER</t>
  </si>
  <si>
    <t>FUEL_EMI.ktCO2.AT.NMM.CEM.PRECAST_STEAM.STEAM.NG_BIOGAS</t>
  </si>
  <si>
    <t>FUEL_EMI.ktCO2.AT.NMM.CEM.PRECAST_STEAM.STEAM.DERIVED</t>
  </si>
  <si>
    <t>FUEL_EMI.ktCO2.AT.NMM.CEM.PRECAST_STEAM.STEAM.BIOMASS_WASTE</t>
  </si>
  <si>
    <t>FUEL_EMI.ktCO2.AT.NMM.CEM.PRECAST_STEAM.STEAM.STEAM_DISTR</t>
  </si>
  <si>
    <t>PROCESS_EMI.ktCO2.AT.NMM.CEM</t>
  </si>
  <si>
    <t>FUEL_EMI.ktCO2.AT.NMM.CER.LIGHT.GENERIC.ELEC</t>
  </si>
  <si>
    <t>FUEL_EMI.ktCO2.AT.NMM.CER.AIRCOMP.GENERIC.ELEC</t>
  </si>
  <si>
    <t>FUEL_EMI.ktCO2.AT.NMM.CER.MOTOR.GENERIC.ELEC</t>
  </si>
  <si>
    <t>FUEL_EMI.ktCO2.AT.NMM.CER.FANS.GENERIC.ELEC</t>
  </si>
  <si>
    <t>FUEL_EMI.ktCO2.AT.NMM.CER.LOW_ENTH.TOTAL.TOTAL</t>
  </si>
  <si>
    <t>FUEL_EMI.ktCO2.AT.NMM.CER.LOW_ENTH.THERM.DIESEL_LIQBIO</t>
  </si>
  <si>
    <t>FUEL_EMI.ktCO2.AT.NMM.CER.LOW_ENTH.THERM.NG_BIOGAS</t>
  </si>
  <si>
    <t>FUEL_EMI.ktCO2.AT.NMM.CER.LOW_ENTH.THERM.SOLAR_GEO</t>
  </si>
  <si>
    <t>FUEL_EMI.ktCO2.AT.NMM.CER.LOW_ENTH.HP.AMBIENT</t>
  </si>
  <si>
    <t>FUEL_EMI.ktCO2.AT.NMM.CER.LOW_ENTH.THERM.ELEC</t>
  </si>
  <si>
    <t>FUEL_EMI.ktCO2.AT.NMM.CER.MIXING.MECH.ELEC</t>
  </si>
  <si>
    <t>FUEL_EMI.ktCO2.AT.NMM.CER.DRYING.TOTAL.TOTAL</t>
  </si>
  <si>
    <t>FUEL_EMI.ktCO2.AT.NMM.CER.DRYING.THERM.SOLIDS</t>
  </si>
  <si>
    <t>FUEL_EMI.ktCO2.AT.NMM.CER.DRYING.THERM.LPG</t>
  </si>
  <si>
    <t>FUEL_EMI.ktCO2.AT.NMM.CER.DRYING.THERM.DIESEL_LIQBIO</t>
  </si>
  <si>
    <t>FUEL_EMI.ktCO2.AT.NMM.CER.DRYING.THERM.RFO</t>
  </si>
  <si>
    <t>FUEL_EMI.ktCO2.AT.NMM.CER.DRYING.THERM.NG_BIOGAS</t>
  </si>
  <si>
    <t>FUEL_EMI.ktCO2.AT.NMM.CER.DRYING_STEAM.TOTAL.TOTAL</t>
  </si>
  <si>
    <t>FUEL_EMI.ktCO2.AT.NMM.CER.DRYING_STEAM.STEAM.SOLIDS</t>
  </si>
  <si>
    <t>FUEL_EMI.ktCO2.AT.NMM.CER.DRYING_STEAM.STEAM.RFG</t>
  </si>
  <si>
    <t>FUEL_EMI.ktCO2.AT.NMM.CER.DRYING_STEAM.STEAM.LPG</t>
  </si>
  <si>
    <t>FUEL_EMI.ktCO2.AT.NMM.CER.DRYING_STEAM.STEAM.DIESEL_LIQBIO</t>
  </si>
  <si>
    <t>FUEL_EMI.ktCO2.AT.NMM.CER.DRYING_STEAM.STEAM.RFO</t>
  </si>
  <si>
    <t>FUEL_EMI.ktCO2.AT.NMM.CER.DRYING_STEAM.STEAM.OTHER</t>
  </si>
  <si>
    <t>FUEL_EMI.ktCO2.AT.NMM.CER.DRYING_STEAM.STEAM.NG_BIOGAS</t>
  </si>
  <si>
    <t>FUEL_EMI.ktCO2.AT.NMM.CER.DRYING_STEAM.STEAM.DERIVED</t>
  </si>
  <si>
    <t>FUEL_EMI.ktCO2.AT.NMM.CER.DRYING_STEAM.STEAM.BIOMASS_WASTE</t>
  </si>
  <si>
    <t>FUEL_EMI.ktCO2.AT.NMM.CER.DRYING_STEAM.STEAM.STEAM_DISTR</t>
  </si>
  <si>
    <t>FUEL_EMI.ktCO2.AT.NMM.CER.DRYING_MICROW.MICROW.ELEC</t>
  </si>
  <si>
    <t>FUEL_EMI.ktCO2.AT.NMM.CER.KILN_THERM.TOTAL.TOTAL</t>
  </si>
  <si>
    <t>FUEL_EMI.ktCO2.AT.NMM.CER.KILN_THERM.THERM.SOLIDS</t>
  </si>
  <si>
    <t>FUEL_EMI.ktCO2.AT.NMM.CER.KILN_THERM.THERM.LPG</t>
  </si>
  <si>
    <t>FUEL_EMI.ktCO2.AT.NMM.CER.KILN_THERM.THERM.DIESEL_LIQBIO</t>
  </si>
  <si>
    <t>FUEL_EMI.ktCO2.AT.NMM.CER.KILN_THERM.THERM.RFO</t>
  </si>
  <si>
    <t>FUEL_EMI.ktCO2.AT.NMM.CER.KILN_THERM.THERM.OTHER</t>
  </si>
  <si>
    <t>FUEL_EMI.ktCO2.AT.NMM.CER.KILN_THERM.THERM.NG_BIOGAS</t>
  </si>
  <si>
    <t>FUEL_EMI.ktCO2.AT.NMM.CER.KILN_THERM.THERM.BIOMASS_WASTE</t>
  </si>
  <si>
    <t>FUEL_EMI.ktCO2.AT.NMM.CER.KILN_ELEC.ELEC.ELEC</t>
  </si>
  <si>
    <t>FUEL_EMI.ktCO2.AT.NMM.CER.FINISHING.TOTAL.TOTAL</t>
  </si>
  <si>
    <t>FUEL_EMI.ktCO2.AT.NMM.CER.FINISHING.THERM.SOLIDS</t>
  </si>
  <si>
    <t>FUEL_EMI.ktCO2.AT.NMM.CER.FINISHING.THERM.LPG</t>
  </si>
  <si>
    <t>FUEL_EMI.ktCO2.AT.NMM.CER.FINISHING.THERM.DIESEL_LIQBIO</t>
  </si>
  <si>
    <t>FUEL_EMI.ktCO2.AT.NMM.CER.FINISHING.THERM.RFO</t>
  </si>
  <si>
    <t>FUEL_EMI.ktCO2.AT.NMM.CER.FINISHING.THERM.NG_BIOGAS</t>
  </si>
  <si>
    <t>FUEL_EMI.ktCO2.AT.NMM.CER.FINISHING_ELEC.ELEC.ELEC</t>
  </si>
  <si>
    <t>PROCESS_EMI.ktCO2.AT.NMM.CER</t>
  </si>
  <si>
    <t>FUEL_EMI.ktCO2.AT.NMM.GLASS.LIGHT.GENERIC.ELEC</t>
  </si>
  <si>
    <t>FUEL_EMI.ktCO2.AT.NMM.GLASS.AIRCOMP.GENERIC.ELEC</t>
  </si>
  <si>
    <t>FUEL_EMI.ktCO2.AT.NMM.GLASS.MOTOR.GENERIC.ELEC</t>
  </si>
  <si>
    <t>FUEL_EMI.ktCO2.AT.NMM.GLASS.FANS.GENERIC.ELEC</t>
  </si>
  <si>
    <t>FUEL_EMI.ktCO2.AT.NMM.GLASS.LOW_ENTH.TOTAL.TOTAL</t>
  </si>
  <si>
    <t>FUEL_EMI.ktCO2.AT.NMM.GLASS.LOW_ENTH.THERM.DIESEL_LIQBIO</t>
  </si>
  <si>
    <t>FUEL_EMI.ktCO2.AT.NMM.GLASS.LOW_ENTH.THERM.NG_BIOGAS</t>
  </si>
  <si>
    <t>FUEL_EMI.ktCO2.AT.NMM.GLASS.LOW_ENTH.THERM.SOLAR_GEO</t>
  </si>
  <si>
    <t>FUEL_EMI.ktCO2.AT.NMM.GLASS.LOW_ENTH.HP.AMBIENT</t>
  </si>
  <si>
    <t>FUEL_EMI.ktCO2.AT.NMM.GLASS.LOW_ENTH.THERM.ELEC</t>
  </si>
  <si>
    <t>FUEL_EMI.ktCO2.AT.NMM.GLASS.MELTING.TOTAL.TOTAL</t>
  </si>
  <si>
    <t>FUEL_EMI.ktCO2.AT.NMM.GLASS.MELTING.THERM.SOLIDS</t>
  </si>
  <si>
    <t>FUEL_EMI.ktCO2.AT.NMM.GLASS.MELTING.THERM.LPG</t>
  </si>
  <si>
    <t>FUEL_EMI.ktCO2.AT.NMM.GLASS.MELTING.THERM.DIESEL_LIQBIO</t>
  </si>
  <si>
    <t>FUEL_EMI.ktCO2.AT.NMM.GLASS.MELTING.THERM.RFO</t>
  </si>
  <si>
    <t>FUEL_EMI.ktCO2.AT.NMM.GLASS.MELTING.THERM.NG_BIOGAS</t>
  </si>
  <si>
    <t>FUEL_EMI.ktCO2.AT.NMM.GLASS.MELTING_ELEC.ELEC.ELEC</t>
  </si>
  <si>
    <t>FUEL_EMI.ktCO2.AT.NMM.GLASS.FORMING.ELEC.ELEC</t>
  </si>
  <si>
    <t>FUEL_EMI.ktCO2.AT.NMM.GLASS.ANNEALING.TOTAL.TOTAL</t>
  </si>
  <si>
    <t>FUEL_EMI.ktCO2.AT.NMM.GLASS.ANNEALING.THERM.SOLIDS</t>
  </si>
  <si>
    <t>FUEL_EMI.ktCO2.AT.NMM.GLASS.ANNEALING.THERM.LPG</t>
  </si>
  <si>
    <t>FUEL_EMI.ktCO2.AT.NMM.GLASS.ANNEALING.THERM.DIESEL_LIQBIO</t>
  </si>
  <si>
    <t>FUEL_EMI.ktCO2.AT.NMM.GLASS.ANNEALING.THERM.RFO</t>
  </si>
  <si>
    <t>FUEL_EMI.ktCO2.AT.NMM.GLASS.ANNEALING.THERM.NG_BIOGAS</t>
  </si>
  <si>
    <t>FUEL_EMI.ktCO2.AT.NMM.GLASS.ANNEALING_ELEC.ELEC.ELEC</t>
  </si>
  <si>
    <t>FUEL_EMI.ktCO2.AT.NMM.GLASS.FINISHING.ELEC.ELEC</t>
  </si>
  <si>
    <t>PROCESS_EMI.ktCO2.AT.NMM.GLASS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</si>
  <si>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</si>
  <si>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</si>
  <si>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</si>
  <si>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</si>
  <si>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</si>
  <si>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VA.Meuro2023.AT.PPA.PULP</t>
  </si>
  <si>
    <t>VA.Meuro2023.AT.PPA.PAPER</t>
  </si>
  <si>
    <t>VA.Meuro2023.AT.PPA.PRINT</t>
  </si>
  <si>
    <t>Pulp production (kt)</t>
  </si>
  <si>
    <t>OUTPUT.kt.AT.PPA.PULP</t>
  </si>
  <si>
    <t>Paper production  (kt)</t>
  </si>
  <si>
    <t>OUTPUT.kt.AT.PPA.PAPER</t>
  </si>
  <si>
    <t>Printing and media reproduction (kt paper eq.)</t>
  </si>
  <si>
    <t>OUTPUT.kt.AT.PPA.PRINT</t>
  </si>
  <si>
    <t>CAP.kt.AT.PPA.PULP</t>
  </si>
  <si>
    <t>CAP.kt.AT.PPA.PAPER</t>
  </si>
  <si>
    <t>CAP.kt.AT.PPA.PRINT</t>
  </si>
  <si>
    <t>NEWCAP.kt.AT.PPA.PULP</t>
  </si>
  <si>
    <t>NEWCAP.kt.AT.PPA.PAPER</t>
  </si>
  <si>
    <t>NEWCAP.kt.AT.PPA.PRINT</t>
  </si>
  <si>
    <t>FEC.ktoe.AT.PPA.TOTAL.TOTAL.TOTAL.TOTAL</t>
  </si>
  <si>
    <t>FEC.ktoe.AT.PPA.TOTAL.TOTAL.TOTAL.SOLIDS</t>
  </si>
  <si>
    <t>FEC.ktoe.AT.PPA.TOTAL.TOTAL.TOTAL.RFG</t>
  </si>
  <si>
    <t>FEC.ktoe.AT.PPA.TOTAL.TOTAL.TOTAL.LPG</t>
  </si>
  <si>
    <t>FEC.ktoe.AT.PPA.TOTAL.TOTAL.TOTAL.DIESEL</t>
  </si>
  <si>
    <t>FEC.ktoe.AT.PPA.TOTAL.TOTAL.TOTAL.RFO</t>
  </si>
  <si>
    <t>FEC.ktoe.AT.PPA.TOTAL.TOTAL.TOTAL.OTHER</t>
  </si>
  <si>
    <t>FEC.ktoe.AT.PPA.TOTAL.TOTAL.TOTAL.NG</t>
  </si>
  <si>
    <t>FEC.ktoe.AT.PPA.TOTAL.TOTAL.TOTAL.DERIVED</t>
  </si>
  <si>
    <t>FEC.ktoe.AT.PPA.TOTAL.TOTAL.TOTAL.BIOMASS_WASTE</t>
  </si>
  <si>
    <t>FEC.ktoe.AT.PPA.TOTAL.TOTAL.TOTAL.BIOGAS</t>
  </si>
  <si>
    <t>FEC.ktoe.AT.PPA.TOTAL.TOTAL.TOTAL.LIQBIO</t>
  </si>
  <si>
    <t>FEC.ktoe.AT.PPA.TOTAL.TOTAL.TOTAL.SOLAR</t>
  </si>
  <si>
    <t>FEC.ktoe.AT.PPA.TOTAL.TOTAL.TOTAL.GEO</t>
  </si>
  <si>
    <t>FEC.ktoe.AT.PPA.TOTAL.TOTAL.TOTAL.AMBIENT</t>
  </si>
  <si>
    <t>FEC.ktoe.AT.PPA.TOTAL.TOTAL.TOTAL.STEAM_DISTR</t>
  </si>
  <si>
    <t>FEC.ktoe.AT.PPA.TOTAL.TOTAL.TOTAL.ELEC</t>
  </si>
  <si>
    <t>FEC.ktoe.AT.PPA.PULP.TOTAL.TOTAL.TOTAL</t>
  </si>
  <si>
    <t>FEC.ktoe.AT.PPA.PULP.LIGHT.GENERIC.ELEC</t>
  </si>
  <si>
    <t>FEC.ktoe.AT.PPA.PULP.AIRCOMP.GENERIC.ELEC</t>
  </si>
  <si>
    <t>FEC.ktoe.AT.PPA.PULP.MOTOR.GENERIC.ELEC</t>
  </si>
  <si>
    <t>FEC.ktoe.AT.PPA.PULP.FANS.GENERIC.ELEC</t>
  </si>
  <si>
    <t>FEC.ktoe.AT.PPA.PULP.LOW_ENTH.TOTAL.TOTAL</t>
  </si>
  <si>
    <t>FEC.ktoe.AT.PPA.PULP.LOW_ENTH.THERM.DIESEL_LIQBIO</t>
  </si>
  <si>
    <t>FEC.ktoe.AT.PPA.PULP.LOW_ENTH.THERM.NG_BIOGAS</t>
  </si>
  <si>
    <t>FEC.ktoe.AT.PPA.PULP.LOW_ENTH.THERM.SOLAR_GEO</t>
  </si>
  <si>
    <t>FEC.ktoe.AT.PPA.PULP.LOW_ENTH.HP.AMBIENT</t>
  </si>
  <si>
    <t>FEC.ktoe.AT.PPA.PULP.LOW_ENTH.THERM.ELEC</t>
  </si>
  <si>
    <t>Pulp: Wood preparation, grinding</t>
  </si>
  <si>
    <t>FEC.ktoe.AT.PPA.PULP.PREPARATION.MECH.ELEC</t>
  </si>
  <si>
    <t>Pulp: Pulping</t>
  </si>
  <si>
    <t>Pulp: Pulping thermal</t>
  </si>
  <si>
    <t>FEC.ktoe.AT.PPA.PULP.PULPING.TOTAL.TOTAL</t>
  </si>
  <si>
    <t>FEC.ktoe.AT.PPA.PULP.PULPING.STEAM.SOLIDS</t>
  </si>
  <si>
    <t>FEC.ktoe.AT.PPA.PULP.PULPING.STEAM.RFG</t>
  </si>
  <si>
    <t>FEC.ktoe.AT.PPA.PULP.PULPING.STEAM.LPG</t>
  </si>
  <si>
    <t>FEC.ktoe.AT.PPA.PULP.PULPING.STEAM.DIESEL_LIQBIO</t>
  </si>
  <si>
    <t>FEC.ktoe.AT.PPA.PULP.PULPING.STEAM.RFO</t>
  </si>
  <si>
    <t>FEC.ktoe.AT.PPA.PULP.PULPING.STEAM.OTHER</t>
  </si>
  <si>
    <t>FEC.ktoe.AT.PPA.PULP.PULPING.STEAM.NG_BIOGAS</t>
  </si>
  <si>
    <t>FEC.ktoe.AT.PPA.PULP.PULPING.STEAM.DERIVED</t>
  </si>
  <si>
    <t>FEC.ktoe.AT.PPA.PULP.PULPING.STEAM.BIOMASS_WASTE</t>
  </si>
  <si>
    <t>FEC.ktoe.AT.PPA.PULP.PULPING.STEAM.STEAM_DISTR</t>
  </si>
  <si>
    <t>Pulp: Pulping electric</t>
  </si>
  <si>
    <t>FEC.ktoe.AT.PPA.PULP.PULPING_MECH.MECH.ELEC</t>
  </si>
  <si>
    <t>Pulp: Cleaning</t>
  </si>
  <si>
    <t>FEC.ktoe.AT.PPA.PULP.BLEACHING.THERM.ELEC</t>
  </si>
  <si>
    <t>FEC.ktoe.AT.PPA.PAPER.TOTAL.TOTAL.TOTAL</t>
  </si>
  <si>
    <t>FEC.ktoe.AT.PPA.PAPER.LIGHT.GENERIC.ELEC</t>
  </si>
  <si>
    <t>FEC.ktoe.AT.PPA.PAPER.AIRCOMP.GENERIC.ELEC</t>
  </si>
  <si>
    <t>FEC.ktoe.AT.PPA.PAPER.MOTOR.GENERIC.ELEC</t>
  </si>
  <si>
    <t>FEC.ktoe.AT.PPA.PAPER.FANS.GENERIC.ELEC</t>
  </si>
  <si>
    <t>FEC.ktoe.AT.PPA.PAPER.LOW_ENTH.TOTAL.TOTAL</t>
  </si>
  <si>
    <t>FEC.ktoe.AT.PPA.PAPER.LOW_ENTH.THERM.DIESEL_LIQBIO</t>
  </si>
  <si>
    <t>FEC.ktoe.AT.PPA.PAPER.LOW_ENTH.THERM.NG_BIOGAS</t>
  </si>
  <si>
    <t>FEC.ktoe.AT.PPA.PAPER.LOW_ENTH.THERM.SOLAR_GEO</t>
  </si>
  <si>
    <t>FEC.ktoe.AT.PPA.PAPER.LOW_ENTH.HP.AMBIENT</t>
  </si>
  <si>
    <t>FEC.ktoe.AT.PPA.PAPER.LOW_ENTH.THERM.ELEC</t>
  </si>
  <si>
    <t>Paper: Stock preparation</t>
  </si>
  <si>
    <t>Paper: Stock preparation - Thermal</t>
  </si>
  <si>
    <t>FEC.ktoe.AT.PPA.PAPER.PREPARATION.TOTAL.TOTAL</t>
  </si>
  <si>
    <t>FEC.ktoe.AT.PPA.PAPER.PREPARATION.THERM.SOLIDS</t>
  </si>
  <si>
    <t>FEC.ktoe.AT.PPA.PAPER.PREPARATION.THERM.RFG</t>
  </si>
  <si>
    <t>FEC.ktoe.AT.PPA.PAPER.PREPARATION.THERM.LPG</t>
  </si>
  <si>
    <t>FEC.ktoe.AT.PPA.PAPER.PREPARATION.THERM.DIESEL_LIQBIO</t>
  </si>
  <si>
    <t>FEC.ktoe.AT.PPA.PAPER.PREPARATION.THERM.RFO</t>
  </si>
  <si>
    <t>FEC.ktoe.AT.PPA.PAPER.PREPARATION.THERM.OTHER</t>
  </si>
  <si>
    <t>FEC.ktoe.AT.PPA.PAPER.PREPARATION.THERM.NG_BIOGAS</t>
  </si>
  <si>
    <t>FEC.ktoe.AT.PPA.PAPER.PREPARATION.THERM.DERIVED</t>
  </si>
  <si>
    <t>FEC.ktoe.AT.PPA.PAPER.PREPARATION.THERM.BIOMASS_WASTE</t>
  </si>
  <si>
    <t>FEC.ktoe.AT.PPA.PAPER.PREPARATION.THERM.STEAM_DISTR</t>
  </si>
  <si>
    <t>Paper: Stock preparation - Mechanical</t>
  </si>
  <si>
    <t>FEC.ktoe.AT.PPA.PAPER.PREPARATION_ELEC.MECH.ELEC</t>
  </si>
  <si>
    <t>Paper: Paper machine</t>
  </si>
  <si>
    <t>Paper: Paper machine - Steam use</t>
  </si>
  <si>
    <t>FEC.ktoe.AT.PPA.PAPER.PAPER_MACHINE.TOTAL.TOTAL</t>
  </si>
  <si>
    <t>FEC.ktoe.AT.PPA.PAPER.PAPER_MACHINE.STEAM.SOLIDS</t>
  </si>
  <si>
    <t>FEC.ktoe.AT.PPA.PAPER.PAPER_MACHINE.STEAM.RFG</t>
  </si>
  <si>
    <t>FEC.ktoe.AT.PPA.PAPER.PAPER_MACHINE.STEAM.LPG</t>
  </si>
  <si>
    <t>FEC.ktoe.AT.PPA.PAPER.PAPER_MACHINE.STEAM.DIESEL_LIQBIO</t>
  </si>
  <si>
    <t>FEC.ktoe.AT.PPA.PAPER.PAPER_MACHINE.STEAM.RFO</t>
  </si>
  <si>
    <t>FEC.ktoe.AT.PPA.PAPER.PAPER_MACHINE.STEAM.OTHER</t>
  </si>
  <si>
    <t>FEC.ktoe.AT.PPA.PAPER.PAPER_MACHINE.STEAM.NG_BIOGAS</t>
  </si>
  <si>
    <t>FEC.ktoe.AT.PPA.PAPER.PAPER_MACHINE.STEAM.DERIVED</t>
  </si>
  <si>
    <t>FEC.ktoe.AT.PPA.PAPER.PAPER_MACHINE.STEAM.BIOMASS_WASTE</t>
  </si>
  <si>
    <t>FEC.ktoe.AT.PPA.PAPER.PAPER_MACHINE.STEAM.STEAM_DISTR</t>
  </si>
  <si>
    <t>Paper: Paper machine - Electricity</t>
  </si>
  <si>
    <t>FEC.ktoe.AT.PPA.PAPER.PAPER_MACHINE_ELEC.ELEC.ELEC</t>
  </si>
  <si>
    <t>Paper: Product finishing</t>
  </si>
  <si>
    <t>Paper: Product finishing - Steam use</t>
  </si>
  <si>
    <t>FEC.ktoe.AT.PPA.PAPER.FINISHING.TOTAL.TOTAL</t>
  </si>
  <si>
    <t>FEC.ktoe.AT.PPA.PAPER.FINISHING.STEAM.SOLIDS</t>
  </si>
  <si>
    <t>FEC.ktoe.AT.PPA.PAPER.FINISHING.STEAM.RFG</t>
  </si>
  <si>
    <t>FEC.ktoe.AT.PPA.PAPER.FINISHING.STEAM.LPG</t>
  </si>
  <si>
    <t>FEC.ktoe.AT.PPA.PAPER.FINISHING.STEAM.DIESEL_LIQBIO</t>
  </si>
  <si>
    <t>FEC.ktoe.AT.PPA.PAPER.FINISHING.STEAM.RFO</t>
  </si>
  <si>
    <t>FEC.ktoe.AT.PPA.PAPER.FINISHING.STEAM.OTHER</t>
  </si>
  <si>
    <t>FEC.ktoe.AT.PPA.PAPER.FINISHING.STEAM.NG_BIOGAS</t>
  </si>
  <si>
    <t>FEC.ktoe.AT.PPA.PAPER.FINISHING.STEAM.DERIVED</t>
  </si>
  <si>
    <t>FEC.ktoe.AT.PPA.PAPER.FINISHING.STEAM.BIOMASS_WASTE</t>
  </si>
  <si>
    <t>FEC.ktoe.AT.PPA.PAPER.FINISHING.STEAM.STEAM_DISTR</t>
  </si>
  <si>
    <t>Paper: Product finishing - Electricity</t>
  </si>
  <si>
    <t>FEC.ktoe.AT.PPA.PAPER.FINISHING_ELEC.ELEC.ELEC</t>
  </si>
  <si>
    <t>FEC.ktoe.AT.PPA.PRINT.TOTAL.TOTAL.TOTAL</t>
  </si>
  <si>
    <t>FEC.ktoe.AT.PPA.PRINT.LIGHT.GENERIC.ELEC</t>
  </si>
  <si>
    <t>FEC.ktoe.AT.PPA.PRINT.AIRCOMP.GENERIC.ELEC</t>
  </si>
  <si>
    <t>FEC.ktoe.AT.PPA.PRINT.MOTOR.GENERIC.ELEC</t>
  </si>
  <si>
    <t>FEC.ktoe.AT.PPA.PRINT.FANS.GENERIC.ELEC</t>
  </si>
  <si>
    <t>FEC.ktoe.AT.PPA.PRINT.LOW_ENTH.TOTAL.TOTAL</t>
  </si>
  <si>
    <t>FEC.ktoe.AT.PPA.PRINT.LOW_ENTH.THERM.DIESEL_LIQBIO</t>
  </si>
  <si>
    <t>FEC.ktoe.AT.PPA.PRINT.LOW_ENTH.THERM.NG_BIOGAS</t>
  </si>
  <si>
    <t>FEC.ktoe.AT.PPA.PRINT.LOW_ENTH.THERM.SOLAR_GEO</t>
  </si>
  <si>
    <t>FEC.ktoe.AT.PPA.PRINT.LOW_ENTH.HP.AMBIENT</t>
  </si>
  <si>
    <t>FEC.ktoe.AT.PPA.PRINT.LOW_ENTH.THERM.ELEC</t>
  </si>
  <si>
    <t>Printing and publishing</t>
  </si>
  <si>
    <t>FEC.ktoe.AT.PPA.PRINT.PRINTING.MECH.ELEC</t>
  </si>
  <si>
    <t>UED.ktoe.AT.PPA.PULP.TOTAL.TOTAL.TOTAL</t>
  </si>
  <si>
    <t>UED.ktoe.AT.PPA.PULP.LIGHT.GENERIC.ELEC</t>
  </si>
  <si>
    <t>UED.ktoe.AT.PPA.PULP.AIRCOMP.GENERIC.ELEC</t>
  </si>
  <si>
    <t>UED.ktoe.AT.PPA.PULP.MOTOR.GENERIC.ELEC</t>
  </si>
  <si>
    <t>UED.ktoe.AT.PPA.PULP.FANS.GENERIC.ELEC</t>
  </si>
  <si>
    <t>UED.ktoe.AT.PPA.PULP.LOW_ENTH.TOTAL.TOTAL</t>
  </si>
  <si>
    <t>UED.ktoe.AT.PPA.PULP.LOW_ENTH.THERM.DIESEL_LIQBIO</t>
  </si>
  <si>
    <t>UED.ktoe.AT.PPA.PULP.LOW_ENTH.THERM.NG_BIOGAS</t>
  </si>
  <si>
    <t>UED.ktoe.AT.PPA.PULP.LOW_ENTH.THERM.SOLAR_GEO</t>
  </si>
  <si>
    <t>UED.ktoe.AT.PPA.PULP.LOW_ENTH.HP.AMBIENT</t>
  </si>
  <si>
    <t>UED.ktoe.AT.PPA.PULP.LOW_ENTH.THERM.ELEC</t>
  </si>
  <si>
    <t>UED.ktoe.AT.PPA.PULP.PREPARATION.MECH.ELEC</t>
  </si>
  <si>
    <t>UED.ktoe.AT.PPA.PULP.PULPING.TOTAL.TOTAL</t>
  </si>
  <si>
    <t>UED.ktoe.AT.PPA.PULP.PULPING.STEAM.SOLIDS</t>
  </si>
  <si>
    <t>UED.ktoe.AT.PPA.PULP.PULPING.STEAM.RFG</t>
  </si>
  <si>
    <t>UED.ktoe.AT.PPA.PULP.PULPING.STEAM.LPG</t>
  </si>
  <si>
    <t>UED.ktoe.AT.PPA.PULP.PULPING.STEAM.DIESEL_LIQBIO</t>
  </si>
  <si>
    <t>UED.ktoe.AT.PPA.PULP.PULPING.STEAM.RFO</t>
  </si>
  <si>
    <t>UED.ktoe.AT.PPA.PULP.PULPING.STEAM.OTHER</t>
  </si>
  <si>
    <t>UED.ktoe.AT.PPA.PULP.PULPING.STEAM.NG_BIOGAS</t>
  </si>
  <si>
    <t>UED.ktoe.AT.PPA.PULP.PULPING.STEAM.DERIVED</t>
  </si>
  <si>
    <t>UED.ktoe.AT.PPA.PULP.PULPING.STEAM.BIOMASS_WASTE</t>
  </si>
  <si>
    <t>UED.ktoe.AT.PPA.PULP.PULPING.STEAM.STEAM_DISTR</t>
  </si>
  <si>
    <t>UED.ktoe.AT.PPA.PULP.PULPING_MECH.MECH.ELEC</t>
  </si>
  <si>
    <t>UED.ktoe.AT.PPA.PULP.BLEACHING.THERM.ELEC</t>
  </si>
  <si>
    <t>UED.ktoe.AT.PPA.PAPER.TOTAL.TOTAL.TOTAL</t>
  </si>
  <si>
    <t>UED.ktoe.AT.PPA.PAPER.LIGHT.GENERIC.ELEC</t>
  </si>
  <si>
    <t>UED.ktoe.AT.PPA.PAPER.AIRCOMP.GENERIC.ELEC</t>
  </si>
  <si>
    <t>UED.ktoe.AT.PPA.PAPER.MOTOR.GENERIC.ELEC</t>
  </si>
  <si>
    <t>UED.ktoe.AT.PPA.PAPER.FANS.GENERIC.ELEC</t>
  </si>
  <si>
    <t>UED.ktoe.AT.PPA.PAPER.LOW_ENTH.TOTAL.TOTAL</t>
  </si>
  <si>
    <t>UED.ktoe.AT.PPA.PAPER.LOW_ENTH.THERM.DIESEL_LIQBIO</t>
  </si>
  <si>
    <t>UED.ktoe.AT.PPA.PAPER.LOW_ENTH.THERM.NG_BIOGAS</t>
  </si>
  <si>
    <t>UED.ktoe.AT.PPA.PAPER.LOW_ENTH.THERM.SOLAR_GEO</t>
  </si>
  <si>
    <t>UED.ktoe.AT.PPA.PAPER.LOW_ENTH.HP.AMBIENT</t>
  </si>
  <si>
    <t>UED.ktoe.AT.PPA.PAPER.LOW_ENTH.THERM.ELEC</t>
  </si>
  <si>
    <t>UED.ktoe.AT.PPA.PAPER.PREPARATION.TOTAL.TOTAL</t>
  </si>
  <si>
    <t>UED.ktoe.AT.PPA.PAPER.PREPARATION.THERM.SOLIDS</t>
  </si>
  <si>
    <t>UED.ktoe.AT.PPA.PAPER.PREPARATION.THERM.RFG</t>
  </si>
  <si>
    <t>UED.ktoe.AT.PPA.PAPER.PREPARATION.THERM.LPG</t>
  </si>
  <si>
    <t>UED.ktoe.AT.PPA.PAPER.PREPARATION.THERM.DIESEL_LIQBIO</t>
  </si>
  <si>
    <t>UED.ktoe.AT.PPA.PAPER.PREPARATION.THERM.RFO</t>
  </si>
  <si>
    <t>UED.ktoe.AT.PPA.PAPER.PREPARATION.THERM.OTHER</t>
  </si>
  <si>
    <t>UED.ktoe.AT.PPA.PAPER.PREPARATION.THERM.NG_BIOGAS</t>
  </si>
  <si>
    <t>UED.ktoe.AT.PPA.PAPER.PREPARATION.THERM.DERIVED</t>
  </si>
  <si>
    <t>UED.ktoe.AT.PPA.PAPER.PREPARATION.THERM.BIOMASS_WASTE</t>
  </si>
  <si>
    <t>UED.ktoe.AT.PPA.PAPER.PREPARATION.THERM.STEAM_DISTR</t>
  </si>
  <si>
    <t>UED.ktoe.AT.PPA.PAPER.PREPARATION_ELEC.MECH.ELEC</t>
  </si>
  <si>
    <t>UED.ktoe.AT.PPA.PAPER.PAPER_MACHINE.TOTAL.TOTAL</t>
  </si>
  <si>
    <t>UED.ktoe.AT.PPA.PAPER.PAPER_MACHINE.STEAM.SOLIDS</t>
  </si>
  <si>
    <t>UED.ktoe.AT.PPA.PAPER.PAPER_MACHINE.STEAM.RFG</t>
  </si>
  <si>
    <t>UED.ktoe.AT.PPA.PAPER.PAPER_MACHINE.STEAM.LPG</t>
  </si>
  <si>
    <t>UED.ktoe.AT.PPA.PAPER.PAPER_MACHINE.STEAM.DIESEL_LIQBIO</t>
  </si>
  <si>
    <t>UED.ktoe.AT.PPA.PAPER.PAPER_MACHINE.STEAM.RFO</t>
  </si>
  <si>
    <t>UED.ktoe.AT.PPA.PAPER.PAPER_MACHINE.STEAM.OTHER</t>
  </si>
  <si>
    <t>UED.ktoe.AT.PPA.PAPER.PAPER_MACHINE.STEAM.NG_BIOGAS</t>
  </si>
  <si>
    <t>UED.ktoe.AT.PPA.PAPER.PAPER_MACHINE.STEAM.DERIVED</t>
  </si>
  <si>
    <t>UED.ktoe.AT.PPA.PAPER.PAPER_MACHINE.STEAM.BIOMASS_WASTE</t>
  </si>
  <si>
    <t>UED.ktoe.AT.PPA.PAPER.PAPER_MACHINE.STEAM.STEAM_DISTR</t>
  </si>
  <si>
    <t>UED.ktoe.AT.PPA.PAPER.PAPER_MACHINE_ELEC.ELEC.ELEC</t>
  </si>
  <si>
    <t>UED.ktoe.AT.PPA.PAPER.FINISHING.TOTAL.TOTAL</t>
  </si>
  <si>
    <t>UED.ktoe.AT.PPA.PAPER.FINISHING.STEAM.SOLIDS</t>
  </si>
  <si>
    <t>UED.ktoe.AT.PPA.PAPER.FINISHING.STEAM.RFG</t>
  </si>
  <si>
    <t>UED.ktoe.AT.PPA.PAPER.FINISHING.STEAM.LPG</t>
  </si>
  <si>
    <t>UED.ktoe.AT.PPA.PAPER.FINISHING.STEAM.DIESEL_LIQBIO</t>
  </si>
  <si>
    <t>UED.ktoe.AT.PPA.PAPER.FINISHING.STEAM.RFO</t>
  </si>
  <si>
    <t>UED.ktoe.AT.PPA.PAPER.FINISHING.STEAM.OTHER</t>
  </si>
  <si>
    <t>UED.ktoe.AT.PPA.PAPER.FINISHING.STEAM.NG_BIOGAS</t>
  </si>
  <si>
    <t>UED.ktoe.AT.PPA.PAPER.FINISHING.STEAM.DERIVED</t>
  </si>
  <si>
    <t>UED.ktoe.AT.PPA.PAPER.FINISHING.STEAM.BIOMASS_WASTE</t>
  </si>
  <si>
    <t>UED.ktoe.AT.PPA.PAPER.FINISHING.STEAM.STEAM_DISTR</t>
  </si>
  <si>
    <t>UED.ktoe.AT.PPA.PAPER.FINISHING_ELEC.ELEC.ELEC</t>
  </si>
  <si>
    <t>UED.ktoe.AT.PPA.PRINT.TOTAL.TOTAL.TOTAL</t>
  </si>
  <si>
    <t>UED.ktoe.AT.PPA.PRINT.LIGHT.GENERIC.ELEC</t>
  </si>
  <si>
    <t>UED.ktoe.AT.PPA.PRINT.AIRCOMP.GENERIC.ELEC</t>
  </si>
  <si>
    <t>UED.ktoe.AT.PPA.PRINT.MOTOR.GENERIC.ELEC</t>
  </si>
  <si>
    <t>UED.ktoe.AT.PPA.PRINT.FANS.GENERIC.ELEC</t>
  </si>
  <si>
    <t>UED.ktoe.AT.PPA.PRINT.LOW_ENTH.TOTAL.TOTAL</t>
  </si>
  <si>
    <t>UED.ktoe.AT.PPA.PRINT.LOW_ENTH.THERM.DIESEL_LIQBIO</t>
  </si>
  <si>
    <t>UED.ktoe.AT.PPA.PRINT.LOW_ENTH.THERM.NG_BIOGAS</t>
  </si>
  <si>
    <t>UED.ktoe.AT.PPA.PRINT.LOW_ENTH.THERM.SOLAR_GEO</t>
  </si>
  <si>
    <t>UED.ktoe.AT.PPA.PRINT.LOW_ENTH.HP.AMBIENT</t>
  </si>
  <si>
    <t>UED.ktoe.AT.PPA.PRINT.LOW_ENTH.THERM.ELEC</t>
  </si>
  <si>
    <t>UED.ktoe.AT.PPA.PRINT.PRINTING.MECH.ELEC</t>
  </si>
  <si>
    <t>FUEL_EMI.ktCO2.AT.PPA.PULP.TOTAL.TOTAL.TOTAL</t>
  </si>
  <si>
    <t>FUEL_EMI.ktCO2.AT.PPA.PULP.LIGHT.GENERIC.ELEC</t>
  </si>
  <si>
    <t>FUEL_EMI.ktCO2.AT.PPA.PULP.AIRCOMP.GENERIC.ELEC</t>
  </si>
  <si>
    <t>FUEL_EMI.ktCO2.AT.PPA.PULP.MOTOR.GENERIC.ELEC</t>
  </si>
  <si>
    <t>FUEL_EMI.ktCO2.AT.PPA.PULP.FANS.GENERIC.ELEC</t>
  </si>
  <si>
    <t>FUEL_EMI.ktCO2.AT.PPA.PULP.LOW_ENTH.TOTAL.TOTAL</t>
  </si>
  <si>
    <t>FUEL_EMI.ktCO2.AT.PPA.PULP.LOW_ENTH.THERM.DIESEL_LIQBIO</t>
  </si>
  <si>
    <t>FUEL_EMI.ktCO2.AT.PPA.PULP.LOW_ENTH.THERM.NG_BIOGAS</t>
  </si>
  <si>
    <t>FUEL_EMI.ktCO2.AT.PPA.PULP.LOW_ENTH.THERM.SOLAR_GEO</t>
  </si>
  <si>
    <t>FUEL_EMI.ktCO2.AT.PPA.PULP.LOW_ENTH.HP.AMBIENT</t>
  </si>
  <si>
    <t>FUEL_EMI.ktCO2.AT.PPA.PULP.LOW_ENTH.THERM.ELEC</t>
  </si>
  <si>
    <t>FUEL_EMI.ktCO2.AT.PPA.PULP.PREPARATION.MECH.ELEC</t>
  </si>
  <si>
    <t>FUEL_EMI.ktCO2.AT.PPA.PULP.PULPING.TOTAL.TOTAL</t>
  </si>
  <si>
    <t>FUEL_EMI.ktCO2.AT.PPA.PULP.PULPING.STEAM.SOLIDS</t>
  </si>
  <si>
    <t>FUEL_EMI.ktCO2.AT.PPA.PULP.PULPING.STEAM.RFG</t>
  </si>
  <si>
    <t>FUEL_EMI.ktCO2.AT.PPA.PULP.PULPING.STEAM.LPG</t>
  </si>
  <si>
    <t>FUEL_EMI.ktCO2.AT.PPA.PULP.PULPING.STEAM.DIESEL_LIQBIO</t>
  </si>
  <si>
    <t>FUEL_EMI.ktCO2.AT.PPA.PULP.PULPING.STEAM.RFO</t>
  </si>
  <si>
    <t>FUEL_EMI.ktCO2.AT.PPA.PULP.PULPING.STEAM.OTHER</t>
  </si>
  <si>
    <t>FUEL_EMI.ktCO2.AT.PPA.PULP.PULPING.STEAM.NG_BIOGAS</t>
  </si>
  <si>
    <t>FUEL_EMI.ktCO2.AT.PPA.PULP.PULPING.STEAM.DERIVED</t>
  </si>
  <si>
    <t>FUEL_EMI.ktCO2.AT.PPA.PULP.PULPING.STEAM.BIOMASS_WASTE</t>
  </si>
  <si>
    <t>FUEL_EMI.ktCO2.AT.PPA.PULP.PULPING.STEAM.STEAM_DISTR</t>
  </si>
  <si>
    <t>FUEL_EMI.ktCO2.AT.PPA.PULP.PULPING_MECH.MECH.ELEC</t>
  </si>
  <si>
    <t>FUEL_EMI.ktCO2.AT.PPA.PULP.BLEACHING.THERM.ELEC</t>
  </si>
  <si>
    <t>FUEL_EMI.ktCO2.AT.PPA.PAPER.TOTAL.TOTAL.TOTAL</t>
  </si>
  <si>
    <t>FUEL_EMI.ktCO2.AT.PPA.PAPER.LIGHT.GENERIC.ELEC</t>
  </si>
  <si>
    <t>FUEL_EMI.ktCO2.AT.PPA.PAPER.AIRCOMP.GENERIC.ELEC</t>
  </si>
  <si>
    <t>FUEL_EMI.ktCO2.AT.PPA.PAPER.MOTOR.GENERIC.ELEC</t>
  </si>
  <si>
    <t>FUEL_EMI.ktCO2.AT.PPA.PAPER.FANS.GENERIC.ELEC</t>
  </si>
  <si>
    <t>FUEL_EMI.ktCO2.AT.PPA.PAPER.LOW_ENTH.TOTAL.TOTAL</t>
  </si>
  <si>
    <t>FUEL_EMI.ktCO2.AT.PPA.PAPER.LOW_ENTH.THERM.DIESEL_LIQBIO</t>
  </si>
  <si>
    <t>FUEL_EMI.ktCO2.AT.PPA.PAPER.LOW_ENTH.THERM.NG_BIOGAS</t>
  </si>
  <si>
    <t>FUEL_EMI.ktCO2.AT.PPA.PAPER.LOW_ENTH.THERM.SOLAR_GEO</t>
  </si>
  <si>
    <t>FUEL_EMI.ktCO2.AT.PPA.PAPER.LOW_ENTH.HP.AMBIENT</t>
  </si>
  <si>
    <t>FUEL_EMI.ktCO2.AT.PPA.PAPER.LOW_ENTH.THERM.ELEC</t>
  </si>
  <si>
    <t>FUEL_EMI.ktCO2.AT.PPA.PAPER.PREPARATION.TOTAL.TOTAL</t>
  </si>
  <si>
    <t>FUEL_EMI.ktCO2.AT.PPA.PAPER.PREPARATION.THERM.SOLIDS</t>
  </si>
  <si>
    <t>FUEL_EMI.ktCO2.AT.PPA.PAPER.PREPARATION.THERM.RFG</t>
  </si>
  <si>
    <t>FUEL_EMI.ktCO2.AT.PPA.PAPER.PREPARATION.THERM.LPG</t>
  </si>
  <si>
    <t>FUEL_EMI.ktCO2.AT.PPA.PAPER.PREPARATION.THERM.DIESEL_LIQBIO</t>
  </si>
  <si>
    <t>FUEL_EMI.ktCO2.AT.PPA.PAPER.PREPARATION.THERM.RFO</t>
  </si>
  <si>
    <t>FUEL_EMI.ktCO2.AT.PPA.PAPER.PREPARATION.THERM.OTHER</t>
  </si>
  <si>
    <t>FUEL_EMI.ktCO2.AT.PPA.PAPER.PREPARATION.THERM.NG_BIOGAS</t>
  </si>
  <si>
    <t>FUEL_EMI.ktCO2.AT.PPA.PAPER.PREPARATION.THERM.DERIVED</t>
  </si>
  <si>
    <t>FUEL_EMI.ktCO2.AT.PPA.PAPER.PREPARATION.THERM.BIOMASS_WASTE</t>
  </si>
  <si>
    <t>FUEL_EMI.ktCO2.AT.PPA.PAPER.PREPARATION.THERM.STEAM_DISTR</t>
  </si>
  <si>
    <t>FUEL_EMI.ktCO2.AT.PPA.PAPER.PREPARATION_ELEC.MECH.ELEC</t>
  </si>
  <si>
    <t>FUEL_EMI.ktCO2.AT.PPA.PAPER.PAPER_MACHINE.TOTAL.TOTAL</t>
  </si>
  <si>
    <t>FUEL_EMI.ktCO2.AT.PPA.PAPER.PAPER_MACHINE.STEAM.SOLIDS</t>
  </si>
  <si>
    <t>FUEL_EMI.ktCO2.AT.PPA.PAPER.PAPER_MACHINE.STEAM.RFG</t>
  </si>
  <si>
    <t>FUEL_EMI.ktCO2.AT.PPA.PAPER.PAPER_MACHINE.STEAM.LPG</t>
  </si>
  <si>
    <t>FUEL_EMI.ktCO2.AT.PPA.PAPER.PAPER_MACHINE.STEAM.DIESEL_LIQBIO</t>
  </si>
  <si>
    <t>FUEL_EMI.ktCO2.AT.PPA.PAPER.PAPER_MACHINE.STEAM.RFO</t>
  </si>
  <si>
    <t>FUEL_EMI.ktCO2.AT.PPA.PAPER.PAPER_MACHINE.STEAM.OTHER</t>
  </si>
  <si>
    <t>FUEL_EMI.ktCO2.AT.PPA.PAPER.PAPER_MACHINE.STEAM.NG_BIOGAS</t>
  </si>
  <si>
    <t>FUEL_EMI.ktCO2.AT.PPA.PAPER.PAPER_MACHINE.STEAM.DERIVED</t>
  </si>
  <si>
    <t>FUEL_EMI.ktCO2.AT.PPA.PAPER.PAPER_MACHINE.STEAM.BIOMASS_WASTE</t>
  </si>
  <si>
    <t>FUEL_EMI.ktCO2.AT.PPA.PAPER.PAPER_MACHINE.STEAM.STEAM_DISTR</t>
  </si>
  <si>
    <t>FUEL_EMI.ktCO2.AT.PPA.PAPER.PAPER_MACHINE_ELEC.ELEC.ELEC</t>
  </si>
  <si>
    <t>FUEL_EMI.ktCO2.AT.PPA.PAPER.FINISHING.TOTAL.TOTAL</t>
  </si>
  <si>
    <t>FUEL_EMI.ktCO2.AT.PPA.PAPER.FINISHING.STEAM.SOLIDS</t>
  </si>
  <si>
    <t>FUEL_EMI.ktCO2.AT.PPA.PAPER.FINISHING.STEAM.RFG</t>
  </si>
  <si>
    <t>FUEL_EMI.ktCO2.AT.PPA.PAPER.FINISHING.STEAM.LPG</t>
  </si>
  <si>
    <t>FUEL_EMI.ktCO2.AT.PPA.PAPER.FINISHING.STEAM.DIESEL_LIQBIO</t>
  </si>
  <si>
    <t>FUEL_EMI.ktCO2.AT.PPA.PAPER.FINISHING.STEAM.RFO</t>
  </si>
  <si>
    <t>FUEL_EMI.ktCO2.AT.PPA.PAPER.FINISHING.STEAM.OTHER</t>
  </si>
  <si>
    <t>FUEL_EMI.ktCO2.AT.PPA.PAPER.FINISHING.STEAM.NG_BIOGAS</t>
  </si>
  <si>
    <t>FUEL_EMI.ktCO2.AT.PPA.PAPER.FINISHING.STEAM.DERIVED</t>
  </si>
  <si>
    <t>FUEL_EMI.ktCO2.AT.PPA.PAPER.FINISHING.STEAM.BIOMASS_WASTE</t>
  </si>
  <si>
    <t>FUEL_EMI.ktCO2.AT.PPA.PAPER.FINISHING.STEAM.STEAM_DISTR</t>
  </si>
  <si>
    <t>FUEL_EMI.ktCO2.AT.PPA.PAPER.FINISHING_ELEC.ELEC.ELEC</t>
  </si>
  <si>
    <t>FUEL_EMI.ktCO2.AT.PPA.PRINT.TOTAL.TOTAL.TOTAL</t>
  </si>
  <si>
    <t>FUEL_EMI.ktCO2.AT.PPA.PRINT.LIGHT.GENERIC.ELEC</t>
  </si>
  <si>
    <t>FUEL_EMI.ktCO2.AT.PPA.PRINT.AIRCOMP.GENERIC.ELEC</t>
  </si>
  <si>
    <t>FUEL_EMI.ktCO2.AT.PPA.PRINT.MOTOR.GENERIC.ELEC</t>
  </si>
  <si>
    <t>FUEL_EMI.ktCO2.AT.PPA.PRINT.FANS.GENERIC.ELEC</t>
  </si>
  <si>
    <t>FUEL_EMI.ktCO2.AT.PPA.PRINT.LOW_ENTH.TOTAL.TOTAL</t>
  </si>
  <si>
    <t>FUEL_EMI.ktCO2.AT.PPA.PRINT.LOW_ENTH.THERM.DIESEL_LIQBIO</t>
  </si>
  <si>
    <t>FUEL_EMI.ktCO2.AT.PPA.PRINT.LOW_ENTH.THERM.NG_BIOGAS</t>
  </si>
  <si>
    <t>FUEL_EMI.ktCO2.AT.PPA.PRINT.LOW_ENTH.THERM.SOLAR_GEO</t>
  </si>
  <si>
    <t>FUEL_EMI.ktCO2.AT.PPA.PRINT.LOW_ENTH.HP.AMBIENT</t>
  </si>
  <si>
    <t>FUEL_EMI.ktCO2.AT.PPA.PRINT.LOW_ENTH.THERM.ELEC</t>
  </si>
  <si>
    <t>FUEL_EMI.ktCO2.AT.PPA.PRINT.PRINTING.MECH.ELEC</t>
  </si>
  <si>
    <t>VA.Meuro2023.AT.FBT.FBT</t>
  </si>
  <si>
    <t>Physical output (index)</t>
  </si>
  <si>
    <t>OUTPUT.index.AT.FBT.FBT</t>
  </si>
  <si>
    <t>Installed capacity (production index)</t>
  </si>
  <si>
    <t>CAP.index.AT.FBT.FBT</t>
  </si>
  <si>
    <t>Capacity investment (production index)</t>
  </si>
  <si>
    <t>NEWCAP.index.AT.FBT.FBT</t>
  </si>
  <si>
    <t>Decommissioned capacity (production index)</t>
  </si>
  <si>
    <t>Idle capacity (production index)</t>
  </si>
  <si>
    <t>FEC.ktoe.AT.FBT.FBT.TOTAL.TOTAL.TOTAL</t>
  </si>
  <si>
    <t>FEC.ktoe.AT.FBT.FBT.TOTAL.TOTAL.SOLIDS</t>
  </si>
  <si>
    <t>FEC.ktoe.AT.FBT.FBT.TOTAL.TOTAL.RFG</t>
  </si>
  <si>
    <t>FEC.ktoe.AT.FBT.FBT.TOTAL.TOTAL.LPG</t>
  </si>
  <si>
    <t>FEC.ktoe.AT.FBT.FBT.TOTAL.TOTAL.DIESEL</t>
  </si>
  <si>
    <t>FEC.ktoe.AT.FBT.FBT.TOTAL.TOTAL.RFO</t>
  </si>
  <si>
    <t>FEC.ktoe.AT.FBT.FBT.TOTAL.TOTAL.OTHER</t>
  </si>
  <si>
    <t>FEC.ktoe.AT.FBT.FBT.TOTAL.TOTAL.NG</t>
  </si>
  <si>
    <t>FEC.ktoe.AT.FBT.FBT.TOTAL.TOTAL.DERIVED</t>
  </si>
  <si>
    <t>FEC.ktoe.AT.FBT.FBT.TOTAL.TOTAL.BIOMASS_WASTE</t>
  </si>
  <si>
    <t>FEC.ktoe.AT.FBT.FBT.TOTAL.TOTAL.BIOGAS</t>
  </si>
  <si>
    <t>FEC.ktoe.AT.FBT.FBT.TOTAL.TOTAL.LIQBIO</t>
  </si>
  <si>
    <t>FEC.ktoe.AT.FBT.FBT.TOTAL.TOTAL.SOLAR</t>
  </si>
  <si>
    <t>FEC.ktoe.AT.FBT.FBT.TOTAL.TOTAL.GEO</t>
  </si>
  <si>
    <t>FEC.ktoe.AT.FBT.FBT.TOTAL.TOTAL.AMBIENT</t>
  </si>
  <si>
    <t>FEC.ktoe.AT.FBT.FBT.TOTAL.TOTAL.STEAM_DISTR</t>
  </si>
  <si>
    <t>FEC.ktoe.AT.FBT.FBT.TOTAL.TOTAL.ELEC</t>
  </si>
  <si>
    <t>Energy intensity (toe / physical output index)</t>
  </si>
  <si>
    <t>Useful energy demand intensity (toe useful / physical output index)</t>
  </si>
  <si>
    <t>FEC.ktoe.AT.FBT.FBT.LIGHT.GENERIC.ELEC</t>
  </si>
  <si>
    <t>FEC.ktoe.AT.FBT.FBT.AIRCOMP.GENERIC.ELEC</t>
  </si>
  <si>
    <t>FEC.ktoe.AT.FBT.FBT.MOTOR.GENERIC.ELEC</t>
  </si>
  <si>
    <t>FEC.ktoe.AT.FBT.FBT.FANS.GENERIC.ELEC</t>
  </si>
  <si>
    <t>FEC.ktoe.AT.FBT.FBT.LOW_ENTH.TOTAL.TOTAL</t>
  </si>
  <si>
    <t>FEC.ktoe.AT.FBT.FBT.LOW_ENTH.THERM.DIESEL_LIQBIO</t>
  </si>
  <si>
    <t>FEC.ktoe.AT.FBT.FBT.LOW_ENTH.THERM.NG_BIOGAS</t>
  </si>
  <si>
    <t>FEC.ktoe.AT.FBT.FBT.LOW_ENTH.THERM.SOLAR_GEO</t>
  </si>
  <si>
    <t>FEC.ktoe.AT.FBT.FBT.LOW_ENTH.HP.AMBIENT</t>
  </si>
  <si>
    <t>FEC.ktoe.AT.FBT.FBT.LOW_ENTH.THERM.ELEC</t>
  </si>
  <si>
    <t>Food: Oven (direct heat)</t>
  </si>
  <si>
    <t>Food: Direct Heat - Thermal</t>
  </si>
  <si>
    <t>FEC.ktoe.AT.FBT.FBT.OVEN.THERM.TOTAL</t>
  </si>
  <si>
    <t>FEC.ktoe.AT.FBT.FBT.OVEN.THERM.SOLIDS</t>
  </si>
  <si>
    <t>FEC.ktoe.AT.FBT.FBT.OVEN.THERM.LPG</t>
  </si>
  <si>
    <t>FEC.ktoe.AT.FBT.FBT.OVEN.THERM.DIESEL_LIQBIO</t>
  </si>
  <si>
    <t>FEC.ktoe.AT.FBT.FBT.OVEN.THERM.RFO</t>
  </si>
  <si>
    <t>FEC.ktoe.AT.FBT.FBT.OVEN.THERM.NG_BIOGAS</t>
  </si>
  <si>
    <t>Food: Direct Heat - Electric</t>
  </si>
  <si>
    <t>FEC.ktoe.AT.FBT.FBT.OVEN.ELEC.ELEC</t>
  </si>
  <si>
    <t>Food: Direct Heat - Microwave</t>
  </si>
  <si>
    <t>FEC.ktoe.AT.FBT.FBT.OVEN_MICROW.MICROW.ELEC</t>
  </si>
  <si>
    <t>Food: Specific process heat</t>
  </si>
  <si>
    <t>Food: Process Heat - Thermal</t>
  </si>
  <si>
    <t>FEC.ktoe.AT.FBT.FBT.PROC_HEAT.THERM.TOTAL</t>
  </si>
  <si>
    <t>FEC.ktoe.AT.FBT.FBT.PROC_HEAT.THERM.SOLIDS</t>
  </si>
  <si>
    <t>FEC.ktoe.AT.FBT.FBT.PROC_HEAT.THERM.LPG</t>
  </si>
  <si>
    <t>FEC.ktoe.AT.FBT.FBT.PROC_HEAT.THERM.DIESEL_LIQBIO</t>
  </si>
  <si>
    <t>FEC.ktoe.AT.FBT.FBT.PROC_HEAT.THERM.RFO</t>
  </si>
  <si>
    <t>FEC.ktoe.AT.FBT.FBT.PROC_HEAT.THERM.NG_BIOGAS</t>
  </si>
  <si>
    <t>Food: Process Heat - Electric</t>
  </si>
  <si>
    <t>FEC.ktoe.AT.FBT.FBT.PROC_HEAT.ELEC.ELEC</t>
  </si>
  <si>
    <t>Food: Process Heat - Microwave</t>
  </si>
  <si>
    <t>FEC.ktoe.AT.FBT.FBT.PROC_HEAT_MICROW.MICROW.ELEC</t>
  </si>
  <si>
    <t>Food: Steam processing</t>
  </si>
  <si>
    <t>FEC.ktoe.AT.FBT.FBT.PROCESSING.TOTAL.TOTAL</t>
  </si>
  <si>
    <t>FEC.ktoe.AT.FBT.FBT.PROCESSING.STEAM.SOLIDS</t>
  </si>
  <si>
    <t>FEC.ktoe.AT.FBT.FBT.PROCESSING.STEAM.RFG</t>
  </si>
  <si>
    <t>FEC.ktoe.AT.FBT.FBT.PROCESSING.STEAM.LPG</t>
  </si>
  <si>
    <t>FEC.ktoe.AT.FBT.FBT.PROCESSING.STEAM.DIESEL_LIQBIO</t>
  </si>
  <si>
    <t>FEC.ktoe.AT.FBT.FBT.PROCESSING.STEAM.RFO</t>
  </si>
  <si>
    <t>FEC.ktoe.AT.FBT.FBT.PROCESSING.STEAM.OTHER</t>
  </si>
  <si>
    <t>FEC.ktoe.AT.FBT.FBT.PROCESSING.STEAM.NG_BIOGAS</t>
  </si>
  <si>
    <t>FEC.ktoe.AT.FBT.FBT.PROCESSING.STEAM.DERIVED</t>
  </si>
  <si>
    <t>FEC.ktoe.AT.FBT.FBT.PROCESSING.STEAM.BIOMASS_WASTE</t>
  </si>
  <si>
    <t>FEC.ktoe.AT.FBT.FBT.PROCESSING.STEAM.STEAM_DISTR</t>
  </si>
  <si>
    <t>Food: Drying</t>
  </si>
  <si>
    <t>Food: Thermal drying</t>
  </si>
  <si>
    <t>FEC.ktoe.AT.FBT.FBT.DRYING.TOTAL.TOTAL</t>
  </si>
  <si>
    <t>FEC.ktoe.AT.FBT.FBT.DRYING.THERM.SOLIDS</t>
  </si>
  <si>
    <t>FEC.ktoe.AT.FBT.FBT.DRYING.THERM.LPG</t>
  </si>
  <si>
    <t>FEC.ktoe.AT.FBT.FBT.DRYING.THERM.DIESEL_LIQBIO</t>
  </si>
  <si>
    <t>FEC.ktoe.AT.FBT.FBT.DRYING.THERM.RFO</t>
  </si>
  <si>
    <t>FEC.ktoe.AT.FBT.FBT.DRYING.THERM.NG_BIOGAS</t>
  </si>
  <si>
    <t>Food: Steam drying</t>
  </si>
  <si>
    <t>FEC.ktoe.AT.FBT.FBT.DRYING_STEAM.TOTAL.TOTAL</t>
  </si>
  <si>
    <t>FEC.ktoe.AT.FBT.FBT.DRYING_STEAM.STEAM.SOLIDS</t>
  </si>
  <si>
    <t>FEC.ktoe.AT.FBT.FBT.DRYING_STEAM.STEAM.RFG</t>
  </si>
  <si>
    <t>FEC.ktoe.AT.FBT.FBT.DRYING_STEAM.STEAM.LPG</t>
  </si>
  <si>
    <t>FEC.ktoe.AT.FBT.FBT.DRYING_STEAM.STEAM.DIESEL_LIQBIO</t>
  </si>
  <si>
    <t>FEC.ktoe.AT.FBT.FBT.DRYING_STEAM.STEAM.RFO</t>
  </si>
  <si>
    <t>FEC.ktoe.AT.FBT.FBT.DRYING_STEAM.STEAM.OTHER</t>
  </si>
  <si>
    <t>FEC.ktoe.AT.FBT.FBT.DRYING_STEAM.STEAM.NG_BIOGAS</t>
  </si>
  <si>
    <t>FEC.ktoe.AT.FBT.FBT.DRYING_STEAM.STEAM.DERIVED</t>
  </si>
  <si>
    <t>FEC.ktoe.AT.FBT.FBT.DRYING_STEAM.STEAM.BIOMASS_WASTE</t>
  </si>
  <si>
    <t>FEC.ktoe.AT.FBT.FBT.DRYING_STEAM.STEAM.STEAM_DISTR</t>
  </si>
  <si>
    <t>Food: Electric drying</t>
  </si>
  <si>
    <t>FEC.ktoe.AT.FBT.FBT.DRYING_ELEC.ELEC.ELEC</t>
  </si>
  <si>
    <t>Food: Freeze drying</t>
  </si>
  <si>
    <t>FEC.ktoe.AT.FBT.FBT.DRYING_FREEZE.FREEZE_DRY.ELEC</t>
  </si>
  <si>
    <t>Food: Microwave drying</t>
  </si>
  <si>
    <t>FEC.ktoe.AT.FBT.FBT.DRYING_MICROW.MICROW.ELEC</t>
  </si>
  <si>
    <t>Food: Process cooling and refrigeration</t>
  </si>
  <si>
    <t>Food: Thermal cooling</t>
  </si>
  <si>
    <t>FEC.ktoe.AT.FBT.FBT.PROC_COOL_THERM.THERM.NG_BIOGAS</t>
  </si>
  <si>
    <t>Food: Steam cooling</t>
  </si>
  <si>
    <t>FEC.ktoe.AT.FBT.FBT.PROC_COOL.TOTAL.TOTAL</t>
  </si>
  <si>
    <t>FEC.ktoe.AT.FBT.FBT.PROC_COOL.STEAM.SOLIDS</t>
  </si>
  <si>
    <t>FEC.ktoe.AT.FBT.FBT.PROC_COOL.STEAM.RFG</t>
  </si>
  <si>
    <t>FEC.ktoe.AT.FBT.FBT.PROC_COOL.STEAM.LPG</t>
  </si>
  <si>
    <t>FEC.ktoe.AT.FBT.FBT.PROC_COOL.STEAM.DIESEL_LIQBIO</t>
  </si>
  <si>
    <t>FEC.ktoe.AT.FBT.FBT.PROC_COOL.STEAM.RFO</t>
  </si>
  <si>
    <t>FEC.ktoe.AT.FBT.FBT.PROC_COOL.STEAM.OTHER</t>
  </si>
  <si>
    <t>FEC.ktoe.AT.FBT.FBT.PROC_COOL.STEAM.NG_BIOGAS</t>
  </si>
  <si>
    <t>FEC.ktoe.AT.FBT.FBT.PROC_COOL.STEAM.DERIVED</t>
  </si>
  <si>
    <t>FEC.ktoe.AT.FBT.FBT.PROC_COOL.STEAM.BIOMASS_WASTE</t>
  </si>
  <si>
    <t>FEC.ktoe.AT.FBT.FBT.PROC_COOL.STEAM.STEAM_DISTR</t>
  </si>
  <si>
    <t>Food: Electric cooling</t>
  </si>
  <si>
    <t>FEC.ktoe.AT.FBT.FBT.PROC_COOL_ELEC.ELEC.ELEC</t>
  </si>
  <si>
    <t>Food: Electric machinery</t>
  </si>
  <si>
    <t>FEC.ktoe.AT.FBT.FBT.GENERIC.MECH.ELEC</t>
  </si>
  <si>
    <t>UED.ktoe.AT.FBT.FBT.TOTAL.TOTAL.TOTAL</t>
  </si>
  <si>
    <t>UED.ktoe.AT.FBT.FBT.LIGHT.GENERIC.ELEC</t>
  </si>
  <si>
    <t>UED.ktoe.AT.FBT.FBT.AIRCOMP.GENERIC.ELEC</t>
  </si>
  <si>
    <t>UED.ktoe.AT.FBT.FBT.MOTOR.GENERIC.ELEC</t>
  </si>
  <si>
    <t>UED.ktoe.AT.FBT.FBT.FANS.GENERIC.ELEC</t>
  </si>
  <si>
    <t>UED.ktoe.AT.FBT.FBT.LOW_ENTH.TOTAL.TOTAL</t>
  </si>
  <si>
    <t>UED.ktoe.AT.FBT.FBT.LOW_ENTH.THERM.DIESEL_LIQBIO</t>
  </si>
  <si>
    <t>UED.ktoe.AT.FBT.FBT.LOW_ENTH.THERM.NG_BIOGAS</t>
  </si>
  <si>
    <t>UED.ktoe.AT.FBT.FBT.LOW_ENTH.THERM.SOLAR_GEO</t>
  </si>
  <si>
    <t>UED.ktoe.AT.FBT.FBT.LOW_ENTH.HP.AMBIENT</t>
  </si>
  <si>
    <t>UED.ktoe.AT.FBT.FBT.LOW_ENTH.THERM.ELEC</t>
  </si>
  <si>
    <t>UED.ktoe.AT.FBT.FBT.OVEN.THERM.TOTAL</t>
  </si>
  <si>
    <t>UED.ktoe.AT.FBT.FBT.OVEN.THERM.SOLIDS</t>
  </si>
  <si>
    <t>UED.ktoe.AT.FBT.FBT.OVEN.THERM.LPG</t>
  </si>
  <si>
    <t>UED.ktoe.AT.FBT.FBT.OVEN.THERM.DIESEL_LIQBIO</t>
  </si>
  <si>
    <t>UED.ktoe.AT.FBT.FBT.OVEN.THERM.RFO</t>
  </si>
  <si>
    <t>UED.ktoe.AT.FBT.FBT.OVEN.THERM.NG_BIOGAS</t>
  </si>
  <si>
    <t>UED.ktoe.AT.FBT.FBT.OVEN.ELEC.ELEC</t>
  </si>
  <si>
    <t>UED.ktoe.AT.FBT.FBT.OVEN_MICROW.MICROW.ELEC</t>
  </si>
  <si>
    <t>UED.ktoe.AT.FBT.FBT.PROC_HEAT.THERM.TOTAL</t>
  </si>
  <si>
    <t>UED.ktoe.AT.FBT.FBT.PROC_HEAT.THERM.SOLIDS</t>
  </si>
  <si>
    <t>UED.ktoe.AT.FBT.FBT.PROC_HEAT.THERM.LPG</t>
  </si>
  <si>
    <t>UED.ktoe.AT.FBT.FBT.PROC_HEAT.THERM.DIESEL_LIQBIO</t>
  </si>
  <si>
    <t>UED.ktoe.AT.FBT.FBT.PROC_HEAT.THERM.RFO</t>
  </si>
  <si>
    <t>UED.ktoe.AT.FBT.FBT.PROC_HEAT.THERM.NG_BIOGAS</t>
  </si>
  <si>
    <t>UED.ktoe.AT.FBT.FBT.PROC_HEAT.ELEC.ELEC</t>
  </si>
  <si>
    <t>UED.ktoe.AT.FBT.FBT.PROC_HEAT_MICROW.MICROW.ELEC</t>
  </si>
  <si>
    <t>UED.ktoe.AT.FBT.FBT.PROCESSING.TOTAL.TOTAL</t>
  </si>
  <si>
    <t>UED.ktoe.AT.FBT.FBT.PROCESSING.STEAM.SOLIDS</t>
  </si>
  <si>
    <t>UED.ktoe.AT.FBT.FBT.PROCESSING.STEAM.RFG</t>
  </si>
  <si>
    <t>UED.ktoe.AT.FBT.FBT.PROCESSING.STEAM.LPG</t>
  </si>
  <si>
    <t>UED.ktoe.AT.FBT.FBT.PROCESSING.STEAM.DIESEL_LIQBIO</t>
  </si>
  <si>
    <t>UED.ktoe.AT.FBT.FBT.PROCESSING.STEAM.RFO</t>
  </si>
  <si>
    <t>UED.ktoe.AT.FBT.FBT.PROCESSING.STEAM.OTHER</t>
  </si>
  <si>
    <t>UED.ktoe.AT.FBT.FBT.PROCESSING.STEAM.NG_BIOGAS</t>
  </si>
  <si>
    <t>UED.ktoe.AT.FBT.FBT.PROCESSING.STEAM.DERIVED</t>
  </si>
  <si>
    <t>UED.ktoe.AT.FBT.FBT.PROCESSING.STEAM.BIOMASS_WASTE</t>
  </si>
  <si>
    <t>UED.ktoe.AT.FBT.FBT.PROCESSING.STEAM.STEAM_DISTR</t>
  </si>
  <si>
    <t>UED.ktoe.AT.FBT.FBT.DRYING.TOTAL.TOTAL</t>
  </si>
  <si>
    <t>UED.ktoe.AT.FBT.FBT.DRYING.THERM.SOLIDS</t>
  </si>
  <si>
    <t>UED.ktoe.AT.FBT.FBT.DRYING.THERM.LPG</t>
  </si>
  <si>
    <t>UED.ktoe.AT.FBT.FBT.DRYING.THERM.DIESEL_LIQBIO</t>
  </si>
  <si>
    <t>UED.ktoe.AT.FBT.FBT.DRYING.THERM.RFO</t>
  </si>
  <si>
    <t>UED.ktoe.AT.FBT.FBT.DRYING.THERM.NG_BIOGAS</t>
  </si>
  <si>
    <t>UED.ktoe.AT.FBT.FBT.DRYING_STEAM.TOTAL.TOTAL</t>
  </si>
  <si>
    <t>UED.ktoe.AT.FBT.FBT.DRYING_STEAM.STEAM.SOLIDS</t>
  </si>
  <si>
    <t>UED.ktoe.AT.FBT.FBT.DRYING_STEAM.STEAM.RFG</t>
  </si>
  <si>
    <t>UED.ktoe.AT.FBT.FBT.DRYING_STEAM.STEAM.LPG</t>
  </si>
  <si>
    <t>UED.ktoe.AT.FBT.FBT.DRYING_STEAM.STEAM.DIESEL_LIQBIO</t>
  </si>
  <si>
    <t>UED.ktoe.AT.FBT.FBT.DRYING_STEAM.STEAM.RFO</t>
  </si>
  <si>
    <t>UED.ktoe.AT.FBT.FBT.DRYING_STEAM.STEAM.OTHER</t>
  </si>
  <si>
    <t>UED.ktoe.AT.FBT.FBT.DRYING_STEAM.STEAM.NG_BIOGAS</t>
  </si>
  <si>
    <t>UED.ktoe.AT.FBT.FBT.DRYING_STEAM.STEAM.DERIVED</t>
  </si>
  <si>
    <t>UED.ktoe.AT.FBT.FBT.DRYING_STEAM.STEAM.BIOMASS_WASTE</t>
  </si>
  <si>
    <t>UED.ktoe.AT.FBT.FBT.DRYING_STEAM.STEAM.STEAM_DISTR</t>
  </si>
  <si>
    <t>UED.ktoe.AT.FBT.FBT.DRYING_ELEC.ELEC.ELEC</t>
  </si>
  <si>
    <t>UED.ktoe.AT.FBT.FBT.DRYING_FREEZE.FREEZE_DRY.ELEC</t>
  </si>
  <si>
    <t>UED.ktoe.AT.FBT.FBT.DRYING_MICROW.MICROW.ELEC</t>
  </si>
  <si>
    <t>UED.ktoe.AT.FBT.FBT.PROC_COOL_THERM.THERM.NG_BIOGAS</t>
  </si>
  <si>
    <t>UED.ktoe.AT.FBT.FBT.PROC_COOL.TOTAL.TOTAL</t>
  </si>
  <si>
    <t>UED.ktoe.AT.FBT.FBT.PROC_COOL.STEAM.SOLIDS</t>
  </si>
  <si>
    <t>UED.ktoe.AT.FBT.FBT.PROC_COOL.STEAM.RFG</t>
  </si>
  <si>
    <t>UED.ktoe.AT.FBT.FBT.PROC_COOL.STEAM.LPG</t>
  </si>
  <si>
    <t>UED.ktoe.AT.FBT.FBT.PROC_COOL.STEAM.DIESEL_LIQBIO</t>
  </si>
  <si>
    <t>UED.ktoe.AT.FBT.FBT.PROC_COOL.STEAM.RFO</t>
  </si>
  <si>
    <t>UED.ktoe.AT.FBT.FBT.PROC_COOL.STEAM.OTHER</t>
  </si>
  <si>
    <t>UED.ktoe.AT.FBT.FBT.PROC_COOL.STEAM.NG_BIOGAS</t>
  </si>
  <si>
    <t>UED.ktoe.AT.FBT.FBT.PROC_COOL.STEAM.DERIVED</t>
  </si>
  <si>
    <t>UED.ktoe.AT.FBT.FBT.PROC_COOL.STEAM.BIOMASS_WASTE</t>
  </si>
  <si>
    <t>UED.ktoe.AT.FBT.FBT.PROC_COOL.STEAM.STEAM_DISTR</t>
  </si>
  <si>
    <t>UED.ktoe.AT.FBT.FBT.PROC_COOL_ELEC.ELEC.ELEC</t>
  </si>
  <si>
    <t>UED.ktoe.AT.FBT.FBT.GENERIC.MECH.ELEC</t>
  </si>
  <si>
    <t>FUEL_EMI.ktCO2.AT.FBT.FBT.TOTAL.TOTAL.TOTAL</t>
  </si>
  <si>
    <t>FUEL_EMI.ktCO2.AT.FBT.FBT.LIGHT.GENERIC.ELEC</t>
  </si>
  <si>
    <t>FUEL_EMI.ktCO2.AT.FBT.FBT.AIRCOMP.GENERIC.ELEC</t>
  </si>
  <si>
    <t>FUEL_EMI.ktCO2.AT.FBT.FBT.MOTOR.GENERIC.ELEC</t>
  </si>
  <si>
    <t>FUEL_EMI.ktCO2.AT.FBT.FBT.FANS.GENERIC.ELEC</t>
  </si>
  <si>
    <t>FUEL_EMI.ktCO2.AT.FBT.FBT.LOW_ENTH.TOTAL.TOTAL</t>
  </si>
  <si>
    <t>FUEL_EMI.ktCO2.AT.FBT.FBT.LOW_ENTH.THERM.DIESEL_LIQBIO</t>
  </si>
  <si>
    <t>FUEL_EMI.ktCO2.AT.FBT.FBT.LOW_ENTH.THERM.NG_BIOGAS</t>
  </si>
  <si>
    <t>FUEL_EMI.ktCO2.AT.FBT.FBT.LOW_ENTH.THERM.SOLAR_GEO</t>
  </si>
  <si>
    <t>FUEL_EMI.ktCO2.AT.FBT.FBT.LOW_ENTH.HP.AMBIENT</t>
  </si>
  <si>
    <t>FUEL_EMI.ktCO2.AT.FBT.FBT.LOW_ENTH.THERM.ELEC</t>
  </si>
  <si>
    <t>FUEL_EMI.ktCO2.AT.FBT.FBT.OVEN.THERM.TOTAL</t>
  </si>
  <si>
    <t>FUEL_EMI.ktCO2.AT.FBT.FBT.OVEN.THERM.SOLIDS</t>
  </si>
  <si>
    <t>FUEL_EMI.ktCO2.AT.FBT.FBT.OVEN.THERM.LPG</t>
  </si>
  <si>
    <t>FUEL_EMI.ktCO2.AT.FBT.FBT.OVEN.THERM.DIESEL_LIQBIO</t>
  </si>
  <si>
    <t>FUEL_EMI.ktCO2.AT.FBT.FBT.OVEN.THERM.RFO</t>
  </si>
  <si>
    <t>FUEL_EMI.ktCO2.AT.FBT.FBT.OVEN.THERM.NG_BIOGAS</t>
  </si>
  <si>
    <t>FUEL_EMI.ktCO2.AT.FBT.FBT.OVEN.ELEC.ELEC</t>
  </si>
  <si>
    <t>FUEL_EMI.ktCO2.AT.FBT.FBT.OVEN_MICROW.MICROW.ELEC</t>
  </si>
  <si>
    <t>FUEL_EMI.ktCO2.AT.FBT.FBT.PROC_HEAT.THERM.TOTAL</t>
  </si>
  <si>
    <t>FUEL_EMI.ktCO2.AT.FBT.FBT.PROC_HEAT.THERM.SOLIDS</t>
  </si>
  <si>
    <t>FUEL_EMI.ktCO2.AT.FBT.FBT.PROC_HEAT.THERM.LPG</t>
  </si>
  <si>
    <t>FUEL_EMI.ktCO2.AT.FBT.FBT.PROC_HEAT.THERM.DIESEL_LIQBIO</t>
  </si>
  <si>
    <t>FUEL_EMI.ktCO2.AT.FBT.FBT.PROC_HEAT.THERM.RFO</t>
  </si>
  <si>
    <t>FUEL_EMI.ktCO2.AT.FBT.FBT.PROC_HEAT.THERM.NG_BIOGAS</t>
  </si>
  <si>
    <t>FUEL_EMI.ktCO2.AT.FBT.FBT.PROC_HEAT.ELEC.ELEC</t>
  </si>
  <si>
    <t>FUEL_EMI.ktCO2.AT.FBT.FBT.PROC_HEAT_MICROW.MICROW.ELEC</t>
  </si>
  <si>
    <t>FUEL_EMI.ktCO2.AT.FBT.FBT.PROCESSING.TOTAL.TOTAL</t>
  </si>
  <si>
    <t>FUEL_EMI.ktCO2.AT.FBT.FBT.PROCESSING.STEAM.SOLIDS</t>
  </si>
  <si>
    <t>FUEL_EMI.ktCO2.AT.FBT.FBT.PROCESSING.STEAM.RFG</t>
  </si>
  <si>
    <t>FUEL_EMI.ktCO2.AT.FBT.FBT.PROCESSING.STEAM.LPG</t>
  </si>
  <si>
    <t>FUEL_EMI.ktCO2.AT.FBT.FBT.PROCESSING.STEAM.DIESEL_LIQBIO</t>
  </si>
  <si>
    <t>FUEL_EMI.ktCO2.AT.FBT.FBT.PROCESSING.STEAM.RFO</t>
  </si>
  <si>
    <t>FUEL_EMI.ktCO2.AT.FBT.FBT.PROCESSING.STEAM.OTHER</t>
  </si>
  <si>
    <t>FUEL_EMI.ktCO2.AT.FBT.FBT.PROCESSING.STEAM.NG_BIOGAS</t>
  </si>
  <si>
    <t>FUEL_EMI.ktCO2.AT.FBT.FBT.PROCESSING.STEAM.DERIVED</t>
  </si>
  <si>
    <t>FUEL_EMI.ktCO2.AT.FBT.FBT.PROCESSING.STEAM.BIOMASS_WASTE</t>
  </si>
  <si>
    <t>FUEL_EMI.ktCO2.AT.FBT.FBT.PROCESSING.STEAM.STEAM_DISTR</t>
  </si>
  <si>
    <t>FUEL_EMI.ktCO2.AT.FBT.FBT.DRYING.TOTAL.TOTAL</t>
  </si>
  <si>
    <t>FUEL_EMI.ktCO2.AT.FBT.FBT.DRYING.THERM.SOLIDS</t>
  </si>
  <si>
    <t>FUEL_EMI.ktCO2.AT.FBT.FBT.DRYING.THERM.LPG</t>
  </si>
  <si>
    <t>FUEL_EMI.ktCO2.AT.FBT.FBT.DRYING.THERM.DIESEL_LIQBIO</t>
  </si>
  <si>
    <t>FUEL_EMI.ktCO2.AT.FBT.FBT.DRYING.THERM.RFO</t>
  </si>
  <si>
    <t>FUEL_EMI.ktCO2.AT.FBT.FBT.DRYING.THERM.NG_BIOGAS</t>
  </si>
  <si>
    <t>FUEL_EMI.ktCO2.AT.FBT.FBT.DRYING_STEAM.TOTAL.TOTAL</t>
  </si>
  <si>
    <t>FUEL_EMI.ktCO2.AT.FBT.FBT.DRYING_STEAM.STEAM.SOLIDS</t>
  </si>
  <si>
    <t>FUEL_EMI.ktCO2.AT.FBT.FBT.DRYING_STEAM.STEAM.RFG</t>
  </si>
  <si>
    <t>FUEL_EMI.ktCO2.AT.FBT.FBT.DRYING_STEAM.STEAM.LPG</t>
  </si>
  <si>
    <t>FUEL_EMI.ktCO2.AT.FBT.FBT.DRYING_STEAM.STEAM.DIESEL_LIQBIO</t>
  </si>
  <si>
    <t>FUEL_EMI.ktCO2.AT.FBT.FBT.DRYING_STEAM.STEAM.RFO</t>
  </si>
  <si>
    <t>FUEL_EMI.ktCO2.AT.FBT.FBT.DRYING_STEAM.STEAM.OTHER</t>
  </si>
  <si>
    <t>FUEL_EMI.ktCO2.AT.FBT.FBT.DRYING_STEAM.STEAM.NG_BIOGAS</t>
  </si>
  <si>
    <t>FUEL_EMI.ktCO2.AT.FBT.FBT.DRYING_STEAM.STEAM.DERIVED</t>
  </si>
  <si>
    <t>FUEL_EMI.ktCO2.AT.FBT.FBT.DRYING_STEAM.STEAM.BIOMASS_WASTE</t>
  </si>
  <si>
    <t>FUEL_EMI.ktCO2.AT.FBT.FBT.DRYING_STEAM.STEAM.STEAM_DISTR</t>
  </si>
  <si>
    <t>FUEL_EMI.ktCO2.AT.FBT.FBT.DRYING_ELEC.ELEC.ELEC</t>
  </si>
  <si>
    <t>FUEL_EMI.ktCO2.AT.FBT.FBT.DRYING_FREEZE.FREEZE_DRY.ELEC</t>
  </si>
  <si>
    <t>FUEL_EMI.ktCO2.AT.FBT.FBT.DRYING_MICROW.MICROW.ELEC</t>
  </si>
  <si>
    <t>FUEL_EMI.ktCO2.AT.FBT.FBT.PROC_COOL_THERM.THERM.NG_BIOGAS</t>
  </si>
  <si>
    <t>FUEL_EMI.ktCO2.AT.FBT.FBT.PROC_COOL.TOTAL.TOTAL</t>
  </si>
  <si>
    <t>FUEL_EMI.ktCO2.AT.FBT.FBT.PROC_COOL.STEAM.SOLIDS</t>
  </si>
  <si>
    <t>FUEL_EMI.ktCO2.AT.FBT.FBT.PROC_COOL.STEAM.RFG</t>
  </si>
  <si>
    <t>FUEL_EMI.ktCO2.AT.FBT.FBT.PROC_COOL.STEAM.LPG</t>
  </si>
  <si>
    <t>FUEL_EMI.ktCO2.AT.FBT.FBT.PROC_COOL.STEAM.DIESEL_LIQBIO</t>
  </si>
  <si>
    <t>FUEL_EMI.ktCO2.AT.FBT.FBT.PROC_COOL.STEAM.RFO</t>
  </si>
  <si>
    <t>FUEL_EMI.ktCO2.AT.FBT.FBT.PROC_COOL.STEAM.OTHER</t>
  </si>
  <si>
    <t>FUEL_EMI.ktCO2.AT.FBT.FBT.PROC_COOL.STEAM.NG_BIOGAS</t>
  </si>
  <si>
    <t>FUEL_EMI.ktCO2.AT.FBT.FBT.PROC_COOL.STEAM.DERIVED</t>
  </si>
  <si>
    <t>FUEL_EMI.ktCO2.AT.FBT.FBT.PROC_COOL.STEAM.BIOMASS_WASTE</t>
  </si>
  <si>
    <t>FUEL_EMI.ktCO2.AT.FBT.FBT.PROC_COOL.STEAM.STEAM_DISTR</t>
  </si>
  <si>
    <t>FUEL_EMI.ktCO2.AT.FBT.FBT.PROC_COOL_ELEC.ELEC.ELEC</t>
  </si>
  <si>
    <t>FUEL_EMI.ktCO2.AT.FBT.FBT.GENERIC.MECH.ELEC</t>
  </si>
  <si>
    <t>VA.Meuro2023.AT.TRE.TRE</t>
  </si>
  <si>
    <t>OUTPUT.index.AT.TRE.TRE</t>
  </si>
  <si>
    <t>CAP.index.AT.TRE.TRE</t>
  </si>
  <si>
    <t>NEWCAP.index.AT.TRE.TRE</t>
  </si>
  <si>
    <t>FEC.ktoe.AT.TRE.TRE.TOTAL.TOTAL.TOTAL</t>
  </si>
  <si>
    <t>FEC.ktoe.AT.TRE.TRE.TOTAL.TOTAL.SOLIDS</t>
  </si>
  <si>
    <t>FEC.ktoe.AT.TRE.TRE.TOTAL.TOTAL.RFG</t>
  </si>
  <si>
    <t>FEC.ktoe.AT.TRE.TRE.TOTAL.TOTAL.LPG</t>
  </si>
  <si>
    <t>FEC.ktoe.AT.TRE.TRE.TOTAL.TOTAL.DIESEL</t>
  </si>
  <si>
    <t>FEC.ktoe.AT.TRE.TRE.TOTAL.TOTAL.RFO</t>
  </si>
  <si>
    <t>FEC.ktoe.AT.TRE.TRE.TOTAL.TOTAL.OTHER</t>
  </si>
  <si>
    <t>FEC.ktoe.AT.TRE.TRE.TOTAL.TOTAL.NG</t>
  </si>
  <si>
    <t>FEC.ktoe.AT.TRE.TRE.TOTAL.TOTAL.DERIVED</t>
  </si>
  <si>
    <t>FEC.ktoe.AT.TRE.TRE.TOTAL.TOTAL.BIOMASS_WASTE</t>
  </si>
  <si>
    <t>FEC.ktoe.AT.TRE.TRE.TOTAL.TOTAL.BIOGAS</t>
  </si>
  <si>
    <t>FEC.ktoe.AT.TRE.TRE.TOTAL.TOTAL.LIQBIO</t>
  </si>
  <si>
    <t>FEC.ktoe.AT.TRE.TRE.TOTAL.TOTAL.SOLAR</t>
  </si>
  <si>
    <t>FEC.ktoe.AT.TRE.TRE.TOTAL.TOTAL.GEO</t>
  </si>
  <si>
    <t>FEC.ktoe.AT.TRE.TRE.TOTAL.TOTAL.AMBIENT</t>
  </si>
  <si>
    <t>FEC.ktoe.AT.TRE.TRE.TOTAL.TOTAL.STEAM_DISTR</t>
  </si>
  <si>
    <t>FEC.ktoe.AT.TRE.TRE.TOTAL.TOTAL.ELEC</t>
  </si>
  <si>
    <t>FEC.ktoe.AT.TRE.TRE.LIGHT.GENERIC.ELEC</t>
  </si>
  <si>
    <t>FEC.ktoe.AT.TRE.TRE.AIRCOMP.GENERIC.ELEC</t>
  </si>
  <si>
    <t>FEC.ktoe.AT.TRE.TRE.MOTOR.GENERIC.ELEC</t>
  </si>
  <si>
    <t>FEC.ktoe.AT.TRE.TRE.FANS.GENERIC.ELEC</t>
  </si>
  <si>
    <t>FEC.ktoe.AT.TRE.TRE.LOW_ENTH.TOTAL.TOTAL</t>
  </si>
  <si>
    <t>FEC.ktoe.AT.TRE.TRE.LOW_ENTH.THERM.DIESEL_LIQBIO</t>
  </si>
  <si>
    <t>FEC.ktoe.AT.TRE.TRE.LOW_ENTH.THERM.NG_BIOGAS</t>
  </si>
  <si>
    <t>FEC.ktoe.AT.TRE.TRE.LOW_ENTH.THERM.SOLAR_GEO</t>
  </si>
  <si>
    <t>FEC.ktoe.AT.TRE.TRE.LOW_ENTH.HP.AMBIENT</t>
  </si>
  <si>
    <t>FEC.ktoe.AT.TRE.TRE.LOW_ENTH.THERM.ELEC</t>
  </si>
  <si>
    <t>Trans. Eq.: Foundries</t>
  </si>
  <si>
    <t>Trans. Eq.: Thermal Foundries</t>
  </si>
  <si>
    <t>FEC.ktoe.AT.TRE.TRE.FOUNDRY.THERM.TOTAL</t>
  </si>
  <si>
    <t>FEC.ktoe.AT.TRE.TRE.FOUNDRY.THERM.SOLIDS</t>
  </si>
  <si>
    <t>FEC.ktoe.AT.TRE.TRE.FOUNDRY.THERM.LPG</t>
  </si>
  <si>
    <t>FEC.ktoe.AT.TRE.TRE.FOUNDRY.THERM.DIESEL_LIQBIO</t>
  </si>
  <si>
    <t>FEC.ktoe.AT.TRE.TRE.FOUNDRY.THERM.RFO</t>
  </si>
  <si>
    <t>FEC.ktoe.AT.TRE.TRE.FOUNDRY.THERM.NG_BIOGAS</t>
  </si>
  <si>
    <t>Trans. Eq.: Electric Foundries</t>
  </si>
  <si>
    <t>FEC.ktoe.AT.TRE.TRE.FOUNDRY.ELEC.ELEC</t>
  </si>
  <si>
    <t>Trans. Eq.: Connection techniques</t>
  </si>
  <si>
    <t>Trans. Eq.: Thermal connection</t>
  </si>
  <si>
    <t>FEC.ktoe.AT.TRE.TRE.CONNECTION_THERM.THERM.NG_BIOGAS</t>
  </si>
  <si>
    <t>Trans. Eq.: Electric connection</t>
  </si>
  <si>
    <t>FEC.ktoe.AT.TRE.TRE.CONNECTION_ELEC.ELEC.ELEC</t>
  </si>
  <si>
    <t>Trans. Eq.: Heat treatment</t>
  </si>
  <si>
    <t>Trans. Eq.: Heat treatment - Thermal</t>
  </si>
  <si>
    <t>FEC.ktoe.AT.TRE.TRE.HEAT_TREAT.THERM.TOTAL</t>
  </si>
  <si>
    <t>FEC.ktoe.AT.TRE.TRE.HEAT_TREAT.THERM.SOLIDS</t>
  </si>
  <si>
    <t>FEC.ktoe.AT.TRE.TRE.HEAT_TREAT.THERM.LPG</t>
  </si>
  <si>
    <t>FEC.ktoe.AT.TRE.TRE.HEAT_TREAT.THERM.DIESEL_LIQBIO</t>
  </si>
  <si>
    <t>FEC.ktoe.AT.TRE.TRE.HEAT_TREAT.THERM.RFO</t>
  </si>
  <si>
    <t>FEC.ktoe.AT.TRE.TRE.HEAT_TREAT.THERM.NG_BIOGAS</t>
  </si>
  <si>
    <t>Trans. Eq.: Heat treatment - Electric</t>
  </si>
  <si>
    <t>FEC.ktoe.AT.TRE.TRE.HEAT_TREAT.ELEC.ELEC</t>
  </si>
  <si>
    <t>Trans. Eq.: Steam processing</t>
  </si>
  <si>
    <t>FEC.ktoe.AT.TRE.TRE.PROCESSING.TOTAL.TOTAL</t>
  </si>
  <si>
    <t>FEC.ktoe.AT.TRE.TRE.PROCESSING.STEAM.SOLIDS</t>
  </si>
  <si>
    <t>FEC.ktoe.AT.TRE.TRE.PROCESSING.STEAM.RFG</t>
  </si>
  <si>
    <t>FEC.ktoe.AT.TRE.TRE.PROCESSING.STEAM.LPG</t>
  </si>
  <si>
    <t>FEC.ktoe.AT.TRE.TRE.PROCESSING.STEAM.DIESEL_LIQBIO</t>
  </si>
  <si>
    <t>FEC.ktoe.AT.TRE.TRE.PROCESSING.STEAM.RFO</t>
  </si>
  <si>
    <t>FEC.ktoe.AT.TRE.TRE.PROCESSING.STEAM.OTHER</t>
  </si>
  <si>
    <t>FEC.ktoe.AT.TRE.TRE.PROCESSING.STEAM.NG_BIOGAS</t>
  </si>
  <si>
    <t>FEC.ktoe.AT.TRE.TRE.PROCESSING.STEAM.DERIVED</t>
  </si>
  <si>
    <t>FEC.ktoe.AT.TRE.TRE.PROCESSING.STEAM.BIOMASS_WASTE</t>
  </si>
  <si>
    <t>FEC.ktoe.AT.TRE.TRE.PROCESSING.STEAM.STEAM_DISTR</t>
  </si>
  <si>
    <t>Trans. Eq.: General machinery</t>
  </si>
  <si>
    <t>FEC.ktoe.AT.TRE.TRE.GENERIC.MECH.ELEC</t>
  </si>
  <si>
    <t>Trans. Eq.: Product finishing</t>
  </si>
  <si>
    <t>FEC.ktoe.AT.TRE.TRE.FINISHING.THERM.ELEC</t>
  </si>
  <si>
    <t>UED.ktoe.AT.TRE.TRE.TOTAL.TOTAL.TOTAL</t>
  </si>
  <si>
    <t>UED.ktoe.AT.TRE.TRE.LIGHT.GENERIC.ELEC</t>
  </si>
  <si>
    <t>UED.ktoe.AT.TRE.TRE.AIRCOMP.GENERIC.ELEC</t>
  </si>
  <si>
    <t>UED.ktoe.AT.TRE.TRE.MOTOR.GENERIC.ELEC</t>
  </si>
  <si>
    <t>UED.ktoe.AT.TRE.TRE.FANS.GENERIC.ELEC</t>
  </si>
  <si>
    <t>UED.ktoe.AT.TRE.TRE.LOW_ENTH.TOTAL.TOTAL</t>
  </si>
  <si>
    <t>UED.ktoe.AT.TRE.TRE.LOW_ENTH.THERM.DIESEL_LIQBIO</t>
  </si>
  <si>
    <t>UED.ktoe.AT.TRE.TRE.LOW_ENTH.THERM.NG_BIOGAS</t>
  </si>
  <si>
    <t>UED.ktoe.AT.TRE.TRE.LOW_ENTH.THERM.SOLAR_GEO</t>
  </si>
  <si>
    <t>UED.ktoe.AT.TRE.TRE.LOW_ENTH.HP.AMBIENT</t>
  </si>
  <si>
    <t>UED.ktoe.AT.TRE.TRE.LOW_ENTH.THERM.ELEC</t>
  </si>
  <si>
    <t>UED.ktoe.AT.TRE.TRE.FOUNDRY.THERM.TOTAL</t>
  </si>
  <si>
    <t>UED.ktoe.AT.TRE.TRE.FOUNDRY.THERM.SOLIDS</t>
  </si>
  <si>
    <t>UED.ktoe.AT.TRE.TRE.FOUNDRY.THERM.LPG</t>
  </si>
  <si>
    <t>UED.ktoe.AT.TRE.TRE.FOUNDRY.THERM.DIESEL_LIQBIO</t>
  </si>
  <si>
    <t>UED.ktoe.AT.TRE.TRE.FOUNDRY.THERM.RFO</t>
  </si>
  <si>
    <t>UED.ktoe.AT.TRE.TRE.FOUNDRY.THERM.NG_BIOGAS</t>
  </si>
  <si>
    <t>UED.ktoe.AT.TRE.TRE.FOUNDRY.ELEC.ELEC</t>
  </si>
  <si>
    <t>UED.ktoe.AT.TRE.TRE.CONNECTION_THERM.THERM.NG_BIOGAS</t>
  </si>
  <si>
    <t>UED.ktoe.AT.TRE.TRE.CONNECTION_ELEC.ELEC.ELEC</t>
  </si>
  <si>
    <t>UED.ktoe.AT.TRE.TRE.HEAT_TREAT.THERM.TOTAL</t>
  </si>
  <si>
    <t>UED.ktoe.AT.TRE.TRE.HEAT_TREAT.THERM.SOLIDS</t>
  </si>
  <si>
    <t>UED.ktoe.AT.TRE.TRE.HEAT_TREAT.THERM.LPG</t>
  </si>
  <si>
    <t>UED.ktoe.AT.TRE.TRE.HEAT_TREAT.THERM.DIESEL_LIQBIO</t>
  </si>
  <si>
    <t>UED.ktoe.AT.TRE.TRE.HEAT_TREAT.THERM.RFO</t>
  </si>
  <si>
    <t>UED.ktoe.AT.TRE.TRE.HEAT_TREAT.THERM.NG_BIOGAS</t>
  </si>
  <si>
    <t>UED.ktoe.AT.TRE.TRE.HEAT_TREAT.ELEC.ELEC</t>
  </si>
  <si>
    <t>UED.ktoe.AT.TRE.TRE.PROCESSING.TOTAL.TOTAL</t>
  </si>
  <si>
    <t>UED.ktoe.AT.TRE.TRE.PROCESSING.STEAM.SOLIDS</t>
  </si>
  <si>
    <t>UED.ktoe.AT.TRE.TRE.PROCESSING.STEAM.RFG</t>
  </si>
  <si>
    <t>UED.ktoe.AT.TRE.TRE.PROCESSING.STEAM.LPG</t>
  </si>
  <si>
    <t>UED.ktoe.AT.TRE.TRE.PROCESSING.STEAM.DIESEL_LIQBIO</t>
  </si>
  <si>
    <t>UED.ktoe.AT.TRE.TRE.PROCESSING.STEAM.RFO</t>
  </si>
  <si>
    <t>UED.ktoe.AT.TRE.TRE.PROCESSING.STEAM.OTHER</t>
  </si>
  <si>
    <t>UED.ktoe.AT.TRE.TRE.PROCESSING.STEAM.NG_BIOGAS</t>
  </si>
  <si>
    <t>UED.ktoe.AT.TRE.TRE.PROCESSING.STEAM.DERIVED</t>
  </si>
  <si>
    <t>UED.ktoe.AT.TRE.TRE.PROCESSING.STEAM.BIOMASS_WASTE</t>
  </si>
  <si>
    <t>UED.ktoe.AT.TRE.TRE.PROCESSING.STEAM.STEAM_DISTR</t>
  </si>
  <si>
    <t>UED.ktoe.AT.TRE.TRE.GENERIC.MECH.ELEC</t>
  </si>
  <si>
    <t>UED.ktoe.AT.TRE.TRE.FINISHING.THERM.ELEC</t>
  </si>
  <si>
    <t>FUEL_EMI.ktCO2.AT.TRE.TRE.TOTAL.TOTAL.TOTAL</t>
  </si>
  <si>
    <t>FUEL_EMI.ktCO2.AT.TRE.TRE.LIGHT.GENERIC.ELEC</t>
  </si>
  <si>
    <t>FUEL_EMI.ktCO2.AT.TRE.TRE.AIRCOMP.GENERIC.ELEC</t>
  </si>
  <si>
    <t>FUEL_EMI.ktCO2.AT.TRE.TRE.MOTOR.GENERIC.ELEC</t>
  </si>
  <si>
    <t>FUEL_EMI.ktCO2.AT.TRE.TRE.FANS.GENERIC.ELEC</t>
  </si>
  <si>
    <t>FUEL_EMI.ktCO2.AT.TRE.TRE.LOW_ENTH.TOTAL.TOTAL</t>
  </si>
  <si>
    <t>FUEL_EMI.ktCO2.AT.TRE.TRE.LOW_ENTH.THERM.DIESEL_LIQBIO</t>
  </si>
  <si>
    <t>FUEL_EMI.ktCO2.AT.TRE.TRE.LOW_ENTH.THERM.NG_BIOGAS</t>
  </si>
  <si>
    <t>FUEL_EMI.ktCO2.AT.TRE.TRE.LOW_ENTH.THERM.SOLAR_GEO</t>
  </si>
  <si>
    <t>FUEL_EMI.ktCO2.AT.TRE.TRE.LOW_ENTH.HP.AMBIENT</t>
  </si>
  <si>
    <t>FUEL_EMI.ktCO2.AT.TRE.TRE.LOW_ENTH.THERM.ELEC</t>
  </si>
  <si>
    <t>FUEL_EMI.ktCO2.AT.TRE.TRE.FOUNDRY.THERM.TOTAL</t>
  </si>
  <si>
    <t>FUEL_EMI.ktCO2.AT.TRE.TRE.FOUNDRY.THERM.SOLIDS</t>
  </si>
  <si>
    <t>FUEL_EMI.ktCO2.AT.TRE.TRE.FOUNDRY.THERM.LPG</t>
  </si>
  <si>
    <t>FUEL_EMI.ktCO2.AT.TRE.TRE.FOUNDRY.THERM.DIESEL_LIQBIO</t>
  </si>
  <si>
    <t>FUEL_EMI.ktCO2.AT.TRE.TRE.FOUNDRY.THERM.RFO</t>
  </si>
  <si>
    <t>FUEL_EMI.ktCO2.AT.TRE.TRE.FOUNDRY.THERM.NG_BIOGAS</t>
  </si>
  <si>
    <t>FUEL_EMI.ktCO2.AT.TRE.TRE.FOUNDRY.ELEC.ELEC</t>
  </si>
  <si>
    <t>FUEL_EMI.ktCO2.AT.TRE.TRE.CONNECTION_THERM.THERM.NG_BIOGAS</t>
  </si>
  <si>
    <t>FUEL_EMI.ktCO2.AT.TRE.TRE.CONNECTION_ELEC.ELEC.ELEC</t>
  </si>
  <si>
    <t>FUEL_EMI.ktCO2.AT.TRE.TRE.HEAT_TREAT.THERM.TOTAL</t>
  </si>
  <si>
    <t>FUEL_EMI.ktCO2.AT.TRE.TRE.HEAT_TREAT.THERM.SOLIDS</t>
  </si>
  <si>
    <t>FUEL_EMI.ktCO2.AT.TRE.TRE.HEAT_TREAT.THERM.LPG</t>
  </si>
  <si>
    <t>FUEL_EMI.ktCO2.AT.TRE.TRE.HEAT_TREAT.THERM.DIESEL_LIQBIO</t>
  </si>
  <si>
    <t>FUEL_EMI.ktCO2.AT.TRE.TRE.HEAT_TREAT.THERM.RFO</t>
  </si>
  <si>
    <t>FUEL_EMI.ktCO2.AT.TRE.TRE.HEAT_TREAT.THERM.NG_BIOGAS</t>
  </si>
  <si>
    <t>FUEL_EMI.ktCO2.AT.TRE.TRE.HEAT_TREAT.ELEC.ELEC</t>
  </si>
  <si>
    <t>FUEL_EMI.ktCO2.AT.TRE.TRE.PROCESSING.TOTAL.TOTAL</t>
  </si>
  <si>
    <t>FUEL_EMI.ktCO2.AT.TRE.TRE.PROCESSING.STEAM.SOLIDS</t>
  </si>
  <si>
    <t>FUEL_EMI.ktCO2.AT.TRE.TRE.PROCESSING.STEAM.RFG</t>
  </si>
  <si>
    <t>FUEL_EMI.ktCO2.AT.TRE.TRE.PROCESSING.STEAM.LPG</t>
  </si>
  <si>
    <t>FUEL_EMI.ktCO2.AT.TRE.TRE.PROCESSING.STEAM.DIESEL_LIQBIO</t>
  </si>
  <si>
    <t>FUEL_EMI.ktCO2.AT.TRE.TRE.PROCESSING.STEAM.RFO</t>
  </si>
  <si>
    <t>FUEL_EMI.ktCO2.AT.TRE.TRE.PROCESSING.STEAM.OTHER</t>
  </si>
  <si>
    <t>FUEL_EMI.ktCO2.AT.TRE.TRE.PROCESSING.STEAM.NG_BIOGAS</t>
  </si>
  <si>
    <t>FUEL_EMI.ktCO2.AT.TRE.TRE.PROCESSING.STEAM.DERIVED</t>
  </si>
  <si>
    <t>FUEL_EMI.ktCO2.AT.TRE.TRE.PROCESSING.STEAM.BIOMASS_WASTE</t>
  </si>
  <si>
    <t>FUEL_EMI.ktCO2.AT.TRE.TRE.PROCESSING.STEAM.STEAM_DISTR</t>
  </si>
  <si>
    <t>FUEL_EMI.ktCO2.AT.TRE.TRE.GENERIC.MECH.ELEC</t>
  </si>
  <si>
    <t>FUEL_EMI.ktCO2.AT.TRE.TRE.FINISHING.THERM.ELEC</t>
  </si>
  <si>
    <t>VA.Meuro2023.AT.MAE.MAE</t>
  </si>
  <si>
    <t>OUTPUT.index.AT.MAE.MAE</t>
  </si>
  <si>
    <t>CAP.index.AT.MAE.MAE</t>
  </si>
  <si>
    <t>NEWCAP.index.AT.MAE.MAE</t>
  </si>
  <si>
    <t>FEC.ktoe.AT.MAE.MAE.TOTAL.TOTAL.TOTAL</t>
  </si>
  <si>
    <t>FEC.ktoe.AT.MAE.MAE.TOTAL.TOTAL.SOLIDS</t>
  </si>
  <si>
    <t>FEC.ktoe.AT.MAE.MAE.TOTAL.TOTAL.RFG</t>
  </si>
  <si>
    <t>FEC.ktoe.AT.MAE.MAE.TOTAL.TOTAL.LPG</t>
  </si>
  <si>
    <t>FEC.ktoe.AT.MAE.MAE.TOTAL.TOTAL.DIESEL</t>
  </si>
  <si>
    <t>FEC.ktoe.AT.MAE.MAE.TOTAL.TOTAL.RFO</t>
  </si>
  <si>
    <t>FEC.ktoe.AT.MAE.MAE.TOTAL.TOTAL.OTHER</t>
  </si>
  <si>
    <t>FEC.ktoe.AT.MAE.MAE.TOTAL.TOTAL.NG</t>
  </si>
  <si>
    <t>FEC.ktoe.AT.MAE.MAE.TOTAL.TOTAL.DERIVED</t>
  </si>
  <si>
    <t>FEC.ktoe.AT.MAE.MAE.TOTAL.TOTAL.BIOMASS_WASTE</t>
  </si>
  <si>
    <t>FEC.ktoe.AT.MAE.MAE.TOTAL.TOTAL.BIOGAS</t>
  </si>
  <si>
    <t>FEC.ktoe.AT.MAE.MAE.TOTAL.TOTAL.LIQBIO</t>
  </si>
  <si>
    <t>FEC.ktoe.AT.MAE.MAE.TOTAL.TOTAL.SOLAR</t>
  </si>
  <si>
    <t>FEC.ktoe.AT.MAE.MAE.TOTAL.TOTAL.GEO</t>
  </si>
  <si>
    <t>FEC.ktoe.AT.MAE.MAE.TOTAL.TOTAL.AMBIENT</t>
  </si>
  <si>
    <t>FEC.ktoe.AT.MAE.MAE.TOTAL.TOTAL.STEAM_DISTR</t>
  </si>
  <si>
    <t>FEC.ktoe.AT.MAE.MAE.TOTAL.TOTAL.ELEC</t>
  </si>
  <si>
    <t>FEC.ktoe.AT.MAE.MAE.LIGHT.GENERIC.ELEC</t>
  </si>
  <si>
    <t>FEC.ktoe.AT.MAE.MAE.AIRCOMP.GENERIC.ELEC</t>
  </si>
  <si>
    <t>FEC.ktoe.AT.MAE.MAE.MOTOR.GENERIC.ELEC</t>
  </si>
  <si>
    <t>FEC.ktoe.AT.MAE.MAE.FANS.GENERIC.ELEC</t>
  </si>
  <si>
    <t>FEC.ktoe.AT.MAE.MAE.LOW_ENTH.TOTAL.TOTAL</t>
  </si>
  <si>
    <t>FEC.ktoe.AT.MAE.MAE.LOW_ENTH.THERM.DIESEL_LIQBIO</t>
  </si>
  <si>
    <t>FEC.ktoe.AT.MAE.MAE.LOW_ENTH.THERM.NG_BIOGAS</t>
  </si>
  <si>
    <t>FEC.ktoe.AT.MAE.MAE.LOW_ENTH.THERM.SOLAR_GEO</t>
  </si>
  <si>
    <t>FEC.ktoe.AT.MAE.MAE.LOW_ENTH.HP.AMBIENT</t>
  </si>
  <si>
    <t>FEC.ktoe.AT.MAE.MAE.LOW_ENTH.THERM.ELEC</t>
  </si>
  <si>
    <t>Mach. Eq.: Foundries</t>
  </si>
  <si>
    <t>Mach. Eq.: Thermal Foundries</t>
  </si>
  <si>
    <t>FEC.ktoe.AT.MAE.MAE.FOUNDRY.THERM.TOTAL</t>
  </si>
  <si>
    <t>FEC.ktoe.AT.MAE.MAE.FOUNDRY.THERM.SOLIDS</t>
  </si>
  <si>
    <t>FEC.ktoe.AT.MAE.MAE.FOUNDRY.THERM.LPG</t>
  </si>
  <si>
    <t>FEC.ktoe.AT.MAE.MAE.FOUNDRY.THERM.DIESEL_LIQBIO</t>
  </si>
  <si>
    <t>FEC.ktoe.AT.MAE.MAE.FOUNDRY.THERM.RFO</t>
  </si>
  <si>
    <t>FEC.ktoe.AT.MAE.MAE.FOUNDRY.THERM.NG_BIOGAS</t>
  </si>
  <si>
    <t>Mach. Eq.: Electric Foundries</t>
  </si>
  <si>
    <t>FEC.ktoe.AT.MAE.MAE.FOUNDRY.ELEC.ELEC</t>
  </si>
  <si>
    <t>Mach. Eq.: Connection techniques</t>
  </si>
  <si>
    <t>Mach. Eq.: Thermal connection</t>
  </si>
  <si>
    <t>FEC.ktoe.AT.MAE.MAE.CONNECTION_THERM.THERM.NG_BIOGAS</t>
  </si>
  <si>
    <t>Mach. Eq.: Electric connection</t>
  </si>
  <si>
    <t>FEC.ktoe.AT.MAE.MAE.CONNECTION_ELEC.ELEC.ELEC</t>
  </si>
  <si>
    <t>Mach. Eq.: Heat treatment</t>
  </si>
  <si>
    <t>Mach. Eq.: Heat treatment - Thermal</t>
  </si>
  <si>
    <t>FEC.ktoe.AT.MAE.MAE.HEAT_TREAT.THERM.TOTAL</t>
  </si>
  <si>
    <t>FEC.ktoe.AT.MAE.MAE.HEAT_TREAT.THERM.SOLIDS</t>
  </si>
  <si>
    <t>FEC.ktoe.AT.MAE.MAE.HEAT_TREAT.THERM.LPG</t>
  </si>
  <si>
    <t>FEC.ktoe.AT.MAE.MAE.HEAT_TREAT.THERM.DIESEL_LIQBIO</t>
  </si>
  <si>
    <t>FEC.ktoe.AT.MAE.MAE.HEAT_TREAT.THERM.RFO</t>
  </si>
  <si>
    <t>FEC.ktoe.AT.MAE.MAE.HEAT_TREAT.THERM.NG_BIOGAS</t>
  </si>
  <si>
    <t>Mach. Eq.: Heat treatment - Electric</t>
  </si>
  <si>
    <t>FEC.ktoe.AT.MAE.MAE.HEAT_TREAT.ELEC.ELEC</t>
  </si>
  <si>
    <t>Mach. Eq.: Steam processing</t>
  </si>
  <si>
    <t>FEC.ktoe.AT.MAE.MAE.PROCESSING.TOTAL.TOTAL</t>
  </si>
  <si>
    <t>FEC.ktoe.AT.MAE.MAE.PROCESSING.STEAM.SOLIDS</t>
  </si>
  <si>
    <t>FEC.ktoe.AT.MAE.MAE.PROCESSING.STEAM.RFG</t>
  </si>
  <si>
    <t>FEC.ktoe.AT.MAE.MAE.PROCESSING.STEAM.LPG</t>
  </si>
  <si>
    <t>FEC.ktoe.AT.MAE.MAE.PROCESSING.STEAM.DIESEL_LIQBIO</t>
  </si>
  <si>
    <t>FEC.ktoe.AT.MAE.MAE.PROCESSING.STEAM.RFO</t>
  </si>
  <si>
    <t>FEC.ktoe.AT.MAE.MAE.PROCESSING.STEAM.OTHER</t>
  </si>
  <si>
    <t>FEC.ktoe.AT.MAE.MAE.PROCESSING.STEAM.NG_BIOGAS</t>
  </si>
  <si>
    <t>FEC.ktoe.AT.MAE.MAE.PROCESSING.STEAM.DERIVED</t>
  </si>
  <si>
    <t>FEC.ktoe.AT.MAE.MAE.PROCESSING.STEAM.BIOMASS_WASTE</t>
  </si>
  <si>
    <t>FEC.ktoe.AT.MAE.MAE.PROCESSING.STEAM.STEAM_DISTR</t>
  </si>
  <si>
    <t>Mach. Eq.: General machinery</t>
  </si>
  <si>
    <t>FEC.ktoe.AT.MAE.MAE.GENERIC.MECH.ELEC</t>
  </si>
  <si>
    <t>Mach. Eq.: Product finishing</t>
  </si>
  <si>
    <t>FEC.ktoe.AT.MAE.MAE.FINISHING.THERM.ELEC</t>
  </si>
  <si>
    <t>UED.ktoe.AT.MAE.MAE.TOTAL.TOTAL.TOTAL</t>
  </si>
  <si>
    <t>UED.ktoe.AT.MAE.MAE.LIGHT.GENERIC.ELEC</t>
  </si>
  <si>
    <t>UED.ktoe.AT.MAE.MAE.AIRCOMP.GENERIC.ELEC</t>
  </si>
  <si>
    <t>UED.ktoe.AT.MAE.MAE.MOTOR.GENERIC.ELEC</t>
  </si>
  <si>
    <t>UED.ktoe.AT.MAE.MAE.FANS.GENERIC.ELEC</t>
  </si>
  <si>
    <t>UED.ktoe.AT.MAE.MAE.LOW_ENTH.TOTAL.TOTAL</t>
  </si>
  <si>
    <t>UED.ktoe.AT.MAE.MAE.LOW_ENTH.THERM.DIESEL_LIQBIO</t>
  </si>
  <si>
    <t>UED.ktoe.AT.MAE.MAE.LOW_ENTH.THERM.NG_BIOGAS</t>
  </si>
  <si>
    <t>UED.ktoe.AT.MAE.MAE.LOW_ENTH.THERM.SOLAR_GEO</t>
  </si>
  <si>
    <t>UED.ktoe.AT.MAE.MAE.LOW_ENTH.HP.AMBIENT</t>
  </si>
  <si>
    <t>UED.ktoe.AT.MAE.MAE.LOW_ENTH.THERM.ELEC</t>
  </si>
  <si>
    <t>UED.ktoe.AT.MAE.MAE.FOUNDRY.THERM.TOTAL</t>
  </si>
  <si>
    <t>UED.ktoe.AT.MAE.MAE.FOUNDRY.THERM.SOLIDS</t>
  </si>
  <si>
    <t>UED.ktoe.AT.MAE.MAE.FOUNDRY.THERM.LPG</t>
  </si>
  <si>
    <t>UED.ktoe.AT.MAE.MAE.FOUNDRY.THERM.DIESEL_LIQBIO</t>
  </si>
  <si>
    <t>UED.ktoe.AT.MAE.MAE.FOUNDRY.THERM.RFO</t>
  </si>
  <si>
    <t>UED.ktoe.AT.MAE.MAE.FOUNDRY.THERM.NG_BIOGAS</t>
  </si>
  <si>
    <t>UED.ktoe.AT.MAE.MAE.FOUNDRY.ELEC.ELEC</t>
  </si>
  <si>
    <t>UED.ktoe.AT.MAE.MAE.CONNECTION_THERM.THERM.NG_BIOGAS</t>
  </si>
  <si>
    <t>UED.ktoe.AT.MAE.MAE.CONNECTION_ELEC.ELEC.ELEC</t>
  </si>
  <si>
    <t>UED.ktoe.AT.MAE.MAE.HEAT_TREAT.THERM.TOTAL</t>
  </si>
  <si>
    <t>UED.ktoe.AT.MAE.MAE.HEAT_TREAT.THERM.SOLIDS</t>
  </si>
  <si>
    <t>UED.ktoe.AT.MAE.MAE.HEAT_TREAT.THERM.LPG</t>
  </si>
  <si>
    <t>UED.ktoe.AT.MAE.MAE.HEAT_TREAT.THERM.DIESEL_LIQBIO</t>
  </si>
  <si>
    <t>UED.ktoe.AT.MAE.MAE.HEAT_TREAT.THERM.RFO</t>
  </si>
  <si>
    <t>UED.ktoe.AT.MAE.MAE.HEAT_TREAT.THERM.NG_BIOGAS</t>
  </si>
  <si>
    <t>UED.ktoe.AT.MAE.MAE.HEAT_TREAT.ELEC.ELEC</t>
  </si>
  <si>
    <t>UED.ktoe.AT.MAE.MAE.PROCESSING.TOTAL.TOTAL</t>
  </si>
  <si>
    <t>UED.ktoe.AT.MAE.MAE.PROCESSING.STEAM.SOLIDS</t>
  </si>
  <si>
    <t>UED.ktoe.AT.MAE.MAE.PROCESSING.STEAM.RFG</t>
  </si>
  <si>
    <t>UED.ktoe.AT.MAE.MAE.PROCESSING.STEAM.LPG</t>
  </si>
  <si>
    <t>UED.ktoe.AT.MAE.MAE.PROCESSING.STEAM.DIESEL_LIQBIO</t>
  </si>
  <si>
    <t>UED.ktoe.AT.MAE.MAE.PROCESSING.STEAM.RFO</t>
  </si>
  <si>
    <t>UED.ktoe.AT.MAE.MAE.PROCESSING.STEAM.OTHER</t>
  </si>
  <si>
    <t>UED.ktoe.AT.MAE.MAE.PROCESSING.STEAM.NG_BIOGAS</t>
  </si>
  <si>
    <t>UED.ktoe.AT.MAE.MAE.PROCESSING.STEAM.DERIVED</t>
  </si>
  <si>
    <t>UED.ktoe.AT.MAE.MAE.PROCESSING.STEAM.BIOMASS_WASTE</t>
  </si>
  <si>
    <t>UED.ktoe.AT.MAE.MAE.PROCESSING.STEAM.STEAM_DISTR</t>
  </si>
  <si>
    <t>UED.ktoe.AT.MAE.MAE.GENERIC.MECH.ELEC</t>
  </si>
  <si>
    <t>UED.ktoe.AT.MAE.MAE.FINISHING.THERM.ELEC</t>
  </si>
  <si>
    <t>FUEL_EMI.ktCO2.AT.MAE.MAE.TOTAL.TOTAL.TOTAL</t>
  </si>
  <si>
    <t>FUEL_EMI.ktCO2.AT.MAE.MAE.LIGHT.GENERIC.ELEC</t>
  </si>
  <si>
    <t>FUEL_EMI.ktCO2.AT.MAE.MAE.AIRCOMP.GENERIC.ELEC</t>
  </si>
  <si>
    <t>FUEL_EMI.ktCO2.AT.MAE.MAE.MOTOR.GENERIC.ELEC</t>
  </si>
  <si>
    <t>FUEL_EMI.ktCO2.AT.MAE.MAE.FANS.GENERIC.ELEC</t>
  </si>
  <si>
    <t>FUEL_EMI.ktCO2.AT.MAE.MAE.LOW_ENTH.TOTAL.TOTAL</t>
  </si>
  <si>
    <t>FUEL_EMI.ktCO2.AT.MAE.MAE.LOW_ENTH.THERM.DIESEL_LIQBIO</t>
  </si>
  <si>
    <t>FUEL_EMI.ktCO2.AT.MAE.MAE.LOW_ENTH.THERM.NG_BIOGAS</t>
  </si>
  <si>
    <t>FUEL_EMI.ktCO2.AT.MAE.MAE.LOW_ENTH.THERM.SOLAR_GEO</t>
  </si>
  <si>
    <t>FUEL_EMI.ktCO2.AT.MAE.MAE.LOW_ENTH.HP.AMBIENT</t>
  </si>
  <si>
    <t>FUEL_EMI.ktCO2.AT.MAE.MAE.LOW_ENTH.THERM.ELEC</t>
  </si>
  <si>
    <t>FUEL_EMI.ktCO2.AT.MAE.MAE.FOUNDRY.THERM.TOTAL</t>
  </si>
  <si>
    <t>FUEL_EMI.ktCO2.AT.MAE.MAE.FOUNDRY.THERM.SOLIDS</t>
  </si>
  <si>
    <t>FUEL_EMI.ktCO2.AT.MAE.MAE.FOUNDRY.THERM.LPG</t>
  </si>
  <si>
    <t>FUEL_EMI.ktCO2.AT.MAE.MAE.FOUNDRY.THERM.DIESEL_LIQBIO</t>
  </si>
  <si>
    <t>FUEL_EMI.ktCO2.AT.MAE.MAE.FOUNDRY.THERM.RFO</t>
  </si>
  <si>
    <t>FUEL_EMI.ktCO2.AT.MAE.MAE.FOUNDRY.THERM.NG_BIOGAS</t>
  </si>
  <si>
    <t>FUEL_EMI.ktCO2.AT.MAE.MAE.FOUNDRY.ELEC.ELEC</t>
  </si>
  <si>
    <t>FUEL_EMI.ktCO2.AT.MAE.MAE.CONNECTION_THERM.THERM.NG_BIOGAS</t>
  </si>
  <si>
    <t>FUEL_EMI.ktCO2.AT.MAE.MAE.CONNECTION_ELEC.ELEC.ELEC</t>
  </si>
  <si>
    <t>FUEL_EMI.ktCO2.AT.MAE.MAE.HEAT_TREAT.THERM.TOTAL</t>
  </si>
  <si>
    <t>FUEL_EMI.ktCO2.AT.MAE.MAE.HEAT_TREAT.THERM.SOLIDS</t>
  </si>
  <si>
    <t>FUEL_EMI.ktCO2.AT.MAE.MAE.HEAT_TREAT.THERM.LPG</t>
  </si>
  <si>
    <t>FUEL_EMI.ktCO2.AT.MAE.MAE.HEAT_TREAT.THERM.DIESEL_LIQBIO</t>
  </si>
  <si>
    <t>FUEL_EMI.ktCO2.AT.MAE.MAE.HEAT_TREAT.THERM.RFO</t>
  </si>
  <si>
    <t>FUEL_EMI.ktCO2.AT.MAE.MAE.HEAT_TREAT.THERM.NG_BIOGAS</t>
  </si>
  <si>
    <t>FUEL_EMI.ktCO2.AT.MAE.MAE.HEAT_TREAT.ELEC.ELEC</t>
  </si>
  <si>
    <t>FUEL_EMI.ktCO2.AT.MAE.MAE.PROCESSING.TOTAL.TOTAL</t>
  </si>
  <si>
    <t>FUEL_EMI.ktCO2.AT.MAE.MAE.PROCESSING.STEAM.SOLIDS</t>
  </si>
  <si>
    <t>FUEL_EMI.ktCO2.AT.MAE.MAE.PROCESSING.STEAM.RFG</t>
  </si>
  <si>
    <t>FUEL_EMI.ktCO2.AT.MAE.MAE.PROCESSING.STEAM.LPG</t>
  </si>
  <si>
    <t>FUEL_EMI.ktCO2.AT.MAE.MAE.PROCESSING.STEAM.DIESEL_LIQBIO</t>
  </si>
  <si>
    <t>FUEL_EMI.ktCO2.AT.MAE.MAE.PROCESSING.STEAM.RFO</t>
  </si>
  <si>
    <t>FUEL_EMI.ktCO2.AT.MAE.MAE.PROCESSING.STEAM.OTHER</t>
  </si>
  <si>
    <t>FUEL_EMI.ktCO2.AT.MAE.MAE.PROCESSING.STEAM.NG_BIOGAS</t>
  </si>
  <si>
    <t>FUEL_EMI.ktCO2.AT.MAE.MAE.PROCESSING.STEAM.DERIVED</t>
  </si>
  <si>
    <t>FUEL_EMI.ktCO2.AT.MAE.MAE.PROCESSING.STEAM.BIOMASS_WASTE</t>
  </si>
  <si>
    <t>FUEL_EMI.ktCO2.AT.MAE.MAE.PROCESSING.STEAM.STEAM_DISTR</t>
  </si>
  <si>
    <t>FUEL_EMI.ktCO2.AT.MAE.MAE.GENERIC.MECH.ELEC</t>
  </si>
  <si>
    <t>FUEL_EMI.ktCO2.AT.MAE.MAE.FINISHING.THERM.ELEC</t>
  </si>
  <si>
    <t>VA.Meuro2023.AT.TEL.TEL</t>
  </si>
  <si>
    <t>OUTPUT.index.AT.TEL.TEL</t>
  </si>
  <si>
    <t>CAP.index.AT.TEL.TEL</t>
  </si>
  <si>
    <t>NEWCAP.index.AT.TEL.TEL</t>
  </si>
  <si>
    <t>FEC.ktoe.AT.TEL.TEL.TOTAL.TOTAL.TOTAL</t>
  </si>
  <si>
    <t>FEC.ktoe.AT.TEL.TEL.TOTAL.TOTAL.SOLIDS</t>
  </si>
  <si>
    <t>FEC.ktoe.AT.TEL.TEL.TOTAL.TOTAL.RFG</t>
  </si>
  <si>
    <t>FEC.ktoe.AT.TEL.TEL.TOTAL.TOTAL.LPG</t>
  </si>
  <si>
    <t>FEC.ktoe.AT.TEL.TEL.TOTAL.TOTAL.DIESEL</t>
  </si>
  <si>
    <t>FEC.ktoe.AT.TEL.TEL.TOTAL.TOTAL.RFO</t>
  </si>
  <si>
    <t>FEC.ktoe.AT.TEL.TEL.TOTAL.TOTAL.OTHER</t>
  </si>
  <si>
    <t>FEC.ktoe.AT.TEL.TEL.TOTAL.TOTAL.NG</t>
  </si>
  <si>
    <t>FEC.ktoe.AT.TEL.TEL.TOTAL.TOTAL.DERIVED</t>
  </si>
  <si>
    <t>FEC.ktoe.AT.TEL.TEL.TOTAL.TOTAL.BIOMASS_WASTE</t>
  </si>
  <si>
    <t>FEC.ktoe.AT.TEL.TEL.TOTAL.TOTAL.BIOGAS</t>
  </si>
  <si>
    <t>FEC.ktoe.AT.TEL.TEL.TOTAL.TOTAL.LIQBIO</t>
  </si>
  <si>
    <t>FEC.ktoe.AT.TEL.TEL.TOTAL.TOTAL.SOLAR</t>
  </si>
  <si>
    <t>FEC.ktoe.AT.TEL.TEL.TOTAL.TOTAL.GEO</t>
  </si>
  <si>
    <t>FEC.ktoe.AT.TEL.TEL.TOTAL.TOTAL.AMBIENT</t>
  </si>
  <si>
    <t>FEC.ktoe.AT.TEL.TEL.TOTAL.TOTAL.STEAM_DISTR</t>
  </si>
  <si>
    <t>FEC.ktoe.AT.TEL.TEL.TOTAL.TOTAL.ELEC</t>
  </si>
  <si>
    <t>FEC.ktoe.AT.TEL.TEL.LIGHT.GENERIC.ELEC</t>
  </si>
  <si>
    <t>FEC.ktoe.AT.TEL.TEL.AIRCOMP.GENERIC.ELEC</t>
  </si>
  <si>
    <t>FEC.ktoe.AT.TEL.TEL.MOTOR.GENERIC.ELEC</t>
  </si>
  <si>
    <t>FEC.ktoe.AT.TEL.TEL.FANS.GENERIC.ELEC</t>
  </si>
  <si>
    <t>FEC.ktoe.AT.TEL.TEL.LOW_ENTH.TOTAL.TOTAL</t>
  </si>
  <si>
    <t>FEC.ktoe.AT.TEL.TEL.LOW_ENTH.THERM.DIESEL_LIQBIO</t>
  </si>
  <si>
    <t>FEC.ktoe.AT.TEL.TEL.LOW_ENTH.THERM.NG_BIOGAS</t>
  </si>
  <si>
    <t>FEC.ktoe.AT.TEL.TEL.LOW_ENTH.THERM.SOLAR_GEO</t>
  </si>
  <si>
    <t>FEC.ktoe.AT.TEL.TEL.LOW_ENTH.HP.AMBIENT</t>
  </si>
  <si>
    <t>FEC.ktoe.AT.TEL.TEL.LOW_ENTH.THERM.ELEC</t>
  </si>
  <si>
    <t>Textiles: Pretreatment with steam</t>
  </si>
  <si>
    <t>FEC.ktoe.AT.TEL.TEL.PRETREAT.TOTAL.TOTAL</t>
  </si>
  <si>
    <t>FEC.ktoe.AT.TEL.TEL.PRETREAT.STEAM.SOLIDS</t>
  </si>
  <si>
    <t>FEC.ktoe.AT.TEL.TEL.PRETREAT.STEAM.RFG</t>
  </si>
  <si>
    <t>FEC.ktoe.AT.TEL.TEL.PRETREAT.STEAM.LPG</t>
  </si>
  <si>
    <t>FEC.ktoe.AT.TEL.TEL.PRETREAT.STEAM.DIESEL_LIQBIO</t>
  </si>
  <si>
    <t>FEC.ktoe.AT.TEL.TEL.PRETREAT.STEAM.RFO</t>
  </si>
  <si>
    <t>FEC.ktoe.AT.TEL.TEL.PRETREAT.STEAM.OTHER</t>
  </si>
  <si>
    <t>FEC.ktoe.AT.TEL.TEL.PRETREAT.STEAM.NG_BIOGAS</t>
  </si>
  <si>
    <t>FEC.ktoe.AT.TEL.TEL.PRETREAT.STEAM.DERIVED</t>
  </si>
  <si>
    <t>FEC.ktoe.AT.TEL.TEL.PRETREAT.STEAM.BIOMASS_WASTE</t>
  </si>
  <si>
    <t>FEC.ktoe.AT.TEL.TEL.PRETREAT.STEAM.STEAM_DISTR</t>
  </si>
  <si>
    <t>Textiles: Wet processing with steam</t>
  </si>
  <si>
    <t>FEC.ktoe.AT.TEL.TEL.PROCESSING.TOTAL.TOTAL</t>
  </si>
  <si>
    <t>FEC.ktoe.AT.TEL.TEL.PROCESSING.STEAM.SOLIDS</t>
  </si>
  <si>
    <t>FEC.ktoe.AT.TEL.TEL.PROCESSING.STEAM.RFG</t>
  </si>
  <si>
    <t>FEC.ktoe.AT.TEL.TEL.PROCESSING.STEAM.LPG</t>
  </si>
  <si>
    <t>FEC.ktoe.AT.TEL.TEL.PROCESSING.STEAM.DIESEL_LIQBIO</t>
  </si>
  <si>
    <t>FEC.ktoe.AT.TEL.TEL.PROCESSING.STEAM.RFO</t>
  </si>
  <si>
    <t>FEC.ktoe.AT.TEL.TEL.PROCESSING.STEAM.OTHER</t>
  </si>
  <si>
    <t>FEC.ktoe.AT.TEL.TEL.PROCESSING.STEAM.NG_BIOGAS</t>
  </si>
  <si>
    <t>FEC.ktoe.AT.TEL.TEL.PROCESSING.STEAM.DERIVED</t>
  </si>
  <si>
    <t>FEC.ktoe.AT.TEL.TEL.PROCESSING.STEAM.BIOMASS_WASTE</t>
  </si>
  <si>
    <t>FEC.ktoe.AT.TEL.TEL.PROCESSING.STEAM.STEAM_DISTR</t>
  </si>
  <si>
    <t>Textiles: Electric general machinery</t>
  </si>
  <si>
    <t>FEC.ktoe.AT.TEL.TEL.GENERIC.MECH.ELEC</t>
  </si>
  <si>
    <t>Textiles: Drying</t>
  </si>
  <si>
    <t>Textiles: Thermal drying</t>
  </si>
  <si>
    <t>FEC.ktoe.AT.TEL.TEL.DRYING.TOTAL.TOTAL</t>
  </si>
  <si>
    <t>FEC.ktoe.AT.TEL.TEL.DRYING.THERM.SOLIDS</t>
  </si>
  <si>
    <t>FEC.ktoe.AT.TEL.TEL.DRYING.THERM.LPG</t>
  </si>
  <si>
    <t>FEC.ktoe.AT.TEL.TEL.DRYING.THERM.DIESEL_LIQBIO</t>
  </si>
  <si>
    <t>FEC.ktoe.AT.TEL.TEL.DRYING.THERM.RFO</t>
  </si>
  <si>
    <t>FEC.ktoe.AT.TEL.TEL.DRYING.THERM.NG_BIOGAS</t>
  </si>
  <si>
    <t>Textiles: Steam drying</t>
  </si>
  <si>
    <t>FEC.ktoe.AT.TEL.TEL.DRYING_STEAM.TOTAL.TOTAL</t>
  </si>
  <si>
    <t>FEC.ktoe.AT.TEL.TEL.DRYING_STEAM.STEAM.SOLIDS</t>
  </si>
  <si>
    <t>FEC.ktoe.AT.TEL.TEL.DRYING_STEAM.STEAM.RFG</t>
  </si>
  <si>
    <t>FEC.ktoe.AT.TEL.TEL.DRYING_STEAM.STEAM.LPG</t>
  </si>
  <si>
    <t>FEC.ktoe.AT.TEL.TEL.DRYING_STEAM.STEAM.DIESEL_LIQBIO</t>
  </si>
  <si>
    <t>FEC.ktoe.AT.TEL.TEL.DRYING_STEAM.STEAM.RFO</t>
  </si>
  <si>
    <t>FEC.ktoe.AT.TEL.TEL.DRYING_STEAM.STEAM.OTHER</t>
  </si>
  <si>
    <t>FEC.ktoe.AT.TEL.TEL.DRYING_STEAM.STEAM.NG_BIOGAS</t>
  </si>
  <si>
    <t>FEC.ktoe.AT.TEL.TEL.DRYING_STEAM.STEAM.DERIVED</t>
  </si>
  <si>
    <t>FEC.ktoe.AT.TEL.TEL.DRYING_STEAM.STEAM.BIOMASS_WASTE</t>
  </si>
  <si>
    <t>FEC.ktoe.AT.TEL.TEL.DRYING_STEAM.STEAM.STEAM_DISTR</t>
  </si>
  <si>
    <t>Textiles: Electric drying</t>
  </si>
  <si>
    <t>FEC.ktoe.AT.TEL.TEL.DRYING_ELEC.ELEC.ELEC</t>
  </si>
  <si>
    <t>Textiles: Microwave drying</t>
  </si>
  <si>
    <t>FEC.ktoe.AT.TEL.TEL.DRYING_MICROW.MICROW.ELEC</t>
  </si>
  <si>
    <t>Textiles: Finishing Electric</t>
  </si>
  <si>
    <t>FEC.ktoe.AT.TEL.TEL.FINISHING.THERM.ELEC</t>
  </si>
  <si>
    <t>UED.ktoe.AT.TEL.TEL.TOTAL.TOTAL.TOTAL</t>
  </si>
  <si>
    <t>UED.ktoe.AT.TEL.TEL.LIGHT.GENERIC.ELEC</t>
  </si>
  <si>
    <t>UED.ktoe.AT.TEL.TEL.AIRCOMP.GENERIC.ELEC</t>
  </si>
  <si>
    <t>UED.ktoe.AT.TEL.TEL.MOTOR.GENERIC.ELEC</t>
  </si>
  <si>
    <t>UED.ktoe.AT.TEL.TEL.FANS.GENERIC.ELEC</t>
  </si>
  <si>
    <t>UED.ktoe.AT.TEL.TEL.LOW_ENTH.TOTAL.TOTAL</t>
  </si>
  <si>
    <t>UED.ktoe.AT.TEL.TEL.LOW_ENTH.THERM.DIESEL_LIQBIO</t>
  </si>
  <si>
    <t>UED.ktoe.AT.TEL.TEL.LOW_ENTH.THERM.NG_BIOGAS</t>
  </si>
  <si>
    <t>UED.ktoe.AT.TEL.TEL.LOW_ENTH.THERM.SOLAR_GEO</t>
  </si>
  <si>
    <t>UED.ktoe.AT.TEL.TEL.LOW_ENTH.HP.AMBIENT</t>
  </si>
  <si>
    <t>UED.ktoe.AT.TEL.TEL.LOW_ENTH.THERM.ELEC</t>
  </si>
  <si>
    <t>UED.ktoe.AT.TEL.TEL.PRETREAT.TOTAL.TOTAL</t>
  </si>
  <si>
    <t>UED.ktoe.AT.TEL.TEL.PRETREAT.STEAM.SOLIDS</t>
  </si>
  <si>
    <t>UED.ktoe.AT.TEL.TEL.PRETREAT.STEAM.RFG</t>
  </si>
  <si>
    <t>UED.ktoe.AT.TEL.TEL.PRETREAT.STEAM.LPG</t>
  </si>
  <si>
    <t>UED.ktoe.AT.TEL.TEL.PRETREAT.STEAM.DIESEL_LIQBIO</t>
  </si>
  <si>
    <t>UED.ktoe.AT.TEL.TEL.PRETREAT.STEAM.RFO</t>
  </si>
  <si>
    <t>UED.ktoe.AT.TEL.TEL.PRETREAT.STEAM.OTHER</t>
  </si>
  <si>
    <t>UED.ktoe.AT.TEL.TEL.PRETREAT.STEAM.NG_BIOGAS</t>
  </si>
  <si>
    <t>UED.ktoe.AT.TEL.TEL.PRETREAT.STEAM.DERIVED</t>
  </si>
  <si>
    <t>UED.ktoe.AT.TEL.TEL.PRETREAT.STEAM.BIOMASS_WASTE</t>
  </si>
  <si>
    <t>UED.ktoe.AT.TEL.TEL.PRETREAT.STEAM.STEAM_DISTR</t>
  </si>
  <si>
    <t>UED.ktoe.AT.TEL.TEL.PROCESSING.TOTAL.TOTAL</t>
  </si>
  <si>
    <t>UED.ktoe.AT.TEL.TEL.PROCESSING.STEAM.SOLIDS</t>
  </si>
  <si>
    <t>UED.ktoe.AT.TEL.TEL.PROCESSING.STEAM.RFG</t>
  </si>
  <si>
    <t>UED.ktoe.AT.TEL.TEL.PROCESSING.STEAM.LPG</t>
  </si>
  <si>
    <t>UED.ktoe.AT.TEL.TEL.PROCESSING.STEAM.DIESEL_LIQBIO</t>
  </si>
  <si>
    <t>UED.ktoe.AT.TEL.TEL.PROCESSING.STEAM.RFO</t>
  </si>
  <si>
    <t>UED.ktoe.AT.TEL.TEL.PROCESSING.STEAM.OTHER</t>
  </si>
  <si>
    <t>UED.ktoe.AT.TEL.TEL.PROCESSING.STEAM.NG_BIOGAS</t>
  </si>
  <si>
    <t>UED.ktoe.AT.TEL.TEL.PROCESSING.STEAM.DERIVED</t>
  </si>
  <si>
    <t>UED.ktoe.AT.TEL.TEL.PROCESSING.STEAM.BIOMASS_WASTE</t>
  </si>
  <si>
    <t>UED.ktoe.AT.TEL.TEL.PROCESSING.STEAM.STEAM_DISTR</t>
  </si>
  <si>
    <t>UED.ktoe.AT.TEL.TEL.GENERIC.MECH.ELEC</t>
  </si>
  <si>
    <t>UED.ktoe.AT.TEL.TEL.DRYING.TOTAL.TOTAL</t>
  </si>
  <si>
    <t>UED.ktoe.AT.TEL.TEL.DRYING.THERM.SOLIDS</t>
  </si>
  <si>
    <t>UED.ktoe.AT.TEL.TEL.DRYING.THERM.LPG</t>
  </si>
  <si>
    <t>UED.ktoe.AT.TEL.TEL.DRYING.THERM.DIESEL_LIQBIO</t>
  </si>
  <si>
    <t>UED.ktoe.AT.TEL.TEL.DRYING.THERM.RFO</t>
  </si>
  <si>
    <t>UED.ktoe.AT.TEL.TEL.DRYING.THERM.NG_BIOGAS</t>
  </si>
  <si>
    <t>UED.ktoe.AT.TEL.TEL.DRYING_STEAM.TOTAL.TOTAL</t>
  </si>
  <si>
    <t>UED.ktoe.AT.TEL.TEL.DRYING_STEAM.STEAM.SOLIDS</t>
  </si>
  <si>
    <t>UED.ktoe.AT.TEL.TEL.DRYING_STEAM.STEAM.RFG</t>
  </si>
  <si>
    <t>UED.ktoe.AT.TEL.TEL.DRYING_STEAM.STEAM.LPG</t>
  </si>
  <si>
    <t>UED.ktoe.AT.TEL.TEL.DRYING_STEAM.STEAM.DIESEL_LIQBIO</t>
  </si>
  <si>
    <t>UED.ktoe.AT.TEL.TEL.DRYING_STEAM.STEAM.RFO</t>
  </si>
  <si>
    <t>UED.ktoe.AT.TEL.TEL.DRYING_STEAM.STEAM.OTHER</t>
  </si>
  <si>
    <t>UED.ktoe.AT.TEL.TEL.DRYING_STEAM.STEAM.NG_BIOGAS</t>
  </si>
  <si>
    <t>UED.ktoe.AT.TEL.TEL.DRYING_STEAM.STEAM.DERIVED</t>
  </si>
  <si>
    <t>UED.ktoe.AT.TEL.TEL.DRYING_STEAM.STEAM.BIOMASS_WASTE</t>
  </si>
  <si>
    <t>UED.ktoe.AT.TEL.TEL.DRYING_STEAM.STEAM.STEAM_DISTR</t>
  </si>
  <si>
    <t>UED.ktoe.AT.TEL.TEL.DRYING_ELEC.ELEC.ELEC</t>
  </si>
  <si>
    <t>UED.ktoe.AT.TEL.TEL.DRYING_MICROW.MICROW.ELEC</t>
  </si>
  <si>
    <t>UED.ktoe.AT.TEL.TEL.FINISHING.THERM.ELEC</t>
  </si>
  <si>
    <t>FUEL_EMI.ktCO2.AT.TEL.TEL.TOTAL.TOTAL.TOTAL</t>
  </si>
  <si>
    <t>FUEL_EMI.ktCO2.AT.TEL.TEL.LIGHT.GENERIC.ELEC</t>
  </si>
  <si>
    <t>FUEL_EMI.ktCO2.AT.TEL.TEL.AIRCOMP.GENERIC.ELEC</t>
  </si>
  <si>
    <t>FUEL_EMI.ktCO2.AT.TEL.TEL.MOTOR.GENERIC.ELEC</t>
  </si>
  <si>
    <t>FUEL_EMI.ktCO2.AT.TEL.TEL.FANS.GENERIC.ELEC</t>
  </si>
  <si>
    <t>FUEL_EMI.ktCO2.AT.TEL.TEL.LOW_ENTH.TOTAL.TOTAL</t>
  </si>
  <si>
    <t>FUEL_EMI.ktCO2.AT.TEL.TEL.LOW_ENTH.THERM.DIESEL_LIQBIO</t>
  </si>
  <si>
    <t>FUEL_EMI.ktCO2.AT.TEL.TEL.LOW_ENTH.THERM.NG_BIOGAS</t>
  </si>
  <si>
    <t>FUEL_EMI.ktCO2.AT.TEL.TEL.LOW_ENTH.THERM.SOLAR_GEO</t>
  </si>
  <si>
    <t>FUEL_EMI.ktCO2.AT.TEL.TEL.LOW_ENTH.HP.AMBIENT</t>
  </si>
  <si>
    <t>FUEL_EMI.ktCO2.AT.TEL.TEL.LOW_ENTH.THERM.ELEC</t>
  </si>
  <si>
    <t>FUEL_EMI.ktCO2.AT.TEL.TEL.PRETREAT.TOTAL.TOTAL</t>
  </si>
  <si>
    <t>FUEL_EMI.ktCO2.AT.TEL.TEL.PRETREAT.STEAM.SOLIDS</t>
  </si>
  <si>
    <t>FUEL_EMI.ktCO2.AT.TEL.TEL.PRETREAT.STEAM.RFG</t>
  </si>
  <si>
    <t>FUEL_EMI.ktCO2.AT.TEL.TEL.PRETREAT.STEAM.LPG</t>
  </si>
  <si>
    <t>FUEL_EMI.ktCO2.AT.TEL.TEL.PRETREAT.STEAM.DIESEL_LIQBIO</t>
  </si>
  <si>
    <t>FUEL_EMI.ktCO2.AT.TEL.TEL.PRETREAT.STEAM.RFO</t>
  </si>
  <si>
    <t>FUEL_EMI.ktCO2.AT.TEL.TEL.PRETREAT.STEAM.OTHER</t>
  </si>
  <si>
    <t>FUEL_EMI.ktCO2.AT.TEL.TEL.PRETREAT.STEAM.NG_BIOGAS</t>
  </si>
  <si>
    <t>FUEL_EMI.ktCO2.AT.TEL.TEL.PRETREAT.STEAM.DERIVED</t>
  </si>
  <si>
    <t>FUEL_EMI.ktCO2.AT.TEL.TEL.PRETREAT.STEAM.BIOMASS_WASTE</t>
  </si>
  <si>
    <t>FUEL_EMI.ktCO2.AT.TEL.TEL.PRETREAT.STEAM.STEAM_DISTR</t>
  </si>
  <si>
    <t>FUEL_EMI.ktCO2.AT.TEL.TEL.PROCESSING.TOTAL.TOTAL</t>
  </si>
  <si>
    <t>FUEL_EMI.ktCO2.AT.TEL.TEL.PROCESSING.STEAM.SOLIDS</t>
  </si>
  <si>
    <t>FUEL_EMI.ktCO2.AT.TEL.TEL.PROCESSING.STEAM.RFG</t>
  </si>
  <si>
    <t>FUEL_EMI.ktCO2.AT.TEL.TEL.PROCESSING.STEAM.LPG</t>
  </si>
  <si>
    <t>FUEL_EMI.ktCO2.AT.TEL.TEL.PROCESSING.STEAM.DIESEL_LIQBIO</t>
  </si>
  <si>
    <t>FUEL_EMI.ktCO2.AT.TEL.TEL.PROCESSING.STEAM.RFO</t>
  </si>
  <si>
    <t>FUEL_EMI.ktCO2.AT.TEL.TEL.PROCESSING.STEAM.OTHER</t>
  </si>
  <si>
    <t>FUEL_EMI.ktCO2.AT.TEL.TEL.PROCESSING.STEAM.NG_BIOGAS</t>
  </si>
  <si>
    <t>FUEL_EMI.ktCO2.AT.TEL.TEL.PROCESSING.STEAM.DERIVED</t>
  </si>
  <si>
    <t>FUEL_EMI.ktCO2.AT.TEL.TEL.PROCESSING.STEAM.BIOMASS_WASTE</t>
  </si>
  <si>
    <t>FUEL_EMI.ktCO2.AT.TEL.TEL.PROCESSING.STEAM.STEAM_DISTR</t>
  </si>
  <si>
    <t>FUEL_EMI.ktCO2.AT.TEL.TEL.GENERIC.MECH.ELEC</t>
  </si>
  <si>
    <t>FUEL_EMI.ktCO2.AT.TEL.TEL.DRYING.TOTAL.TOTAL</t>
  </si>
  <si>
    <t>FUEL_EMI.ktCO2.AT.TEL.TEL.DRYING.THERM.SOLIDS</t>
  </si>
  <si>
    <t>FUEL_EMI.ktCO2.AT.TEL.TEL.DRYING.THERM.LPG</t>
  </si>
  <si>
    <t>FUEL_EMI.ktCO2.AT.TEL.TEL.DRYING.THERM.DIESEL_LIQBIO</t>
  </si>
  <si>
    <t>FUEL_EMI.ktCO2.AT.TEL.TEL.DRYING.THERM.RFO</t>
  </si>
  <si>
    <t>FUEL_EMI.ktCO2.AT.TEL.TEL.DRYING.THERM.NG_BIOGAS</t>
  </si>
  <si>
    <t>FUEL_EMI.ktCO2.AT.TEL.TEL.DRYING_STEAM.TOTAL.TOTAL</t>
  </si>
  <si>
    <t>FUEL_EMI.ktCO2.AT.TEL.TEL.DRYING_STEAM.STEAM.SOLIDS</t>
  </si>
  <si>
    <t>FUEL_EMI.ktCO2.AT.TEL.TEL.DRYING_STEAM.STEAM.RFG</t>
  </si>
  <si>
    <t>FUEL_EMI.ktCO2.AT.TEL.TEL.DRYING_STEAM.STEAM.LPG</t>
  </si>
  <si>
    <t>FUEL_EMI.ktCO2.AT.TEL.TEL.DRYING_STEAM.STEAM.DIESEL_LIQBIO</t>
  </si>
  <si>
    <t>FUEL_EMI.ktCO2.AT.TEL.TEL.DRYING_STEAM.STEAM.RFO</t>
  </si>
  <si>
    <t>FUEL_EMI.ktCO2.AT.TEL.TEL.DRYING_STEAM.STEAM.OTHER</t>
  </si>
  <si>
    <t>FUEL_EMI.ktCO2.AT.TEL.TEL.DRYING_STEAM.STEAM.NG_BIOGAS</t>
  </si>
  <si>
    <t>FUEL_EMI.ktCO2.AT.TEL.TEL.DRYING_STEAM.STEAM.DERIVED</t>
  </si>
  <si>
    <t>FUEL_EMI.ktCO2.AT.TEL.TEL.DRYING_STEAM.STEAM.BIOMASS_WASTE</t>
  </si>
  <si>
    <t>FUEL_EMI.ktCO2.AT.TEL.TEL.DRYING_STEAM.STEAM.STEAM_DISTR</t>
  </si>
  <si>
    <t>FUEL_EMI.ktCO2.AT.TEL.TEL.DRYING_ELEC.ELEC.ELEC</t>
  </si>
  <si>
    <t>FUEL_EMI.ktCO2.AT.TEL.TEL.DRYING_MICROW.MICROW.ELEC</t>
  </si>
  <si>
    <t>FUEL_EMI.ktCO2.AT.TEL.TEL.FINISHING.THERM.ELEC</t>
  </si>
  <si>
    <t>VA.Meuro2023.AT.WWP.WWP</t>
  </si>
  <si>
    <t>OUTPUT.index.AT.WWP.WWP</t>
  </si>
  <si>
    <t>CAP.index.AT.WWP.WWP</t>
  </si>
  <si>
    <t>NEWCAP.index.AT.WWP.WWP</t>
  </si>
  <si>
    <t>FEC.ktoe.AT.WWP.WWP.TOTAL.TOTAL.TOTAL</t>
  </si>
  <si>
    <t>FEC.ktoe.AT.WWP.WWP.TOTAL.TOTAL.SOLIDS</t>
  </si>
  <si>
    <t>FEC.ktoe.AT.WWP.WWP.TOTAL.TOTAL.RFG</t>
  </si>
  <si>
    <t>FEC.ktoe.AT.WWP.WWP.TOTAL.TOTAL.LPG</t>
  </si>
  <si>
    <t>FEC.ktoe.AT.WWP.WWP.TOTAL.TOTAL.DIESEL</t>
  </si>
  <si>
    <t>FEC.ktoe.AT.WWP.WWP.TOTAL.TOTAL.RFO</t>
  </si>
  <si>
    <t>FEC.ktoe.AT.WWP.WWP.TOTAL.TOTAL.OTHER</t>
  </si>
  <si>
    <t>FEC.ktoe.AT.WWP.WWP.TOTAL.TOTAL.NG</t>
  </si>
  <si>
    <t>FEC.ktoe.AT.WWP.WWP.TOTAL.TOTAL.DERIVED</t>
  </si>
  <si>
    <t>FEC.ktoe.AT.WWP.WWP.TOTAL.TOTAL.BIOMASS_WASTE</t>
  </si>
  <si>
    <t>FEC.ktoe.AT.WWP.WWP.TOTAL.TOTAL.BIOGAS</t>
  </si>
  <si>
    <t>FEC.ktoe.AT.WWP.WWP.TOTAL.TOTAL.LIQBIO</t>
  </si>
  <si>
    <t>FEC.ktoe.AT.WWP.WWP.TOTAL.TOTAL.SOLAR</t>
  </si>
  <si>
    <t>FEC.ktoe.AT.WWP.WWP.TOTAL.TOTAL.GEO</t>
  </si>
  <si>
    <t>FEC.ktoe.AT.WWP.WWP.TOTAL.TOTAL.AMBIENT</t>
  </si>
  <si>
    <t>FEC.ktoe.AT.WWP.WWP.TOTAL.TOTAL.STEAM_DISTR</t>
  </si>
  <si>
    <t>FEC.ktoe.AT.WWP.WWP.TOTAL.TOTAL.ELEC</t>
  </si>
  <si>
    <t>FEC.ktoe.AT.WWP.WWP.LIGHT.GENERIC.ELEC</t>
  </si>
  <si>
    <t>FEC.ktoe.AT.WWP.WWP.AIRCOMP.GENERIC.ELEC</t>
  </si>
  <si>
    <t>FEC.ktoe.AT.WWP.WWP.MOTOR.GENERIC.ELEC</t>
  </si>
  <si>
    <t>FEC.ktoe.AT.WWP.WWP.FANS.GENERIC.ELEC</t>
  </si>
  <si>
    <t>FEC.ktoe.AT.WWP.WWP.LOW_ENTH.TOTAL.TOTAL</t>
  </si>
  <si>
    <t>FEC.ktoe.AT.WWP.WWP.LOW_ENTH.THERM.DIESEL_LIQBIO</t>
  </si>
  <si>
    <t>FEC.ktoe.AT.WWP.WWP.LOW_ENTH.THERM.NG_BIOGAS</t>
  </si>
  <si>
    <t>FEC.ktoe.AT.WWP.WWP.LOW_ENTH.THERM.SOLAR_GEO</t>
  </si>
  <si>
    <t>FEC.ktoe.AT.WWP.WWP.LOW_ENTH.HP.AMBIENT</t>
  </si>
  <si>
    <t>FEC.ktoe.AT.WWP.WWP.LOW_ENTH.THERM.ELEC</t>
  </si>
  <si>
    <t>Wood: Specific processes with steam</t>
  </si>
  <si>
    <t>FEC.ktoe.AT.WWP.WWP.PROCESSING.TOTAL.TOTAL</t>
  </si>
  <si>
    <t>FEC.ktoe.AT.WWP.WWP.PROCESSING.STEAM.SOLIDS</t>
  </si>
  <si>
    <t>FEC.ktoe.AT.WWP.WWP.PROCESSING.STEAM.RFG</t>
  </si>
  <si>
    <t>FEC.ktoe.AT.WWP.WWP.PROCESSING.STEAM.LPG</t>
  </si>
  <si>
    <t>FEC.ktoe.AT.WWP.WWP.PROCESSING.STEAM.DIESEL_LIQBIO</t>
  </si>
  <si>
    <t>FEC.ktoe.AT.WWP.WWP.PROCESSING.STEAM.RFO</t>
  </si>
  <si>
    <t>FEC.ktoe.AT.WWP.WWP.PROCESSING.STEAM.OTHER</t>
  </si>
  <si>
    <t>FEC.ktoe.AT.WWP.WWP.PROCESSING.STEAM.NG_BIOGAS</t>
  </si>
  <si>
    <t>FEC.ktoe.AT.WWP.WWP.PROCESSING.STEAM.DERIVED</t>
  </si>
  <si>
    <t>FEC.ktoe.AT.WWP.WWP.PROCESSING.STEAM.BIOMASS_WASTE</t>
  </si>
  <si>
    <t>FEC.ktoe.AT.WWP.WWP.PROCESSING.STEAM.STEAM_DISTR</t>
  </si>
  <si>
    <t>Wood: Electric mechanical processes</t>
  </si>
  <si>
    <t>FEC.ktoe.AT.WWP.WWP.GENERIC.MECH.ELEC</t>
  </si>
  <si>
    <t>Wood: Drying</t>
  </si>
  <si>
    <t>Wood: Thermal drying</t>
  </si>
  <si>
    <t>FEC.ktoe.AT.WWP.WWP.DRYING.TOTAL.TOTAL</t>
  </si>
  <si>
    <t>FEC.ktoe.AT.WWP.WWP.DRYING.THERM.SOLIDS</t>
  </si>
  <si>
    <t>FEC.ktoe.AT.WWP.WWP.DRYING.THERM.LPG</t>
  </si>
  <si>
    <t>FEC.ktoe.AT.WWP.WWP.DRYING.THERM.DIESEL_LIQBIO</t>
  </si>
  <si>
    <t>FEC.ktoe.AT.WWP.WWP.DRYING.THERM.RFO</t>
  </si>
  <si>
    <t>FEC.ktoe.AT.WWP.WWP.DRYING.THERM.NG_BIOGAS</t>
  </si>
  <si>
    <t>Wood: Steam drying</t>
  </si>
  <si>
    <t>FEC.ktoe.AT.WWP.WWP.DRYING_STEAM.TOTAL.TOTAL</t>
  </si>
  <si>
    <t>FEC.ktoe.AT.WWP.WWP.DRYING_STEAM.STEAM.SOLIDS</t>
  </si>
  <si>
    <t>FEC.ktoe.AT.WWP.WWP.DRYING_STEAM.STEAM.RFG</t>
  </si>
  <si>
    <t>FEC.ktoe.AT.WWP.WWP.DRYING_STEAM.STEAM.LPG</t>
  </si>
  <si>
    <t>FEC.ktoe.AT.WWP.WWP.DRYING_STEAM.STEAM.DIESEL_LIQBIO</t>
  </si>
  <si>
    <t>FEC.ktoe.AT.WWP.WWP.DRYING_STEAM.STEAM.RFO</t>
  </si>
  <si>
    <t>FEC.ktoe.AT.WWP.WWP.DRYING_STEAM.STEAM.OTHER</t>
  </si>
  <si>
    <t>FEC.ktoe.AT.WWP.WWP.DRYING_STEAM.STEAM.NG_BIOGAS</t>
  </si>
  <si>
    <t>FEC.ktoe.AT.WWP.WWP.DRYING_STEAM.STEAM.DERIVED</t>
  </si>
  <si>
    <t>FEC.ktoe.AT.WWP.WWP.DRYING_STEAM.STEAM.BIOMASS_WASTE</t>
  </si>
  <si>
    <t>FEC.ktoe.AT.WWP.WWP.DRYING_STEAM.STEAM.STEAM_DISTR</t>
  </si>
  <si>
    <t>Wood: Electric drying</t>
  </si>
  <si>
    <t>FEC.ktoe.AT.WWP.WWP.DRYING_ELEC.ELEC.ELEC</t>
  </si>
  <si>
    <t>Wood: Microwave drying</t>
  </si>
  <si>
    <t>FEC.ktoe.AT.WWP.WWP.DRYING_MICROW.MICROW.ELEC</t>
  </si>
  <si>
    <t>Wood: Finishing Electric</t>
  </si>
  <si>
    <t>FEC.ktoe.AT.WWP.WWP.FINISHING.ELEC.ELEC</t>
  </si>
  <si>
    <t>UED.ktoe.AT.WWP.WWP.TOTAL.TOTAL.TOTAL</t>
  </si>
  <si>
    <t>UED.ktoe.AT.WWP.WWP.LIGHT.GENERIC.ELEC</t>
  </si>
  <si>
    <t>UED.ktoe.AT.WWP.WWP.AIRCOMP.GENERIC.ELEC</t>
  </si>
  <si>
    <t>UED.ktoe.AT.WWP.WWP.MOTOR.GENERIC.ELEC</t>
  </si>
  <si>
    <t>UED.ktoe.AT.WWP.WWP.FANS.GENERIC.ELEC</t>
  </si>
  <si>
    <t>UED.ktoe.AT.WWP.WWP.LOW_ENTH.TOTAL.TOTAL</t>
  </si>
  <si>
    <t>UED.ktoe.AT.WWP.WWP.LOW_ENTH.THERM.DIESEL_LIQBIO</t>
  </si>
  <si>
    <t>UED.ktoe.AT.WWP.WWP.LOW_ENTH.THERM.NG_BIOGAS</t>
  </si>
  <si>
    <t>UED.ktoe.AT.WWP.WWP.LOW_ENTH.THERM.SOLAR_GEO</t>
  </si>
  <si>
    <t>UED.ktoe.AT.WWP.WWP.LOW_ENTH.HP.AMBIENT</t>
  </si>
  <si>
    <t>UED.ktoe.AT.WWP.WWP.LOW_ENTH.THERM.ELEC</t>
  </si>
  <si>
    <t>UED.ktoe.AT.WWP.WWP.PROCESSING.TOTAL.TOTAL</t>
  </si>
  <si>
    <t>UED.ktoe.AT.WWP.WWP.PROCESSING.STEAM.SOLIDS</t>
  </si>
  <si>
    <t>UED.ktoe.AT.WWP.WWP.PROCESSING.STEAM.RFG</t>
  </si>
  <si>
    <t>UED.ktoe.AT.WWP.WWP.PROCESSING.STEAM.LPG</t>
  </si>
  <si>
    <t>UED.ktoe.AT.WWP.WWP.PROCESSING.STEAM.DIESEL_LIQBIO</t>
  </si>
  <si>
    <t>UED.ktoe.AT.WWP.WWP.PROCESSING.STEAM.RFO</t>
  </si>
  <si>
    <t>UED.ktoe.AT.WWP.WWP.PROCESSING.STEAM.OTHER</t>
  </si>
  <si>
    <t>UED.ktoe.AT.WWP.WWP.PROCESSING.STEAM.NG_BIOGAS</t>
  </si>
  <si>
    <t>UED.ktoe.AT.WWP.WWP.PROCESSING.STEAM.DERIVED</t>
  </si>
  <si>
    <t>UED.ktoe.AT.WWP.WWP.PROCESSING.STEAM.BIOMASS_WASTE</t>
  </si>
  <si>
    <t>UED.ktoe.AT.WWP.WWP.PROCESSING.STEAM.STEAM_DISTR</t>
  </si>
  <si>
    <t>UED.ktoe.AT.WWP.WWP.GENERIC.MECH.ELEC</t>
  </si>
  <si>
    <t>UED.ktoe.AT.WWP.WWP.DRYING.TOTAL.TOTAL</t>
  </si>
  <si>
    <t>UED.ktoe.AT.WWP.WWP.DRYING.THERM.SOLIDS</t>
  </si>
  <si>
    <t>UED.ktoe.AT.WWP.WWP.DRYING.THERM.LPG</t>
  </si>
  <si>
    <t>UED.ktoe.AT.WWP.WWP.DRYING.THERM.DIESEL_LIQBIO</t>
  </si>
  <si>
    <t>UED.ktoe.AT.WWP.WWP.DRYING.THERM.RFO</t>
  </si>
  <si>
    <t>UED.ktoe.AT.WWP.WWP.DRYING.THERM.NG_BIOGAS</t>
  </si>
  <si>
    <t>UED.ktoe.AT.WWP.WWP.DRYING_STEAM.TOTAL.TOTAL</t>
  </si>
  <si>
    <t>UED.ktoe.AT.WWP.WWP.DRYING_STEAM.STEAM.SOLIDS</t>
  </si>
  <si>
    <t>UED.ktoe.AT.WWP.WWP.DRYING_STEAM.STEAM.RFG</t>
  </si>
  <si>
    <t>UED.ktoe.AT.WWP.WWP.DRYING_STEAM.STEAM.LPG</t>
  </si>
  <si>
    <t>UED.ktoe.AT.WWP.WWP.DRYING_STEAM.STEAM.DIESEL_LIQBIO</t>
  </si>
  <si>
    <t>UED.ktoe.AT.WWP.WWP.DRYING_STEAM.STEAM.RFO</t>
  </si>
  <si>
    <t>UED.ktoe.AT.WWP.WWP.DRYING_STEAM.STEAM.OTHER</t>
  </si>
  <si>
    <t>UED.ktoe.AT.WWP.WWP.DRYING_STEAM.STEAM.NG_BIOGAS</t>
  </si>
  <si>
    <t>UED.ktoe.AT.WWP.WWP.DRYING_STEAM.STEAM.DERIVED</t>
  </si>
  <si>
    <t>UED.ktoe.AT.WWP.WWP.DRYING_STEAM.STEAM.BIOMASS_WASTE</t>
  </si>
  <si>
    <t>UED.ktoe.AT.WWP.WWP.DRYING_STEAM.STEAM.STEAM_DISTR</t>
  </si>
  <si>
    <t>UED.ktoe.AT.WWP.WWP.DRYING_ELEC.ELEC.ELEC</t>
  </si>
  <si>
    <t>UED.ktoe.AT.WWP.WWP.DRYING_MICROW.MICROW.ELEC</t>
  </si>
  <si>
    <t>UED.ktoe.AT.WWP.WWP.FINISHING.ELEC.ELEC</t>
  </si>
  <si>
    <t>FUEL_EMI.ktCO2.AT.WWP.WWP.TOTAL.TOTAL.TOTAL</t>
  </si>
  <si>
    <t>FUEL_EMI.ktCO2.AT.WWP.WWP.LIGHT.GENERIC.ELEC</t>
  </si>
  <si>
    <t>FUEL_EMI.ktCO2.AT.WWP.WWP.AIRCOMP.GENERIC.ELEC</t>
  </si>
  <si>
    <t>FUEL_EMI.ktCO2.AT.WWP.WWP.MOTOR.GENERIC.ELEC</t>
  </si>
  <si>
    <t>FUEL_EMI.ktCO2.AT.WWP.WWP.FANS.GENERIC.ELEC</t>
  </si>
  <si>
    <t>FUEL_EMI.ktCO2.AT.WWP.WWP.LOW_ENTH.TOTAL.TOTAL</t>
  </si>
  <si>
    <t>FUEL_EMI.ktCO2.AT.WWP.WWP.LOW_ENTH.THERM.DIESEL_LIQBIO</t>
  </si>
  <si>
    <t>FUEL_EMI.ktCO2.AT.WWP.WWP.LOW_ENTH.THERM.NG_BIOGAS</t>
  </si>
  <si>
    <t>FUEL_EMI.ktCO2.AT.WWP.WWP.LOW_ENTH.THERM.SOLAR_GEO</t>
  </si>
  <si>
    <t>FUEL_EMI.ktCO2.AT.WWP.WWP.LOW_ENTH.HP.AMBIENT</t>
  </si>
  <si>
    <t>FUEL_EMI.ktCO2.AT.WWP.WWP.LOW_ENTH.THERM.ELEC</t>
  </si>
  <si>
    <t>FUEL_EMI.ktCO2.AT.WWP.WWP.PROCESSING.TOTAL.TOTAL</t>
  </si>
  <si>
    <t>FUEL_EMI.ktCO2.AT.WWP.WWP.PROCESSING.STEAM.SOLIDS</t>
  </si>
  <si>
    <t>FUEL_EMI.ktCO2.AT.WWP.WWP.PROCESSING.STEAM.RFG</t>
  </si>
  <si>
    <t>FUEL_EMI.ktCO2.AT.WWP.WWP.PROCESSING.STEAM.LPG</t>
  </si>
  <si>
    <t>FUEL_EMI.ktCO2.AT.WWP.WWP.PROCESSING.STEAM.DIESEL_LIQBIO</t>
  </si>
  <si>
    <t>FUEL_EMI.ktCO2.AT.WWP.WWP.PROCESSING.STEAM.RFO</t>
  </si>
  <si>
    <t>FUEL_EMI.ktCO2.AT.WWP.WWP.PROCESSING.STEAM.OTHER</t>
  </si>
  <si>
    <t>FUEL_EMI.ktCO2.AT.WWP.WWP.PROCESSING.STEAM.NG_BIOGAS</t>
  </si>
  <si>
    <t>FUEL_EMI.ktCO2.AT.WWP.WWP.PROCESSING.STEAM.DERIVED</t>
  </si>
  <si>
    <t>FUEL_EMI.ktCO2.AT.WWP.WWP.PROCESSING.STEAM.BIOMASS_WASTE</t>
  </si>
  <si>
    <t>FUEL_EMI.ktCO2.AT.WWP.WWP.PROCESSING.STEAM.STEAM_DISTR</t>
  </si>
  <si>
    <t>FUEL_EMI.ktCO2.AT.WWP.WWP.GENERIC.MECH.ELEC</t>
  </si>
  <si>
    <t>FUEL_EMI.ktCO2.AT.WWP.WWP.DRYING.TOTAL.TOTAL</t>
  </si>
  <si>
    <t>FUEL_EMI.ktCO2.AT.WWP.WWP.DRYING.THERM.SOLIDS</t>
  </si>
  <si>
    <t>FUEL_EMI.ktCO2.AT.WWP.WWP.DRYING.THERM.LPG</t>
  </si>
  <si>
    <t>FUEL_EMI.ktCO2.AT.WWP.WWP.DRYING.THERM.DIESEL_LIQBIO</t>
  </si>
  <si>
    <t>FUEL_EMI.ktCO2.AT.WWP.WWP.DRYING.THERM.RFO</t>
  </si>
  <si>
    <t>FUEL_EMI.ktCO2.AT.WWP.WWP.DRYING.THERM.NG_BIOGAS</t>
  </si>
  <si>
    <t>FUEL_EMI.ktCO2.AT.WWP.WWP.DRYING_STEAM.TOTAL.TOTAL</t>
  </si>
  <si>
    <t>FUEL_EMI.ktCO2.AT.WWP.WWP.DRYING_STEAM.STEAM.SOLIDS</t>
  </si>
  <si>
    <t>FUEL_EMI.ktCO2.AT.WWP.WWP.DRYING_STEAM.STEAM.RFG</t>
  </si>
  <si>
    <t>FUEL_EMI.ktCO2.AT.WWP.WWP.DRYING_STEAM.STEAM.LPG</t>
  </si>
  <si>
    <t>FUEL_EMI.ktCO2.AT.WWP.WWP.DRYING_STEAM.STEAM.DIESEL_LIQBIO</t>
  </si>
  <si>
    <t>FUEL_EMI.ktCO2.AT.WWP.WWP.DRYING_STEAM.STEAM.RFO</t>
  </si>
  <si>
    <t>FUEL_EMI.ktCO2.AT.WWP.WWP.DRYING_STEAM.STEAM.OTHER</t>
  </si>
  <si>
    <t>FUEL_EMI.ktCO2.AT.WWP.WWP.DRYING_STEAM.STEAM.NG_BIOGAS</t>
  </si>
  <si>
    <t>FUEL_EMI.ktCO2.AT.WWP.WWP.DRYING_STEAM.STEAM.DERIVED</t>
  </si>
  <si>
    <t>FUEL_EMI.ktCO2.AT.WWP.WWP.DRYING_STEAM.STEAM.BIOMASS_WASTE</t>
  </si>
  <si>
    <t>FUEL_EMI.ktCO2.AT.WWP.WWP.DRYING_STEAM.STEAM.STEAM_DISTR</t>
  </si>
  <si>
    <t>FUEL_EMI.ktCO2.AT.WWP.WWP.DRYING_ELEC.ELEC.ELEC</t>
  </si>
  <si>
    <t>FUEL_EMI.ktCO2.AT.WWP.WWP.DRYING_MICROW.MICROW.ELEC</t>
  </si>
  <si>
    <t>FUEL_EMI.ktCO2.AT.WWP.WWP.FINISHING.ELEC.ELEC</t>
  </si>
  <si>
    <t>VA.Meuro2023.AT.OIS.OIS</t>
  </si>
  <si>
    <t>OUTPUT.index.AT.OIS.OIS</t>
  </si>
  <si>
    <t>CAP.index.AT.OIS.OIS</t>
  </si>
  <si>
    <t>NEWCAP.index.AT.OIS.OIS</t>
  </si>
  <si>
    <t>Energy consumption (ktoe)*</t>
  </si>
  <si>
    <t>FEC.ktoe.AT.OIS.OIS.TOTAL.TOTAL.TOTAL</t>
  </si>
  <si>
    <t>FEC.ktoe.AT.OIS.OIS.TOTAL.TOTAL.SOLIDS</t>
  </si>
  <si>
    <t>FEC.ktoe.AT.OIS.OIS.TOTAL.TOTAL.RFG</t>
  </si>
  <si>
    <t>FEC.ktoe.AT.OIS.OIS.TOTAL.TOTAL.LPG</t>
  </si>
  <si>
    <t>FEC.ktoe.AT.OIS.OIS.TOTAL.TOTAL.DIESEL</t>
  </si>
  <si>
    <t>FEC.ktoe.AT.OIS.OIS.TOTAL.TOTAL.RFO</t>
  </si>
  <si>
    <t>FEC.ktoe.AT.OIS.OIS.TOTAL.TOTAL.OTHER</t>
  </si>
  <si>
    <t>FEC.ktoe.AT.OIS.OIS.TOTAL.TOTAL.NG</t>
  </si>
  <si>
    <t>FEC.ktoe.AT.OIS.OIS.TOTAL.TOTAL.DERIVED</t>
  </si>
  <si>
    <t>FEC.ktoe.AT.OIS.OIS.TOTAL.TOTAL.BIOMASS_WASTE</t>
  </si>
  <si>
    <t>FEC.ktoe.AT.OIS.OIS.TOTAL.TOTAL.BIOGAS</t>
  </si>
  <si>
    <t>FEC.ktoe.AT.OIS.OIS.TOTAL.TOTAL.LIQBIO</t>
  </si>
  <si>
    <t>FEC.ktoe.AT.OIS.OIS.TOTAL.TOTAL.SOLAR</t>
  </si>
  <si>
    <t>FEC.ktoe.AT.OIS.OIS.TOTAL.TOTAL.GEO</t>
  </si>
  <si>
    <t>FEC.ktoe.AT.OIS.OIS.TOTAL.TOTAL.AMBIENT</t>
  </si>
  <si>
    <t>FEC.ktoe.AT.OIS.OIS.TOTAL.TOTAL.STEAM_DISTR</t>
  </si>
  <si>
    <t>FEC.ktoe.AT.OIS.OIS.TOTAL.TOTAL.ELEC</t>
  </si>
  <si>
    <t>*Energy consumption includes consumption in Mining and Quarrying and Construction sectors</t>
  </si>
  <si>
    <t>FEC.ktoe.AT.OIS.OIS.LIGHT.GENERIC.ELEC</t>
  </si>
  <si>
    <t>FEC.ktoe.AT.OIS.OIS.AIRCOMP.GENERIC.ELEC</t>
  </si>
  <si>
    <t>FEC.ktoe.AT.OIS.OIS.MOTOR.GENERIC.ELEC</t>
  </si>
  <si>
    <t>FEC.ktoe.AT.OIS.OIS.FANS.GENERIC.ELEC</t>
  </si>
  <si>
    <t>FEC.ktoe.AT.OIS.OIS.LOW_ENTH.TOTAL.TOTAL</t>
  </si>
  <si>
    <t>FEC.ktoe.AT.OIS.OIS.LOW_ENTH.THERM.DIESEL_LIQBIO</t>
  </si>
  <si>
    <t>FEC.ktoe.AT.OIS.OIS.LOW_ENTH.THERM.NG_BIOGAS</t>
  </si>
  <si>
    <t>FEC.ktoe.AT.OIS.OIS.LOW_ENTH.THERM.SOLAR_GEO</t>
  </si>
  <si>
    <t>FEC.ktoe.AT.OIS.OIS.LOW_ENTH.HP.AMBIENT</t>
  </si>
  <si>
    <t>FEC.ktoe.AT.OIS.OIS.LOW_ENTH.THERM.ELEC</t>
  </si>
  <si>
    <t>Other Industrial sectors: Steam processing</t>
  </si>
  <si>
    <t>FEC.ktoe.AT.OIS.OIS.PROCESSING.TOTAL.TOTAL</t>
  </si>
  <si>
    <t>FEC.ktoe.AT.OIS.OIS.PROCESSING.STEAM.SOLIDS</t>
  </si>
  <si>
    <t>FEC.ktoe.AT.OIS.OIS.PROCESSING.STEAM.RFG</t>
  </si>
  <si>
    <t>FEC.ktoe.AT.OIS.OIS.PROCESSING.STEAM.LPG</t>
  </si>
  <si>
    <t>FEC.ktoe.AT.OIS.OIS.PROCESSING.STEAM.DIESEL_LIQBIO</t>
  </si>
  <si>
    <t>FEC.ktoe.AT.OIS.OIS.PROCESSING.STEAM.RFO</t>
  </si>
  <si>
    <t>FEC.ktoe.AT.OIS.OIS.PROCESSING.STEAM.OTHER</t>
  </si>
  <si>
    <t>FEC.ktoe.AT.OIS.OIS.PROCESSING.STEAM.NG_BIOGAS</t>
  </si>
  <si>
    <t>FEC.ktoe.AT.OIS.OIS.PROCESSING.STEAM.DERIVED</t>
  </si>
  <si>
    <t>FEC.ktoe.AT.OIS.OIS.PROCESSING.STEAM.BIOMASS_WASTE</t>
  </si>
  <si>
    <t>FEC.ktoe.AT.OIS.OIS.PROCESSING.STEAM.STEAM_DISTR</t>
  </si>
  <si>
    <t>Other Industrial sectors: Process heating</t>
  </si>
  <si>
    <t>Other Industrial sectors: Thermal processing</t>
  </si>
  <si>
    <t>FEC.ktoe.AT.OIS.OIS.PROC_HEAT.TOTAL.TOTAL</t>
  </si>
  <si>
    <t>FEC.ktoe.AT.OIS.OIS.PROC_HEAT.THERM.SOLIDS</t>
  </si>
  <si>
    <t>FEC.ktoe.AT.OIS.OIS.PROC_HEAT.THERM.LPG</t>
  </si>
  <si>
    <t>FEC.ktoe.AT.OIS.OIS.PROC_HEAT.THERM.DIESEL_LIQBIO</t>
  </si>
  <si>
    <t>FEC.ktoe.AT.OIS.OIS.PROC_HEAT.THERM.RFO</t>
  </si>
  <si>
    <t>FEC.ktoe.AT.OIS.OIS.PROC_HEAT.THERM.NG_BIOGAS</t>
  </si>
  <si>
    <t>Other Industrial sectors: Electric processing</t>
  </si>
  <si>
    <t>FEC.ktoe.AT.OIS.OIS.PROC_HEAT_ELEC.ELEC.ELEC</t>
  </si>
  <si>
    <t>Other Industrial sectors: Drying</t>
  </si>
  <si>
    <t>Other Industries: Thermal drying</t>
  </si>
  <si>
    <t>FEC.ktoe.AT.OIS.OIS.DRYING.TOTAL.TOTAL</t>
  </si>
  <si>
    <t>FEC.ktoe.AT.OIS.OIS.DRYING.THERM.SOLIDS</t>
  </si>
  <si>
    <t>FEC.ktoe.AT.OIS.OIS.DRYING.THERM.LPG</t>
  </si>
  <si>
    <t>FEC.ktoe.AT.OIS.OIS.DRYING.THERM.DIESEL_LIQBIO</t>
  </si>
  <si>
    <t>FEC.ktoe.AT.OIS.OIS.DRYING.THERM.RFO</t>
  </si>
  <si>
    <t>FEC.ktoe.AT.OIS.OIS.DRYING.THERM.NG_BIOGAS</t>
  </si>
  <si>
    <t>Other Industries: Steam drying</t>
  </si>
  <si>
    <t>FEC.ktoe.AT.OIS.OIS.DRYING_STEAM.TOTAL.TOTAL</t>
  </si>
  <si>
    <t>FEC.ktoe.AT.OIS.OIS.DRYING_STEAM.STEAM.SOLIDS</t>
  </si>
  <si>
    <t>FEC.ktoe.AT.OIS.OIS.DRYING_STEAM.STEAM.RFG</t>
  </si>
  <si>
    <t>FEC.ktoe.AT.OIS.OIS.DRYING_STEAM.STEAM.LPG</t>
  </si>
  <si>
    <t>FEC.ktoe.AT.OIS.OIS.DRYING_STEAM.STEAM.DIESEL_LIQBIO</t>
  </si>
  <si>
    <t>FEC.ktoe.AT.OIS.OIS.DRYING_STEAM.STEAM.RFO</t>
  </si>
  <si>
    <t>FEC.ktoe.AT.OIS.OIS.DRYING_STEAM.STEAM.OTHER</t>
  </si>
  <si>
    <t>FEC.ktoe.AT.OIS.OIS.DRYING_STEAM.STEAM.NG_BIOGAS</t>
  </si>
  <si>
    <t>FEC.ktoe.AT.OIS.OIS.DRYING_STEAM.STEAM.DERIVED</t>
  </si>
  <si>
    <t>FEC.ktoe.AT.OIS.OIS.DRYING_STEAM.STEAM.BIOMASS_WASTE</t>
  </si>
  <si>
    <t>FEC.ktoe.AT.OIS.OIS.DRYING_STEAM.STEAM.STEAM_DISTR</t>
  </si>
  <si>
    <t>Other Industries: Electric drying</t>
  </si>
  <si>
    <t>FEC.ktoe.AT.OIS.OIS.DRYING_ELEC.ELEC.ELEC</t>
  </si>
  <si>
    <t>Other Industrial sectors: Process Cooling</t>
  </si>
  <si>
    <t>Other Industries: Thermal cooling</t>
  </si>
  <si>
    <t>FEC.ktoe.AT.OIS.OIS.PROC_COOL_THERM.THERM.NG_BIOGAS</t>
  </si>
  <si>
    <t>Other Industries: Steam cooling</t>
  </si>
  <si>
    <t>FEC.ktoe.AT.OIS.OIS.PROC_COOL_STEAM.TOTAL.TOTAL</t>
  </si>
  <si>
    <t>FEC.ktoe.AT.OIS.OIS.PROC_COOL_STEAM.STEAM.SOLIDS</t>
  </si>
  <si>
    <t>FEC.ktoe.AT.OIS.OIS.PROC_COOL_STEAM.STEAM.RFG</t>
  </si>
  <si>
    <t>FEC.ktoe.AT.OIS.OIS.PROC_COOL_STEAM.STEAM.LPG</t>
  </si>
  <si>
    <t>FEC.ktoe.AT.OIS.OIS.PROC_COOL_STEAM.STEAM.DIESEL_LIQBIO</t>
  </si>
  <si>
    <t>FEC.ktoe.AT.OIS.OIS.PROC_COOL_STEAM.STEAM.RFO</t>
  </si>
  <si>
    <t>FEC.ktoe.AT.OIS.OIS.PROC_COOL_STEAM.STEAM.OTHER</t>
  </si>
  <si>
    <t>FEC.ktoe.AT.OIS.OIS.PROC_COOL_STEAM.STEAM.NG_BIOGAS</t>
  </si>
  <si>
    <t>FEC.ktoe.AT.OIS.OIS.PROC_COOL_STEAM.STEAM.DERIVED</t>
  </si>
  <si>
    <t>FEC.ktoe.AT.OIS.OIS.PROC_COOL_STEAM.STEAM.BIOMASS_WASTE</t>
  </si>
  <si>
    <t>FEC.ktoe.AT.OIS.OIS.PROC_COOL_STEAM.STEAM.STEAM_DISTR</t>
  </si>
  <si>
    <t>Other Industries: Electric cooling</t>
  </si>
  <si>
    <t>FEC.ktoe.AT.OIS.OIS.PROC_COOL_ELEC.ELEC.ELEC</t>
  </si>
  <si>
    <t>Other Industrial sectors: Diesel motors (incl. biofuels)</t>
  </si>
  <si>
    <t>FEC.ktoe.AT.OIS.OIS.MOTOR.MECH.DIESEL_LIQBIO</t>
  </si>
  <si>
    <t>Other Industrial sectors: Electric machinery</t>
  </si>
  <si>
    <t>FEC.ktoe.AT.OIS.OIS.GENERIC.MECH.ELEC</t>
  </si>
  <si>
    <t>Other Industrial sectors: Diesel motors</t>
  </si>
  <si>
    <t>UED.ktoe.AT.OIS.OIS.TOTAL.TOTAL.TOTAL</t>
  </si>
  <si>
    <t>UED.ktoe.AT.OIS.OIS.LIGHT.GENERIC.ELEC</t>
  </si>
  <si>
    <t>UED.ktoe.AT.OIS.OIS.AIRCOMP.GENERIC.ELEC</t>
  </si>
  <si>
    <t>UED.ktoe.AT.OIS.OIS.MOTOR.GENERIC.ELEC</t>
  </si>
  <si>
    <t>UED.ktoe.AT.OIS.OIS.FANS.GENERIC.ELEC</t>
  </si>
  <si>
    <t>UED.ktoe.AT.OIS.OIS.LOW_ENTH.TOTAL.TOTAL</t>
  </si>
  <si>
    <t>UED.ktoe.AT.OIS.OIS.LOW_ENTH.THERM.DIESEL_LIQBIO</t>
  </si>
  <si>
    <t>UED.ktoe.AT.OIS.OIS.LOW_ENTH.THERM.NG_BIOGAS</t>
  </si>
  <si>
    <t>UED.ktoe.AT.OIS.OIS.LOW_ENTH.THERM.SOLAR_GEO</t>
  </si>
  <si>
    <t>UED.ktoe.AT.OIS.OIS.LOW_ENTH.HP.AMBIENT</t>
  </si>
  <si>
    <t>UED.ktoe.AT.OIS.OIS.LOW_ENTH.THERM.ELEC</t>
  </si>
  <si>
    <t>UED.ktoe.AT.OIS.OIS.PROCESSING.TOTAL.TOTAL</t>
  </si>
  <si>
    <t>UED.ktoe.AT.OIS.OIS.PROCESSING.STEAM.SOLIDS</t>
  </si>
  <si>
    <t>UED.ktoe.AT.OIS.OIS.PROCESSING.STEAM.RFG</t>
  </si>
  <si>
    <t>UED.ktoe.AT.OIS.OIS.PROCESSING.STEAM.LPG</t>
  </si>
  <si>
    <t>UED.ktoe.AT.OIS.OIS.PROCESSING.STEAM.DIESEL_LIQBIO</t>
  </si>
  <si>
    <t>UED.ktoe.AT.OIS.OIS.PROCESSING.STEAM.RFO</t>
  </si>
  <si>
    <t>UED.ktoe.AT.OIS.OIS.PROCESSING.STEAM.OTHER</t>
  </si>
  <si>
    <t>UED.ktoe.AT.OIS.OIS.PROCESSING.STEAM.NG_BIOGAS</t>
  </si>
  <si>
    <t>UED.ktoe.AT.OIS.OIS.PROCESSING.STEAM.DERIVED</t>
  </si>
  <si>
    <t>UED.ktoe.AT.OIS.OIS.PROCESSING.STEAM.BIOMASS_WASTE</t>
  </si>
  <si>
    <t>UED.ktoe.AT.OIS.OIS.PROCESSING.STEAM.STEAM_DISTR</t>
  </si>
  <si>
    <t>UED.ktoe.AT.OIS.OIS.PROC_HEAT.TOTAL.TOTAL</t>
  </si>
  <si>
    <t>UED.ktoe.AT.OIS.OIS.PROC_HEAT.THERM.SOLIDS</t>
  </si>
  <si>
    <t>UED.ktoe.AT.OIS.OIS.PROC_HEAT.THERM.LPG</t>
  </si>
  <si>
    <t>UED.ktoe.AT.OIS.OIS.PROC_HEAT.THERM.DIESEL_LIQBIO</t>
  </si>
  <si>
    <t>UED.ktoe.AT.OIS.OIS.PROC_HEAT.THERM.RFO</t>
  </si>
  <si>
    <t>UED.ktoe.AT.OIS.OIS.PROC_HEAT.THERM.NG_BIOGAS</t>
  </si>
  <si>
    <t>UED.ktoe.AT.OIS.OIS.PROC_HEAT_ELEC.ELEC.ELEC</t>
  </si>
  <si>
    <t>UED.ktoe.AT.OIS.OIS.DRYING.TOTAL.TOTAL</t>
  </si>
  <si>
    <t>UED.ktoe.AT.OIS.OIS.DRYING.THERM.SOLIDS</t>
  </si>
  <si>
    <t>UED.ktoe.AT.OIS.OIS.DRYING.THERM.LPG</t>
  </si>
  <si>
    <t>UED.ktoe.AT.OIS.OIS.DRYING.THERM.DIESEL_LIQBIO</t>
  </si>
  <si>
    <t>UED.ktoe.AT.OIS.OIS.DRYING.THERM.RFO</t>
  </si>
  <si>
    <t>UED.ktoe.AT.OIS.OIS.DRYING.THERM.NG_BIOGAS</t>
  </si>
  <si>
    <t>UED.ktoe.AT.OIS.OIS.DRYING_STEAM.TOTAL.TOTAL</t>
  </si>
  <si>
    <t>UED.ktoe.AT.OIS.OIS.DRYING_STEAM.STEAM.SOLIDS</t>
  </si>
  <si>
    <t>UED.ktoe.AT.OIS.OIS.DRYING_STEAM.STEAM.RFG</t>
  </si>
  <si>
    <t>UED.ktoe.AT.OIS.OIS.DRYING_STEAM.STEAM.LPG</t>
  </si>
  <si>
    <t>UED.ktoe.AT.OIS.OIS.DRYING_STEAM.STEAM.DIESEL_LIQBIO</t>
  </si>
  <si>
    <t>UED.ktoe.AT.OIS.OIS.DRYING_STEAM.STEAM.RFO</t>
  </si>
  <si>
    <t>UED.ktoe.AT.OIS.OIS.DRYING_STEAM.STEAM.OTHER</t>
  </si>
  <si>
    <t>UED.ktoe.AT.OIS.OIS.DRYING_STEAM.STEAM.NG_BIOGAS</t>
  </si>
  <si>
    <t>UED.ktoe.AT.OIS.OIS.DRYING_STEAM.STEAM.DERIVED</t>
  </si>
  <si>
    <t>UED.ktoe.AT.OIS.OIS.DRYING_STEAM.STEAM.BIOMASS_WASTE</t>
  </si>
  <si>
    <t>UED.ktoe.AT.OIS.OIS.DRYING_STEAM.STEAM.STEAM_DISTR</t>
  </si>
  <si>
    <t>UED.ktoe.AT.OIS.OIS.DRYING_ELEC.ELEC.ELEC</t>
  </si>
  <si>
    <t>UED.ktoe.AT.OIS.OIS.PROC_COOL_THERM.THERM.NG_BIOGAS</t>
  </si>
  <si>
    <t>UED.ktoe.AT.OIS.OIS.PROC_COOL_STEAM.TOTAL.TOTAL</t>
  </si>
  <si>
    <t>UED.ktoe.AT.OIS.OIS.PROC_COOL_STEAM.STEAM.SOLIDS</t>
  </si>
  <si>
    <t>UED.ktoe.AT.OIS.OIS.PROC_COOL_STEAM.STEAM.RFG</t>
  </si>
  <si>
    <t>UED.ktoe.AT.OIS.OIS.PROC_COOL_STEAM.STEAM.LPG</t>
  </si>
  <si>
    <t>UED.ktoe.AT.OIS.OIS.PROC_COOL_STEAM.STEAM.DIESEL_LIQBIO</t>
  </si>
  <si>
    <t>UED.ktoe.AT.OIS.OIS.PROC_COOL_STEAM.STEAM.RFO</t>
  </si>
  <si>
    <t>UED.ktoe.AT.OIS.OIS.PROC_COOL_STEAM.STEAM.OTHER</t>
  </si>
  <si>
    <t>UED.ktoe.AT.OIS.OIS.PROC_COOL_STEAM.STEAM.NG_BIOGAS</t>
  </si>
  <si>
    <t>UED.ktoe.AT.OIS.OIS.PROC_COOL_STEAM.STEAM.DERIVED</t>
  </si>
  <si>
    <t>UED.ktoe.AT.OIS.OIS.PROC_COOL_STEAM.STEAM.BIOMASS_WASTE</t>
  </si>
  <si>
    <t>UED.ktoe.AT.OIS.OIS.PROC_COOL_STEAM.STEAM.STEAM_DISTR</t>
  </si>
  <si>
    <t>UED.ktoe.AT.OIS.OIS.PROC_COOL_ELEC.ELEC.ELEC</t>
  </si>
  <si>
    <t>UED.ktoe.AT.OIS.OIS.MOTOR.MECH.DIESEL_LIQBIO</t>
  </si>
  <si>
    <t>UED.ktoe.AT.OIS.OIS.GENERIC.MECH.ELEC</t>
  </si>
  <si>
    <t>FUEL_EMI.ktCO2.AT.OIS.OIS.TOTAL.TOTAL.TOTAL</t>
  </si>
  <si>
    <t>FUEL_EMI.ktCO2.AT.OIS.OIS.LIGHT.GENERIC.ELEC</t>
  </si>
  <si>
    <t>FUEL_EMI.ktCO2.AT.OIS.OIS.AIRCOMP.GENERIC.ELEC</t>
  </si>
  <si>
    <t>FUEL_EMI.ktCO2.AT.OIS.OIS.MOTOR.GENERIC.ELEC</t>
  </si>
  <si>
    <t>FUEL_EMI.ktCO2.AT.OIS.OIS.FANS.GENERIC.ELEC</t>
  </si>
  <si>
    <t>FUEL_EMI.ktCO2.AT.OIS.OIS.LOW_ENTH.TOTAL.TOTAL</t>
  </si>
  <si>
    <t>FUEL_EMI.ktCO2.AT.OIS.OIS.LOW_ENTH.THERM.DIESEL_LIQBIO</t>
  </si>
  <si>
    <t>FUEL_EMI.ktCO2.AT.OIS.OIS.LOW_ENTH.THERM.NG_BIOGAS</t>
  </si>
  <si>
    <t>FUEL_EMI.ktCO2.AT.OIS.OIS.LOW_ENTH.THERM.SOLAR_GEO</t>
  </si>
  <si>
    <t>FUEL_EMI.ktCO2.AT.OIS.OIS.LOW_ENTH.HP.AMBIENT</t>
  </si>
  <si>
    <t>FUEL_EMI.ktCO2.AT.OIS.OIS.LOW_ENTH.THERM.ELEC</t>
  </si>
  <si>
    <t>FUEL_EMI.ktCO2.AT.OIS.OIS.PROCESSING.TOTAL.TOTAL</t>
  </si>
  <si>
    <t>FUEL_EMI.ktCO2.AT.OIS.OIS.PROCESSING.STEAM.SOLIDS</t>
  </si>
  <si>
    <t>FUEL_EMI.ktCO2.AT.OIS.OIS.PROCESSING.STEAM.RFG</t>
  </si>
  <si>
    <t>FUEL_EMI.ktCO2.AT.OIS.OIS.PROCESSING.STEAM.LPG</t>
  </si>
  <si>
    <t>FUEL_EMI.ktCO2.AT.OIS.OIS.PROCESSING.STEAM.DIESEL_LIQBIO</t>
  </si>
  <si>
    <t>FUEL_EMI.ktCO2.AT.OIS.OIS.PROCESSING.STEAM.RFO</t>
  </si>
  <si>
    <t>FUEL_EMI.ktCO2.AT.OIS.OIS.PROCESSING.STEAM.OTHER</t>
  </si>
  <si>
    <t>FUEL_EMI.ktCO2.AT.OIS.OIS.PROCESSING.STEAM.NG_BIOGAS</t>
  </si>
  <si>
    <t>FUEL_EMI.ktCO2.AT.OIS.OIS.PROCESSING.STEAM.DERIVED</t>
  </si>
  <si>
    <t>FUEL_EMI.ktCO2.AT.OIS.OIS.PROCESSING.STEAM.BIOMASS_WASTE</t>
  </si>
  <si>
    <t>FUEL_EMI.ktCO2.AT.OIS.OIS.PROCESSING.STEAM.STEAM_DISTR</t>
  </si>
  <si>
    <t>FUEL_EMI.ktCO2.AT.OIS.OIS.PROC_HEAT.TOTAL.TOTAL</t>
  </si>
  <si>
    <t>FUEL_EMI.ktCO2.AT.OIS.OIS.PROC_HEAT.THERM.SOLIDS</t>
  </si>
  <si>
    <t>FUEL_EMI.ktCO2.AT.OIS.OIS.PROC_HEAT.THERM.LPG</t>
  </si>
  <si>
    <t>FUEL_EMI.ktCO2.AT.OIS.OIS.PROC_HEAT.THERM.DIESEL_LIQBIO</t>
  </si>
  <si>
    <t>FUEL_EMI.ktCO2.AT.OIS.OIS.PROC_HEAT.THERM.RFO</t>
  </si>
  <si>
    <t>FUEL_EMI.ktCO2.AT.OIS.OIS.PROC_HEAT.THERM.NG_BIOGAS</t>
  </si>
  <si>
    <t>FUEL_EMI.ktCO2.AT.OIS.OIS.PROC_HEAT_ELEC.ELEC.ELEC</t>
  </si>
  <si>
    <t>FUEL_EMI.ktCO2.AT.OIS.OIS.DRYING.TOTAL.TOTAL</t>
  </si>
  <si>
    <t>FUEL_EMI.ktCO2.AT.OIS.OIS.DRYING.THERM.SOLIDS</t>
  </si>
  <si>
    <t>FUEL_EMI.ktCO2.AT.OIS.OIS.DRYING.THERM.LPG</t>
  </si>
  <si>
    <t>FUEL_EMI.ktCO2.AT.OIS.OIS.DRYING.THERM.DIESEL_LIQBIO</t>
  </si>
  <si>
    <t>FUEL_EMI.ktCO2.AT.OIS.OIS.DRYING.THERM.RFO</t>
  </si>
  <si>
    <t>FUEL_EMI.ktCO2.AT.OIS.OIS.DRYING.THERM.NG_BIOGAS</t>
  </si>
  <si>
    <t>FUEL_EMI.ktCO2.AT.OIS.OIS.DRYING_STEAM.TOTAL.TOTAL</t>
  </si>
  <si>
    <t>FUEL_EMI.ktCO2.AT.OIS.OIS.DRYING_STEAM.STEAM.SOLIDS</t>
  </si>
  <si>
    <t>FUEL_EMI.ktCO2.AT.OIS.OIS.DRYING_STEAM.STEAM.RFG</t>
  </si>
  <si>
    <t>FUEL_EMI.ktCO2.AT.OIS.OIS.DRYING_STEAM.STEAM.LPG</t>
  </si>
  <si>
    <t>FUEL_EMI.ktCO2.AT.OIS.OIS.DRYING_STEAM.STEAM.DIESEL_LIQBIO</t>
  </si>
  <si>
    <t>FUEL_EMI.ktCO2.AT.OIS.OIS.DRYING_STEAM.STEAM.RFO</t>
  </si>
  <si>
    <t>FUEL_EMI.ktCO2.AT.OIS.OIS.DRYING_STEAM.STEAM.OTHER</t>
  </si>
  <si>
    <t>FUEL_EMI.ktCO2.AT.OIS.OIS.DRYING_STEAM.STEAM.NG_BIOGAS</t>
  </si>
  <si>
    <t>FUEL_EMI.ktCO2.AT.OIS.OIS.DRYING_STEAM.STEAM.DERIVED</t>
  </si>
  <si>
    <t>FUEL_EMI.ktCO2.AT.OIS.OIS.DRYING_STEAM.STEAM.BIOMASS_WASTE</t>
  </si>
  <si>
    <t>FUEL_EMI.ktCO2.AT.OIS.OIS.DRYING_STEAM.STEAM.STEAM_DISTR</t>
  </si>
  <si>
    <t>FUEL_EMI.ktCO2.AT.OIS.OIS.DRYING_ELEC.ELEC.ELEC</t>
  </si>
  <si>
    <t>FUEL_EMI.ktCO2.AT.OIS.OIS.PROC_COOL_THERM.THERM.NG_BIOGAS</t>
  </si>
  <si>
    <t>FUEL_EMI.ktCO2.AT.OIS.OIS.PROC_COOL_STEAM.TOTAL.TOTAL</t>
  </si>
  <si>
    <t>FUEL_EMI.ktCO2.AT.OIS.OIS.PROC_COOL_STEAM.STEAM.SOLIDS</t>
  </si>
  <si>
    <t>FUEL_EMI.ktCO2.AT.OIS.OIS.PROC_COOL_STEAM.STEAM.RFG</t>
  </si>
  <si>
    <t>FUEL_EMI.ktCO2.AT.OIS.OIS.PROC_COOL_STEAM.STEAM.LPG</t>
  </si>
  <si>
    <t>FUEL_EMI.ktCO2.AT.OIS.OIS.PROC_COOL_STEAM.STEAM.DIESEL_LIQBIO</t>
  </si>
  <si>
    <t>FUEL_EMI.ktCO2.AT.OIS.OIS.PROC_COOL_STEAM.STEAM.RFO</t>
  </si>
  <si>
    <t>FUEL_EMI.ktCO2.AT.OIS.OIS.PROC_COOL_STEAM.STEAM.OTHER</t>
  </si>
  <si>
    <t>FUEL_EMI.ktCO2.AT.OIS.OIS.PROC_COOL_STEAM.STEAM.NG_BIOGAS</t>
  </si>
  <si>
    <t>FUEL_EMI.ktCO2.AT.OIS.OIS.PROC_COOL_STEAM.STEAM.DERIVED</t>
  </si>
  <si>
    <t>FUEL_EMI.ktCO2.AT.OIS.OIS.PROC_COOL_STEAM.STEAM.BIOMASS_WASTE</t>
  </si>
  <si>
    <t>FUEL_EMI.ktCO2.AT.OIS.OIS.PROC_COOL_STEAM.STEAM.STEAM_DISTR</t>
  </si>
  <si>
    <t>FUEL_EMI.ktCO2.AT.OIS.OIS.PROC_COOL_ELEC.ELEC.ELEC</t>
  </si>
  <si>
    <t>FUEL_EMI.ktCO2.AT.OIS.OIS.MOTOR.MECH.DIESEL_LIQBIO</t>
  </si>
  <si>
    <t>FUEL_EMI.ktCO2.AT.OIS.OIS.GENERIC.MECH.ELEC</t>
  </si>
  <si>
    <t>Austria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</si>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</sst>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45967.471354166664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AT: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84912.508635656894</v>
      </c>
      <c r="C3" s="203">
        <f>ISI!C$3+NFM!C$3+CHI!C$3+NMM!C$3+PPA!C$3+FBT!C$3+TRE!C$3+MAE!C$3+TEL!C$3+WWP!C$3+OIS!C$3</f>
        <v>85754.66040313663</v>
      </c>
      <c r="D3" s="203">
        <f>ISI!D$3+NFM!D$3+CHI!D$3+NMM!D$3+PPA!D$3+FBT!D$3+TRE!D$3+MAE!D$3+TEL!D$3+WWP!D$3+OIS!D$3</f>
        <v>85136.874757595913</v>
      </c>
      <c r="E3" s="203">
        <f>ISI!E$3+NFM!E$3+CHI!E$3+NMM!E$3+PPA!E$3+FBT!E$3+TRE!E$3+MAE!E$3+TEL!E$3+WWP!E$3+OIS!E$3</f>
        <v>85922.283320284827</v>
      </c>
      <c r="F3" s="203">
        <f>ISI!F$3+NFM!F$3+CHI!F$3+NMM!F$3+PPA!F$3+FBT!F$3+TRE!F$3+MAE!F$3+TEL!F$3+WWP!F$3+OIS!F$3</f>
        <v>88168.060557177552</v>
      </c>
      <c r="G3" s="203">
        <f>ISI!G$3+NFM!G$3+CHI!G$3+NMM!G$3+PPA!G$3+FBT!G$3+TRE!G$3+MAE!G$3+TEL!G$3+WWP!G$3+OIS!G$3</f>
        <v>89718.723550184979</v>
      </c>
      <c r="H3" s="203">
        <f>ISI!H$3+NFM!H$3+CHI!H$3+NMM!H$3+PPA!H$3+FBT!H$3+TRE!H$3+MAE!H$3+TEL!H$3+WWP!H$3+OIS!H$3</f>
        <v>94085.439986567391</v>
      </c>
      <c r="I3" s="203">
        <f>ISI!I$3+NFM!I$3+CHI!I$3+NMM!I$3+PPA!I$3+FBT!I$3+TRE!I$3+MAE!I$3+TEL!I$3+WWP!I$3+OIS!I$3</f>
        <v>98965.486645329889</v>
      </c>
      <c r="J3" s="203">
        <f>ISI!J$3+NFM!J$3+CHI!J$3+NMM!J$3+PPA!J$3+FBT!J$3+TRE!J$3+MAE!J$3+TEL!J$3+WWP!J$3+OIS!J$3</f>
        <v>98555.186896278712</v>
      </c>
      <c r="K3" s="203">
        <f>ISI!K$3+NFM!K$3+CHI!K$3+NMM!K$3+PPA!K$3+FBT!K$3+TRE!K$3+MAE!K$3+TEL!K$3+WWP!K$3+OIS!K$3</f>
        <v>90148.965181134306</v>
      </c>
      <c r="L3" s="203">
        <f>ISI!L$3+NFM!L$3+CHI!L$3+NMM!L$3+PPA!L$3+FBT!L$3+TRE!L$3+MAE!L$3+TEL!L$3+WWP!L$3+OIS!L$3</f>
        <v>90951.595573206287</v>
      </c>
      <c r="M3" s="203">
        <f>ISI!M$3+NFM!M$3+CHI!M$3+NMM!M$3+PPA!M$3+FBT!M$3+TRE!M$3+MAE!M$3+TEL!M$3+WWP!M$3+OIS!M$3</f>
        <v>93998.535198663623</v>
      </c>
      <c r="N3" s="203">
        <f>ISI!N$3+NFM!N$3+CHI!N$3+NMM!N$3+PPA!N$3+FBT!N$3+TRE!N$3+MAE!N$3+TEL!N$3+WWP!N$3+OIS!N$3</f>
        <v>94863.227278525417</v>
      </c>
      <c r="O3" s="203">
        <f>ISI!O$3+NFM!O$3+CHI!O$3+NMM!O$3+PPA!O$3+FBT!O$3+TRE!O$3+MAE!O$3+TEL!O$3+WWP!O$3+OIS!O$3</f>
        <v>94767.125241835121</v>
      </c>
      <c r="P3" s="203">
        <f>ISI!P$3+NFM!P$3+CHI!P$3+NMM!P$3+PPA!P$3+FBT!P$3+TRE!P$3+MAE!P$3+TEL!P$3+WWP!P$3+OIS!P$3</f>
        <v>95559.588728758885</v>
      </c>
      <c r="Q3" s="203">
        <f>ISI!Q$3+NFM!Q$3+CHI!Q$3+NMM!Q$3+PPA!Q$3+FBT!Q$3+TRE!Q$3+MAE!Q$3+TEL!Q$3+WWP!Q$3+OIS!Q$3</f>
        <v>96078.486020000011</v>
      </c>
      <c r="R3" s="203">
        <f>ISI!R$3+NFM!R$3+CHI!R$3+NMM!R$3+PPA!R$3+FBT!R$3+TRE!R$3+MAE!R$3+TEL!R$3+WWP!R$3+OIS!R$3</f>
        <v>99287.795579052778</v>
      </c>
      <c r="S3" s="203">
        <f>ISI!S$3+NFM!S$3+CHI!S$3+NMM!S$3+PPA!S$3+FBT!S$3+TRE!S$3+MAE!S$3+TEL!S$3+WWP!S$3+OIS!S$3</f>
        <v>101662.4848618161</v>
      </c>
      <c r="T3" s="203">
        <f>ISI!T$3+NFM!T$3+CHI!T$3+NMM!T$3+PPA!T$3+FBT!T$3+TRE!T$3+MAE!T$3+TEL!T$3+WWP!T$3+OIS!T$3</f>
        <v>103814.80031409333</v>
      </c>
      <c r="U3" s="203">
        <f>ISI!U$3+NFM!U$3+CHI!U$3+NMM!U$3+PPA!U$3+FBT!U$3+TRE!U$3+MAE!U$3+TEL!U$3+WWP!U$3+OIS!U$3</f>
        <v>104297.39116976803</v>
      </c>
      <c r="V3" s="203">
        <f>ISI!V$3+NFM!V$3+CHI!V$3+NMM!V$3+PPA!V$3+FBT!V$3+TRE!V$3+MAE!V$3+TEL!V$3+WWP!V$3+OIS!V$3</f>
        <v>97458.049387053121</v>
      </c>
      <c r="W3" s="203">
        <f>ISI!W$3+NFM!W$3+CHI!W$3+NMM!W$3+PPA!W$3+FBT!W$3+TRE!W$3+MAE!W$3+TEL!W$3+WWP!W$3+OIS!W$3</f>
        <v>102823.29048579051</v>
      </c>
      <c r="X3" s="203">
        <f>ISI!X$3+NFM!X$3+CHI!X$3+NMM!X$3+PPA!X$3+FBT!X$3+TRE!X$3+MAE!X$3+TEL!X$3+WWP!X$3+OIS!X$3</f>
        <v>104594.92086427045</v>
      </c>
      <c r="Y3" s="203">
        <f>ISI!Y$3+NFM!Y$3+CHI!Y$3+NMM!Y$3+PPA!Y$3+FBT!Y$3+TRE!Y$3+MAE!Y$3+TEL!Y$3+WWP!Y$3+OIS!Y$3</f>
        <v>101243.67330620601</v>
      </c>
    </row>
    <row r="4" spans="1:25" ht="12" customHeight="1" x14ac:dyDescent="0.25">
      <c r="A4" s="12" t="s">
        <v>14</v>
      </c>
      <c r="B4" s="204">
        <f>ISI!B$3</f>
        <v>2997.4504299945747</v>
      </c>
      <c r="C4" s="204">
        <f>ISI!C$3</f>
        <v>3257.2223476397444</v>
      </c>
      <c r="D4" s="204">
        <f>ISI!D$3</f>
        <v>2882.6235327955319</v>
      </c>
      <c r="E4" s="204">
        <f>ISI!E$3</f>
        <v>2956.185965265026</v>
      </c>
      <c r="F4" s="204">
        <f>ISI!F$3</f>
        <v>3351.572756718394</v>
      </c>
      <c r="G4" s="204">
        <f>ISI!G$3</f>
        <v>3969.984976395237</v>
      </c>
      <c r="H4" s="204">
        <f>ISI!H$3</f>
        <v>4190.9264792251215</v>
      </c>
      <c r="I4" s="204">
        <f>ISI!I$3</f>
        <v>4480.1925277277096</v>
      </c>
      <c r="J4" s="204">
        <f>ISI!J$3</f>
        <v>4433.8172809165853</v>
      </c>
      <c r="K4" s="204">
        <f>ISI!K$3</f>
        <v>3318.1209222287998</v>
      </c>
      <c r="L4" s="204">
        <f>ISI!L$3</f>
        <v>3232.0583173883301</v>
      </c>
      <c r="M4" s="204">
        <f>ISI!M$3</f>
        <v>3477.7045079204131</v>
      </c>
      <c r="N4" s="204">
        <f>ISI!N$3</f>
        <v>3564.7075171297502</v>
      </c>
      <c r="O4" s="204">
        <f>ISI!O$3</f>
        <v>3316.7213593797528</v>
      </c>
      <c r="P4" s="204">
        <f>ISI!P$3</f>
        <v>3313.837688124021</v>
      </c>
      <c r="Q4" s="204">
        <f>ISI!Q$3</f>
        <v>3798.6788038678751</v>
      </c>
      <c r="R4" s="204">
        <f>ISI!R$3</f>
        <v>3357.8754444287042</v>
      </c>
      <c r="S4" s="204">
        <f>ISI!S$3</f>
        <v>3593.7482454005067</v>
      </c>
      <c r="T4" s="204">
        <f>ISI!T$3</f>
        <v>4091.2869552597226</v>
      </c>
      <c r="U4" s="204">
        <f>ISI!U$3</f>
        <v>3721.1306175306913</v>
      </c>
      <c r="V4" s="204">
        <f>ISI!V$3</f>
        <v>3053.9852849434001</v>
      </c>
      <c r="W4" s="204">
        <f>ISI!W$3</f>
        <v>3006.2883136758896</v>
      </c>
      <c r="X4" s="204">
        <f>ISI!X$3</f>
        <v>4061.7518445069295</v>
      </c>
      <c r="Y4" s="204">
        <f>ISI!Y$3</f>
        <v>3821.7874623226953</v>
      </c>
    </row>
    <row r="5" spans="1:25" ht="12" customHeight="1" x14ac:dyDescent="0.25">
      <c r="A5" s="13" t="s">
        <v>18</v>
      </c>
      <c r="B5" s="205">
        <f>NFM!B$3</f>
        <v>979.82526966854994</v>
      </c>
      <c r="C5" s="205">
        <f>NFM!C$3</f>
        <v>1064.7411324004172</v>
      </c>
      <c r="D5" s="205">
        <f>NFM!D$3</f>
        <v>942.28993817902847</v>
      </c>
      <c r="E5" s="205">
        <f>NFM!E$3</f>
        <v>966.33648437396505</v>
      </c>
      <c r="F5" s="205">
        <f>NFM!F$3</f>
        <v>1095.5829818914835</v>
      </c>
      <c r="G5" s="205">
        <f>NFM!G$3</f>
        <v>1297.7334207603876</v>
      </c>
      <c r="H5" s="205">
        <f>NFM!H$3</f>
        <v>1369.9561555969594</v>
      </c>
      <c r="I5" s="205">
        <f>NFM!I$3</f>
        <v>1464.5132435620526</v>
      </c>
      <c r="J5" s="205">
        <f>NFM!J$3</f>
        <v>1449.3538139821821</v>
      </c>
      <c r="K5" s="205">
        <f>NFM!K$3</f>
        <v>1088.7822591909103</v>
      </c>
      <c r="L5" s="205">
        <f>NFM!L$3</f>
        <v>1600.4559412714652</v>
      </c>
      <c r="M5" s="205">
        <f>NFM!M$3</f>
        <v>1641.5311007615628</v>
      </c>
      <c r="N5" s="205">
        <f>NFM!N$3</f>
        <v>1663.2439838163136</v>
      </c>
      <c r="O5" s="205">
        <f>NFM!O$3</f>
        <v>1420.181744476014</v>
      </c>
      <c r="P5" s="205">
        <f>NFM!P$3</f>
        <v>1557.0537427008367</v>
      </c>
      <c r="Q5" s="205">
        <f>NFM!Q$3</f>
        <v>1678.7908711321245</v>
      </c>
      <c r="R5" s="205">
        <f>NFM!R$3</f>
        <v>1663.4864390145881</v>
      </c>
      <c r="S5" s="205">
        <f>NFM!S$3</f>
        <v>1762.5519492277538</v>
      </c>
      <c r="T5" s="205">
        <f>NFM!T$3</f>
        <v>1579.6215439087116</v>
      </c>
      <c r="U5" s="205">
        <f>NFM!U$3</f>
        <v>1522.1072443532225</v>
      </c>
      <c r="V5" s="205">
        <f>NFM!V$3</f>
        <v>1198.7092426383574</v>
      </c>
      <c r="W5" s="205">
        <f>NFM!W$3</f>
        <v>1278.8957230856449</v>
      </c>
      <c r="X5" s="205">
        <f>NFM!X$3</f>
        <v>1590.9472170110007</v>
      </c>
      <c r="Y5" s="205">
        <f>NFM!Y$3</f>
        <v>1657.5125376773053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453.28877518702632</v>
      </c>
      <c r="C7" s="204">
        <f>NFM!C$5</f>
        <v>492.57272570679442</v>
      </c>
      <c r="D7" s="204">
        <f>NFM!D$5</f>
        <v>435.92410317476049</v>
      </c>
      <c r="E7" s="204">
        <f>NFM!E$5</f>
        <v>447.04856567802727</v>
      </c>
      <c r="F7" s="204">
        <f>NFM!F$5</f>
        <v>506.84084535330771</v>
      </c>
      <c r="G7" s="204">
        <f>NFM!G$5</f>
        <v>600.36009585130955</v>
      </c>
      <c r="H7" s="204">
        <f>NFM!H$5</f>
        <v>633.77192551947212</v>
      </c>
      <c r="I7" s="204">
        <f>NFM!I$5</f>
        <v>677.51611942401189</v>
      </c>
      <c r="J7" s="204">
        <f>NFM!J$5</f>
        <v>670.50303303043688</v>
      </c>
      <c r="K7" s="204">
        <f>NFM!K$5</f>
        <v>574.51724848218964</v>
      </c>
      <c r="L7" s="204">
        <f>NFM!L$5</f>
        <v>992.22667096323244</v>
      </c>
      <c r="M7" s="204">
        <f>NFM!M$5</f>
        <v>948.48567433976882</v>
      </c>
      <c r="N7" s="204">
        <f>NFM!N$5</f>
        <v>919.51333146188358</v>
      </c>
      <c r="O7" s="204">
        <f>NFM!O$5</f>
        <v>946.68197373890314</v>
      </c>
      <c r="P7" s="204">
        <f>NFM!P$5</f>
        <v>961.77603789615534</v>
      </c>
      <c r="Q7" s="204">
        <f>NFM!Q$5</f>
        <v>1094.094367861758</v>
      </c>
      <c r="R7" s="204">
        <f>NFM!R$5</f>
        <v>1117.7084021812041</v>
      </c>
      <c r="S7" s="204">
        <f>NFM!S$5</f>
        <v>1167.5353747777499</v>
      </c>
      <c r="T7" s="204">
        <f>NFM!T$5</f>
        <v>1090.973390334688</v>
      </c>
      <c r="U7" s="204">
        <f>NFM!U$5</f>
        <v>1092.8551665859629</v>
      </c>
      <c r="V7" s="204">
        <f>NFM!V$5</f>
        <v>824.01695092032583</v>
      </c>
      <c r="W7" s="204">
        <f>NFM!W$5</f>
        <v>887.42380771958494</v>
      </c>
      <c r="X7" s="204">
        <f>NFM!X$5</f>
        <v>1145.5696934971591</v>
      </c>
      <c r="Y7" s="204">
        <f>NFM!Y$5</f>
        <v>1170.574460225434</v>
      </c>
    </row>
    <row r="8" spans="1:25" ht="12" customHeight="1" x14ac:dyDescent="0.25">
      <c r="A8" s="14" t="s">
        <v>47</v>
      </c>
      <c r="B8" s="204">
        <f>NFM!B$8</f>
        <v>526.53649448152362</v>
      </c>
      <c r="C8" s="204">
        <f>NFM!C$8</f>
        <v>572.16840669362273</v>
      </c>
      <c r="D8" s="204">
        <f>NFM!D$8</f>
        <v>506.36583500426792</v>
      </c>
      <c r="E8" s="204">
        <f>NFM!E$8</f>
        <v>519.28791869593772</v>
      </c>
      <c r="F8" s="204">
        <f>NFM!F$8</f>
        <v>588.74213653817583</v>
      </c>
      <c r="G8" s="204">
        <f>NFM!G$8</f>
        <v>697.37332490907806</v>
      </c>
      <c r="H8" s="204">
        <f>NFM!H$8</f>
        <v>736.18423007748731</v>
      </c>
      <c r="I8" s="204">
        <f>NFM!I$8</f>
        <v>786.9971241380407</v>
      </c>
      <c r="J8" s="204">
        <f>NFM!J$8</f>
        <v>778.85078095174515</v>
      </c>
      <c r="K8" s="204">
        <f>NFM!K$8</f>
        <v>514.26501070872064</v>
      </c>
      <c r="L8" s="204">
        <f>NFM!L$8</f>
        <v>608.22927030823269</v>
      </c>
      <c r="M8" s="204">
        <f>NFM!M$8</f>
        <v>693.04542642179388</v>
      </c>
      <c r="N8" s="204">
        <f>NFM!N$8</f>
        <v>743.73065235443005</v>
      </c>
      <c r="O8" s="204">
        <f>NFM!O$8</f>
        <v>473.49977073711091</v>
      </c>
      <c r="P8" s="204">
        <f>NFM!P$8</f>
        <v>595.27770480468132</v>
      </c>
      <c r="Q8" s="204">
        <f>NFM!Q$8</f>
        <v>584.69650327036652</v>
      </c>
      <c r="R8" s="204">
        <f>NFM!R$8</f>
        <v>545.77803683338402</v>
      </c>
      <c r="S8" s="204">
        <f>NFM!S$8</f>
        <v>595.01657445000387</v>
      </c>
      <c r="T8" s="204">
        <f>NFM!T$8</f>
        <v>488.64815357402352</v>
      </c>
      <c r="U8" s="204">
        <f>NFM!U$8</f>
        <v>429.25207776725972</v>
      </c>
      <c r="V8" s="204">
        <f>NFM!V$8</f>
        <v>374.69229171803158</v>
      </c>
      <c r="W8" s="204">
        <f>NFM!W$8</f>
        <v>391.47191536605999</v>
      </c>
      <c r="X8" s="204">
        <f>NFM!X$8</f>
        <v>445.37752351384171</v>
      </c>
      <c r="Y8" s="204">
        <f>NFM!Y$8</f>
        <v>486.93807745187132</v>
      </c>
    </row>
    <row r="9" spans="1:25" ht="12" customHeight="1" x14ac:dyDescent="0.25">
      <c r="A9" s="13" t="s">
        <v>19</v>
      </c>
      <c r="B9" s="205">
        <f>CHI!B$3</f>
        <v>4141.4208408914219</v>
      </c>
      <c r="C9" s="205">
        <f>CHI!C$3</f>
        <v>4395.1496829048192</v>
      </c>
      <c r="D9" s="205">
        <f>CHI!D$3</f>
        <v>4146.5306547394384</v>
      </c>
      <c r="E9" s="205">
        <f>CHI!E$3</f>
        <v>4318.2905590972914</v>
      </c>
      <c r="F9" s="205">
        <f>CHI!F$3</f>
        <v>4142.1710603793026</v>
      </c>
      <c r="G9" s="205">
        <f>CHI!G$3</f>
        <v>4613.6142915485516</v>
      </c>
      <c r="H9" s="205">
        <f>CHI!H$3</f>
        <v>5029.4521566828953</v>
      </c>
      <c r="I9" s="205">
        <f>CHI!I$3</f>
        <v>5518.2515340601658</v>
      </c>
      <c r="J9" s="205">
        <f>CHI!J$3</f>
        <v>4931.5045583078854</v>
      </c>
      <c r="K9" s="205">
        <f>CHI!K$3</f>
        <v>5245.3872188377327</v>
      </c>
      <c r="L9" s="205">
        <f>CHI!L$3</f>
        <v>5346.089504745546</v>
      </c>
      <c r="M9" s="205">
        <f>CHI!M$3</f>
        <v>5602.5077447907061</v>
      </c>
      <c r="N9" s="205">
        <f>CHI!N$3</f>
        <v>5229.4152794608499</v>
      </c>
      <c r="O9" s="205">
        <f>CHI!O$3</f>
        <v>5597.0156813737285</v>
      </c>
      <c r="P9" s="205">
        <f>CHI!P$3</f>
        <v>6005.4281770785319</v>
      </c>
      <c r="Q9" s="205">
        <f>CHI!Q$3</f>
        <v>6463.4267350000009</v>
      </c>
      <c r="R9" s="205">
        <f>CHI!R$3</f>
        <v>7463.3395430804267</v>
      </c>
      <c r="S9" s="205">
        <f>CHI!S$3</f>
        <v>7142.3427063059562</v>
      </c>
      <c r="T9" s="205">
        <f>CHI!T$3</f>
        <v>6630.8970818757043</v>
      </c>
      <c r="U9" s="205">
        <f>CHI!U$3</f>
        <v>6816.4331544508786</v>
      </c>
      <c r="V9" s="205">
        <f>CHI!V$3</f>
        <v>6753.942548303542</v>
      </c>
      <c r="W9" s="205">
        <f>CHI!W$3</f>
        <v>7527.9469823559002</v>
      </c>
      <c r="X9" s="205">
        <f>CHI!X$3</f>
        <v>6357.1711954883976</v>
      </c>
      <c r="Y9" s="205">
        <f>CHI!Y$3</f>
        <v>5240.6000000000004</v>
      </c>
    </row>
    <row r="10" spans="1:25" ht="12" customHeight="1" x14ac:dyDescent="0.25">
      <c r="A10" s="14" t="s">
        <v>59</v>
      </c>
      <c r="B10" s="204">
        <f>CHI!B$5</f>
        <v>621.49541862330204</v>
      </c>
      <c r="C10" s="204">
        <f>CHI!C$5</f>
        <v>658.89585339071084</v>
      </c>
      <c r="D10" s="204">
        <f>CHI!D$5</f>
        <v>678.46799029454257</v>
      </c>
      <c r="E10" s="204">
        <f>CHI!E$5</f>
        <v>685.57744098610181</v>
      </c>
      <c r="F10" s="204">
        <f>CHI!F$5</f>
        <v>733.57897740747478</v>
      </c>
      <c r="G10" s="204">
        <f>CHI!G$5</f>
        <v>716.83353802045008</v>
      </c>
      <c r="H10" s="204">
        <f>CHI!H$5</f>
        <v>814.43462417878243</v>
      </c>
      <c r="I10" s="204">
        <f>CHI!I$5</f>
        <v>927.07212395005536</v>
      </c>
      <c r="J10" s="204">
        <f>CHI!J$5</f>
        <v>1060.1779477474561</v>
      </c>
      <c r="K10" s="204">
        <f>CHI!K$5</f>
        <v>860.16855873424993</v>
      </c>
      <c r="L10" s="204">
        <f>CHI!L$5</f>
        <v>1246.2535283083359</v>
      </c>
      <c r="M10" s="204">
        <f>CHI!M$5</f>
        <v>1322.6184310873559</v>
      </c>
      <c r="N10" s="204">
        <f>CHI!N$5</f>
        <v>871.33703864649988</v>
      </c>
      <c r="O10" s="204">
        <f>CHI!O$5</f>
        <v>1158.442091269653</v>
      </c>
      <c r="P10" s="204">
        <f>CHI!P$5</f>
        <v>1207.2560548567219</v>
      </c>
      <c r="Q10" s="204">
        <f>CHI!Q$5</f>
        <v>1748.004076542878</v>
      </c>
      <c r="R10" s="204">
        <f>CHI!R$5</f>
        <v>2487.1013146522728</v>
      </c>
      <c r="S10" s="204">
        <f>CHI!S$5</f>
        <v>2225.8976246301349</v>
      </c>
      <c r="T10" s="204">
        <f>CHI!T$5</f>
        <v>1930.1263752849609</v>
      </c>
      <c r="U10" s="204">
        <f>CHI!U$5</f>
        <v>1679.206424276405</v>
      </c>
      <c r="V10" s="204">
        <f>CHI!V$5</f>
        <v>1715.7858678786729</v>
      </c>
      <c r="W10" s="204">
        <f>CHI!W$5</f>
        <v>2605.7850998336421</v>
      </c>
      <c r="X10" s="204">
        <f>CHI!X$5</f>
        <v>2033.2003786039911</v>
      </c>
      <c r="Y10" s="204">
        <f>CHI!Y$5</f>
        <v>1033.428967884116</v>
      </c>
    </row>
    <row r="11" spans="1:25" ht="12" customHeight="1" x14ac:dyDescent="0.25">
      <c r="A11" s="14" t="s">
        <v>49</v>
      </c>
      <c r="B11" s="204">
        <f>CHI!B$6</f>
        <v>1811.1615261810509</v>
      </c>
      <c r="C11" s="204">
        <f>CHI!C$6</f>
        <v>2185.8200318703998</v>
      </c>
      <c r="D11" s="204">
        <f>CHI!D$6</f>
        <v>1874.4668440075641</v>
      </c>
      <c r="E11" s="204">
        <f>CHI!E$6</f>
        <v>1921.140500084372</v>
      </c>
      <c r="F11" s="204">
        <f>CHI!F$6</f>
        <v>1847.733941211726</v>
      </c>
      <c r="G11" s="204">
        <f>CHI!G$6</f>
        <v>1847.555293479094</v>
      </c>
      <c r="H11" s="204">
        <f>CHI!H$6</f>
        <v>2173.0584847842701</v>
      </c>
      <c r="I11" s="204">
        <f>CHI!I$6</f>
        <v>2208.4258095298719</v>
      </c>
      <c r="J11" s="204">
        <f>CHI!J$6</f>
        <v>1902.4346017378971</v>
      </c>
      <c r="K11" s="204">
        <f>CHI!K$6</f>
        <v>1981.175460707143</v>
      </c>
      <c r="L11" s="204">
        <f>CHI!L$6</f>
        <v>1627.3419441542831</v>
      </c>
      <c r="M11" s="204">
        <f>CHI!M$6</f>
        <v>1800.251078951585</v>
      </c>
      <c r="N11" s="204">
        <f>CHI!N$6</f>
        <v>1813.23275747145</v>
      </c>
      <c r="O11" s="204">
        <f>CHI!O$6</f>
        <v>1843.7042751902991</v>
      </c>
      <c r="P11" s="204">
        <f>CHI!P$6</f>
        <v>2045.4331000050499</v>
      </c>
      <c r="Q11" s="204">
        <f>CHI!Q$6</f>
        <v>1942.324538457123</v>
      </c>
      <c r="R11" s="204">
        <f>CHI!R$6</f>
        <v>2059.9744049911451</v>
      </c>
      <c r="S11" s="204">
        <f>CHI!S$6</f>
        <v>1882.4508961950889</v>
      </c>
      <c r="T11" s="204">
        <f>CHI!T$6</f>
        <v>1853.47065497636</v>
      </c>
      <c r="U11" s="204">
        <f>CHI!U$6</f>
        <v>1972.803564896499</v>
      </c>
      <c r="V11" s="204">
        <f>CHI!V$6</f>
        <v>1940.527718436163</v>
      </c>
      <c r="W11" s="204">
        <f>CHI!W$6</f>
        <v>1970.116222575442</v>
      </c>
      <c r="X11" s="204">
        <f>CHI!X$6</f>
        <v>1477.304120082995</v>
      </c>
      <c r="Y11" s="204">
        <f>CHI!Y$6</f>
        <v>1176.071032115884</v>
      </c>
    </row>
    <row r="12" spans="1:25" ht="12" customHeight="1" x14ac:dyDescent="0.25">
      <c r="A12" s="14" t="s">
        <v>50</v>
      </c>
      <c r="B12" s="204">
        <f>CHI!B$7</f>
        <v>1708.763896087069</v>
      </c>
      <c r="C12" s="204">
        <f>CHI!C$7</f>
        <v>1550.4337976437091</v>
      </c>
      <c r="D12" s="204">
        <f>CHI!D$7</f>
        <v>1593.5958204373319</v>
      </c>
      <c r="E12" s="204">
        <f>CHI!E$7</f>
        <v>1711.572618026818</v>
      </c>
      <c r="F12" s="204">
        <f>CHI!F$7</f>
        <v>1560.8581417601019</v>
      </c>
      <c r="G12" s="204">
        <f>CHI!G$7</f>
        <v>2049.2254600490078</v>
      </c>
      <c r="H12" s="204">
        <f>CHI!H$7</f>
        <v>2041.9590477198431</v>
      </c>
      <c r="I12" s="204">
        <f>CHI!I$7</f>
        <v>2382.7536005802381</v>
      </c>
      <c r="J12" s="204">
        <f>CHI!J$7</f>
        <v>1968.892008822532</v>
      </c>
      <c r="K12" s="204">
        <f>CHI!K$7</f>
        <v>2404.0431993963398</v>
      </c>
      <c r="L12" s="204">
        <f>CHI!L$7</f>
        <v>2472.494032282927</v>
      </c>
      <c r="M12" s="204">
        <f>CHI!M$7</f>
        <v>2479.6382347517651</v>
      </c>
      <c r="N12" s="204">
        <f>CHI!N$7</f>
        <v>2544.8454833429</v>
      </c>
      <c r="O12" s="204">
        <f>CHI!O$7</f>
        <v>2594.8693149137762</v>
      </c>
      <c r="P12" s="204">
        <f>CHI!P$7</f>
        <v>2752.7390222167601</v>
      </c>
      <c r="Q12" s="204">
        <f>CHI!Q$7</f>
        <v>2773.0981200000001</v>
      </c>
      <c r="R12" s="204">
        <f>CHI!R$7</f>
        <v>2916.2638234370088</v>
      </c>
      <c r="S12" s="204">
        <f>CHI!S$7</f>
        <v>3033.9941854807321</v>
      </c>
      <c r="T12" s="204">
        <f>CHI!T$7</f>
        <v>2847.3000516143829</v>
      </c>
      <c r="U12" s="204">
        <f>CHI!U$7</f>
        <v>3164.423165277974</v>
      </c>
      <c r="V12" s="204">
        <f>CHI!V$7</f>
        <v>3097.6289619887061</v>
      </c>
      <c r="W12" s="204">
        <f>CHI!W$7</f>
        <v>2952.0456599468162</v>
      </c>
      <c r="X12" s="204">
        <f>CHI!X$7</f>
        <v>2846.6666968014119</v>
      </c>
      <c r="Y12" s="204">
        <f>CHI!Y$7</f>
        <v>3031.1</v>
      </c>
    </row>
    <row r="13" spans="1:25" ht="12" customHeight="1" x14ac:dyDescent="0.25">
      <c r="A13" s="13" t="s">
        <v>20</v>
      </c>
      <c r="B13" s="205">
        <f>NMM!B$3</f>
        <v>3760.5781614407874</v>
      </c>
      <c r="C13" s="205">
        <f>NMM!C$3</f>
        <v>3700.3580570135864</v>
      </c>
      <c r="D13" s="205">
        <f>NMM!D$3</f>
        <v>3655.7573224126231</v>
      </c>
      <c r="E13" s="205">
        <f>NMM!E$3</f>
        <v>3779.087623805442</v>
      </c>
      <c r="F13" s="205">
        <f>NMM!F$3</f>
        <v>3805.3979489192566</v>
      </c>
      <c r="G13" s="205">
        <f>NMM!G$3</f>
        <v>3917.4069331667697</v>
      </c>
      <c r="H13" s="205">
        <f>NMM!H$3</f>
        <v>4038.8716338578051</v>
      </c>
      <c r="I13" s="205">
        <f>NMM!I$3</f>
        <v>4163.8017464684963</v>
      </c>
      <c r="J13" s="205">
        <f>NMM!J$3</f>
        <v>3746.4878577084037</v>
      </c>
      <c r="K13" s="205">
        <f>NMM!K$3</f>
        <v>3255.5851393188855</v>
      </c>
      <c r="L13" s="205">
        <f>NMM!L$3</f>
        <v>3410.6027614454633</v>
      </c>
      <c r="M13" s="205">
        <f>NMM!M$3</f>
        <v>3343.1188510809084</v>
      </c>
      <c r="N13" s="205">
        <f>NMM!N$3</f>
        <v>3263.1615217807257</v>
      </c>
      <c r="O13" s="205">
        <f>NMM!O$3</f>
        <v>3266.2022369095303</v>
      </c>
      <c r="P13" s="205">
        <f>NMM!P$3</f>
        <v>3333.3428182199968</v>
      </c>
      <c r="Q13" s="205">
        <f>NMM!Q$3</f>
        <v>3185.2071400000009</v>
      </c>
      <c r="R13" s="205">
        <f>NMM!R$3</f>
        <v>3226.2274681903864</v>
      </c>
      <c r="S13" s="205">
        <f>NMM!S$3</f>
        <v>3302.0041115219933</v>
      </c>
      <c r="T13" s="205">
        <f>NMM!T$3</f>
        <v>3184.4866184932412</v>
      </c>
      <c r="U13" s="205">
        <f>NMM!U$3</f>
        <v>3391.185807089395</v>
      </c>
      <c r="V13" s="205">
        <f>NMM!V$3</f>
        <v>2953.3746670693872</v>
      </c>
      <c r="W13" s="205">
        <f>NMM!W$3</f>
        <v>3050.0010780508833</v>
      </c>
      <c r="X13" s="205">
        <f>NMM!X$3</f>
        <v>2905.7319858797191</v>
      </c>
      <c r="Y13" s="205">
        <f>NMM!Y$3</f>
        <v>2598.7000000000007</v>
      </c>
    </row>
    <row r="14" spans="1:25" ht="12" customHeight="1" x14ac:dyDescent="0.25">
      <c r="A14" s="14" t="s">
        <v>51</v>
      </c>
      <c r="B14" s="204">
        <f>NMM!B$4</f>
        <v>1452.525582472178</v>
      </c>
      <c r="C14" s="204">
        <f>NMM!C$4</f>
        <v>1391.9915254629011</v>
      </c>
      <c r="D14" s="204">
        <f>NMM!D$4</f>
        <v>1434.604206534814</v>
      </c>
      <c r="E14" s="204">
        <f>NMM!E$4</f>
        <v>1438.9737417240519</v>
      </c>
      <c r="F14" s="204">
        <f>NMM!F$4</f>
        <v>1533.226057948377</v>
      </c>
      <c r="G14" s="204">
        <f>NMM!G$4</f>
        <v>1566.240543957327</v>
      </c>
      <c r="H14" s="204">
        <f>NMM!H$4</f>
        <v>1659.9968115619811</v>
      </c>
      <c r="I14" s="204">
        <f>NMM!I$4</f>
        <v>1695.1649796028</v>
      </c>
      <c r="J14" s="204">
        <f>NMM!J$4</f>
        <v>1600.083657348084</v>
      </c>
      <c r="K14" s="204">
        <f>NMM!K$4</f>
        <v>1486.4373590878699</v>
      </c>
      <c r="L14" s="204">
        <f>NMM!L$4</f>
        <v>1379.902368583995</v>
      </c>
      <c r="M14" s="204">
        <f>NMM!M$4</f>
        <v>1357.402458346156</v>
      </c>
      <c r="N14" s="204">
        <f>NMM!N$4</f>
        <v>1362.6723406312799</v>
      </c>
      <c r="O14" s="204">
        <f>NMM!O$4</f>
        <v>1427.1280002269809</v>
      </c>
      <c r="P14" s="204">
        <f>NMM!P$4</f>
        <v>1390.9560118728859</v>
      </c>
      <c r="Q14" s="204">
        <f>NMM!Q$4</f>
        <v>1401.2703015210041</v>
      </c>
      <c r="R14" s="204">
        <f>NMM!R$4</f>
        <v>1427.03588501628</v>
      </c>
      <c r="S14" s="204">
        <f>NMM!S$4</f>
        <v>1462.7747493734751</v>
      </c>
      <c r="T14" s="204">
        <f>NMM!T$4</f>
        <v>1277.770290875311</v>
      </c>
      <c r="U14" s="204">
        <f>NMM!U$4</f>
        <v>1417.032755087243</v>
      </c>
      <c r="V14" s="204">
        <f>NMM!V$4</f>
        <v>1431.5346461066031</v>
      </c>
      <c r="W14" s="204">
        <f>NMM!W$4</f>
        <v>1414.9166556087309</v>
      </c>
      <c r="X14" s="204">
        <f>NMM!X$4</f>
        <v>1404.121507032175</v>
      </c>
      <c r="Y14" s="204">
        <f>NMM!Y$4</f>
        <v>1255.9704666998721</v>
      </c>
    </row>
    <row r="15" spans="1:25" ht="12" customHeight="1" x14ac:dyDescent="0.25">
      <c r="A15" s="14" t="s">
        <v>52</v>
      </c>
      <c r="B15" s="204">
        <f>NMM!B$5</f>
        <v>1388.622529579849</v>
      </c>
      <c r="C15" s="204">
        <f>NMM!C$5</f>
        <v>1324.720714733324</v>
      </c>
      <c r="D15" s="204">
        <f>NMM!D$5</f>
        <v>1287.4929332077729</v>
      </c>
      <c r="E15" s="204">
        <f>NMM!E$5</f>
        <v>1253.7828975759001</v>
      </c>
      <c r="F15" s="204">
        <f>NMM!F$5</f>
        <v>1375.951225862656</v>
      </c>
      <c r="G15" s="204">
        <f>NMM!G$5</f>
        <v>1376.49167301383</v>
      </c>
      <c r="H15" s="204">
        <f>NMM!H$5</f>
        <v>1346.178200496827</v>
      </c>
      <c r="I15" s="204">
        <f>NMM!I$5</f>
        <v>1402.9819545403841</v>
      </c>
      <c r="J15" s="204">
        <f>NMM!J$5</f>
        <v>1129.776446757166</v>
      </c>
      <c r="K15" s="204">
        <f>NMM!K$5</f>
        <v>849.39318677856966</v>
      </c>
      <c r="L15" s="204">
        <f>NMM!L$5</f>
        <v>983.68605496132955</v>
      </c>
      <c r="M15" s="204">
        <f>NMM!M$5</f>
        <v>942.35279316295328</v>
      </c>
      <c r="N15" s="204">
        <f>NMM!N$5</f>
        <v>970.24889651150852</v>
      </c>
      <c r="O15" s="204">
        <f>NMM!O$5</f>
        <v>928.76216067999246</v>
      </c>
      <c r="P15" s="204">
        <f>NMM!P$5</f>
        <v>1035.5867273543879</v>
      </c>
      <c r="Q15" s="204">
        <f>NMM!Q$5</f>
        <v>973.98323691256007</v>
      </c>
      <c r="R15" s="204">
        <f>NMM!R$5</f>
        <v>970.00197816486912</v>
      </c>
      <c r="S15" s="204">
        <f>NMM!S$5</f>
        <v>997.03905119055423</v>
      </c>
      <c r="T15" s="204">
        <f>NMM!T$5</f>
        <v>1143.4822317627959</v>
      </c>
      <c r="U15" s="204">
        <f>NMM!U$5</f>
        <v>1157.804381488068</v>
      </c>
      <c r="V15" s="204">
        <f>NMM!V$5</f>
        <v>918.11608930702141</v>
      </c>
      <c r="W15" s="204">
        <f>NMM!W$5</f>
        <v>1040.063669358088</v>
      </c>
      <c r="X15" s="204">
        <f>NMM!X$5</f>
        <v>859.70839288399077</v>
      </c>
      <c r="Y15" s="204">
        <f>NMM!Y$5</f>
        <v>717.65650860360893</v>
      </c>
    </row>
    <row r="16" spans="1:25" ht="12" customHeight="1" x14ac:dyDescent="0.25">
      <c r="A16" s="14" t="s">
        <v>60</v>
      </c>
      <c r="B16" s="204">
        <f>NMM!B$6</f>
        <v>919.43004938876027</v>
      </c>
      <c r="C16" s="204">
        <f>NMM!C$6</f>
        <v>983.64581681736138</v>
      </c>
      <c r="D16" s="204">
        <f>NMM!D$6</f>
        <v>933.66018267003619</v>
      </c>
      <c r="E16" s="204">
        <f>NMM!E$6</f>
        <v>1086.3309845054901</v>
      </c>
      <c r="F16" s="204">
        <f>NMM!F$6</f>
        <v>896.22066510822378</v>
      </c>
      <c r="G16" s="204">
        <f>NMM!G$6</f>
        <v>974.67471619561263</v>
      </c>
      <c r="H16" s="204">
        <f>NMM!H$6</f>
        <v>1032.6966217989971</v>
      </c>
      <c r="I16" s="204">
        <f>NMM!I$6</f>
        <v>1065.6548123253119</v>
      </c>
      <c r="J16" s="204">
        <f>NMM!J$6</f>
        <v>1016.627753603154</v>
      </c>
      <c r="K16" s="204">
        <f>NMM!K$6</f>
        <v>919.75459345244587</v>
      </c>
      <c r="L16" s="204">
        <f>NMM!L$6</f>
        <v>1047.014337900139</v>
      </c>
      <c r="M16" s="204">
        <f>NMM!M$6</f>
        <v>1043.3635995717991</v>
      </c>
      <c r="N16" s="204">
        <f>NMM!N$6</f>
        <v>930.24028463793729</v>
      </c>
      <c r="O16" s="204">
        <f>NMM!O$6</f>
        <v>910.31207600255686</v>
      </c>
      <c r="P16" s="204">
        <f>NMM!P$6</f>
        <v>906.800078992723</v>
      </c>
      <c r="Q16" s="204">
        <f>NMM!Q$6</f>
        <v>809.95360156643653</v>
      </c>
      <c r="R16" s="204">
        <f>NMM!R$6</f>
        <v>829.18960500923708</v>
      </c>
      <c r="S16" s="204">
        <f>NMM!S$6</f>
        <v>842.19031095796379</v>
      </c>
      <c r="T16" s="204">
        <f>NMM!T$6</f>
        <v>763.23409585513457</v>
      </c>
      <c r="U16" s="204">
        <f>NMM!U$6</f>
        <v>816.34867051408401</v>
      </c>
      <c r="V16" s="204">
        <f>NMM!V$6</f>
        <v>603.72393165576273</v>
      </c>
      <c r="W16" s="204">
        <f>NMM!W$6</f>
        <v>595.02075308406438</v>
      </c>
      <c r="X16" s="204">
        <f>NMM!X$6</f>
        <v>641.9020859635533</v>
      </c>
      <c r="Y16" s="204">
        <f>NMM!Y$6</f>
        <v>625.07302469651972</v>
      </c>
    </row>
    <row r="17" spans="1:25" ht="12" customHeight="1" x14ac:dyDescent="0.25">
      <c r="A17" s="13" t="s">
        <v>21</v>
      </c>
      <c r="B17" s="205">
        <f>PPA!B$3</f>
        <v>5231.0720847369776</v>
      </c>
      <c r="C17" s="205">
        <f>PPA!C$3</f>
        <v>5277.5207287469966</v>
      </c>
      <c r="D17" s="205">
        <f>PPA!D$3</f>
        <v>5065.7068959009594</v>
      </c>
      <c r="E17" s="205">
        <f>PPA!E$3</f>
        <v>4816.1120804284892</v>
      </c>
      <c r="F17" s="205">
        <f>PPA!F$3</f>
        <v>4594.273221865109</v>
      </c>
      <c r="G17" s="205">
        <f>PPA!G$3</f>
        <v>4409.7142531110367</v>
      </c>
      <c r="H17" s="205">
        <f>PPA!H$3</f>
        <v>4429.863143535832</v>
      </c>
      <c r="I17" s="205">
        <f>PPA!I$3</f>
        <v>4386.3246739042843</v>
      </c>
      <c r="J17" s="205">
        <f>PPA!J$3</f>
        <v>4140.4078554462176</v>
      </c>
      <c r="K17" s="205">
        <f>PPA!K$3</f>
        <v>3921.2603393366394</v>
      </c>
      <c r="L17" s="205">
        <f>PPA!L$3</f>
        <v>3949.9532547180197</v>
      </c>
      <c r="M17" s="205">
        <f>PPA!M$3</f>
        <v>3942.0829961709919</v>
      </c>
      <c r="N17" s="205">
        <f>PPA!N$3</f>
        <v>3866.6374821948684</v>
      </c>
      <c r="O17" s="205">
        <f>PPA!O$3</f>
        <v>3655.0202514039515</v>
      </c>
      <c r="P17" s="205">
        <f>PPA!P$3</f>
        <v>3656.9832734126144</v>
      </c>
      <c r="Q17" s="205">
        <f>PPA!Q$3</f>
        <v>3561.6384350000017</v>
      </c>
      <c r="R17" s="205">
        <f>PPA!R$3</f>
        <v>3659.5866321080748</v>
      </c>
      <c r="S17" s="205">
        <f>PPA!S$3</f>
        <v>3508.3717545737654</v>
      </c>
      <c r="T17" s="205">
        <f>PPA!T$3</f>
        <v>3635.5843321672296</v>
      </c>
      <c r="U17" s="205">
        <f>PPA!U$3</f>
        <v>3590.958508685213</v>
      </c>
      <c r="V17" s="205">
        <f>PPA!V$3</f>
        <v>3202.3536844321197</v>
      </c>
      <c r="W17" s="205">
        <f>PPA!W$3</f>
        <v>3004.6784219131805</v>
      </c>
      <c r="X17" s="205">
        <f>PPA!X$3</f>
        <v>3261.2015540918683</v>
      </c>
      <c r="Y17" s="205">
        <f>PPA!Y$3</f>
        <v>2553.7000000000012</v>
      </c>
    </row>
    <row r="18" spans="1:25" ht="12" customHeight="1" x14ac:dyDescent="0.25">
      <c r="A18" s="14" t="s">
        <v>54</v>
      </c>
      <c r="B18" s="204">
        <f>PPA!B$5</f>
        <v>144.6589944442797</v>
      </c>
      <c r="C18" s="204">
        <f>PPA!C$5</f>
        <v>154.60748760876959</v>
      </c>
      <c r="D18" s="204">
        <f>PPA!D$5</f>
        <v>142.52039114400731</v>
      </c>
      <c r="E18" s="204">
        <f>PPA!E$5</f>
        <v>132.82932098984961</v>
      </c>
      <c r="F18" s="204">
        <f>PPA!F$5</f>
        <v>127.61949455152519</v>
      </c>
      <c r="G18" s="204">
        <f>PPA!G$5</f>
        <v>119.8018828268918</v>
      </c>
      <c r="H18" s="204">
        <f>PPA!H$5</f>
        <v>114.21814960853359</v>
      </c>
      <c r="I18" s="204">
        <f>PPA!I$5</f>
        <v>116.7816798752298</v>
      </c>
      <c r="J18" s="204">
        <f>PPA!J$5</f>
        <v>107.0235818620621</v>
      </c>
      <c r="K18" s="204">
        <f>PPA!K$5</f>
        <v>92.333497467646211</v>
      </c>
      <c r="L18" s="204">
        <f>PPA!L$5</f>
        <v>120.1896269019005</v>
      </c>
      <c r="M18" s="204">
        <f>PPA!M$5</f>
        <v>117.0427470275641</v>
      </c>
      <c r="N18" s="204">
        <f>PPA!N$5</f>
        <v>92.855087602414244</v>
      </c>
      <c r="O18" s="204">
        <f>PPA!O$5</f>
        <v>83.131860532025229</v>
      </c>
      <c r="P18" s="204">
        <f>PPA!P$5</f>
        <v>84.01513959404825</v>
      </c>
      <c r="Q18" s="204">
        <f>PPA!Q$5</f>
        <v>85.112996389554823</v>
      </c>
      <c r="R18" s="204">
        <f>PPA!R$5</f>
        <v>85.977397384610896</v>
      </c>
      <c r="S18" s="204">
        <f>PPA!S$5</f>
        <v>87.210399827555378</v>
      </c>
      <c r="T18" s="204">
        <f>PPA!T$5</f>
        <v>88.078038081066509</v>
      </c>
      <c r="U18" s="204">
        <f>PPA!U$5</f>
        <v>89.232926971465929</v>
      </c>
      <c r="V18" s="204">
        <f>PPA!V$5</f>
        <v>90.761863100711935</v>
      </c>
      <c r="W18" s="204">
        <f>PPA!W$5</f>
        <v>92.232695065021446</v>
      </c>
      <c r="X18" s="204">
        <f>PPA!X$5</f>
        <v>93.13833781922277</v>
      </c>
      <c r="Y18" s="204">
        <f>PPA!Y$5</f>
        <v>95.676034459639467</v>
      </c>
    </row>
    <row r="19" spans="1:25" ht="12" customHeight="1" x14ac:dyDescent="0.25">
      <c r="A19" s="14" t="s">
        <v>61</v>
      </c>
      <c r="B19" s="204">
        <f>PPA!B$6</f>
        <v>2873.373261321462</v>
      </c>
      <c r="C19" s="204">
        <f>PPA!C$6</f>
        <v>3031.378843619068</v>
      </c>
      <c r="D19" s="204">
        <f>PPA!D$6</f>
        <v>2865.9075359338221</v>
      </c>
      <c r="E19" s="204">
        <f>PPA!E$6</f>
        <v>2654.037783112351</v>
      </c>
      <c r="F19" s="204">
        <f>PPA!F$6</f>
        <v>2554.4335796161431</v>
      </c>
      <c r="G19" s="204">
        <f>PPA!G$6</f>
        <v>2451.9550179082262</v>
      </c>
      <c r="H19" s="204">
        <f>PPA!H$6</f>
        <v>2473.3035994918691</v>
      </c>
      <c r="I19" s="204">
        <f>PPA!I$6</f>
        <v>2440.7907749664141</v>
      </c>
      <c r="J19" s="204">
        <f>PPA!J$6</f>
        <v>2215.9999561992431</v>
      </c>
      <c r="K19" s="204">
        <f>PPA!K$6</f>
        <v>2185.020264863545</v>
      </c>
      <c r="L19" s="204">
        <f>PPA!L$6</f>
        <v>2237.4873951852592</v>
      </c>
      <c r="M19" s="204">
        <f>PPA!M$6</f>
        <v>2266.1854802397388</v>
      </c>
      <c r="N19" s="204">
        <f>PPA!N$6</f>
        <v>2292.0393253065731</v>
      </c>
      <c r="O19" s="204">
        <f>PPA!O$6</f>
        <v>2230.9244439135582</v>
      </c>
      <c r="P19" s="204">
        <f>PPA!P$6</f>
        <v>2320.977086076603</v>
      </c>
      <c r="Q19" s="204">
        <f>PPA!Q$6</f>
        <v>2265.8613036104462</v>
      </c>
      <c r="R19" s="204">
        <f>PPA!R$6</f>
        <v>2424.3348326263849</v>
      </c>
      <c r="S19" s="204">
        <f>PPA!S$6</f>
        <v>2313.427601340215</v>
      </c>
      <c r="T19" s="204">
        <f>PPA!T$6</f>
        <v>2528.528010359988</v>
      </c>
      <c r="U19" s="204">
        <f>PPA!U$6</f>
        <v>2537.3950540105038</v>
      </c>
      <c r="V19" s="204">
        <f>PPA!V$6</f>
        <v>2289.8350277163531</v>
      </c>
      <c r="W19" s="204">
        <f>PPA!W$6</f>
        <v>2153.319352333282</v>
      </c>
      <c r="X19" s="204">
        <f>PPA!X$6</f>
        <v>2410.9927956777001</v>
      </c>
      <c r="Y19" s="204">
        <f>PPA!Y$6</f>
        <v>1784.8239655403611</v>
      </c>
    </row>
    <row r="20" spans="1:25" ht="12" customHeight="1" x14ac:dyDescent="0.25">
      <c r="A20" s="14" t="s">
        <v>62</v>
      </c>
      <c r="B20" s="204">
        <f>PPA!B$7</f>
        <v>2213.0398289712361</v>
      </c>
      <c r="C20" s="204">
        <f>PPA!C$7</f>
        <v>2091.534397519159</v>
      </c>
      <c r="D20" s="204">
        <f>PPA!D$7</f>
        <v>2057.2789688231301</v>
      </c>
      <c r="E20" s="204">
        <f>PPA!E$7</f>
        <v>2029.244976326288</v>
      </c>
      <c r="F20" s="204">
        <f>PPA!F$7</f>
        <v>1912.220147697441</v>
      </c>
      <c r="G20" s="204">
        <f>PPA!G$7</f>
        <v>1837.9573523759191</v>
      </c>
      <c r="H20" s="204">
        <f>PPA!H$7</f>
        <v>1842.341394435429</v>
      </c>
      <c r="I20" s="204">
        <f>PPA!I$7</f>
        <v>1828.752219062641</v>
      </c>
      <c r="J20" s="204">
        <f>PPA!J$7</f>
        <v>1817.384317384912</v>
      </c>
      <c r="K20" s="204">
        <f>PPA!K$7</f>
        <v>1643.9065770054481</v>
      </c>
      <c r="L20" s="204">
        <f>PPA!L$7</f>
        <v>1592.27623263086</v>
      </c>
      <c r="M20" s="204">
        <f>PPA!M$7</f>
        <v>1558.8547689036891</v>
      </c>
      <c r="N20" s="204">
        <f>PPA!N$7</f>
        <v>1481.7430692858809</v>
      </c>
      <c r="O20" s="204">
        <f>PPA!O$7</f>
        <v>1340.9639469583681</v>
      </c>
      <c r="P20" s="204">
        <f>PPA!P$7</f>
        <v>1251.991047741963</v>
      </c>
      <c r="Q20" s="204">
        <f>PPA!Q$7</f>
        <v>1210.6641350000009</v>
      </c>
      <c r="R20" s="204">
        <f>PPA!R$7</f>
        <v>1149.274402097079</v>
      </c>
      <c r="S20" s="204">
        <f>PPA!S$7</f>
        <v>1107.733753405995</v>
      </c>
      <c r="T20" s="204">
        <f>PPA!T$7</f>
        <v>1018.9782837261751</v>
      </c>
      <c r="U20" s="204">
        <f>PPA!U$7</f>
        <v>964.33052770324321</v>
      </c>
      <c r="V20" s="204">
        <f>PPA!V$7</f>
        <v>821.75679361505422</v>
      </c>
      <c r="W20" s="204">
        <f>PPA!W$7</f>
        <v>759.12637451487706</v>
      </c>
      <c r="X20" s="204">
        <f>PPA!X$7</f>
        <v>757.07042059494563</v>
      </c>
      <c r="Y20" s="204">
        <f>PPA!Y$7</f>
        <v>673.20000000000073</v>
      </c>
    </row>
    <row r="21" spans="1:25" ht="12" customHeight="1" x14ac:dyDescent="0.25">
      <c r="A21" s="15" t="s">
        <v>63</v>
      </c>
      <c r="B21" s="206">
        <f>FBT!B$3</f>
        <v>6483.0842834931327</v>
      </c>
      <c r="C21" s="206">
        <f>FBT!C$3</f>
        <v>6433.0672318035658</v>
      </c>
      <c r="D21" s="206">
        <f>FBT!D$3</f>
        <v>6566.5345864472456</v>
      </c>
      <c r="E21" s="206">
        <f>FBT!E$3</f>
        <v>6738.6365681194011</v>
      </c>
      <c r="F21" s="206">
        <f>FBT!F$3</f>
        <v>6932.0283863686554</v>
      </c>
      <c r="G21" s="206">
        <f>FBT!G$3</f>
        <v>6708.1007483303711</v>
      </c>
      <c r="H21" s="206">
        <f>FBT!H$3</f>
        <v>6730.3241080458147</v>
      </c>
      <c r="I21" s="206">
        <f>FBT!I$3</f>
        <v>7097.674307226489</v>
      </c>
      <c r="J21" s="206">
        <f>FBT!J$3</f>
        <v>6849.9884006334132</v>
      </c>
      <c r="K21" s="206">
        <f>FBT!K$3</f>
        <v>7142.6726699734791</v>
      </c>
      <c r="L21" s="206">
        <f>FBT!L$3</f>
        <v>7242.7066239457399</v>
      </c>
      <c r="M21" s="206">
        <f>FBT!M$3</f>
        <v>6923.1890585848942</v>
      </c>
      <c r="N21" s="206">
        <f>FBT!N$3</f>
        <v>7339.7846854603822</v>
      </c>
      <c r="O21" s="206">
        <f>FBT!O$3</f>
        <v>7024.2527163966824</v>
      </c>
      <c r="P21" s="206">
        <f>FBT!P$3</f>
        <v>7391.6710301242456</v>
      </c>
      <c r="Q21" s="206">
        <f>FBT!Q$3</f>
        <v>7432.6090050000012</v>
      </c>
      <c r="R21" s="206">
        <f>FBT!R$3</f>
        <v>7829.8389834668551</v>
      </c>
      <c r="S21" s="206">
        <f>FBT!S$3</f>
        <v>7883.6337971973526</v>
      </c>
      <c r="T21" s="206">
        <f>FBT!T$3</f>
        <v>7750.8638192731923</v>
      </c>
      <c r="U21" s="206">
        <f>FBT!U$3</f>
        <v>8119.0218848561881</v>
      </c>
      <c r="V21" s="206">
        <f>FBT!V$3</f>
        <v>8040.0858846572764</v>
      </c>
      <c r="W21" s="206">
        <f>FBT!W$3</f>
        <v>8313.5022010205539</v>
      </c>
      <c r="X21" s="206">
        <f>FBT!X$3</f>
        <v>8431.4622325541368</v>
      </c>
      <c r="Y21" s="206">
        <f>FBT!Y$3</f>
        <v>8939.7999999999993</v>
      </c>
    </row>
    <row r="22" spans="1:25" ht="12" customHeight="1" x14ac:dyDescent="0.25">
      <c r="A22" s="12" t="s">
        <v>64</v>
      </c>
      <c r="B22" s="204">
        <f>TRE!B$3</f>
        <v>4771.8874060637472</v>
      </c>
      <c r="C22" s="204">
        <f>TRE!C$3</f>
        <v>5048.7342945744313</v>
      </c>
      <c r="D22" s="204">
        <f>TRE!D$3</f>
        <v>5485.4472459173148</v>
      </c>
      <c r="E22" s="204">
        <f>TRE!E$3</f>
        <v>5631.1392523829054</v>
      </c>
      <c r="F22" s="204">
        <f>TRE!F$3</f>
        <v>5861.8178009764724</v>
      </c>
      <c r="G22" s="204">
        <f>TRE!G$3</f>
        <v>6235.9428422140018</v>
      </c>
      <c r="H22" s="204">
        <f>TRE!H$3</f>
        <v>6834.8436757684794</v>
      </c>
      <c r="I22" s="204">
        <f>TRE!I$3</f>
        <v>7115.6894406005003</v>
      </c>
      <c r="J22" s="204">
        <f>TRE!J$3</f>
        <v>6901.529334916866</v>
      </c>
      <c r="K22" s="204">
        <f>TRE!K$3</f>
        <v>5529.1882275264379</v>
      </c>
      <c r="L22" s="204">
        <f>TRE!L$3</f>
        <v>5382.0645823699097</v>
      </c>
      <c r="M22" s="204">
        <f>TRE!M$3</f>
        <v>5809.3140002820228</v>
      </c>
      <c r="N22" s="204">
        <f>TRE!N$3</f>
        <v>5939.3478591321727</v>
      </c>
      <c r="O22" s="204">
        <f>TRE!O$3</f>
        <v>6060.0625895443563</v>
      </c>
      <c r="P22" s="204">
        <f>TRE!P$3</f>
        <v>6090.9543987954403</v>
      </c>
      <c r="Q22" s="204">
        <f>TRE!Q$3</f>
        <v>5939.4023250000009</v>
      </c>
      <c r="R22" s="204">
        <f>TRE!R$3</f>
        <v>6489.9406269635556</v>
      </c>
      <c r="S22" s="204">
        <f>TRE!S$3</f>
        <v>6330.8817438692104</v>
      </c>
      <c r="T22" s="204">
        <f>TRE!T$3</f>
        <v>7211.5806904857482</v>
      </c>
      <c r="U22" s="204">
        <f>TRE!U$3</f>
        <v>7198.535277503177</v>
      </c>
      <c r="V22" s="204">
        <f>TRE!V$3</f>
        <v>6592.8452181553585</v>
      </c>
      <c r="W22" s="204">
        <f>TRE!W$3</f>
        <v>6745.428269189305</v>
      </c>
      <c r="X22" s="204">
        <f>TRE!X$3</f>
        <v>6205.196637823411</v>
      </c>
      <c r="Y22" s="204">
        <f>TRE!Y$3</f>
        <v>6568.6</v>
      </c>
    </row>
    <row r="23" spans="1:25" ht="12" customHeight="1" x14ac:dyDescent="0.25">
      <c r="A23" s="12" t="s">
        <v>65</v>
      </c>
      <c r="B23" s="204">
        <f>MAE!B$3</f>
        <v>20998.413170510488</v>
      </c>
      <c r="C23" s="204">
        <f>MAE!C$3</f>
        <v>22111.301990264728</v>
      </c>
      <c r="D23" s="204">
        <f>MAE!D$3</f>
        <v>22056.764764349169</v>
      </c>
      <c r="E23" s="204">
        <f>MAE!E$3</f>
        <v>22056.604779480291</v>
      </c>
      <c r="F23" s="204">
        <f>MAE!F$3</f>
        <v>22553.970159964669</v>
      </c>
      <c r="G23" s="204">
        <f>MAE!G$3</f>
        <v>23177.539914957</v>
      </c>
      <c r="H23" s="204">
        <f>MAE!H$3</f>
        <v>25381.62015216727</v>
      </c>
      <c r="I23" s="204">
        <f>MAE!I$3</f>
        <v>26716.875156859809</v>
      </c>
      <c r="J23" s="204">
        <f>MAE!J$3</f>
        <v>27421.05140255627</v>
      </c>
      <c r="K23" s="204">
        <f>MAE!K$3</f>
        <v>24854.745020362421</v>
      </c>
      <c r="L23" s="204">
        <f>MAE!L$3</f>
        <v>25339.135517826078</v>
      </c>
      <c r="M23" s="204">
        <f>MAE!M$3</f>
        <v>27448.472285797961</v>
      </c>
      <c r="N23" s="204">
        <f>MAE!N$3</f>
        <v>28208.74189999362</v>
      </c>
      <c r="O23" s="204">
        <f>MAE!O$3</f>
        <v>28292.205363772311</v>
      </c>
      <c r="P23" s="204">
        <f>MAE!P$3</f>
        <v>27934.88997121757</v>
      </c>
      <c r="Q23" s="204">
        <f>MAE!Q$3</f>
        <v>28255.130795000001</v>
      </c>
      <c r="R23" s="204">
        <f>MAE!R$3</f>
        <v>29199.017789820919</v>
      </c>
      <c r="S23" s="204">
        <f>MAE!S$3</f>
        <v>30394.274776177499</v>
      </c>
      <c r="T23" s="204">
        <f>MAE!T$3</f>
        <v>30906.654733230102</v>
      </c>
      <c r="U23" s="204">
        <f>MAE!U$3</f>
        <v>30550.01940403898</v>
      </c>
      <c r="V23" s="204">
        <f>MAE!V$3</f>
        <v>27295.799976202899</v>
      </c>
      <c r="W23" s="204">
        <f>MAE!W$3</f>
        <v>30058.59285162426</v>
      </c>
      <c r="X23" s="204">
        <f>MAE!X$3</f>
        <v>30402.779719316371</v>
      </c>
      <c r="Y23" s="204">
        <f>MAE!Y$3</f>
        <v>30088.400000000001</v>
      </c>
    </row>
    <row r="24" spans="1:25" ht="12" customHeight="1" x14ac:dyDescent="0.25">
      <c r="A24" s="12" t="s">
        <v>66</v>
      </c>
      <c r="B24" s="204">
        <f>TEL!B$3</f>
        <v>2648.7056880020732</v>
      </c>
      <c r="C24" s="204">
        <f>TEL!C$3</f>
        <v>2426.7590267275009</v>
      </c>
      <c r="D24" s="204">
        <f>TEL!D$3</f>
        <v>2203.2824601796642</v>
      </c>
      <c r="E24" s="204">
        <f>TEL!E$3</f>
        <v>1921.2799338875841</v>
      </c>
      <c r="F24" s="204">
        <f>TEL!F$3</f>
        <v>2030.466976618661</v>
      </c>
      <c r="G24" s="204">
        <f>TEL!G$3</f>
        <v>1860.813403882189</v>
      </c>
      <c r="H24" s="204">
        <f>TEL!H$3</f>
        <v>1857.504092288154</v>
      </c>
      <c r="I24" s="204">
        <f>TEL!I$3</f>
        <v>1749.9179954179669</v>
      </c>
      <c r="J24" s="204">
        <f>TEL!J$3</f>
        <v>1602.0168419862009</v>
      </c>
      <c r="K24" s="204">
        <f>TEL!K$3</f>
        <v>1437.480586348858</v>
      </c>
      <c r="L24" s="204">
        <f>TEL!L$3</f>
        <v>1531.9042632842261</v>
      </c>
      <c r="M24" s="204">
        <f>TEL!M$3</f>
        <v>1514.1802724777899</v>
      </c>
      <c r="N24" s="204">
        <f>TEL!N$3</f>
        <v>1381.806917958203</v>
      </c>
      <c r="O24" s="204">
        <f>TEL!O$3</f>
        <v>1325.1232130345211</v>
      </c>
      <c r="P24" s="204">
        <f>TEL!P$3</f>
        <v>1338.2866207786619</v>
      </c>
      <c r="Q24" s="204">
        <f>TEL!Q$3</f>
        <v>1366.76983</v>
      </c>
      <c r="R24" s="204">
        <f>TEL!R$3</f>
        <v>1276.3570383678921</v>
      </c>
      <c r="S24" s="204">
        <f>TEL!S$3</f>
        <v>1127.590852471779</v>
      </c>
      <c r="T24" s="204">
        <f>TEL!T$3</f>
        <v>1187.4519125996439</v>
      </c>
      <c r="U24" s="204">
        <f>TEL!U$3</f>
        <v>1156.678049239749</v>
      </c>
      <c r="V24" s="204">
        <f>TEL!V$3</f>
        <v>1037.5080544038369</v>
      </c>
      <c r="W24" s="204">
        <f>TEL!W$3</f>
        <v>1012.0560361865751</v>
      </c>
      <c r="X24" s="204">
        <f>TEL!X$3</f>
        <v>1001.954246846614</v>
      </c>
      <c r="Y24" s="204">
        <f>TEL!Y$3</f>
        <v>964.7</v>
      </c>
    </row>
    <row r="25" spans="1:25" ht="12" customHeight="1" x14ac:dyDescent="0.25">
      <c r="A25" s="12" t="s">
        <v>67</v>
      </c>
      <c r="B25" s="204">
        <f>WWP!B$3</f>
        <v>2833.125673749676</v>
      </c>
      <c r="C25" s="204">
        <f>WWP!C$3</f>
        <v>2875.263169935055</v>
      </c>
      <c r="D25" s="204">
        <f>WWP!D$3</f>
        <v>2828.7192068644481</v>
      </c>
      <c r="E25" s="204">
        <f>WWP!E$3</f>
        <v>2867.6075320931041</v>
      </c>
      <c r="F25" s="204">
        <f>WWP!F$3</f>
        <v>2927.9143379376328</v>
      </c>
      <c r="G25" s="204">
        <f>WWP!G$3</f>
        <v>2790.994552683419</v>
      </c>
      <c r="H25" s="204">
        <f>WWP!H$3</f>
        <v>3169.8871151720409</v>
      </c>
      <c r="I25" s="204">
        <f>WWP!I$3</f>
        <v>3421.1458882582519</v>
      </c>
      <c r="J25" s="204">
        <f>WWP!J$3</f>
        <v>3065.1280341590318</v>
      </c>
      <c r="K25" s="204">
        <f>WWP!K$3</f>
        <v>2673.952822441936</v>
      </c>
      <c r="L25" s="204">
        <f>WWP!L$3</f>
        <v>2887.6546982008758</v>
      </c>
      <c r="M25" s="204">
        <f>WWP!M$3</f>
        <v>2913.89063466065</v>
      </c>
      <c r="N25" s="204">
        <f>WWP!N$3</f>
        <v>2785.5705136381998</v>
      </c>
      <c r="O25" s="204">
        <f>WWP!O$3</f>
        <v>2772.9139276115579</v>
      </c>
      <c r="P25" s="204">
        <f>WWP!P$3</f>
        <v>2760.8172110745782</v>
      </c>
      <c r="Q25" s="204">
        <f>WWP!Q$3</f>
        <v>2948.6074899999999</v>
      </c>
      <c r="R25" s="204">
        <f>WWP!R$3</f>
        <v>3072.2288770420978</v>
      </c>
      <c r="S25" s="204">
        <f>WWP!S$3</f>
        <v>3064.8153269754771</v>
      </c>
      <c r="T25" s="204">
        <f>WWP!T$3</f>
        <v>3300.6712020416348</v>
      </c>
      <c r="U25" s="204">
        <f>WWP!U$3</f>
        <v>3465.0840276797062</v>
      </c>
      <c r="V25" s="204">
        <f>WWP!V$3</f>
        <v>3349.472441125054</v>
      </c>
      <c r="W25" s="204">
        <f>WWP!W$3</f>
        <v>4013.6979526016962</v>
      </c>
      <c r="X25" s="204">
        <f>WWP!X$3</f>
        <v>3915.2310689224678</v>
      </c>
      <c r="Y25" s="204">
        <f>WWP!Y$3</f>
        <v>2899.9</v>
      </c>
    </row>
    <row r="26" spans="1:25" ht="12" customHeight="1" x14ac:dyDescent="0.25">
      <c r="A26" s="16" t="s">
        <v>68</v>
      </c>
      <c r="B26" s="207">
        <f>OIS!B$3</f>
        <v>30066.94562710547</v>
      </c>
      <c r="C26" s="207">
        <f>OIS!C$3</f>
        <v>29164.542741125781</v>
      </c>
      <c r="D26" s="207">
        <f>OIS!D$3</f>
        <v>29303.218149810491</v>
      </c>
      <c r="E26" s="207">
        <f>OIS!E$3</f>
        <v>29871.002541351329</v>
      </c>
      <c r="F26" s="207">
        <f>OIS!F$3</f>
        <v>30872.86492553791</v>
      </c>
      <c r="G26" s="207">
        <f>OIS!G$3</f>
        <v>30736.87821313602</v>
      </c>
      <c r="H26" s="207">
        <f>OIS!H$3</f>
        <v>31052.191274227021</v>
      </c>
      <c r="I26" s="207">
        <f>OIS!I$3</f>
        <v>32851.100131244173</v>
      </c>
      <c r="J26" s="207">
        <f>OIS!J$3</f>
        <v>34013.901515665653</v>
      </c>
      <c r="K26" s="207">
        <f>OIS!K$3</f>
        <v>31681.789975568201</v>
      </c>
      <c r="L26" s="207">
        <f>OIS!L$3</f>
        <v>31028.970108010639</v>
      </c>
      <c r="M26" s="207">
        <f>OIS!M$3</f>
        <v>31382.543746135729</v>
      </c>
      <c r="N26" s="207">
        <f>OIS!N$3</f>
        <v>31620.809617960331</v>
      </c>
      <c r="O26" s="207">
        <f>OIS!O$3</f>
        <v>32037.42615793271</v>
      </c>
      <c r="P26" s="207">
        <f>OIS!P$3</f>
        <v>32176.32379723238</v>
      </c>
      <c r="Q26" s="207">
        <f>OIS!Q$3</f>
        <v>31448.224590000002</v>
      </c>
      <c r="R26" s="207">
        <f>OIS!R$3</f>
        <v>32049.896736569281</v>
      </c>
      <c r="S26" s="207">
        <f>OIS!S$3</f>
        <v>33552.269598094797</v>
      </c>
      <c r="T26" s="207">
        <f>OIS!T$3</f>
        <v>34335.701424758401</v>
      </c>
      <c r="U26" s="207">
        <f>OIS!U$3</f>
        <v>34766.237194340829</v>
      </c>
      <c r="V26" s="207">
        <f>OIS!V$3</f>
        <v>33979.972385121873</v>
      </c>
      <c r="W26" s="207">
        <f>OIS!W$3</f>
        <v>34812.202656086622</v>
      </c>
      <c r="X26" s="207">
        <f>OIS!X$3</f>
        <v>36461.49316182953</v>
      </c>
      <c r="Y26" s="207">
        <f>OIS!Y$3</f>
        <v>35909.973306205997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5959.7442820292335</v>
      </c>
      <c r="C29" s="208">
        <f>ISI!C25+NFM!C43+CHI!C32+NMM!C31+PPA!C32+FBT!C12+TRE!C12+MAE!C12+TEL!C12+WWP!C12+OIS!C12</f>
        <v>6120.4756663800508</v>
      </c>
      <c r="D29" s="208">
        <f>ISI!D25+NFM!D43+CHI!D32+NMM!D31+PPA!D32+FBT!D12+TRE!D12+MAE!D12+TEL!D12+WWP!D12+OIS!D12</f>
        <v>6094.1864144453994</v>
      </c>
      <c r="E29" s="208">
        <f>ISI!E25+NFM!E43+CHI!E32+NMM!E31+PPA!E32+FBT!E12+TRE!E12+MAE!E12+TEL!E12+WWP!E12+OIS!E12</f>
        <v>6457.6722269991405</v>
      </c>
      <c r="F29" s="208">
        <f>ISI!F25+NFM!F43+CHI!F32+NMM!F31+PPA!F32+FBT!F12+TRE!F12+MAE!F12+TEL!F12+WWP!F12+OIS!F12</f>
        <v>6830.4092003439373</v>
      </c>
      <c r="G29" s="208">
        <f>ISI!G25+NFM!G43+CHI!G32+NMM!G31+PPA!G32+FBT!G12+TRE!G12+MAE!G12+TEL!G12+WWP!G12+OIS!G12</f>
        <v>7188.5123817712829</v>
      </c>
      <c r="H29" s="208">
        <f>ISI!H25+NFM!H43+CHI!H32+NMM!H31+PPA!H32+FBT!H12+TRE!H12+MAE!H12+TEL!H12+WWP!H12+OIS!H12</f>
        <v>7354.4024935511607</v>
      </c>
      <c r="I29" s="208">
        <f>ISI!I25+NFM!I43+CHI!I32+NMM!I31+PPA!I32+FBT!I12+TRE!I12+MAE!I12+TEL!I12+WWP!I12+OIS!I12</f>
        <v>7429.832072227</v>
      </c>
      <c r="J29" s="208">
        <f>ISI!J25+NFM!J43+CHI!J32+NMM!J31+PPA!J32+FBT!J12+TRE!J12+MAE!J12+TEL!J12+WWP!J12+OIS!J12</f>
        <v>7365.5569217540833</v>
      </c>
      <c r="K29" s="208">
        <f>ISI!K25+NFM!K43+CHI!K32+NMM!K31+PPA!K32+FBT!K12+TRE!K12+MAE!K12+TEL!K12+WWP!K12+OIS!K12</f>
        <v>7125.4138435081668</v>
      </c>
      <c r="L29" s="208">
        <f>ISI!L25+NFM!L43+CHI!L32+NMM!L31+PPA!L32+FBT!L12+TRE!L12+MAE!L12+TEL!L12+WWP!L12+OIS!L12</f>
        <v>7565.7169389509863</v>
      </c>
      <c r="M29" s="208">
        <f>ISI!M25+NFM!M43+CHI!M32+NMM!M31+PPA!M32+FBT!M12+TRE!M12+MAE!M12+TEL!M12+WWP!M12+OIS!M12</f>
        <v>7594.3128976784192</v>
      </c>
      <c r="N29" s="208">
        <f>ISI!N25+NFM!N43+CHI!N32+NMM!N31+PPA!N32+FBT!N12+TRE!N12+MAE!N12+TEL!N12+WWP!N12+OIS!N12</f>
        <v>7652.5963886500404</v>
      </c>
      <c r="O29" s="208">
        <f>ISI!O25+NFM!O43+CHI!O32+NMM!O31+PPA!O32+FBT!O12+TRE!O12+MAE!O12+TEL!O12+WWP!O12+OIS!O12</f>
        <v>7494.5801375752326</v>
      </c>
      <c r="P29" s="208">
        <f>ISI!P25+NFM!P43+CHI!P32+NMM!P31+PPA!P32+FBT!P12+TRE!P12+MAE!P12+TEL!P12+WWP!P12+OIS!P12</f>
        <v>7340.5520206362862</v>
      </c>
      <c r="Q29" s="208">
        <f>ISI!Q25+NFM!Q43+CHI!Q32+NMM!Q31+PPA!Q32+FBT!Q12+TRE!Q12+MAE!Q12+TEL!Q12+WWP!Q12+OIS!Q12</f>
        <v>7363.8967325881322</v>
      </c>
      <c r="R29" s="208">
        <f>ISI!R25+NFM!R43+CHI!R32+NMM!R31+PPA!R32+FBT!R12+TRE!R12+MAE!R12+TEL!R12+WWP!R12+OIS!R12</f>
        <v>7608.4475494411026</v>
      </c>
      <c r="S29" s="208">
        <f>ISI!S25+NFM!S43+CHI!S32+NMM!S31+PPA!S32+FBT!S12+TRE!S12+MAE!S12+TEL!S12+WWP!S12+OIS!S12</f>
        <v>7629.1564058469457</v>
      </c>
      <c r="T29" s="208">
        <f>ISI!T25+NFM!T43+CHI!T32+NMM!T31+PPA!T32+FBT!T12+TRE!T12+MAE!T12+TEL!T12+WWP!T12+OIS!T12</f>
        <v>7563.2914015477199</v>
      </c>
      <c r="U29" s="208">
        <f>ISI!U25+NFM!U43+CHI!U32+NMM!U31+PPA!U32+FBT!U12+TRE!U12+MAE!U12+TEL!U12+WWP!U12+OIS!U12</f>
        <v>7542.2854686156488</v>
      </c>
      <c r="V29" s="208">
        <f>ISI!V25+NFM!V43+CHI!V32+NMM!V31+PPA!V32+FBT!V12+TRE!V12+MAE!V12+TEL!V12+WWP!V12+OIS!V12</f>
        <v>7247.2305245055895</v>
      </c>
      <c r="W29" s="208">
        <f>ISI!W25+NFM!W43+CHI!W32+NMM!W31+PPA!W32+FBT!W12+TRE!W12+MAE!W12+TEL!W12+WWP!W12+OIS!W12</f>
        <v>7498.3690455717979</v>
      </c>
      <c r="X29" s="208">
        <f>ISI!X25+NFM!X43+CHI!X32+NMM!X31+PPA!X32+FBT!X12+TRE!X12+MAE!X12+TEL!X12+WWP!X12+OIS!X12</f>
        <v>7500.3875322441954</v>
      </c>
      <c r="Y29" s="208">
        <f>ISI!Y25+NFM!Y43+CHI!Y32+NMM!Y31+PPA!Y32+FBT!Y12+TRE!Y12+MAE!Y12+TEL!Y12+WWP!Y12+OIS!Y12</f>
        <v>6941.1165950128971</v>
      </c>
    </row>
    <row r="30" spans="1:25" ht="12" customHeight="1" x14ac:dyDescent="0.25">
      <c r="A30" s="17" t="s">
        <v>28</v>
      </c>
      <c r="B30" s="209">
        <f t="shared" ref="B30:Y30" si="0">B31+B32</f>
        <v>409.93929492691313</v>
      </c>
      <c r="C30" s="209">
        <f t="shared" si="0"/>
        <v>352.81900257953561</v>
      </c>
      <c r="D30" s="209">
        <f t="shared" si="0"/>
        <v>378.09604471195178</v>
      </c>
      <c r="E30" s="209">
        <f t="shared" si="0"/>
        <v>365.76569217540845</v>
      </c>
      <c r="F30" s="209">
        <f t="shared" si="0"/>
        <v>365.4544282029234</v>
      </c>
      <c r="G30" s="209">
        <f t="shared" si="0"/>
        <v>378.89905417024931</v>
      </c>
      <c r="H30" s="209">
        <f t="shared" si="0"/>
        <v>426.29587274290634</v>
      </c>
      <c r="I30" s="209">
        <f t="shared" si="0"/>
        <v>404.26517626827172</v>
      </c>
      <c r="J30" s="209">
        <f t="shared" si="0"/>
        <v>380.08761822871884</v>
      </c>
      <c r="K30" s="209">
        <f t="shared" si="0"/>
        <v>328.35090283748923</v>
      </c>
      <c r="L30" s="209">
        <f t="shared" si="0"/>
        <v>296.86586414445389</v>
      </c>
      <c r="M30" s="209">
        <f t="shared" si="0"/>
        <v>296.63697334479787</v>
      </c>
      <c r="N30" s="209">
        <f t="shared" si="0"/>
        <v>301.60713671539122</v>
      </c>
      <c r="O30" s="209">
        <f t="shared" si="0"/>
        <v>312.56276870163367</v>
      </c>
      <c r="P30" s="209">
        <f t="shared" si="0"/>
        <v>313.92863284608768</v>
      </c>
      <c r="Q30" s="209">
        <f t="shared" si="0"/>
        <v>331.02330180567492</v>
      </c>
      <c r="R30" s="209">
        <f t="shared" si="0"/>
        <v>339.88030954428211</v>
      </c>
      <c r="S30" s="209">
        <f t="shared" si="0"/>
        <v>305.56732588134139</v>
      </c>
      <c r="T30" s="209">
        <f t="shared" si="0"/>
        <v>290.66560619088557</v>
      </c>
      <c r="U30" s="209">
        <f t="shared" si="0"/>
        <v>288.41220980223557</v>
      </c>
      <c r="V30" s="209">
        <f t="shared" si="0"/>
        <v>329.73783319002575</v>
      </c>
      <c r="W30" s="209">
        <f t="shared" si="0"/>
        <v>230.09174548581254</v>
      </c>
      <c r="X30" s="209">
        <f t="shared" si="0"/>
        <v>235.28615649183143</v>
      </c>
      <c r="Y30" s="209">
        <f t="shared" si="0"/>
        <v>219.57076526225279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269.84187446259671</v>
      </c>
      <c r="C31" s="204">
        <f>ISI!C27+NFM!C44+CHI!C33+NMM!C32+PPA!C33+FBT!C13+TRE!C13+MAE!C13+TEL!C13+WWP!C13+OIS!C13</f>
        <v>256.50197764402401</v>
      </c>
      <c r="D31" s="204">
        <f>ISI!D27+NFM!D44+CHI!D33+NMM!D32+PPA!D33+FBT!D13+TRE!D13+MAE!D13+TEL!D13+WWP!D13+OIS!D13</f>
        <v>248.10180567497844</v>
      </c>
      <c r="E31" s="204">
        <f>ISI!E27+NFM!E44+CHI!E33+NMM!E32+PPA!E33+FBT!E13+TRE!E13+MAE!E13+TEL!E13+WWP!E13+OIS!E13</f>
        <v>229.70954428202924</v>
      </c>
      <c r="F31" s="204">
        <f>ISI!F27+NFM!F44+CHI!F33+NMM!F32+PPA!F33+FBT!F13+TRE!F13+MAE!F13+TEL!F13+WWP!F13+OIS!F13</f>
        <v>219.96861564918314</v>
      </c>
      <c r="G31" s="204">
        <f>ISI!G27+NFM!G44+CHI!G33+NMM!G32+PPA!G33+FBT!G13+TRE!G13+MAE!G13+TEL!G13+WWP!G13+OIS!G13</f>
        <v>220.48099742046432</v>
      </c>
      <c r="H31" s="204">
        <f>ISI!H27+NFM!H44+CHI!H33+NMM!H32+PPA!H33+FBT!H13+TRE!H13+MAE!H13+TEL!H13+WWP!H13+OIS!H13</f>
        <v>263.17394668959594</v>
      </c>
      <c r="I31" s="204">
        <f>ISI!I27+NFM!I44+CHI!I33+NMM!I32+PPA!I33+FBT!I13+TRE!I13+MAE!I13+TEL!I13+WWP!I13+OIS!I13</f>
        <v>253.74677558039551</v>
      </c>
      <c r="J31" s="204">
        <f>ISI!J27+NFM!J44+CHI!J33+NMM!J32+PPA!J33+FBT!J13+TRE!J13+MAE!J13+TEL!J13+WWP!J13+OIS!J13</f>
        <v>222.42871883061051</v>
      </c>
      <c r="K31" s="204">
        <f>ISI!K27+NFM!K44+CHI!K33+NMM!K32+PPA!K33+FBT!K13+TRE!K13+MAE!K13+TEL!K13+WWP!K13+OIS!K13</f>
        <v>188.98744625967325</v>
      </c>
      <c r="L31" s="204">
        <f>ISI!L27+NFM!L44+CHI!L33+NMM!L32+PPA!L33+FBT!L13+TRE!L13+MAE!L13+TEL!L13+WWP!L13+OIS!L13</f>
        <v>155.57807394668953</v>
      </c>
      <c r="M31" s="204">
        <f>ISI!M27+NFM!M44+CHI!M33+NMM!M32+PPA!M33+FBT!M13+TRE!M13+MAE!M13+TEL!M13+WWP!M13+OIS!M13</f>
        <v>152.60008598452279</v>
      </c>
      <c r="N31" s="204">
        <f>ISI!N27+NFM!N44+CHI!N33+NMM!N32+PPA!N33+FBT!N13+TRE!N13+MAE!N13+TEL!N13+WWP!N13+OIS!N13</f>
        <v>159.10851246775579</v>
      </c>
      <c r="O31" s="204">
        <f>ISI!O27+NFM!O44+CHI!O33+NMM!O32+PPA!O33+FBT!O13+TRE!O13+MAE!O13+TEL!O13+WWP!O13+OIS!O13</f>
        <v>161.91229578675839</v>
      </c>
      <c r="P31" s="204">
        <f>ISI!P27+NFM!P44+CHI!P33+NMM!P32+PPA!P33+FBT!P13+TRE!P13+MAE!P13+TEL!P13+WWP!P13+OIS!P13</f>
        <v>162.40042992261391</v>
      </c>
      <c r="Q31" s="204">
        <f>ISI!Q27+NFM!Q44+CHI!Q33+NMM!Q32+PPA!Q33+FBT!Q13+TRE!Q13+MAE!Q13+TEL!Q13+WWP!Q13+OIS!Q13</f>
        <v>181.38761822871882</v>
      </c>
      <c r="R31" s="204">
        <f>ISI!R27+NFM!R44+CHI!R33+NMM!R32+PPA!R33+FBT!R13+TRE!R13+MAE!R13+TEL!R13+WWP!R13+OIS!R13</f>
        <v>192.98976784178851</v>
      </c>
      <c r="S31" s="204">
        <f>ISI!S27+NFM!S44+CHI!S33+NMM!S32+PPA!S33+FBT!S13+TRE!S13+MAE!S13+TEL!S13+WWP!S13+OIS!S13</f>
        <v>162.76371453138435</v>
      </c>
      <c r="T31" s="204">
        <f>ISI!T27+NFM!T44+CHI!T33+NMM!T32+PPA!T33+FBT!T13+TRE!T13+MAE!T13+TEL!T13+WWP!T13+OIS!T13</f>
        <v>179.68228718830608</v>
      </c>
      <c r="U31" s="204">
        <f>ISI!U27+NFM!U44+CHI!U33+NMM!U32+PPA!U33+FBT!U13+TRE!U13+MAE!U13+TEL!U13+WWP!U13+OIS!U13</f>
        <v>126.28624247635425</v>
      </c>
      <c r="V31" s="204">
        <f>ISI!V27+NFM!V44+CHI!V33+NMM!V32+PPA!V33+FBT!V13+TRE!V13+MAE!V13+TEL!V13+WWP!V13+OIS!V13</f>
        <v>160.08873602751504</v>
      </c>
      <c r="W31" s="204">
        <f>ISI!W27+NFM!W44+CHI!W33+NMM!W32+PPA!W33+FBT!W13+TRE!W13+MAE!W13+TEL!W13+WWP!W13+OIS!W13</f>
        <v>137.81788478073946</v>
      </c>
      <c r="X31" s="204">
        <f>ISI!X27+NFM!X44+CHI!X33+NMM!X32+PPA!X33+FBT!X13+TRE!X13+MAE!X13+TEL!X13+WWP!X13+OIS!X13</f>
        <v>100.87454858125535</v>
      </c>
      <c r="Y31" s="204">
        <f>ISI!Y27+NFM!Y44+CHI!Y33+NMM!Y32+PPA!Y33+FBT!Y13+TRE!Y13+MAE!Y13+TEL!Y13+WWP!Y13+OIS!Y13</f>
        <v>54.498108340498703</v>
      </c>
    </row>
    <row r="32" spans="1:25" ht="12" customHeight="1" x14ac:dyDescent="0.25">
      <c r="A32" s="18" t="s">
        <v>42</v>
      </c>
      <c r="B32" s="204">
        <f>ISI!B28</f>
        <v>140.0974204643164</v>
      </c>
      <c r="C32" s="204">
        <f>ISI!C28</f>
        <v>96.317024935511597</v>
      </c>
      <c r="D32" s="204">
        <f>ISI!D28</f>
        <v>129.99423903697331</v>
      </c>
      <c r="E32" s="204">
        <f>ISI!E28</f>
        <v>136.0561478933792</v>
      </c>
      <c r="F32" s="204">
        <f>ISI!F28</f>
        <v>145.48581255374029</v>
      </c>
      <c r="G32" s="204">
        <f>ISI!G28</f>
        <v>158.41805674978499</v>
      </c>
      <c r="H32" s="204">
        <f>ISI!H28</f>
        <v>163.1219260533104</v>
      </c>
      <c r="I32" s="204">
        <f>ISI!I28</f>
        <v>150.51840068787621</v>
      </c>
      <c r="J32" s="204">
        <f>ISI!J28</f>
        <v>157.6588993981083</v>
      </c>
      <c r="K32" s="204">
        <f>ISI!K28</f>
        <v>139.36345657781601</v>
      </c>
      <c r="L32" s="204">
        <f>ISI!L28</f>
        <v>141.28779019776439</v>
      </c>
      <c r="M32" s="204">
        <f>ISI!M28</f>
        <v>144.0368873602751</v>
      </c>
      <c r="N32" s="204">
        <f>ISI!N28</f>
        <v>142.49862424763541</v>
      </c>
      <c r="O32" s="204">
        <f>ISI!O28</f>
        <v>150.65047291487531</v>
      </c>
      <c r="P32" s="204">
        <f>ISI!P28</f>
        <v>151.5282029234738</v>
      </c>
      <c r="Q32" s="204">
        <f>ISI!Q28</f>
        <v>149.6356835769561</v>
      </c>
      <c r="R32" s="204">
        <f>ISI!R28</f>
        <v>146.89054170249361</v>
      </c>
      <c r="S32" s="204">
        <f>ISI!S28</f>
        <v>142.80361134995701</v>
      </c>
      <c r="T32" s="204">
        <f>ISI!T28</f>
        <v>110.98331900257951</v>
      </c>
      <c r="U32" s="204">
        <f>ISI!U28</f>
        <v>162.12596732588131</v>
      </c>
      <c r="V32" s="204">
        <f>ISI!V28</f>
        <v>169.64909716251071</v>
      </c>
      <c r="W32" s="204">
        <f>ISI!W28</f>
        <v>92.273860705073076</v>
      </c>
      <c r="X32" s="204">
        <f>ISI!X28</f>
        <v>134.41160791057609</v>
      </c>
      <c r="Y32" s="204">
        <f>ISI!Y28</f>
        <v>165.07265692175409</v>
      </c>
    </row>
    <row r="33" spans="1:25" ht="12" customHeight="1" x14ac:dyDescent="0.25">
      <c r="A33" s="19" t="s">
        <v>29</v>
      </c>
      <c r="B33" s="205">
        <f t="shared" ref="B33:Y33" si="1">SUM(B34:B38)</f>
        <v>571.94368013757514</v>
      </c>
      <c r="C33" s="205">
        <f t="shared" si="1"/>
        <v>597.34256233877898</v>
      </c>
      <c r="D33" s="205">
        <f t="shared" si="1"/>
        <v>537.20928632846096</v>
      </c>
      <c r="E33" s="205">
        <f t="shared" si="1"/>
        <v>689.68056749785035</v>
      </c>
      <c r="F33" s="205">
        <f t="shared" si="1"/>
        <v>835.33069647463458</v>
      </c>
      <c r="G33" s="205">
        <f t="shared" si="1"/>
        <v>812.58331900257929</v>
      </c>
      <c r="H33" s="205">
        <f t="shared" si="1"/>
        <v>778.98675838349084</v>
      </c>
      <c r="I33" s="205">
        <f t="shared" si="1"/>
        <v>719.61384350816854</v>
      </c>
      <c r="J33" s="205">
        <f t="shared" si="1"/>
        <v>713.13576956147892</v>
      </c>
      <c r="K33" s="205">
        <f t="shared" si="1"/>
        <v>677.3012037833189</v>
      </c>
      <c r="L33" s="205">
        <f t="shared" si="1"/>
        <v>664.56603611349954</v>
      </c>
      <c r="M33" s="205">
        <f t="shared" si="1"/>
        <v>672.85348237317271</v>
      </c>
      <c r="N33" s="205">
        <f t="shared" si="1"/>
        <v>651.45692175408431</v>
      </c>
      <c r="O33" s="205">
        <f t="shared" si="1"/>
        <v>435.67239896818563</v>
      </c>
      <c r="P33" s="205">
        <f t="shared" si="1"/>
        <v>372.92295786758382</v>
      </c>
      <c r="Q33" s="205">
        <f t="shared" si="1"/>
        <v>380.96595012897671</v>
      </c>
      <c r="R33" s="205">
        <f t="shared" si="1"/>
        <v>354.12364574376608</v>
      </c>
      <c r="S33" s="205">
        <f t="shared" si="1"/>
        <v>353.36483233018055</v>
      </c>
      <c r="T33" s="205">
        <f t="shared" si="1"/>
        <v>333.50257953568354</v>
      </c>
      <c r="U33" s="205">
        <f t="shared" si="1"/>
        <v>343.83551160791058</v>
      </c>
      <c r="V33" s="205">
        <f t="shared" si="1"/>
        <v>295.06741186586419</v>
      </c>
      <c r="W33" s="205">
        <f t="shared" si="1"/>
        <v>318.82459157351678</v>
      </c>
      <c r="X33" s="205">
        <f t="shared" si="1"/>
        <v>391.51994840928631</v>
      </c>
      <c r="Y33" s="205">
        <f t="shared" si="1"/>
        <v>404.93095442820282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1.776182287188306</v>
      </c>
      <c r="C34" s="204">
        <f>ISI!C30+NFM!C46+CHI!C35+NMM!C34+PPA!C35+FBT!C15+TRE!C15+MAE!C15+TEL!C15+WWP!C15+OIS!C15</f>
        <v>0.612639724849527</v>
      </c>
      <c r="D34" s="204">
        <f>ISI!D30+NFM!D46+CHI!D35+NMM!D34+PPA!D35+FBT!D15+TRE!D15+MAE!D15+TEL!D15+WWP!D15+OIS!D15</f>
        <v>1.678761822871883</v>
      </c>
      <c r="E34" s="204">
        <f>ISI!E30+NFM!E46+CHI!E35+NMM!E34+PPA!E35+FBT!E15+TRE!E15+MAE!E15+TEL!E15+WWP!E15+OIS!E15</f>
        <v>1.7219260533104039</v>
      </c>
      <c r="F34" s="204">
        <f>ISI!F30+NFM!F46+CHI!F35+NMM!F34+PPA!F35+FBT!F15+TRE!F15+MAE!F15+TEL!F15+WWP!F15+OIS!F15</f>
        <v>1.972484952708512</v>
      </c>
      <c r="G34" s="204">
        <f>ISI!G30+NFM!G46+CHI!G35+NMM!G34+PPA!G35+FBT!G15+TRE!G15+MAE!G15+TEL!G15+WWP!G15+OIS!G15</f>
        <v>1.352708512467756</v>
      </c>
      <c r="H34" s="204">
        <f>ISI!H30+NFM!H46+CHI!H35+NMM!H34+PPA!H35+FBT!H15+TRE!H15+MAE!H15+TEL!H15+WWP!H15+OIS!H15</f>
        <v>1.3578675838349099</v>
      </c>
      <c r="I34" s="204">
        <f>ISI!I30+NFM!I46+CHI!I35+NMM!I34+PPA!I35+FBT!I15+TRE!I15+MAE!I15+TEL!I15+WWP!I15+OIS!I15</f>
        <v>1.694153052450559</v>
      </c>
      <c r="J34" s="204">
        <f>ISI!J30+NFM!J46+CHI!J35+NMM!J34+PPA!J35+FBT!J15+TRE!J15+MAE!J15+TEL!J15+WWP!J15+OIS!J15</f>
        <v>1.7440240756663801</v>
      </c>
      <c r="K34" s="204">
        <f>ISI!K30+NFM!K46+CHI!K35+NMM!K34+PPA!K35+FBT!K15+TRE!K15+MAE!K15+TEL!K15+WWP!K15+OIS!K15</f>
        <v>1.7835769561478929</v>
      </c>
      <c r="L34" s="204">
        <f>ISI!L30+NFM!L46+CHI!L35+NMM!L34+PPA!L35+FBT!L15+TRE!L15+MAE!L15+TEL!L15+WWP!L15+OIS!L15</f>
        <v>3.1187446259673259</v>
      </c>
      <c r="M34" s="204">
        <f>ISI!M30+NFM!M46+CHI!M35+NMM!M34+PPA!M35+FBT!M15+TRE!M15+MAE!M15+TEL!M15+WWP!M15+OIS!M15</f>
        <v>1.872570937231298</v>
      </c>
      <c r="N34" s="204">
        <f>ISI!N30+NFM!N46+CHI!N35+NMM!N34+PPA!N35+FBT!N15+TRE!N15+MAE!N15+TEL!N15+WWP!N15+OIS!N15</f>
        <v>2.1767841788478068</v>
      </c>
      <c r="O34" s="204">
        <f>ISI!O30+NFM!O46+CHI!O35+NMM!O34+PPA!O35+FBT!O15+TRE!O15+MAE!O15+TEL!O15+WWP!O15+OIS!O15</f>
        <v>0.61685296646603616</v>
      </c>
      <c r="P34" s="204">
        <f>ISI!P30+NFM!P46+CHI!P35+NMM!P34+PPA!P35+FBT!P15+TRE!P15+MAE!P15+TEL!P15+WWP!P15+OIS!P15</f>
        <v>0.82906276870163365</v>
      </c>
      <c r="Q34" s="204">
        <f>ISI!Q30+NFM!Q46+CHI!Q35+NMM!Q34+PPA!Q35+FBT!Q15+TRE!Q15+MAE!Q15+TEL!Q15+WWP!Q15+OIS!Q15</f>
        <v>8.4866723989681855E-2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61.526827171109183</v>
      </c>
      <c r="C35" s="204">
        <f>ISI!C31+NFM!C47+CHI!C36+NMM!C35+PPA!C36+FBT!C16+TRE!C16+MAE!C16+TEL!C16+WWP!C16+OIS!C16</f>
        <v>51.638607050730862</v>
      </c>
      <c r="D35" s="204">
        <f>ISI!D31+NFM!D47+CHI!D36+NMM!D35+PPA!D36+FBT!D16+TRE!D16+MAE!D16+TEL!D16+WWP!D16+OIS!D16</f>
        <v>45.046431642304377</v>
      </c>
      <c r="E35" s="204">
        <f>ISI!E31+NFM!E47+CHI!E36+NMM!E35+PPA!E36+FBT!E16+TRE!E16+MAE!E16+TEL!E16+WWP!E16+OIS!E16</f>
        <v>43.947721410146166</v>
      </c>
      <c r="F35" s="204">
        <f>ISI!F31+NFM!F47+CHI!F36+NMM!F35+PPA!F36+FBT!F16+TRE!F16+MAE!F16+TEL!F16+WWP!F16+OIS!F16</f>
        <v>31.862080825451415</v>
      </c>
      <c r="G35" s="204">
        <f>ISI!G31+NFM!G47+CHI!G36+NMM!G35+PPA!G36+FBT!G16+TRE!G16+MAE!G16+TEL!G16+WWP!G16+OIS!G16</f>
        <v>37.464316423043847</v>
      </c>
      <c r="H35" s="204">
        <f>ISI!H31+NFM!H47+CHI!H36+NMM!H35+PPA!H36+FBT!H16+TRE!H16+MAE!H16+TEL!H16+WWP!H16+OIS!H16</f>
        <v>47.228374892519341</v>
      </c>
      <c r="I35" s="204">
        <f>ISI!I31+NFM!I47+CHI!I36+NMM!I35+PPA!I36+FBT!I16+TRE!I16+MAE!I16+TEL!I16+WWP!I16+OIS!I16</f>
        <v>41.015305245055892</v>
      </c>
      <c r="J35" s="204">
        <f>ISI!J31+NFM!J47+CHI!J36+NMM!J35+PPA!J36+FBT!J16+TRE!J16+MAE!J16+TEL!J16+WWP!J16+OIS!J16</f>
        <v>41.119604471195174</v>
      </c>
      <c r="K35" s="204">
        <f>ISI!K31+NFM!K47+CHI!K36+NMM!K35+PPA!K36+FBT!K16+TRE!K16+MAE!K16+TEL!K16+WWP!K16+OIS!K16</f>
        <v>45.553826311263961</v>
      </c>
      <c r="L35" s="204">
        <f>ISI!L31+NFM!L47+CHI!L36+NMM!L35+PPA!L36+FBT!L16+TRE!L16+MAE!L16+TEL!L16+WWP!L16+OIS!L16</f>
        <v>49.575150472914885</v>
      </c>
      <c r="M35" s="204">
        <f>ISI!M31+NFM!M47+CHI!M36+NMM!M35+PPA!M36+FBT!M16+TRE!M16+MAE!M16+TEL!M16+WWP!M16+OIS!M16</f>
        <v>46.81306964746345</v>
      </c>
      <c r="N35" s="204">
        <f>ISI!N31+NFM!N47+CHI!N36+NMM!N35+PPA!N36+FBT!N16+TRE!N16+MAE!N16+TEL!N16+WWP!N16+OIS!N16</f>
        <v>45.969045571797068</v>
      </c>
      <c r="O35" s="204">
        <f>ISI!O31+NFM!O47+CHI!O36+NMM!O35+PPA!O36+FBT!O16+TRE!O16+MAE!O16+TEL!O16+WWP!O16+OIS!O16</f>
        <v>30.542390369733443</v>
      </c>
      <c r="P35" s="204">
        <f>ISI!P31+NFM!P47+CHI!P36+NMM!P35+PPA!P36+FBT!P16+TRE!P16+MAE!P16+TEL!P16+WWP!P16+OIS!P16</f>
        <v>27.976268271711092</v>
      </c>
      <c r="Q35" s="204">
        <f>ISI!Q31+NFM!Q47+CHI!Q36+NMM!Q35+PPA!Q36+FBT!Q16+TRE!Q16+MAE!Q16+TEL!Q16+WWP!Q16+OIS!Q16</f>
        <v>26.738091143594151</v>
      </c>
      <c r="R35" s="204">
        <f>ISI!R31+NFM!R47+CHI!R36+NMM!R35+PPA!R36+FBT!R16+TRE!R16+MAE!R16+TEL!R16+WWP!R16+OIS!R16</f>
        <v>26.505674978503862</v>
      </c>
      <c r="S35" s="204">
        <f>ISI!S31+NFM!S47+CHI!S36+NMM!S35+PPA!S36+FBT!S16+TRE!S16+MAE!S16+TEL!S16+WWP!S16+OIS!S16</f>
        <v>28.476268271711092</v>
      </c>
      <c r="T35" s="204">
        <f>ISI!T31+NFM!T47+CHI!T36+NMM!T35+PPA!T36+FBT!T16+TRE!T16+MAE!T16+TEL!T16+WWP!T16+OIS!T16</f>
        <v>28.777042132416163</v>
      </c>
      <c r="U35" s="204">
        <f>ISI!U31+NFM!U47+CHI!U36+NMM!U35+PPA!U36+FBT!U16+TRE!U16+MAE!U16+TEL!U16+WWP!U16+OIS!U16</f>
        <v>27.254600171969049</v>
      </c>
      <c r="V35" s="204">
        <f>ISI!V31+NFM!V47+CHI!V36+NMM!V35+PPA!V36+FBT!V16+TRE!V16+MAE!V16+TEL!V16+WWP!V16+OIS!V16</f>
        <v>27.038779019776442</v>
      </c>
      <c r="W35" s="204">
        <f>ISI!W31+NFM!W47+CHI!W36+NMM!W35+PPA!W36+FBT!W16+TRE!W16+MAE!W16+TEL!W16+WWP!W16+OIS!W16</f>
        <v>27.578589853826312</v>
      </c>
      <c r="X35" s="204">
        <f>ISI!X31+NFM!X47+CHI!X36+NMM!X35+PPA!X36+FBT!X16+TRE!X16+MAE!X16+TEL!X16+WWP!X16+OIS!X16</f>
        <v>30.939466895958724</v>
      </c>
      <c r="Y35" s="204">
        <f>ISI!Y31+NFM!Y47+CHI!Y36+NMM!Y35+PPA!Y36+FBT!Y16+TRE!Y16+MAE!Y16+TEL!Y16+WWP!Y16+OIS!Y16</f>
        <v>34.886328460877031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213.65262252794497</v>
      </c>
      <c r="C36" s="204">
        <f>ISI!C32+NFM!C48+CHI!C37+NMM!C36+PPA!C37+FBT!C17+TRE!C17+MAE!C17+TEL!C17+WWP!C17+OIS!C17</f>
        <v>280.0992261392949</v>
      </c>
      <c r="D36" s="204">
        <f>ISI!D32+NFM!D48+CHI!D37+NMM!D36+PPA!D37+FBT!D17+TRE!D17+MAE!D17+TEL!D17+WWP!D17+OIS!D17</f>
        <v>227.9642304385211</v>
      </c>
      <c r="E36" s="204">
        <f>ISI!E32+NFM!E48+CHI!E37+NMM!E36+PPA!E37+FBT!E17+TRE!E17+MAE!E17+TEL!E17+WWP!E17+OIS!E17</f>
        <v>347.56861564918313</v>
      </c>
      <c r="F36" s="204">
        <f>ISI!F32+NFM!F48+CHI!F37+NMM!F36+PPA!F37+FBT!F17+TRE!F17+MAE!F17+TEL!F17+WWP!F17+OIS!F17</f>
        <v>477.39570077386077</v>
      </c>
      <c r="G36" s="204">
        <f>ISI!G32+NFM!G48+CHI!G37+NMM!G36+PPA!G37+FBT!G17+TRE!G17+MAE!G17+TEL!G17+WWP!G17+OIS!G17</f>
        <v>459.69174548581236</v>
      </c>
      <c r="H36" s="204">
        <f>ISI!H32+NFM!H48+CHI!H37+NMM!H36+PPA!H37+FBT!H17+TRE!H17+MAE!H17+TEL!H17+WWP!H17+OIS!H17</f>
        <v>437.65726569217526</v>
      </c>
      <c r="I36" s="204">
        <f>ISI!I32+NFM!I48+CHI!I37+NMM!I36+PPA!I37+FBT!I17+TRE!I17+MAE!I17+TEL!I17+WWP!I17+OIS!I17</f>
        <v>420.61521926053314</v>
      </c>
      <c r="J36" s="204">
        <f>ISI!J32+NFM!J48+CHI!J37+NMM!J36+PPA!J37+FBT!J17+TRE!J17+MAE!J17+TEL!J17+WWP!J17+OIS!J17</f>
        <v>418.24471195184867</v>
      </c>
      <c r="K36" s="204">
        <f>ISI!K32+NFM!K48+CHI!K37+NMM!K36+PPA!K37+FBT!K17+TRE!K17+MAE!K17+TEL!K17+WWP!K17+OIS!K17</f>
        <v>397.23508168529662</v>
      </c>
      <c r="L36" s="204">
        <f>ISI!L32+NFM!L48+CHI!L37+NMM!L36+PPA!L37+FBT!L17+TRE!L17+MAE!L17+TEL!L17+WWP!L17+OIS!L17</f>
        <v>377.53301805674982</v>
      </c>
      <c r="M36" s="204">
        <f>ISI!M32+NFM!M48+CHI!M37+NMM!M36+PPA!M37+FBT!M17+TRE!M17+MAE!M17+TEL!M17+WWP!M17+OIS!M17</f>
        <v>379.20937231298359</v>
      </c>
      <c r="N36" s="204">
        <f>ISI!N32+NFM!N48+CHI!N37+NMM!N36+PPA!N37+FBT!N17+TRE!N17+MAE!N17+TEL!N17+WWP!N17+OIS!N17</f>
        <v>390.3373172828891</v>
      </c>
      <c r="O36" s="204">
        <f>ISI!O32+NFM!O48+CHI!O37+NMM!O36+PPA!O37+FBT!O17+TRE!O17+MAE!O17+TEL!O17+WWP!O17+OIS!O17</f>
        <v>222.39131556319856</v>
      </c>
      <c r="P36" s="204">
        <f>ISI!P32+NFM!P48+CHI!P37+NMM!P36+PPA!P37+FBT!P17+TRE!P17+MAE!P17+TEL!P17+WWP!P17+OIS!P17</f>
        <v>190.64849527085124</v>
      </c>
      <c r="Q36" s="204">
        <f>ISI!Q32+NFM!Q48+CHI!Q37+NMM!Q36+PPA!Q37+FBT!Q17+TRE!Q17+MAE!Q17+TEL!Q17+WWP!Q17+OIS!Q17</f>
        <v>206.89062768701626</v>
      </c>
      <c r="R36" s="204">
        <f>ISI!R32+NFM!R48+CHI!R37+NMM!R36+PPA!R37+FBT!R17+TRE!R17+MAE!R17+TEL!R17+WWP!R17+OIS!R17</f>
        <v>186.39905417024931</v>
      </c>
      <c r="S36" s="204">
        <f>ISI!S32+NFM!S48+CHI!S37+NMM!S36+PPA!S37+FBT!S17+TRE!S17+MAE!S17+TEL!S17+WWP!S17+OIS!S17</f>
        <v>210.24987102321583</v>
      </c>
      <c r="T36" s="204">
        <f>ISI!T32+NFM!T48+CHI!T37+NMM!T36+PPA!T37+FBT!T17+TRE!T17+MAE!T17+TEL!T17+WWP!T17+OIS!T17</f>
        <v>232.07497850386929</v>
      </c>
      <c r="U36" s="204">
        <f>ISI!U32+NFM!U48+CHI!U37+NMM!U36+PPA!U37+FBT!U17+TRE!U17+MAE!U17+TEL!U17+WWP!U17+OIS!U17</f>
        <v>236.98194325021495</v>
      </c>
      <c r="V36" s="204">
        <f>ISI!V32+NFM!V48+CHI!V37+NMM!V36+PPA!V37+FBT!V17+TRE!V17+MAE!V17+TEL!V17+WWP!V17+OIS!V17</f>
        <v>214.0262252794497</v>
      </c>
      <c r="W36" s="204">
        <f>ISI!W32+NFM!W48+CHI!W37+NMM!W36+PPA!W37+FBT!W17+TRE!W17+MAE!W17+TEL!W17+WWP!W17+OIS!W17</f>
        <v>213.4374032674119</v>
      </c>
      <c r="X36" s="204">
        <f>ISI!X32+NFM!X48+CHI!X37+NMM!X36+PPA!X37+FBT!X17+TRE!X17+MAE!X17+TEL!X17+WWP!X17+OIS!X17</f>
        <v>286.74737747205501</v>
      </c>
      <c r="Y36" s="204">
        <f>ISI!Y32+NFM!Y48+CHI!Y37+NMM!Y36+PPA!Y37+FBT!Y17+TRE!Y17+MAE!Y17+TEL!Y17+WWP!Y17+OIS!Y17</f>
        <v>308.11453138435076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274.49079965606182</v>
      </c>
      <c r="C37" s="204">
        <f>ISI!C33+NFM!C49+CHI!C38+NMM!C37+PPA!C38+FBT!C18+TRE!C18+MAE!C18+TEL!C18+WWP!C18+OIS!C18</f>
        <v>246.68220120378334</v>
      </c>
      <c r="D37" s="204">
        <f>ISI!D33+NFM!D49+CHI!D38+NMM!D37+PPA!D38+FBT!D18+TRE!D18+MAE!D18+TEL!D18+WWP!D18+OIS!D18</f>
        <v>211.02046431642304</v>
      </c>
      <c r="E37" s="204">
        <f>ISI!E33+NFM!E49+CHI!E38+NMM!E37+PPA!E38+FBT!E18+TRE!E18+MAE!E18+TEL!E18+WWP!E18+OIS!E18</f>
        <v>243.44608770421323</v>
      </c>
      <c r="F37" s="204">
        <f>ISI!F33+NFM!F49+CHI!F38+NMM!F37+PPA!F38+FBT!F18+TRE!F18+MAE!F18+TEL!F18+WWP!F18+OIS!F18</f>
        <v>247.90455717970761</v>
      </c>
      <c r="G37" s="204">
        <f>ISI!G33+NFM!G49+CHI!G38+NMM!G37+PPA!G38+FBT!G18+TRE!G18+MAE!G18+TEL!G18+WWP!G18+OIS!G18</f>
        <v>257.62029234737741</v>
      </c>
      <c r="H37" s="204">
        <f>ISI!H33+NFM!H49+CHI!H38+NMM!H37+PPA!H38+FBT!H18+TRE!H18+MAE!H18+TEL!H18+WWP!H18+OIS!H18</f>
        <v>252.26276870163369</v>
      </c>
      <c r="I37" s="204">
        <f>ISI!I33+NFM!I49+CHI!I38+NMM!I37+PPA!I38+FBT!I18+TRE!I18+MAE!I18+TEL!I18+WWP!I18+OIS!I18</f>
        <v>216.30696474634567</v>
      </c>
      <c r="J37" s="204">
        <f>ISI!J33+NFM!J49+CHI!J38+NMM!J37+PPA!J38+FBT!J18+TRE!J18+MAE!J18+TEL!J18+WWP!J18+OIS!J18</f>
        <v>209.14926913155634</v>
      </c>
      <c r="K37" s="204">
        <f>ISI!K33+NFM!K49+CHI!K38+NMM!K37+PPA!K38+FBT!K18+TRE!K18+MAE!K18+TEL!K18+WWP!K18+OIS!K18</f>
        <v>195.07351676698192</v>
      </c>
      <c r="L37" s="204">
        <f>ISI!L33+NFM!L49+CHI!L38+NMM!L37+PPA!L38+FBT!L18+TRE!L18+MAE!L18+TEL!L18+WWP!L18+OIS!L18</f>
        <v>182.29999999999995</v>
      </c>
      <c r="M37" s="204">
        <f>ISI!M33+NFM!M49+CHI!M38+NMM!M37+PPA!M38+FBT!M18+TRE!M18+MAE!M18+TEL!M18+WWP!M18+OIS!M18</f>
        <v>179.88598452278586</v>
      </c>
      <c r="N37" s="204">
        <f>ISI!N33+NFM!N49+CHI!N38+NMM!N37+PPA!N38+FBT!N18+TRE!N18+MAE!N18+TEL!N18+WWP!N18+OIS!N18</f>
        <v>155.71134995700774</v>
      </c>
      <c r="O37" s="204">
        <f>ISI!O33+NFM!O49+CHI!O38+NMM!O37+PPA!O38+FBT!O18+TRE!O18+MAE!O18+TEL!O18+WWP!O18+OIS!O18</f>
        <v>136.99707652622527</v>
      </c>
      <c r="P37" s="204">
        <f>ISI!P33+NFM!P49+CHI!P38+NMM!P37+PPA!P38+FBT!P18+TRE!P18+MAE!P18+TEL!P18+WWP!P18+OIS!P18</f>
        <v>112.02760103181424</v>
      </c>
      <c r="Q37" s="204">
        <f>ISI!Q33+NFM!Q49+CHI!Q38+NMM!Q37+PPA!Q38+FBT!Q18+TRE!Q18+MAE!Q18+TEL!Q18+WWP!Q18+OIS!Q18</f>
        <v>107.67377472055028</v>
      </c>
      <c r="R37" s="204">
        <f>ISI!R33+NFM!R49+CHI!R38+NMM!R37+PPA!R38+FBT!R18+TRE!R18+MAE!R18+TEL!R18+WWP!R18+OIS!R18</f>
        <v>98.671195184866718</v>
      </c>
      <c r="S37" s="204">
        <f>ISI!S33+NFM!S49+CHI!S38+NMM!S37+PPA!S38+FBT!S18+TRE!S18+MAE!S18+TEL!S18+WWP!S18+OIS!S18</f>
        <v>79.65898538263113</v>
      </c>
      <c r="T37" s="204">
        <f>ISI!T33+NFM!T49+CHI!T38+NMM!T37+PPA!T38+FBT!T18+TRE!T18+MAE!T18+TEL!T18+WWP!T18+OIS!T18</f>
        <v>38.701031814273428</v>
      </c>
      <c r="U37" s="204">
        <f>ISI!U33+NFM!U49+CHI!U38+NMM!U37+PPA!U38+FBT!U18+TRE!U18+MAE!U18+TEL!U18+WWP!U18+OIS!U18</f>
        <v>51.661220980223554</v>
      </c>
      <c r="V37" s="204">
        <f>ISI!V33+NFM!V49+CHI!V38+NMM!V37+PPA!V38+FBT!V18+TRE!V18+MAE!V18+TEL!V18+WWP!V18+OIS!V18</f>
        <v>34.739552880481511</v>
      </c>
      <c r="W37" s="204">
        <f>ISI!W33+NFM!W49+CHI!W38+NMM!W37+PPA!W38+FBT!W18+TRE!W18+MAE!W18+TEL!W18+WWP!W18+OIS!W18</f>
        <v>40.191057609630263</v>
      </c>
      <c r="X37" s="204">
        <f>ISI!X33+NFM!X49+CHI!X38+NMM!X37+PPA!X38+FBT!X18+TRE!X18+MAE!X18+TEL!X18+WWP!X18+OIS!X18</f>
        <v>28.260189165950127</v>
      </c>
      <c r="Y37" s="204">
        <f>ISI!Y33+NFM!Y49+CHI!Y38+NMM!Y37+PPA!Y38+FBT!Y18+TRE!Y18+MAE!Y18+TEL!Y18+WWP!Y18+OIS!Y18</f>
        <v>14.007566638005159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20.497248495270846</v>
      </c>
      <c r="C38" s="204">
        <f>ISI!C34+NFM!C50+CHI!C39+NMM!C38+PPA!C39+FBT!C19+TRE!C19+MAE!C19+TEL!C19+WWP!C19+OIS!C19</f>
        <v>18.309888220120374</v>
      </c>
      <c r="D38" s="204">
        <f>ISI!D34+NFM!D50+CHI!D39+NMM!D38+PPA!D39+FBT!D19+TRE!D19+MAE!D19+TEL!D19+WWP!D19+OIS!D19</f>
        <v>51.499398108340493</v>
      </c>
      <c r="E38" s="204">
        <f>ISI!E34+NFM!E50+CHI!E39+NMM!E38+PPA!E39+FBT!E19+TRE!E19+MAE!E19+TEL!E19+WWP!E19+OIS!E19</f>
        <v>52.996216680997414</v>
      </c>
      <c r="F38" s="204">
        <f>ISI!F34+NFM!F50+CHI!F39+NMM!F38+PPA!F39+FBT!F19+TRE!F19+MAE!F19+TEL!F19+WWP!F19+OIS!F19</f>
        <v>76.195872742906275</v>
      </c>
      <c r="G38" s="204">
        <f>ISI!G34+NFM!G50+CHI!G39+NMM!G38+PPA!G39+FBT!G19+TRE!G19+MAE!G19+TEL!G19+WWP!G19+OIS!G19</f>
        <v>56.454256233877913</v>
      </c>
      <c r="H38" s="204">
        <f>ISI!H34+NFM!H50+CHI!H39+NMM!H38+PPA!H39+FBT!H19+TRE!H19+MAE!H19+TEL!H19+WWP!H19+OIS!H19</f>
        <v>40.480481513327597</v>
      </c>
      <c r="I38" s="204">
        <f>ISI!I34+NFM!I50+CHI!I39+NMM!I38+PPA!I39+FBT!I19+TRE!I19+MAE!I19+TEL!I19+WWP!I19+OIS!I19</f>
        <v>39.982201203783312</v>
      </c>
      <c r="J38" s="204">
        <f>ISI!J34+NFM!J50+CHI!J39+NMM!J38+PPA!J39+FBT!J19+TRE!J19+MAE!J19+TEL!J19+WWP!J19+OIS!J19</f>
        <v>42.87815993121238</v>
      </c>
      <c r="K38" s="204">
        <f>ISI!K34+NFM!K50+CHI!K39+NMM!K38+PPA!K39+FBT!K19+TRE!K19+MAE!K19+TEL!K19+WWP!K19+OIS!K19</f>
        <v>37.655202063628536</v>
      </c>
      <c r="L38" s="204">
        <f>ISI!L34+NFM!L50+CHI!L39+NMM!L38+PPA!L39+FBT!L19+TRE!L19+MAE!L19+TEL!L19+WWP!L19+OIS!L19</f>
        <v>52.039122957867583</v>
      </c>
      <c r="M38" s="204">
        <f>ISI!M34+NFM!M50+CHI!M39+NMM!M38+PPA!M39+FBT!M19+TRE!M19+MAE!M19+TEL!M19+WWP!M19+OIS!M19</f>
        <v>65.072484952708507</v>
      </c>
      <c r="N38" s="204">
        <f>ISI!N34+NFM!N50+CHI!N39+NMM!N38+PPA!N39+FBT!N19+TRE!N19+MAE!N19+TEL!N19+WWP!N19+OIS!N19</f>
        <v>57.262424763542583</v>
      </c>
      <c r="O38" s="204">
        <f>ISI!O34+NFM!O50+CHI!O39+NMM!O38+PPA!O39+FBT!O19+TRE!O19+MAE!O19+TEL!O19+WWP!O19+OIS!O19</f>
        <v>45.124763542562334</v>
      </c>
      <c r="P38" s="204">
        <f>ISI!P34+NFM!P50+CHI!P39+NMM!P38+PPA!P39+FBT!P19+TRE!P19+MAE!P19+TEL!P19+WWP!P19+OIS!P19</f>
        <v>41.441530524505588</v>
      </c>
      <c r="Q38" s="204">
        <f>ISI!Q34+NFM!Q50+CHI!Q39+NMM!Q38+PPA!Q39+FBT!Q19+TRE!Q19+MAE!Q19+TEL!Q19+WWP!Q19+OIS!Q19</f>
        <v>39.578589853826308</v>
      </c>
      <c r="R38" s="204">
        <f>ISI!R34+NFM!R50+CHI!R39+NMM!R38+PPA!R39+FBT!R19+TRE!R19+MAE!R19+TEL!R19+WWP!R19+OIS!R19</f>
        <v>42.547721410146174</v>
      </c>
      <c r="S38" s="204">
        <f>ISI!S34+NFM!S50+CHI!S39+NMM!S38+PPA!S39+FBT!S19+TRE!S19+MAE!S19+TEL!S19+WWP!S19+OIS!S19</f>
        <v>34.979707652622523</v>
      </c>
      <c r="T38" s="204">
        <f>ISI!T34+NFM!T50+CHI!T39+NMM!T38+PPA!T39+FBT!T19+TRE!T19+MAE!T19+TEL!T19+WWP!T19+OIS!T19</f>
        <v>33.949527085124672</v>
      </c>
      <c r="U38" s="204">
        <f>ISI!U34+NFM!U50+CHI!U39+NMM!U38+PPA!U39+FBT!U19+TRE!U19+MAE!U19+TEL!U19+WWP!U19+OIS!U19</f>
        <v>27.937747205502998</v>
      </c>
      <c r="V38" s="204">
        <f>ISI!V34+NFM!V50+CHI!V39+NMM!V38+PPA!V39+FBT!V19+TRE!V19+MAE!V19+TEL!V19+WWP!V19+OIS!V19</f>
        <v>19.262854686156491</v>
      </c>
      <c r="W38" s="204">
        <f>ISI!W34+NFM!W50+CHI!W39+NMM!W38+PPA!W39+FBT!W19+TRE!W19+MAE!W19+TEL!W19+WWP!W19+OIS!W19</f>
        <v>37.617540842648317</v>
      </c>
      <c r="X38" s="204">
        <f>ISI!X34+NFM!X50+CHI!X39+NMM!X38+PPA!X39+FBT!X19+TRE!X19+MAE!X19+TEL!X19+WWP!X19+OIS!X19</f>
        <v>45.572914875322446</v>
      </c>
      <c r="Y38" s="204">
        <f>ISI!Y34+NFM!Y50+CHI!Y39+NMM!Y38+PPA!Y39+FBT!Y19+TRE!Y19+MAE!Y19+TEL!Y19+WWP!Y19+OIS!Y19</f>
        <v>47.922527944969907</v>
      </c>
    </row>
    <row r="39" spans="1:25" ht="12" customHeight="1" x14ac:dyDescent="0.25">
      <c r="A39" s="19" t="s">
        <v>72</v>
      </c>
      <c r="B39" s="205">
        <f t="shared" ref="B39:Y39" si="2">B40+B41</f>
        <v>2238.6380911435936</v>
      </c>
      <c r="C39" s="205">
        <f t="shared" si="2"/>
        <v>2254.0102321582108</v>
      </c>
      <c r="D39" s="205">
        <f t="shared" si="2"/>
        <v>2333.4766122098017</v>
      </c>
      <c r="E39" s="205">
        <f t="shared" si="2"/>
        <v>2380.8159071367149</v>
      </c>
      <c r="F39" s="205">
        <f t="shared" si="2"/>
        <v>2333.8182287188311</v>
      </c>
      <c r="G39" s="205">
        <f t="shared" si="2"/>
        <v>2465.3105760963031</v>
      </c>
      <c r="H39" s="205">
        <f t="shared" si="2"/>
        <v>2420.3449699054172</v>
      </c>
      <c r="I39" s="205">
        <f t="shared" si="2"/>
        <v>2424.361650902837</v>
      </c>
      <c r="J39" s="205">
        <f t="shared" si="2"/>
        <v>2502.7774720550301</v>
      </c>
      <c r="K39" s="205">
        <f t="shared" si="2"/>
        <v>2441.2442820292349</v>
      </c>
      <c r="L39" s="205">
        <f t="shared" si="2"/>
        <v>2638.3573516766978</v>
      </c>
      <c r="M39" s="205">
        <f t="shared" si="2"/>
        <v>2629.1290627687013</v>
      </c>
      <c r="N39" s="205">
        <f t="shared" si="2"/>
        <v>2606.9779019776438</v>
      </c>
      <c r="O39" s="205">
        <f t="shared" si="2"/>
        <v>2701.5700773860704</v>
      </c>
      <c r="P39" s="205">
        <f t="shared" si="2"/>
        <v>2624.6299226139295</v>
      </c>
      <c r="Q39" s="205">
        <f t="shared" si="2"/>
        <v>2637.3688736027516</v>
      </c>
      <c r="R39" s="205">
        <f t="shared" si="2"/>
        <v>2709.9259673258812</v>
      </c>
      <c r="S39" s="205">
        <f t="shared" si="2"/>
        <v>2749.0895098882202</v>
      </c>
      <c r="T39" s="205">
        <f t="shared" si="2"/>
        <v>2768.5408426483232</v>
      </c>
      <c r="U39" s="205">
        <f t="shared" si="2"/>
        <v>2806.8259665924352</v>
      </c>
      <c r="V39" s="205">
        <f t="shared" si="2"/>
        <v>2733.7242019384889</v>
      </c>
      <c r="W39" s="205">
        <f t="shared" si="2"/>
        <v>2892.7214642154859</v>
      </c>
      <c r="X39" s="205">
        <f t="shared" si="2"/>
        <v>2752.3448202187601</v>
      </c>
      <c r="Y39" s="205">
        <f t="shared" si="2"/>
        <v>2402.6804645216334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2063.4780739466892</v>
      </c>
      <c r="C40" s="204">
        <f>ISI!C36+NFM!C52+CHI!C41+NMM!C40+PPA!C41+FBT!C21+TRE!C21+MAE!C21+TEL!C21+WWP!C21+OIS!C21</f>
        <v>2139.3594153052445</v>
      </c>
      <c r="D40" s="204">
        <f>ISI!D36+NFM!D52+CHI!D41+NMM!D40+PPA!D41+FBT!D21+TRE!D21+MAE!D21+TEL!D21+WWP!D21+OIS!D21</f>
        <v>2242.089423903697</v>
      </c>
      <c r="E40" s="204">
        <f>ISI!E36+NFM!E52+CHI!E41+NMM!E40+PPA!E41+FBT!E21+TRE!E21+MAE!E21+TEL!E21+WWP!E21+OIS!E21</f>
        <v>2262.5537403267408</v>
      </c>
      <c r="F40" s="204">
        <f>ISI!F36+NFM!F52+CHI!F41+NMM!F40+PPA!F41+FBT!F21+TRE!F21+MAE!F21+TEL!F21+WWP!F21+OIS!F21</f>
        <v>2239.2734307824594</v>
      </c>
      <c r="G40" s="204">
        <f>ISI!G36+NFM!G52+CHI!G41+NMM!G40+PPA!G41+FBT!G21+TRE!G21+MAE!G21+TEL!G21+WWP!G21+OIS!G21</f>
        <v>2369.8179707652625</v>
      </c>
      <c r="H40" s="204">
        <f>ISI!H36+NFM!H52+CHI!H41+NMM!H40+PPA!H41+FBT!H21+TRE!H21+MAE!H21+TEL!H21+WWP!H21+OIS!H21</f>
        <v>2315.0408426483236</v>
      </c>
      <c r="I40" s="204">
        <f>ISI!I36+NFM!I52+CHI!I41+NMM!I40+PPA!I41+FBT!I21+TRE!I21+MAE!I21+TEL!I21+WWP!I21+OIS!I21</f>
        <v>2327.840412725709</v>
      </c>
      <c r="J40" s="204">
        <f>ISI!J36+NFM!J52+CHI!J41+NMM!J40+PPA!J41+FBT!J21+TRE!J21+MAE!J21+TEL!J21+WWP!J21+OIS!J21</f>
        <v>2396.6764402407566</v>
      </c>
      <c r="K40" s="204">
        <f>ISI!K36+NFM!K52+CHI!K41+NMM!K40+PPA!K41+FBT!K21+TRE!K21+MAE!K21+TEL!K21+WWP!K21+OIS!K21</f>
        <v>2352.8835769561479</v>
      </c>
      <c r="L40" s="204">
        <f>ISI!L36+NFM!L52+CHI!L41+NMM!L40+PPA!L41+FBT!L21+TRE!L21+MAE!L21+TEL!L21+WWP!L21+OIS!L21</f>
        <v>2538.0179707652619</v>
      </c>
      <c r="M40" s="204">
        <f>ISI!M36+NFM!M52+CHI!M41+NMM!M40+PPA!M41+FBT!M21+TRE!M21+MAE!M21+TEL!M21+WWP!M21+OIS!M21</f>
        <v>2532.2976784178845</v>
      </c>
      <c r="N40" s="204">
        <f>ISI!N36+NFM!N52+CHI!N41+NMM!N40+PPA!N41+FBT!N21+TRE!N21+MAE!N21+TEL!N21+WWP!N21+OIS!N21</f>
        <v>2516.7195184866723</v>
      </c>
      <c r="O40" s="204">
        <f>ISI!O36+NFM!O52+CHI!O41+NMM!O40+PPA!O41+FBT!O21+TRE!O21+MAE!O21+TEL!O21+WWP!O21+OIS!O21</f>
        <v>2606.1184866723988</v>
      </c>
      <c r="P40" s="204">
        <f>ISI!P36+NFM!P52+CHI!P41+NMM!P40+PPA!P41+FBT!P21+TRE!P21+MAE!P21+TEL!P21+WWP!P21+OIS!P21</f>
        <v>2541.8531384350817</v>
      </c>
      <c r="Q40" s="204">
        <f>ISI!Q36+NFM!Q52+CHI!Q41+NMM!Q40+PPA!Q41+FBT!Q21+TRE!Q21+MAE!Q21+TEL!Q21+WWP!Q21+OIS!Q21</f>
        <v>2556.8081685296647</v>
      </c>
      <c r="R40" s="204">
        <f>ISI!R36+NFM!R52+CHI!R41+NMM!R40+PPA!R41+FBT!R21+TRE!R21+MAE!R21+TEL!R21+WWP!R21+OIS!R21</f>
        <v>2609.9715391229579</v>
      </c>
      <c r="S40" s="204">
        <f>ISI!S36+NFM!S52+CHI!S41+NMM!S40+PPA!S41+FBT!S21+TRE!S21+MAE!S21+TEL!S21+WWP!S21+OIS!S21</f>
        <v>2644.2838349097165</v>
      </c>
      <c r="T40" s="204">
        <f>ISI!T36+NFM!T52+CHI!T41+NMM!T40+PPA!T41+FBT!T21+TRE!T21+MAE!T21+TEL!T21+WWP!T21+OIS!T21</f>
        <v>2680.4143594153052</v>
      </c>
      <c r="U40" s="204">
        <f>ISI!U36+NFM!U52+CHI!U41+NMM!U40+PPA!U41+FBT!U21+TRE!U21+MAE!U21+TEL!U21+WWP!U21+OIS!U21</f>
        <v>2710.9562331444558</v>
      </c>
      <c r="V40" s="204">
        <f>ISI!V36+NFM!V52+CHI!V41+NMM!V40+PPA!V41+FBT!V21+TRE!V21+MAE!V21+TEL!V21+WWP!V21+OIS!V21</f>
        <v>2652.4120781207762</v>
      </c>
      <c r="W40" s="204">
        <f>ISI!W36+NFM!W52+CHI!W41+NMM!W40+PPA!W41+FBT!W21+TRE!W21+MAE!W21+TEL!W21+WWP!W21+OIS!W21</f>
        <v>2780.8244736737834</v>
      </c>
      <c r="X40" s="204">
        <f>ISI!X36+NFM!X52+CHI!X41+NMM!X40+PPA!X41+FBT!X21+TRE!X21+MAE!X21+TEL!X21+WWP!X21+OIS!X21</f>
        <v>2653.3995923597749</v>
      </c>
      <c r="Y40" s="204">
        <f>ISI!Y36+NFM!Y52+CHI!Y41+NMM!Y40+PPA!Y41+FBT!Y21+TRE!Y21+MAE!Y21+TEL!Y21+WWP!Y21+OIS!Y21</f>
        <v>2306.121221185434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175.16001719690459</v>
      </c>
      <c r="C41" s="204">
        <f>ISI!C37+NFM!C53+CHI!C42+NMM!C41+PPA!C42+FBT!C22+TRE!C22+MAE!C22+TEL!C22+WWP!C22+OIS!C22</f>
        <v>114.6508168529664</v>
      </c>
      <c r="D41" s="204">
        <f>ISI!D37+NFM!D53+CHI!D42+NMM!D41+PPA!D42+FBT!D22+TRE!D22+MAE!D22+TEL!D22+WWP!D22+OIS!D22</f>
        <v>91.387188306104889</v>
      </c>
      <c r="E41" s="204">
        <f>ISI!E37+NFM!E53+CHI!E42+NMM!E41+PPA!E42+FBT!E22+TRE!E22+MAE!E22+TEL!E22+WWP!E22+OIS!E22</f>
        <v>118.2621668099742</v>
      </c>
      <c r="F41" s="204">
        <f>ISI!F37+NFM!F53+CHI!F42+NMM!F41+PPA!F42+FBT!F22+TRE!F22+MAE!F22+TEL!F22+WWP!F22+OIS!F22</f>
        <v>94.544797936371452</v>
      </c>
      <c r="G41" s="204">
        <f>ISI!G37+NFM!G53+CHI!G42+NMM!G41+PPA!G42+FBT!G22+TRE!G22+MAE!G22+TEL!G22+WWP!G22+OIS!G22</f>
        <v>95.492605331040394</v>
      </c>
      <c r="H41" s="204">
        <f>ISI!H37+NFM!H53+CHI!H42+NMM!H41+PPA!H42+FBT!H22+TRE!H22+MAE!H22+TEL!H22+WWP!H22+OIS!H22</f>
        <v>105.3041272570937</v>
      </c>
      <c r="I41" s="204">
        <f>ISI!I37+NFM!I53+CHI!I42+NMM!I41+PPA!I42+FBT!I22+TRE!I22+MAE!I22+TEL!I22+WWP!I22+OIS!I22</f>
        <v>96.521238177128112</v>
      </c>
      <c r="J41" s="204">
        <f>ISI!J37+NFM!J53+CHI!J42+NMM!J41+PPA!J42+FBT!J22+TRE!J22+MAE!J22+TEL!J22+WWP!J22+OIS!J22</f>
        <v>106.1010318142734</v>
      </c>
      <c r="K41" s="204">
        <f>ISI!K37+NFM!K53+CHI!K42+NMM!K41+PPA!K42+FBT!K22+TRE!K22+MAE!K22+TEL!K22+WWP!K22+OIS!K22</f>
        <v>88.360705073086848</v>
      </c>
      <c r="L41" s="204">
        <f>ISI!L37+NFM!L53+CHI!L42+NMM!L41+PPA!L42+FBT!L22+TRE!L22+MAE!L22+TEL!L22+WWP!L22+OIS!L22</f>
        <v>100.3393809114359</v>
      </c>
      <c r="M41" s="204">
        <f>ISI!M37+NFM!M53+CHI!M42+NMM!M41+PPA!M42+FBT!M22+TRE!M22+MAE!M22+TEL!M22+WWP!M22+OIS!M22</f>
        <v>96.831384350816847</v>
      </c>
      <c r="N41" s="204">
        <f>ISI!N37+NFM!N53+CHI!N42+NMM!N41+PPA!N42+FBT!N22+TRE!N22+MAE!N22+TEL!N22+WWP!N22+OIS!N22</f>
        <v>90.25838349097161</v>
      </c>
      <c r="O41" s="204">
        <f>ISI!O37+NFM!O53+CHI!O42+NMM!O41+PPA!O42+FBT!O22+TRE!O22+MAE!O22+TEL!O22+WWP!O22+OIS!O22</f>
        <v>95.451590713671536</v>
      </c>
      <c r="P41" s="204">
        <f>ISI!P37+NFM!P53+CHI!P42+NMM!P41+PPA!P42+FBT!P22+TRE!P22+MAE!P22+TEL!P22+WWP!P22+OIS!P22</f>
        <v>82.776784178847791</v>
      </c>
      <c r="Q41" s="204">
        <f>ISI!Q37+NFM!Q53+CHI!Q42+NMM!Q41+PPA!Q42+FBT!Q22+TRE!Q22+MAE!Q22+TEL!Q22+WWP!Q22+OIS!Q22</f>
        <v>80.560705073086837</v>
      </c>
      <c r="R41" s="204">
        <f>ISI!R37+NFM!R53+CHI!R42+NMM!R41+PPA!R42+FBT!R22+TRE!R22+MAE!R22+TEL!R22+WWP!R22+OIS!R22</f>
        <v>99.954428202923481</v>
      </c>
      <c r="S41" s="204">
        <f>ISI!S37+NFM!S53+CHI!S42+NMM!S41+PPA!S42+FBT!S22+TRE!S22+MAE!S22+TEL!S22+WWP!S22+OIS!S22</f>
        <v>104.8056749785039</v>
      </c>
      <c r="T41" s="204">
        <f>ISI!T37+NFM!T53+CHI!T42+NMM!T41+PPA!T42+FBT!T22+TRE!T22+MAE!T22+TEL!T22+WWP!T22+OIS!T22</f>
        <v>88.12648323301805</v>
      </c>
      <c r="U41" s="204">
        <f>ISI!U37+NFM!U53+CHI!U42+NMM!U41+PPA!U42+FBT!U22+TRE!U22+MAE!U22+TEL!U22+WWP!U22+OIS!U22</f>
        <v>95.869733447979357</v>
      </c>
      <c r="V41" s="204">
        <f>ISI!V37+NFM!V53+CHI!V42+NMM!V41+PPA!V42+FBT!V22+TRE!V22+MAE!V22+TEL!V22+WWP!V22+OIS!V22</f>
        <v>81.312123817712802</v>
      </c>
      <c r="W41" s="204">
        <f>ISI!W37+NFM!W53+CHI!W42+NMM!W41+PPA!W42+FBT!W22+TRE!W22+MAE!W22+TEL!W22+WWP!W22+OIS!W22</f>
        <v>111.89699054170249</v>
      </c>
      <c r="X41" s="204">
        <f>ISI!X37+NFM!X53+CHI!X42+NMM!X41+PPA!X42+FBT!X22+TRE!X22+MAE!X22+TEL!X22+WWP!X22+OIS!X22</f>
        <v>98.945227858985376</v>
      </c>
      <c r="Y41" s="204">
        <f>ISI!Y37+NFM!Y53+CHI!Y42+NMM!Y41+PPA!Y42+FBT!Y22+TRE!Y22+MAE!Y22+TEL!Y22+WWP!Y22+OIS!Y22</f>
        <v>96.559243336199472</v>
      </c>
    </row>
    <row r="42" spans="1:25" ht="12" customHeight="1" x14ac:dyDescent="0.25">
      <c r="A42" s="19" t="s">
        <v>37</v>
      </c>
      <c r="B42" s="205">
        <f t="shared" ref="B42:Y42" si="3">SUM(B43:B48)</f>
        <v>838.99398108340495</v>
      </c>
      <c r="C42" s="205">
        <f t="shared" si="3"/>
        <v>930.9975064488392</v>
      </c>
      <c r="D42" s="205">
        <f t="shared" si="3"/>
        <v>848.97764402407552</v>
      </c>
      <c r="E42" s="205">
        <f t="shared" si="3"/>
        <v>957.36586414445401</v>
      </c>
      <c r="F42" s="205">
        <f t="shared" si="3"/>
        <v>1025.5085984522786</v>
      </c>
      <c r="G42" s="205">
        <f t="shared" si="3"/>
        <v>1249.6414445399826</v>
      </c>
      <c r="H42" s="205">
        <f t="shared" si="3"/>
        <v>1358.8114359415308</v>
      </c>
      <c r="I42" s="205">
        <f t="shared" si="3"/>
        <v>1458.3427343078245</v>
      </c>
      <c r="J42" s="205">
        <f t="shared" si="3"/>
        <v>1404.6122098022354</v>
      </c>
      <c r="K42" s="205">
        <f t="shared" si="3"/>
        <v>1382.3826311263974</v>
      </c>
      <c r="L42" s="205">
        <f t="shared" si="3"/>
        <v>1476.1053310404125</v>
      </c>
      <c r="M42" s="205">
        <f t="shared" si="3"/>
        <v>1455.606706792777</v>
      </c>
      <c r="N42" s="205">
        <f t="shared" si="3"/>
        <v>1490.576956147893</v>
      </c>
      <c r="O42" s="205">
        <f t="shared" si="3"/>
        <v>1455.1565778159929</v>
      </c>
      <c r="P42" s="205">
        <f t="shared" si="3"/>
        <v>1437.6251074806537</v>
      </c>
      <c r="Q42" s="205">
        <f t="shared" si="3"/>
        <v>1420.7981943250211</v>
      </c>
      <c r="R42" s="205">
        <f t="shared" si="3"/>
        <v>1539.9387790197763</v>
      </c>
      <c r="S42" s="205">
        <f t="shared" si="3"/>
        <v>1538.3278589853828</v>
      </c>
      <c r="T42" s="205">
        <f t="shared" si="3"/>
        <v>1462.5300085984522</v>
      </c>
      <c r="U42" s="205">
        <f t="shared" si="3"/>
        <v>1441.5583842244173</v>
      </c>
      <c r="V42" s="205">
        <f t="shared" si="3"/>
        <v>1396.1528401939272</v>
      </c>
      <c r="W42" s="205">
        <f t="shared" si="3"/>
        <v>1511.0735486821918</v>
      </c>
      <c r="X42" s="205">
        <f t="shared" si="3"/>
        <v>1682.32775071847</v>
      </c>
      <c r="Y42" s="205">
        <f t="shared" si="3"/>
        <v>1656.2044022023556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826.95623387790192</v>
      </c>
      <c r="C43" s="204">
        <f>ISI!C39+NFM!C55+CHI!C44+NMM!C43+PPA!C44+FBT!C24+TRE!C24+MAE!C24+TEL!C24+WWP!C24+OIS!C24</f>
        <v>921.63473774720546</v>
      </c>
      <c r="D43" s="204">
        <f>ISI!D39+NFM!D55+CHI!D44+NMM!D43+PPA!D44+FBT!D24+TRE!D24+MAE!D24+TEL!D24+WWP!D24+OIS!D24</f>
        <v>841.11960447119509</v>
      </c>
      <c r="E43" s="204">
        <f>ISI!E39+NFM!E55+CHI!E44+NMM!E43+PPA!E44+FBT!E24+TRE!E24+MAE!E24+TEL!E24+WWP!E24+OIS!E24</f>
        <v>949.77059329320718</v>
      </c>
      <c r="F43" s="204">
        <f>ISI!F39+NFM!F55+CHI!F44+NMM!F43+PPA!F44+FBT!F24+TRE!F24+MAE!F24+TEL!F24+WWP!F24+OIS!F24</f>
        <v>1016.9579535683578</v>
      </c>
      <c r="G43" s="204">
        <f>ISI!G39+NFM!G55+CHI!G44+NMM!G43+PPA!G44+FBT!G24+TRE!G24+MAE!G24+TEL!G24+WWP!G24+OIS!G24</f>
        <v>1224.2104041272569</v>
      </c>
      <c r="H43" s="204">
        <f>ISI!H39+NFM!H55+CHI!H44+NMM!H43+PPA!H44+FBT!H24+TRE!H24+MAE!H24+TEL!H24+WWP!H24+OIS!H24</f>
        <v>1328.0992261392951</v>
      </c>
      <c r="I43" s="204">
        <f>ISI!I39+NFM!I55+CHI!I44+NMM!I43+PPA!I44+FBT!I24+TRE!I24+MAE!I24+TEL!I24+WWP!I24+OIS!I24</f>
        <v>1422.438865004299</v>
      </c>
      <c r="J43" s="204">
        <f>ISI!J39+NFM!J55+CHI!J44+NMM!J43+PPA!J44+FBT!J24+TRE!J24+MAE!J24+TEL!J24+WWP!J24+OIS!J24</f>
        <v>1370.0462596732586</v>
      </c>
      <c r="K43" s="204">
        <f>ISI!K39+NFM!K55+CHI!K44+NMM!K43+PPA!K44+FBT!K24+TRE!K24+MAE!K24+TEL!K24+WWP!K24+OIS!K24</f>
        <v>1336.4481513327601</v>
      </c>
      <c r="L43" s="204">
        <f>ISI!L39+NFM!L55+CHI!L44+NMM!L43+PPA!L44+FBT!L24+TRE!L24+MAE!L24+TEL!L24+WWP!L24+OIS!L24</f>
        <v>1433.7247635425622</v>
      </c>
      <c r="M43" s="204">
        <f>ISI!M39+NFM!M55+CHI!M44+NMM!M43+PPA!M44+FBT!M24+TRE!M24+MAE!M24+TEL!M24+WWP!M24+OIS!M24</f>
        <v>1409.4204643164228</v>
      </c>
      <c r="N43" s="204">
        <f>ISI!N39+NFM!N55+CHI!N44+NMM!N43+PPA!N44+FBT!N24+TRE!N24+MAE!N24+TEL!N24+WWP!N24+OIS!N24</f>
        <v>1436.4731728288905</v>
      </c>
      <c r="O43" s="204">
        <f>ISI!O39+NFM!O55+CHI!O44+NMM!O43+PPA!O44+FBT!O24+TRE!O24+MAE!O24+TEL!O24+WWP!O24+OIS!O24</f>
        <v>1403.8474634565775</v>
      </c>
      <c r="P43" s="204">
        <f>ISI!P39+NFM!P55+CHI!P44+NMM!P43+PPA!P44+FBT!P24+TRE!P24+MAE!P24+TEL!P24+WWP!P24+OIS!P24</f>
        <v>1386.1110920034396</v>
      </c>
      <c r="Q43" s="204">
        <f>ISI!Q39+NFM!Q55+CHI!Q44+NMM!Q43+PPA!Q44+FBT!Q24+TRE!Q24+MAE!Q24+TEL!Q24+WWP!Q24+OIS!Q24</f>
        <v>1367.1619948409284</v>
      </c>
      <c r="R43" s="204">
        <f>ISI!R39+NFM!R55+CHI!R44+NMM!R43+PPA!R44+FBT!R24+TRE!R24+MAE!R24+TEL!R24+WWP!R24+OIS!R24</f>
        <v>1486.5263972484952</v>
      </c>
      <c r="S43" s="204">
        <f>ISI!S39+NFM!S55+CHI!S44+NMM!S43+PPA!S44+FBT!S24+TRE!S24+MAE!S24+TEL!S24+WWP!S24+OIS!S24</f>
        <v>1480.3948409286329</v>
      </c>
      <c r="T43" s="204">
        <f>ISI!T39+NFM!T55+CHI!T44+NMM!T43+PPA!T44+FBT!T24+TRE!T24+MAE!T24+TEL!T24+WWP!T24+OIS!T24</f>
        <v>1412.39105760963</v>
      </c>
      <c r="U43" s="204">
        <f>ISI!U39+NFM!U55+CHI!U44+NMM!U43+PPA!U44+FBT!U24+TRE!U24+MAE!U24+TEL!U24+WWP!U24+OIS!U24</f>
        <v>1388.092261392949</v>
      </c>
      <c r="V43" s="204">
        <f>ISI!V39+NFM!V55+CHI!V44+NMM!V43+PPA!V44+FBT!V24+TRE!V24+MAE!V24+TEL!V24+WWP!V24+OIS!V24</f>
        <v>1351.0944969905418</v>
      </c>
      <c r="W43" s="204">
        <f>ISI!W39+NFM!W55+CHI!W44+NMM!W43+PPA!W44+FBT!W24+TRE!W24+MAE!W24+TEL!W24+WWP!W24+OIS!W24</f>
        <v>1457.6298366294063</v>
      </c>
      <c r="X43" s="204">
        <f>ISI!X39+NFM!X55+CHI!X44+NMM!X43+PPA!X44+FBT!X24+TRE!X24+MAE!X24+TEL!X24+WWP!X24+OIS!X24</f>
        <v>1618.1753224419601</v>
      </c>
      <c r="Y43" s="204">
        <f>ISI!Y39+NFM!Y55+CHI!Y44+NMM!Y43+PPA!Y44+FBT!Y24+TRE!Y24+MAE!Y24+TEL!Y24+WWP!Y24+OIS!Y24</f>
        <v>1592.4606190885638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12.037747205503008</v>
      </c>
      <c r="C44" s="204">
        <f>ISI!C40+NFM!C56+CHI!C45+NMM!C44+PPA!C45+FBT!C25+TRE!C25+MAE!C25+TEL!C25+WWP!C25+OIS!C25</f>
        <v>9.3627687016337049</v>
      </c>
      <c r="D44" s="204">
        <f>ISI!D40+NFM!D56+CHI!D45+NMM!D44+PPA!D45+FBT!D25+TRE!D25+MAE!D25+TEL!D25+WWP!D25+OIS!D25</f>
        <v>7.8580395528804807</v>
      </c>
      <c r="E44" s="204">
        <f>ISI!E40+NFM!E56+CHI!E45+NMM!E44+PPA!E45+FBT!E25+TRE!E25+MAE!E25+TEL!E25+WWP!E25+OIS!E25</f>
        <v>7.5952708512467764</v>
      </c>
      <c r="F44" s="204">
        <f>ISI!F40+NFM!F56+CHI!F45+NMM!F44+PPA!F45+FBT!F25+TRE!F25+MAE!F25+TEL!F25+WWP!F25+OIS!F25</f>
        <v>8.5506448839208939</v>
      </c>
      <c r="G44" s="204">
        <f>ISI!G40+NFM!G56+CHI!G45+NMM!G44+PPA!G45+FBT!G25+TRE!G25+MAE!G25+TEL!G25+WWP!G25+OIS!G25</f>
        <v>19.436801375752363</v>
      </c>
      <c r="H44" s="204">
        <f>ISI!H40+NFM!H56+CHI!H45+NMM!H44+PPA!H45+FBT!H25+TRE!H25+MAE!H25+TEL!H25+WWP!H25+OIS!H25</f>
        <v>14.575494411006016</v>
      </c>
      <c r="I44" s="204">
        <f>ISI!I40+NFM!I56+CHI!I45+NMM!I44+PPA!I45+FBT!I25+TRE!I25+MAE!I25+TEL!I25+WWP!I25+OIS!I25</f>
        <v>17.739810834049869</v>
      </c>
      <c r="J44" s="204">
        <f>ISI!J40+NFM!J56+CHI!J45+NMM!J44+PPA!J45+FBT!J25+TRE!J25+MAE!J25+TEL!J25+WWP!J25+OIS!J25</f>
        <v>17.048495270851244</v>
      </c>
      <c r="K44" s="204">
        <f>ISI!K40+NFM!K56+CHI!K45+NMM!K44+PPA!K45+FBT!K25+TRE!K25+MAE!K25+TEL!K25+WWP!K25+OIS!K25</f>
        <v>23.51762682717111</v>
      </c>
      <c r="L44" s="204">
        <f>ISI!L40+NFM!L56+CHI!L45+NMM!L44+PPA!L45+FBT!L25+TRE!L25+MAE!L25+TEL!L25+WWP!L25+OIS!L25</f>
        <v>21.24840928632846</v>
      </c>
      <c r="M44" s="204">
        <f>ISI!M40+NFM!M56+CHI!M45+NMM!M44+PPA!M45+FBT!M25+TRE!M25+MAE!M25+TEL!M25+WWP!M25+OIS!M25</f>
        <v>23.129578675838346</v>
      </c>
      <c r="N44" s="204">
        <f>ISI!N40+NFM!N56+CHI!N45+NMM!N44+PPA!N45+FBT!N25+TRE!N25+MAE!N25+TEL!N25+WWP!N25+OIS!N25</f>
        <v>29.715735167669813</v>
      </c>
      <c r="O44" s="204">
        <f>ISI!O40+NFM!O56+CHI!O45+NMM!O44+PPA!O45+FBT!O25+TRE!O25+MAE!O25+TEL!O25+WWP!O25+OIS!O25</f>
        <v>33.771711092003436</v>
      </c>
      <c r="P44" s="204">
        <f>ISI!P40+NFM!P56+CHI!P45+NMM!P44+PPA!P45+FBT!P25+TRE!P25+MAE!P25+TEL!P25+WWP!P25+OIS!P25</f>
        <v>34.350558899398116</v>
      </c>
      <c r="Q44" s="204">
        <f>ISI!Q40+NFM!Q56+CHI!Q45+NMM!Q44+PPA!Q45+FBT!Q25+TRE!Q25+MAE!Q25+TEL!Q25+WWP!Q25+OIS!Q25</f>
        <v>36.572484952708514</v>
      </c>
      <c r="R44" s="204">
        <f>ISI!R40+NFM!R56+CHI!R45+NMM!R44+PPA!R45+FBT!R25+TRE!R25+MAE!R25+TEL!R25+WWP!R25+OIS!R25</f>
        <v>37.216595012897677</v>
      </c>
      <c r="S44" s="204">
        <f>ISI!S40+NFM!S56+CHI!S45+NMM!S44+PPA!S45+FBT!S25+TRE!S25+MAE!S25+TEL!S25+WWP!S25+OIS!S25</f>
        <v>39.510404127257097</v>
      </c>
      <c r="T44" s="204">
        <f>ISI!T40+NFM!T56+CHI!T45+NMM!T44+PPA!T45+FBT!T25+TRE!T25+MAE!T25+TEL!T25+WWP!T25+OIS!T25</f>
        <v>24.814703353396389</v>
      </c>
      <c r="U44" s="204">
        <f>ISI!U40+NFM!U56+CHI!U45+NMM!U44+PPA!U45+FBT!U25+TRE!U25+MAE!U25+TEL!U25+WWP!U25+OIS!U25</f>
        <v>28.947980097160482</v>
      </c>
      <c r="V44" s="204">
        <f>ISI!V40+NFM!V56+CHI!V45+NMM!V44+PPA!V45+FBT!V25+TRE!V25+MAE!V25+TEL!V25+WWP!V25+OIS!V25</f>
        <v>21.294026780341476</v>
      </c>
      <c r="W44" s="204">
        <f>ISI!W40+NFM!W56+CHI!W45+NMM!W44+PPA!W45+FBT!W25+TRE!W25+MAE!W25+TEL!W25+WWP!W25+OIS!W25</f>
        <v>29.356781700248892</v>
      </c>
      <c r="X44" s="204">
        <f>ISI!X40+NFM!X56+CHI!X45+NMM!X44+PPA!X45+FBT!X25+TRE!X25+MAE!X25+TEL!X25+WWP!X25+OIS!X25</f>
        <v>35.084156565417906</v>
      </c>
      <c r="Y44" s="204">
        <f>ISI!Y40+NFM!Y56+CHI!Y45+NMM!Y44+PPA!Y45+FBT!Y25+TRE!Y25+MAE!Y25+TEL!Y25+WWP!Y25+OIS!Y25</f>
        <v>37.346878556612047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3.315735167669819</v>
      </c>
      <c r="H45" s="204">
        <f>ISI!H41+NFM!H57+CHI!H46+NMM!H45+PPA!H46+FBT!H26+TRE!H26+MAE!H26+TEL!H26+WWP!H26+OIS!H26</f>
        <v>13.454600171969046</v>
      </c>
      <c r="I45" s="204">
        <f>ISI!I41+NFM!I57+CHI!I46+NMM!I45+PPA!I46+FBT!I26+TRE!I26+MAE!I26+TEL!I26+WWP!I26+OIS!I26</f>
        <v>15.231728288908004</v>
      </c>
      <c r="J45" s="204">
        <f>ISI!J41+NFM!J57+CHI!J46+NMM!J45+PPA!J46+FBT!J26+TRE!J26+MAE!J26+TEL!J26+WWP!J26+OIS!J26</f>
        <v>16.158383490971627</v>
      </c>
      <c r="K45" s="204">
        <f>ISI!K41+NFM!K57+CHI!K46+NMM!K45+PPA!K46+FBT!K26+TRE!K26+MAE!K26+TEL!K26+WWP!K26+OIS!K26</f>
        <v>20.272226999140148</v>
      </c>
      <c r="L45" s="204">
        <f>ISI!L41+NFM!L57+CHI!L46+NMM!L45+PPA!L46+FBT!L26+TRE!L26+MAE!L26+TEL!L26+WWP!L26+OIS!L26</f>
        <v>18.982803095442819</v>
      </c>
      <c r="M45" s="204">
        <f>ISI!M41+NFM!M57+CHI!M46+NMM!M45+PPA!M46+FBT!M26+TRE!M26+MAE!M26+TEL!M26+WWP!M26+OIS!M26</f>
        <v>19.891831470335344</v>
      </c>
      <c r="N45" s="204">
        <f>ISI!N41+NFM!N57+CHI!N46+NMM!N45+PPA!N46+FBT!N26+TRE!N26+MAE!N26+TEL!N26+WWP!N26+OIS!N26</f>
        <v>20.827257093723134</v>
      </c>
      <c r="O45" s="204">
        <f>ISI!O41+NFM!O57+CHI!O46+NMM!O45+PPA!O46+FBT!O26+TRE!O26+MAE!O26+TEL!O26+WWP!O26+OIS!O26</f>
        <v>13.647205503009458</v>
      </c>
      <c r="P45" s="204">
        <f>ISI!P41+NFM!P57+CHI!P46+NMM!P45+PPA!P46+FBT!P26+TRE!P26+MAE!P26+TEL!P26+WWP!P26+OIS!P26</f>
        <v>11.760361134995705</v>
      </c>
      <c r="Q45" s="204">
        <f>ISI!Q41+NFM!Q57+CHI!Q46+NMM!Q45+PPA!Q46+FBT!Q26+TRE!Q26+MAE!Q26+TEL!Q26+WWP!Q26+OIS!Q26</f>
        <v>13.165520206362848</v>
      </c>
      <c r="R45" s="204">
        <f>ISI!R41+NFM!R57+CHI!R46+NMM!R45+PPA!R46+FBT!R26+TRE!R26+MAE!R26+TEL!R26+WWP!R26+OIS!R26</f>
        <v>11.492261392949272</v>
      </c>
      <c r="S45" s="204">
        <f>ISI!S41+NFM!S57+CHI!S46+NMM!S45+PPA!S46+FBT!S26+TRE!S26+MAE!S26+TEL!S26+WWP!S26+OIS!S26</f>
        <v>12.575064488392098</v>
      </c>
      <c r="T45" s="204">
        <f>ISI!T41+NFM!T57+CHI!T46+NMM!T45+PPA!T46+FBT!T26+TRE!T26+MAE!T26+TEL!T26+WWP!T26+OIS!T26</f>
        <v>17.709974204643164</v>
      </c>
      <c r="U45" s="204">
        <f>ISI!U41+NFM!U57+CHI!U46+NMM!U45+PPA!U46+FBT!U26+TRE!U26+MAE!U26+TEL!U26+WWP!U26+OIS!U26</f>
        <v>17.712897678417885</v>
      </c>
      <c r="V45" s="204">
        <f>ISI!V41+NFM!V57+CHI!V46+NMM!V45+PPA!V46+FBT!V26+TRE!V26+MAE!V26+TEL!V26+WWP!V26+OIS!V26</f>
        <v>16.509028374892516</v>
      </c>
      <c r="W45" s="204">
        <f>ISI!W41+NFM!W57+CHI!W46+NMM!W45+PPA!W46+FBT!W26+TRE!W26+MAE!W26+TEL!W26+WWP!W26+OIS!W26</f>
        <v>15.558125537403271</v>
      </c>
      <c r="X45" s="204">
        <f>ISI!X41+NFM!X57+CHI!X46+NMM!X45+PPA!X46+FBT!X26+TRE!X26+MAE!X26+TEL!X26+WWP!X26+OIS!X26</f>
        <v>19.0944969905417</v>
      </c>
      <c r="Y45" s="204">
        <f>ISI!Y41+NFM!Y57+CHI!Y46+NMM!Y45+PPA!Y46+FBT!Y26+TRE!Y26+MAE!Y26+TEL!Y26+WWP!Y26+OIS!Y26</f>
        <v>15.216938950988824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0.24479793637145308</v>
      </c>
      <c r="X46" s="204">
        <f>ISI!X42+NFM!X58+CHI!X47+NMM!X46+PPA!X47+FBT!X27+TRE!X27+MAE!X27+TEL!X27+WWP!X27+OIS!X27</f>
        <v>0.31900257953568351</v>
      </c>
      <c r="Y46" s="204">
        <f>ISI!Y42+NFM!Y58+CHI!Y47+NMM!Y46+PPA!Y47+FBT!Y27+TRE!Y27+MAE!Y27+TEL!Y27+WWP!Y27+OIS!Y27</f>
        <v>0.33929492691315566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2.6785038693035248</v>
      </c>
      <c r="H48" s="204">
        <f>ISI!H44+NFM!H60+CHI!H49+NMM!H48+PPA!H49+FBT!H29+TRE!H29+MAE!H29+TEL!H29+WWP!H29+OIS!H29</f>
        <v>2.6821152192605338</v>
      </c>
      <c r="I48" s="204">
        <f>ISI!I44+NFM!I60+CHI!I49+NMM!I48+PPA!I49+FBT!I29+TRE!I29+MAE!I29+TEL!I29+WWP!I29+OIS!I29</f>
        <v>2.9323301805674982</v>
      </c>
      <c r="J48" s="204">
        <f>ISI!J44+NFM!J60+CHI!J49+NMM!J48+PPA!J49+FBT!J29+TRE!J29+MAE!J29+TEL!J29+WWP!J29+OIS!J29</f>
        <v>1.3590713671539123</v>
      </c>
      <c r="K48" s="204">
        <f>ISI!K44+NFM!K60+CHI!K49+NMM!K48+PPA!K49+FBT!K29+TRE!K29+MAE!K29+TEL!K29+WWP!K29+OIS!K29</f>
        <v>2.1446259673258812</v>
      </c>
      <c r="L48" s="204">
        <f>ISI!L44+NFM!L60+CHI!L49+NMM!L48+PPA!L49+FBT!L29+TRE!L29+MAE!L29+TEL!L29+WWP!L29+OIS!L29</f>
        <v>2.1493551160791062</v>
      </c>
      <c r="M48" s="204">
        <f>ISI!M44+NFM!M60+CHI!M49+NMM!M48+PPA!M49+FBT!M29+TRE!M29+MAE!M29+TEL!M29+WWP!M29+OIS!M29</f>
        <v>3.1648323301805665</v>
      </c>
      <c r="N48" s="204">
        <f>ISI!N44+NFM!N60+CHI!N49+NMM!N48+PPA!N49+FBT!N29+TRE!N29+MAE!N29+TEL!N29+WWP!N29+OIS!N29</f>
        <v>3.56079105760963</v>
      </c>
      <c r="O48" s="204">
        <f>ISI!O44+NFM!O60+CHI!O49+NMM!O48+PPA!O49+FBT!O29+TRE!O29+MAE!O29+TEL!O29+WWP!O29+OIS!O29</f>
        <v>3.8901977644024073</v>
      </c>
      <c r="P48" s="204">
        <f>ISI!P44+NFM!P60+CHI!P49+NMM!P48+PPA!P49+FBT!P29+TRE!P29+MAE!P29+TEL!P29+WWP!P29+OIS!P29</f>
        <v>5.4030954428202911</v>
      </c>
      <c r="Q48" s="204">
        <f>ISI!Q44+NFM!Q60+CHI!Q49+NMM!Q48+PPA!Q49+FBT!Q29+TRE!Q29+MAE!Q29+TEL!Q29+WWP!Q29+OIS!Q29</f>
        <v>3.8981943250214952</v>
      </c>
      <c r="R48" s="204">
        <f>ISI!R44+NFM!R60+CHI!R49+NMM!R48+PPA!R49+FBT!R29+TRE!R29+MAE!R29+TEL!R29+WWP!R29+OIS!R29</f>
        <v>4.7035253654342224</v>
      </c>
      <c r="S48" s="204">
        <f>ISI!S44+NFM!S60+CHI!S49+NMM!S48+PPA!S49+FBT!S29+TRE!S29+MAE!S29+TEL!S29+WWP!S29+OIS!S29</f>
        <v>5.8475494411006013</v>
      </c>
      <c r="T48" s="204">
        <f>ISI!T44+NFM!T60+CHI!T49+NMM!T48+PPA!T49+FBT!T29+TRE!T29+MAE!T29+TEL!T29+WWP!T29+OIS!T29</f>
        <v>7.6142734307824584</v>
      </c>
      <c r="U48" s="204">
        <f>ISI!U44+NFM!U60+CHI!U49+NMM!U48+PPA!U49+FBT!U29+TRE!U29+MAE!U29+TEL!U29+WWP!U29+OIS!U29</f>
        <v>6.8052450558899391</v>
      </c>
      <c r="V48" s="204">
        <f>ISI!V44+NFM!V60+CHI!V49+NMM!V48+PPA!V49+FBT!V29+TRE!V29+MAE!V29+TEL!V29+WWP!V29+OIS!V29</f>
        <v>7.2552880481513338</v>
      </c>
      <c r="W48" s="204">
        <f>ISI!W44+NFM!W60+CHI!W49+NMM!W48+PPA!W49+FBT!W29+TRE!W29+MAE!W29+TEL!W29+WWP!W29+OIS!W29</f>
        <v>8.2840068787618222</v>
      </c>
      <c r="X48" s="204">
        <f>ISI!X44+NFM!X60+CHI!X49+NMM!X48+PPA!X49+FBT!X29+TRE!X29+MAE!X29+TEL!X29+WWP!X29+OIS!X29</f>
        <v>9.6547721410146181</v>
      </c>
      <c r="Y48" s="204">
        <f>ISI!Y44+NFM!Y60+CHI!Y49+NMM!Y48+PPA!Y49+FBT!Y29+TRE!Y29+MAE!Y29+TEL!Y29+WWP!Y29+OIS!Y29</f>
        <v>10.840670679277729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121.81134995700776</v>
      </c>
      <c r="C49" s="206">
        <f>ISI!C45+NFM!C61+CHI!C50+NMM!C49+PPA!C50+FBT!C30+TRE!C30+MAE!C30+TEL!C30+WWP!C30+OIS!C30</f>
        <v>132.94178847807396</v>
      </c>
      <c r="D49" s="206">
        <f>ISI!D45+NFM!D61+CHI!D50+NMM!D49+PPA!D50+FBT!D30+TRE!D30+MAE!D30+TEL!D30+WWP!D30+OIS!D30</f>
        <v>135.37781599312123</v>
      </c>
      <c r="E49" s="206">
        <f>ISI!E45+NFM!E61+CHI!E50+NMM!E49+PPA!E50+FBT!E30+TRE!E30+MAE!E30+TEL!E30+WWP!E30+OIS!E30</f>
        <v>142.80601891659504</v>
      </c>
      <c r="F49" s="206">
        <f>ISI!F45+NFM!F61+CHI!F50+NMM!F49+PPA!F50+FBT!F30+TRE!F30+MAE!F30+TEL!F30+WWP!F30+OIS!F30</f>
        <v>156.53972484952709</v>
      </c>
      <c r="G49" s="206">
        <f>ISI!G45+NFM!G61+CHI!G50+NMM!G49+PPA!G50+FBT!G30+TRE!G30+MAE!G30+TEL!G30+WWP!G30+OIS!G30</f>
        <v>183.31238177128117</v>
      </c>
      <c r="H49" s="206">
        <f>ISI!H45+NFM!H61+CHI!H50+NMM!H49+PPA!H50+FBT!H30+TRE!H30+MAE!H30+TEL!H30+WWP!H30+OIS!H30</f>
        <v>200.46233877901975</v>
      </c>
      <c r="I49" s="206">
        <f>ISI!I45+NFM!I61+CHI!I50+NMM!I49+PPA!I50+FBT!I30+TRE!I30+MAE!I30+TEL!I30+WWP!I30+OIS!I30</f>
        <v>193.74763542562337</v>
      </c>
      <c r="J49" s="206">
        <f>ISI!J45+NFM!J61+CHI!J50+NMM!J49+PPA!J50+FBT!J30+TRE!J30+MAE!J30+TEL!J30+WWP!J30+OIS!J30</f>
        <v>194.05666380051591</v>
      </c>
      <c r="K49" s="206">
        <f>ISI!K45+NFM!K61+CHI!K50+NMM!K49+PPA!K50+FBT!K30+TRE!K30+MAE!K30+TEL!K30+WWP!K30+OIS!K30</f>
        <v>229.96663800515904</v>
      </c>
      <c r="L49" s="206">
        <f>ISI!L45+NFM!L61+CHI!L50+NMM!L49+PPA!L50+FBT!L30+TRE!L30+MAE!L30+TEL!L30+WWP!L30+OIS!L30</f>
        <v>247.61719690455715</v>
      </c>
      <c r="M49" s="206">
        <f>ISI!M45+NFM!M61+CHI!M50+NMM!M49+PPA!M50+FBT!M30+TRE!M30+MAE!M30+TEL!M30+WWP!M30+OIS!M30</f>
        <v>249.26543422184005</v>
      </c>
      <c r="N49" s="206">
        <f>ISI!N45+NFM!N61+CHI!N50+NMM!N49+PPA!N50+FBT!N30+TRE!N30+MAE!N30+TEL!N30+WWP!N30+OIS!N30</f>
        <v>290.55262252794495</v>
      </c>
      <c r="O49" s="206">
        <f>ISI!O45+NFM!O61+CHI!O50+NMM!O49+PPA!O50+FBT!O30+TRE!O30+MAE!O30+TEL!O30+WWP!O30+OIS!O30</f>
        <v>278.30309544282034</v>
      </c>
      <c r="P49" s="206">
        <f>ISI!P45+NFM!P61+CHI!P50+NMM!P49+PPA!P50+FBT!P30+TRE!P30+MAE!P30+TEL!P30+WWP!P30+OIS!P30</f>
        <v>275.05073086844362</v>
      </c>
      <c r="Q49" s="206">
        <f>ISI!Q45+NFM!Q61+CHI!Q50+NMM!Q49+PPA!Q50+FBT!Q30+TRE!Q30+MAE!Q30+TEL!Q30+WWP!Q30+OIS!Q30</f>
        <v>247.67850386930351</v>
      </c>
      <c r="R49" s="206">
        <f>ISI!R45+NFM!R61+CHI!R50+NMM!R49+PPA!R50+FBT!R30+TRE!R30+MAE!R30+TEL!R30+WWP!R30+OIS!R30</f>
        <v>243.74221840068788</v>
      </c>
      <c r="S49" s="206">
        <f>ISI!S45+NFM!S61+CHI!S50+NMM!S49+PPA!S50+FBT!S30+TRE!S30+MAE!S30+TEL!S30+WWP!S30+OIS!S30</f>
        <v>250.91745485812555</v>
      </c>
      <c r="T49" s="206">
        <f>ISI!T45+NFM!T61+CHI!T50+NMM!T49+PPA!T50+FBT!T30+TRE!T30+MAE!T30+TEL!T30+WWP!T30+OIS!T30</f>
        <v>261.23714531384348</v>
      </c>
      <c r="U49" s="206">
        <f>ISI!U45+NFM!U61+CHI!U50+NMM!U49+PPA!U50+FBT!U30+TRE!U30+MAE!U30+TEL!U30+WWP!U30+OIS!U30</f>
        <v>246.26354256233878</v>
      </c>
      <c r="V49" s="206">
        <f>ISI!V45+NFM!V61+CHI!V50+NMM!V49+PPA!V50+FBT!V30+TRE!V30+MAE!V30+TEL!V30+WWP!V30+OIS!V30</f>
        <v>235.1906276870163</v>
      </c>
      <c r="W49" s="206">
        <f>ISI!W45+NFM!W61+CHI!W50+NMM!W49+PPA!W50+FBT!W30+TRE!W30+MAE!W30+TEL!W30+WWP!W30+OIS!W30</f>
        <v>237.49011177987958</v>
      </c>
      <c r="X49" s="206">
        <f>ISI!X45+NFM!X61+CHI!X50+NMM!X49+PPA!X50+FBT!X30+TRE!X30+MAE!X30+TEL!X30+WWP!X30+OIS!X30</f>
        <v>239.08564058469472</v>
      </c>
      <c r="Y49" s="206">
        <f>ISI!Y45+NFM!Y61+CHI!Y50+NMM!Y49+PPA!Y50+FBT!Y30+TRE!Y30+MAE!Y30+TEL!Y30+WWP!Y30+OIS!Y30</f>
        <v>229.32613929492692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1778.4178847807393</v>
      </c>
      <c r="C50" s="207">
        <f>ISI!C46+NFM!C62+CHI!C51+NMM!C50+PPA!C51+FBT!C31+TRE!C31+MAE!C31+TEL!C31+WWP!C31+OIS!C31</f>
        <v>1852.3645743766117</v>
      </c>
      <c r="D50" s="207">
        <f>ISI!D46+NFM!D62+CHI!D51+NMM!D50+PPA!D51+FBT!D31+TRE!D31+MAE!D31+TEL!D31+WWP!D31+OIS!D31</f>
        <v>1861.0490111779879</v>
      </c>
      <c r="E50" s="207">
        <f>ISI!E46+NFM!E62+CHI!E51+NMM!E50+PPA!E51+FBT!E31+TRE!E31+MAE!E31+TEL!E31+WWP!E31+OIS!E31</f>
        <v>1921.2381771281164</v>
      </c>
      <c r="F50" s="207">
        <f>ISI!F46+NFM!F62+CHI!F51+NMM!F50+PPA!F51+FBT!F31+TRE!F31+MAE!F31+TEL!F31+WWP!F31+OIS!F31</f>
        <v>2113.7575236457437</v>
      </c>
      <c r="G50" s="207">
        <f>ISI!G46+NFM!G62+CHI!G51+NMM!G50+PPA!G51+FBT!G31+TRE!G31+MAE!G31+TEL!G31+WWP!G31+OIS!G31</f>
        <v>2098.7656061908856</v>
      </c>
      <c r="H50" s="207">
        <f>ISI!H46+NFM!H62+CHI!H51+NMM!H50+PPA!H51+FBT!H31+TRE!H31+MAE!H31+TEL!H31+WWP!H31+OIS!H31</f>
        <v>2169.5011177987963</v>
      </c>
      <c r="I50" s="207">
        <f>ISI!I46+NFM!I62+CHI!I51+NMM!I50+PPA!I51+FBT!I31+TRE!I31+MAE!I31+TEL!I31+WWP!I31+OIS!I31</f>
        <v>2229.5010318142731</v>
      </c>
      <c r="J50" s="207">
        <f>ISI!J46+NFM!J62+CHI!J51+NMM!J50+PPA!J51+FBT!J31+TRE!J31+MAE!J31+TEL!J31+WWP!J31+OIS!J31</f>
        <v>2170.8871883061047</v>
      </c>
      <c r="K50" s="207">
        <f>ISI!K46+NFM!K62+CHI!K51+NMM!K50+PPA!K51+FBT!K31+TRE!K31+MAE!K31+TEL!K31+WWP!K31+OIS!K31</f>
        <v>2066.1681857265689</v>
      </c>
      <c r="L50" s="207">
        <f>ISI!L46+NFM!L62+CHI!L51+NMM!L50+PPA!L51+FBT!L31+TRE!L31+MAE!L31+TEL!L31+WWP!L31+OIS!L31</f>
        <v>2242.2051590713672</v>
      </c>
      <c r="M50" s="207">
        <f>ISI!M46+NFM!M62+CHI!M51+NMM!M50+PPA!M51+FBT!M31+TRE!M31+MAE!M31+TEL!M31+WWP!M31+OIS!M31</f>
        <v>2290.8212381771282</v>
      </c>
      <c r="N50" s="207">
        <f>ISI!N46+NFM!N62+CHI!N51+NMM!N50+PPA!N51+FBT!N31+TRE!N31+MAE!N31+TEL!N31+WWP!N31+OIS!N31</f>
        <v>2311.4248495270845</v>
      </c>
      <c r="O50" s="207">
        <f>ISI!O46+NFM!O62+CHI!O51+NMM!O50+PPA!O51+FBT!O31+TRE!O31+MAE!O31+TEL!O31+WWP!O31+OIS!O31</f>
        <v>2311.315219260533</v>
      </c>
      <c r="P50" s="207">
        <f>ISI!P46+NFM!P62+CHI!P51+NMM!P50+PPA!P51+FBT!P31+TRE!P31+MAE!P31+TEL!P31+WWP!P31+OIS!P31</f>
        <v>2316.3946689595873</v>
      </c>
      <c r="Q50" s="207">
        <f>ISI!Q46+NFM!Q62+CHI!Q51+NMM!Q50+PPA!Q51+FBT!Q31+TRE!Q31+MAE!Q31+TEL!Q31+WWP!Q31+OIS!Q31</f>
        <v>2346.0619088564054</v>
      </c>
      <c r="R50" s="207">
        <f>ISI!R46+NFM!R62+CHI!R51+NMM!R50+PPA!R51+FBT!R31+TRE!R31+MAE!R31+TEL!R31+WWP!R31+OIS!R31</f>
        <v>2420.8366294067068</v>
      </c>
      <c r="S50" s="207">
        <f>ISI!S46+NFM!S62+CHI!S51+NMM!S50+PPA!S51+FBT!S31+TRE!S31+MAE!S31+TEL!S31+WWP!S31+OIS!S31</f>
        <v>2431.8894239036972</v>
      </c>
      <c r="T50" s="207">
        <f>ISI!T46+NFM!T62+CHI!T51+NMM!T50+PPA!T51+FBT!T31+TRE!T31+MAE!T31+TEL!T31+WWP!T31+OIS!T31</f>
        <v>2446.8152192605326</v>
      </c>
      <c r="U50" s="207">
        <f>ISI!U46+NFM!U62+CHI!U51+NMM!U50+PPA!U51+FBT!U31+TRE!U31+MAE!U31+TEL!U31+WWP!U31+OIS!U31</f>
        <v>2415.3898538263111</v>
      </c>
      <c r="V50" s="207">
        <f>ISI!V46+NFM!V62+CHI!V51+NMM!V50+PPA!V51+FBT!V31+TRE!V31+MAE!V31+TEL!V31+WWP!V31+OIS!V31</f>
        <v>2257.3576096302663</v>
      </c>
      <c r="W50" s="207">
        <f>ISI!W46+NFM!W62+CHI!W51+NMM!W50+PPA!W51+FBT!W31+TRE!W31+MAE!W31+TEL!W31+WWP!W31+OIS!W31</f>
        <v>2308.1675838349097</v>
      </c>
      <c r="X50" s="207">
        <f>ISI!X46+NFM!X62+CHI!X51+NMM!X50+PPA!X51+FBT!X31+TRE!X31+MAE!X31+TEL!X31+WWP!X31+OIS!X31</f>
        <v>2199.8232158211522</v>
      </c>
      <c r="Y50" s="207">
        <f>ISI!Y46+NFM!Y62+CHI!Y51+NMM!Y50+PPA!Y51+FBT!Y31+TRE!Y31+MAE!Y31+TEL!Y31+WWP!Y31+OIS!Y31</f>
        <v>2028.4038693035252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5959.7442820292345</v>
      </c>
      <c r="C51" s="210">
        <f t="shared" si="4"/>
        <v>6120.4756663800508</v>
      </c>
      <c r="D51" s="210">
        <f t="shared" si="4"/>
        <v>6094.1864144454003</v>
      </c>
      <c r="E51" s="210">
        <f t="shared" si="4"/>
        <v>6457.6722269991405</v>
      </c>
      <c r="F51" s="210">
        <f t="shared" si="4"/>
        <v>6830.4092003439373</v>
      </c>
      <c r="G51" s="210">
        <f t="shared" si="4"/>
        <v>7188.5123817712838</v>
      </c>
      <c r="H51" s="210">
        <f t="shared" si="4"/>
        <v>7354.4024935511607</v>
      </c>
      <c r="I51" s="210">
        <f t="shared" si="4"/>
        <v>7429.832072227</v>
      </c>
      <c r="J51" s="210">
        <f t="shared" si="4"/>
        <v>7365.5569217540824</v>
      </c>
      <c r="K51" s="210">
        <f t="shared" si="4"/>
        <v>7125.4138435081677</v>
      </c>
      <c r="L51" s="210">
        <f t="shared" si="4"/>
        <v>7565.7169389509872</v>
      </c>
      <c r="M51" s="210">
        <f t="shared" si="4"/>
        <v>7594.3128976784192</v>
      </c>
      <c r="N51" s="210">
        <f t="shared" si="4"/>
        <v>7652.5963886500413</v>
      </c>
      <c r="O51" s="210">
        <f t="shared" si="4"/>
        <v>7494.5801375752326</v>
      </c>
      <c r="P51" s="210">
        <f t="shared" si="4"/>
        <v>7340.5520206362853</v>
      </c>
      <c r="Q51" s="210">
        <f t="shared" si="4"/>
        <v>7363.8967325881322</v>
      </c>
      <c r="R51" s="210">
        <f t="shared" si="4"/>
        <v>7608.4475494411017</v>
      </c>
      <c r="S51" s="210">
        <f t="shared" si="4"/>
        <v>7629.1564058469457</v>
      </c>
      <c r="T51" s="210">
        <f t="shared" si="4"/>
        <v>7563.2914015477218</v>
      </c>
      <c r="U51" s="210">
        <f t="shared" si="4"/>
        <v>7542.2854686156479</v>
      </c>
      <c r="V51" s="210">
        <f t="shared" si="4"/>
        <v>7247.2305245055895</v>
      </c>
      <c r="W51" s="210">
        <f t="shared" si="4"/>
        <v>7498.3690455717979</v>
      </c>
      <c r="X51" s="210">
        <f t="shared" si="4"/>
        <v>7500.3875322441963</v>
      </c>
      <c r="Y51" s="210">
        <f t="shared" si="4"/>
        <v>6941.1165950128961</v>
      </c>
    </row>
    <row r="52" spans="1:25" ht="12" customHeight="1" x14ac:dyDescent="0.25">
      <c r="A52" s="17" t="s">
        <v>14</v>
      </c>
      <c r="B52" s="209">
        <f>ISI!B$47</f>
        <v>843.84643164230454</v>
      </c>
      <c r="C52" s="209">
        <f>ISI!C$47</f>
        <v>762.20713671539136</v>
      </c>
      <c r="D52" s="209">
        <f>ISI!D$47</f>
        <v>752.11203783318979</v>
      </c>
      <c r="E52" s="209">
        <f>ISI!E$47</f>
        <v>780.07549441100593</v>
      </c>
      <c r="F52" s="209">
        <f>ISI!F$47</f>
        <v>846.24582975064482</v>
      </c>
      <c r="G52" s="209">
        <f>ISI!G$47</f>
        <v>788.95327683807682</v>
      </c>
      <c r="H52" s="209">
        <f>ISI!H$47</f>
        <v>805.61003203332325</v>
      </c>
      <c r="I52" s="209">
        <f>ISI!I$47</f>
        <v>796.60171684512079</v>
      </c>
      <c r="J52" s="209">
        <f>ISI!J$47</f>
        <v>820.51474166578896</v>
      </c>
      <c r="K52" s="209">
        <f>ISI!K$47</f>
        <v>732.31527476911515</v>
      </c>
      <c r="L52" s="209">
        <f>ISI!L$47</f>
        <v>799.33183394141633</v>
      </c>
      <c r="M52" s="209">
        <f>ISI!M$47</f>
        <v>817.63801869582869</v>
      </c>
      <c r="N52" s="209">
        <f>ISI!N$47</f>
        <v>834.3657840361094</v>
      </c>
      <c r="O52" s="209">
        <f>ISI!O$47</f>
        <v>855.29385444742491</v>
      </c>
      <c r="P52" s="209">
        <f>ISI!P$47</f>
        <v>851.60788779882841</v>
      </c>
      <c r="Q52" s="209">
        <f>ISI!Q$47</f>
        <v>886.84204423907602</v>
      </c>
      <c r="R52" s="209">
        <f>ISI!R$47</f>
        <v>887.74992769277912</v>
      </c>
      <c r="S52" s="209">
        <f>ISI!S$47</f>
        <v>902.64153645186752</v>
      </c>
      <c r="T52" s="209">
        <f>ISI!T$47</f>
        <v>858.66160265095596</v>
      </c>
      <c r="U52" s="209">
        <f>ISI!U$47</f>
        <v>917.58486669306774</v>
      </c>
      <c r="V52" s="209">
        <f>ISI!V$47</f>
        <v>882.82600172368586</v>
      </c>
      <c r="W52" s="209">
        <f>ISI!W$47</f>
        <v>822.50312059565488</v>
      </c>
      <c r="X52" s="209">
        <f>ISI!X$47</f>
        <v>866.67402525210332</v>
      </c>
      <c r="Y52" s="209">
        <f>ISI!Y$47</f>
        <v>891.78133033257643</v>
      </c>
    </row>
    <row r="53" spans="1:25" ht="12" customHeight="1" x14ac:dyDescent="0.25">
      <c r="A53" s="18" t="s">
        <v>43</v>
      </c>
      <c r="B53" s="204">
        <f>ISI!B$48</f>
        <v>790.49292387702781</v>
      </c>
      <c r="C53" s="204">
        <f>ISI!C$48</f>
        <v>710.10430514034078</v>
      </c>
      <c r="D53" s="204">
        <f>ISI!D$48</f>
        <v>701.5370270624519</v>
      </c>
      <c r="E53" s="204">
        <f>ISI!E$48</f>
        <v>726.35956520689172</v>
      </c>
      <c r="F53" s="204">
        <f>ISI!F$48</f>
        <v>787.52478298538972</v>
      </c>
      <c r="G53" s="204">
        <f>ISI!G$48</f>
        <v>731.68046528352761</v>
      </c>
      <c r="H53" s="204">
        <f>ISI!H$48</f>
        <v>746.35432548081553</v>
      </c>
      <c r="I53" s="204">
        <f>ISI!I$48</f>
        <v>732.56367347764217</v>
      </c>
      <c r="J53" s="204">
        <f>ISI!J$48</f>
        <v>754.58893041077067</v>
      </c>
      <c r="K53" s="204">
        <f>ISI!K$48</f>
        <v>676.16417226285807</v>
      </c>
      <c r="L53" s="204">
        <f>ISI!L$48</f>
        <v>740.89937841755079</v>
      </c>
      <c r="M53" s="204">
        <f>ISI!M$48</f>
        <v>754.7051693926569</v>
      </c>
      <c r="N53" s="204">
        <f>ISI!N$48</f>
        <v>772.3050780678476</v>
      </c>
      <c r="O53" s="204">
        <f>ISI!O$48</f>
        <v>794.88961257965241</v>
      </c>
      <c r="P53" s="204">
        <f>ISI!P$48</f>
        <v>788.66846454778124</v>
      </c>
      <c r="Q53" s="204">
        <f>ISI!Q$48</f>
        <v>825.07062340320181</v>
      </c>
      <c r="R53" s="204">
        <f>ISI!R$48</f>
        <v>824.95684367688398</v>
      </c>
      <c r="S53" s="204">
        <f>ISI!S$48</f>
        <v>836.34395078855289</v>
      </c>
      <c r="T53" s="204">
        <f>ISI!T$48</f>
        <v>790.44319027451002</v>
      </c>
      <c r="U53" s="204">
        <f>ISI!U$48</f>
        <v>850.92200755682711</v>
      </c>
      <c r="V53" s="204">
        <f>ISI!V$48</f>
        <v>817.96007492702813</v>
      </c>
      <c r="W53" s="204">
        <f>ISI!W$48</f>
        <v>760.40294766009924</v>
      </c>
      <c r="X53" s="204">
        <f>ISI!X$48</f>
        <v>804.05846360560849</v>
      </c>
      <c r="Y53" s="204">
        <f>ISI!Y$48</f>
        <v>829.48824421969448</v>
      </c>
    </row>
    <row r="54" spans="1:25" ht="12" customHeight="1" x14ac:dyDescent="0.25">
      <c r="A54" s="18" t="s">
        <v>44</v>
      </c>
      <c r="B54" s="204">
        <f>ISI!B$49</f>
        <v>53.353507765276753</v>
      </c>
      <c r="C54" s="204">
        <f>ISI!C$49</f>
        <v>52.102831575050523</v>
      </c>
      <c r="D54" s="204">
        <f>ISI!D$49</f>
        <v>50.575010770737933</v>
      </c>
      <c r="E54" s="204">
        <f>ISI!E$49</f>
        <v>53.715929204114197</v>
      </c>
      <c r="F54" s="204">
        <f>ISI!F$49</f>
        <v>58.72104676525511</v>
      </c>
      <c r="G54" s="204">
        <f>ISI!G$49</f>
        <v>57.2728115545492</v>
      </c>
      <c r="H54" s="204">
        <f>ISI!H$49</f>
        <v>59.255706552507711</v>
      </c>
      <c r="I54" s="204">
        <f>ISI!I$49</f>
        <v>64.038043367478636</v>
      </c>
      <c r="J54" s="204">
        <f>ISI!J$49</f>
        <v>65.925811255018289</v>
      </c>
      <c r="K54" s="204">
        <f>ISI!K$49</f>
        <v>56.151102506257082</v>
      </c>
      <c r="L54" s="204">
        <f>ISI!L$49</f>
        <v>58.432455523865563</v>
      </c>
      <c r="M54" s="204">
        <f>ISI!M$49</f>
        <v>62.93284930317175</v>
      </c>
      <c r="N54" s="204">
        <f>ISI!N$49</f>
        <v>62.06070596826175</v>
      </c>
      <c r="O54" s="204">
        <f>ISI!O$49</f>
        <v>60.40424186777247</v>
      </c>
      <c r="P54" s="204">
        <f>ISI!P$49</f>
        <v>62.93942325104716</v>
      </c>
      <c r="Q54" s="204">
        <f>ISI!Q$49</f>
        <v>61.771420835874231</v>
      </c>
      <c r="R54" s="204">
        <f>ISI!R$49</f>
        <v>62.793084015895097</v>
      </c>
      <c r="S54" s="204">
        <f>ISI!S$49</f>
        <v>66.297585663314678</v>
      </c>
      <c r="T54" s="204">
        <f>ISI!T$49</f>
        <v>68.218412376445883</v>
      </c>
      <c r="U54" s="204">
        <f>ISI!U$49</f>
        <v>66.662859136240598</v>
      </c>
      <c r="V54" s="204">
        <f>ISI!V$49</f>
        <v>64.865926796657718</v>
      </c>
      <c r="W54" s="204">
        <f>ISI!W$49</f>
        <v>62.100172935555683</v>
      </c>
      <c r="X54" s="204">
        <f>ISI!X$49</f>
        <v>62.615561646494811</v>
      </c>
      <c r="Y54" s="204">
        <f>ISI!Y$49</f>
        <v>62.29308611288193</v>
      </c>
    </row>
    <row r="55" spans="1:25" ht="12" customHeight="1" x14ac:dyDescent="0.25">
      <c r="A55" s="19" t="s">
        <v>18</v>
      </c>
      <c r="B55" s="205">
        <f>NFM!B$63</f>
        <v>132.13190025795353</v>
      </c>
      <c r="C55" s="205">
        <f>NFM!C$63</f>
        <v>136.90877042132414</v>
      </c>
      <c r="D55" s="205">
        <f>NFM!D$63</f>
        <v>140.43542562338777</v>
      </c>
      <c r="E55" s="205">
        <f>NFM!E$63</f>
        <v>146.523301805675</v>
      </c>
      <c r="F55" s="205">
        <f>NFM!F$63</f>
        <v>157.46543422183998</v>
      </c>
      <c r="G55" s="205">
        <f>NFM!G$63</f>
        <v>159.22293430899407</v>
      </c>
      <c r="H55" s="205">
        <f>NFM!H$63</f>
        <v>163.84563050120411</v>
      </c>
      <c r="I55" s="205">
        <f>NFM!I$63</f>
        <v>181.1950437271941</v>
      </c>
      <c r="J55" s="205">
        <f>NFM!J$63</f>
        <v>181.26499664509996</v>
      </c>
      <c r="K55" s="205">
        <f>NFM!K$63</f>
        <v>168.44320254980857</v>
      </c>
      <c r="L55" s="205">
        <f>NFM!L$63</f>
        <v>177.86349880295566</v>
      </c>
      <c r="M55" s="205">
        <f>NFM!M$63</f>
        <v>192.77067093265214</v>
      </c>
      <c r="N55" s="205">
        <f>NFM!N$63</f>
        <v>191.73904658180149</v>
      </c>
      <c r="O55" s="205">
        <f>NFM!O$63</f>
        <v>206.3123657037022</v>
      </c>
      <c r="P55" s="205">
        <f>NFM!P$63</f>
        <v>205.33288366913035</v>
      </c>
      <c r="Q55" s="205">
        <f>NFM!Q$63</f>
        <v>205.89922201527156</v>
      </c>
      <c r="R55" s="205">
        <f>NFM!R$63</f>
        <v>217.30846120975721</v>
      </c>
      <c r="S55" s="205">
        <f>NFM!S$63</f>
        <v>215.38886715055912</v>
      </c>
      <c r="T55" s="205">
        <f>NFM!T$63</f>
        <v>233.99991469519432</v>
      </c>
      <c r="U55" s="205">
        <f>NFM!U$63</f>
        <v>220.18404285417569</v>
      </c>
      <c r="V55" s="205">
        <f>NFM!V$63</f>
        <v>198.94944436473398</v>
      </c>
      <c r="W55" s="205">
        <f>NFM!W$63</f>
        <v>225.82444631760885</v>
      </c>
      <c r="X55" s="205">
        <f>NFM!X$63</f>
        <v>225.55084104145647</v>
      </c>
      <c r="Y55" s="205">
        <f>NFM!Y$63</f>
        <v>206.24456963963723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26.275040967586229</v>
      </c>
      <c r="C57" s="204">
        <f>NFM!C$65</f>
        <v>28.89010065005883</v>
      </c>
      <c r="D57" s="204">
        <f>NFM!D$65</f>
        <v>31.223226822799869</v>
      </c>
      <c r="E57" s="204">
        <f>NFM!E$65</f>
        <v>33.537405489439209</v>
      </c>
      <c r="F57" s="204">
        <f>NFM!F$65</f>
        <v>32.265260510526403</v>
      </c>
      <c r="G57" s="204">
        <f>NFM!G$65</f>
        <v>32.964242162659858</v>
      </c>
      <c r="H57" s="204">
        <f>NFM!H$65</f>
        <v>32.315987720459809</v>
      </c>
      <c r="I57" s="204">
        <f>NFM!I$65</f>
        <v>35.879727160185503</v>
      </c>
      <c r="J57" s="204">
        <f>NFM!J$65</f>
        <v>30.888704019379151</v>
      </c>
      <c r="K57" s="204">
        <f>NFM!K$65</f>
        <v>42.545501049024189</v>
      </c>
      <c r="L57" s="204">
        <f>NFM!L$65</f>
        <v>47.935451975283762</v>
      </c>
      <c r="M57" s="204">
        <f>NFM!M$65</f>
        <v>53.02823942513804</v>
      </c>
      <c r="N57" s="204">
        <f>NFM!N$65</f>
        <v>53.242929414914506</v>
      </c>
      <c r="O57" s="204">
        <f>NFM!O$65</f>
        <v>69.777652168706595</v>
      </c>
      <c r="P57" s="204">
        <f>NFM!P$65</f>
        <v>70.473182444375652</v>
      </c>
      <c r="Q57" s="204">
        <f>NFM!Q$65</f>
        <v>71.315724677246749</v>
      </c>
      <c r="R57" s="204">
        <f>NFM!R$65</f>
        <v>68.228220695635798</v>
      </c>
      <c r="S57" s="204">
        <f>NFM!S$65</f>
        <v>68.481965839990536</v>
      </c>
      <c r="T57" s="204">
        <f>NFM!T$65</f>
        <v>70.799708947255027</v>
      </c>
      <c r="U57" s="204">
        <f>NFM!U$65</f>
        <v>66.062659578650013</v>
      </c>
      <c r="V57" s="204">
        <f>NFM!V$65</f>
        <v>55.184940144637267</v>
      </c>
      <c r="W57" s="204">
        <f>NFM!W$65</f>
        <v>66.210364241127252</v>
      </c>
      <c r="X57" s="204">
        <f>NFM!X$65</f>
        <v>75.219348516696172</v>
      </c>
      <c r="Y57" s="204">
        <f>NFM!Y$65</f>
        <v>70.013606501624622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26.275040967586229</v>
      </c>
      <c r="C59" s="212">
        <f>NFM!C$67</f>
        <v>28.89010065005883</v>
      </c>
      <c r="D59" s="212">
        <f>NFM!D$67</f>
        <v>31.223226822799869</v>
      </c>
      <c r="E59" s="212">
        <f>NFM!E$67</f>
        <v>33.537405489439209</v>
      </c>
      <c r="F59" s="212">
        <f>NFM!F$67</f>
        <v>32.265260510526403</v>
      </c>
      <c r="G59" s="212">
        <f>NFM!G$67</f>
        <v>32.964242162659858</v>
      </c>
      <c r="H59" s="212">
        <f>NFM!H$67</f>
        <v>32.315987720459809</v>
      </c>
      <c r="I59" s="212">
        <f>NFM!I$67</f>
        <v>35.879727160185503</v>
      </c>
      <c r="J59" s="212">
        <f>NFM!J$67</f>
        <v>30.888704019379151</v>
      </c>
      <c r="K59" s="212">
        <f>NFM!K$67</f>
        <v>42.545501049024189</v>
      </c>
      <c r="L59" s="212">
        <f>NFM!L$67</f>
        <v>47.935451975283762</v>
      </c>
      <c r="M59" s="212">
        <f>NFM!M$67</f>
        <v>53.02823942513804</v>
      </c>
      <c r="N59" s="212">
        <f>NFM!N$67</f>
        <v>53.242929414914506</v>
      </c>
      <c r="O59" s="212">
        <f>NFM!O$67</f>
        <v>69.777652168706595</v>
      </c>
      <c r="P59" s="212">
        <f>NFM!P$67</f>
        <v>70.473182444375652</v>
      </c>
      <c r="Q59" s="212">
        <f>NFM!Q$67</f>
        <v>71.315724677246749</v>
      </c>
      <c r="R59" s="212">
        <f>NFM!R$67</f>
        <v>68.228220695635798</v>
      </c>
      <c r="S59" s="212">
        <f>NFM!S$67</f>
        <v>68.481965839990536</v>
      </c>
      <c r="T59" s="212">
        <f>NFM!T$67</f>
        <v>70.799708947255027</v>
      </c>
      <c r="U59" s="212">
        <f>NFM!U$67</f>
        <v>66.062659578650013</v>
      </c>
      <c r="V59" s="212">
        <f>NFM!V$67</f>
        <v>55.184940144637267</v>
      </c>
      <c r="W59" s="212">
        <f>NFM!W$67</f>
        <v>66.210364241127252</v>
      </c>
      <c r="X59" s="212">
        <f>NFM!X$67</f>
        <v>75.219348516696172</v>
      </c>
      <c r="Y59" s="212">
        <f>NFM!Y$67</f>
        <v>70.013606501624622</v>
      </c>
    </row>
    <row r="60" spans="1:25" ht="12" customHeight="1" x14ac:dyDescent="0.25">
      <c r="A60" s="18" t="s">
        <v>47</v>
      </c>
      <c r="B60" s="204">
        <f>NFM!B$68</f>
        <v>105.8568592903673</v>
      </c>
      <c r="C60" s="204">
        <f>NFM!C$68</f>
        <v>108.01866977126529</v>
      </c>
      <c r="D60" s="204">
        <f>NFM!D$68</f>
        <v>109.2121988005879</v>
      </c>
      <c r="E60" s="204">
        <f>NFM!E$68</f>
        <v>112.9858963162358</v>
      </c>
      <c r="F60" s="204">
        <f>NFM!F$68</f>
        <v>125.2001737113136</v>
      </c>
      <c r="G60" s="204">
        <f>NFM!G$68</f>
        <v>126.2586921463342</v>
      </c>
      <c r="H60" s="204">
        <f>NFM!H$68</f>
        <v>131.5296427807443</v>
      </c>
      <c r="I60" s="204">
        <f>NFM!I$68</f>
        <v>145.31531656700861</v>
      </c>
      <c r="J60" s="204">
        <f>NFM!J$68</f>
        <v>150.37629262572079</v>
      </c>
      <c r="K60" s="204">
        <f>NFM!K$68</f>
        <v>125.89770150078439</v>
      </c>
      <c r="L60" s="204">
        <f>NFM!L$68</f>
        <v>129.92804682767189</v>
      </c>
      <c r="M60" s="204">
        <f>NFM!M$68</f>
        <v>139.74243150751411</v>
      </c>
      <c r="N60" s="204">
        <f>NFM!N$68</f>
        <v>138.49611716688699</v>
      </c>
      <c r="O60" s="204">
        <f>NFM!O$68</f>
        <v>136.5347135349956</v>
      </c>
      <c r="P60" s="204">
        <f>NFM!P$68</f>
        <v>134.8597012247547</v>
      </c>
      <c r="Q60" s="204">
        <f>NFM!Q$68</f>
        <v>134.58349733802481</v>
      </c>
      <c r="R60" s="204">
        <f>NFM!R$68</f>
        <v>149.08024051412141</v>
      </c>
      <c r="S60" s="204">
        <f>NFM!S$68</f>
        <v>146.9069013105686</v>
      </c>
      <c r="T60" s="204">
        <f>NFM!T$68</f>
        <v>163.20020574793929</v>
      </c>
      <c r="U60" s="204">
        <f>NFM!U$68</f>
        <v>154.12138327552569</v>
      </c>
      <c r="V60" s="204">
        <f>NFM!V$68</f>
        <v>143.76450422009671</v>
      </c>
      <c r="W60" s="204">
        <f>NFM!W$68</f>
        <v>159.61408207648159</v>
      </c>
      <c r="X60" s="204">
        <f>NFM!X$68</f>
        <v>150.33149252476031</v>
      </c>
      <c r="Y60" s="204">
        <f>NFM!Y$68</f>
        <v>136.23096313801261</v>
      </c>
    </row>
    <row r="61" spans="1:25" ht="12" customHeight="1" x14ac:dyDescent="0.25">
      <c r="A61" s="19" t="s">
        <v>19</v>
      </c>
      <c r="B61" s="205">
        <f>CHI!B$52</f>
        <v>817.43439380911445</v>
      </c>
      <c r="C61" s="205">
        <f>CHI!C$52</f>
        <v>805.11848667239906</v>
      </c>
      <c r="D61" s="205">
        <f>CHI!D$52</f>
        <v>823.65563198624238</v>
      </c>
      <c r="E61" s="205">
        <f>CHI!E$52</f>
        <v>890.07420464316419</v>
      </c>
      <c r="F61" s="205">
        <f>CHI!F$52</f>
        <v>886.27480653482314</v>
      </c>
      <c r="G61" s="205">
        <f>CHI!G$52</f>
        <v>898.81973625270348</v>
      </c>
      <c r="H61" s="205">
        <f>CHI!H$52</f>
        <v>864.7819908574271</v>
      </c>
      <c r="I61" s="205">
        <f>CHI!I$52</f>
        <v>870.34413690548138</v>
      </c>
      <c r="J61" s="205">
        <f>CHI!J$52</f>
        <v>894.29086286006918</v>
      </c>
      <c r="K61" s="205">
        <f>CHI!K$52</f>
        <v>927.51201311082286</v>
      </c>
      <c r="L61" s="205">
        <f>CHI!L$52</f>
        <v>1015.5297799219056</v>
      </c>
      <c r="M61" s="205">
        <f>CHI!M$52</f>
        <v>1003.8923035646278</v>
      </c>
      <c r="N61" s="205">
        <f>CHI!N$52</f>
        <v>1027.7354256184112</v>
      </c>
      <c r="O61" s="205">
        <f>CHI!O$52</f>
        <v>993.6085182578372</v>
      </c>
      <c r="P61" s="205">
        <f>CHI!P$52</f>
        <v>996.7786361817034</v>
      </c>
      <c r="Q61" s="205">
        <f>CHI!Q$52</f>
        <v>995.3031267696507</v>
      </c>
      <c r="R61" s="205">
        <f>CHI!R$52</f>
        <v>1077.4113855838509</v>
      </c>
      <c r="S61" s="205">
        <f>CHI!S$52</f>
        <v>1095.4776191115495</v>
      </c>
      <c r="T61" s="205">
        <f>CHI!T$52</f>
        <v>1062.0539501866706</v>
      </c>
      <c r="U61" s="205">
        <f>CHI!U$52</f>
        <v>1089.1682621228547</v>
      </c>
      <c r="V61" s="205">
        <f>CHI!V$52</f>
        <v>1038.8053001664293</v>
      </c>
      <c r="W61" s="205">
        <f>CHI!W$52</f>
        <v>1110.3894348084402</v>
      </c>
      <c r="X61" s="205">
        <f>CHI!X$52</f>
        <v>1031.5378197714708</v>
      </c>
      <c r="Y61" s="205">
        <f>CHI!Y$52</f>
        <v>957.07213667556209</v>
      </c>
    </row>
    <row r="62" spans="1:25" ht="12" customHeight="1" x14ac:dyDescent="0.25">
      <c r="A62" s="18" t="s">
        <v>59</v>
      </c>
      <c r="B62" s="204">
        <f>CHI!B$53</f>
        <v>428.71987891226649</v>
      </c>
      <c r="C62" s="204">
        <f>CHI!C$53</f>
        <v>409.73868791027155</v>
      </c>
      <c r="D62" s="204">
        <f>CHI!D$53</f>
        <v>442.02664580993167</v>
      </c>
      <c r="E62" s="204">
        <f>CHI!E$53</f>
        <v>472.99643530515573</v>
      </c>
      <c r="F62" s="204">
        <f>CHI!F$53</f>
        <v>492.68061042036675</v>
      </c>
      <c r="G62" s="204">
        <f>CHI!G$53</f>
        <v>489.15802526075004</v>
      </c>
      <c r="H62" s="204">
        <f>CHI!H$53</f>
        <v>471.76453974737979</v>
      </c>
      <c r="I62" s="204">
        <f>CHI!I$53</f>
        <v>491.1626213486536</v>
      </c>
      <c r="J62" s="204">
        <f>CHI!J$53</f>
        <v>554.01936003582455</v>
      </c>
      <c r="K62" s="204">
        <f>CHI!K$53</f>
        <v>489.63933695696915</v>
      </c>
      <c r="L62" s="204">
        <f>CHI!L$53</f>
        <v>655.02429250848695</v>
      </c>
      <c r="M62" s="204">
        <f>CHI!M$53</f>
        <v>650.01956221479213</v>
      </c>
      <c r="N62" s="204">
        <f>CHI!N$53</f>
        <v>584.00053090431152</v>
      </c>
      <c r="O62" s="204">
        <f>CHI!O$53</f>
        <v>607.19700806242508</v>
      </c>
      <c r="P62" s="204">
        <f>CHI!P$53</f>
        <v>602.42418042785675</v>
      </c>
      <c r="Q62" s="204">
        <f>CHI!Q$53</f>
        <v>663.52639790745752</v>
      </c>
      <c r="R62" s="204">
        <f>CHI!R$53</f>
        <v>771.61876571962307</v>
      </c>
      <c r="S62" s="204">
        <f>CHI!S$53</f>
        <v>761.96831397620531</v>
      </c>
      <c r="T62" s="204">
        <f>CHI!T$53</f>
        <v>707.94037737912868</v>
      </c>
      <c r="U62" s="204">
        <f>CHI!U$53</f>
        <v>726.85177776394789</v>
      </c>
      <c r="V62" s="204">
        <f>CHI!V$53</f>
        <v>679.94256393962291</v>
      </c>
      <c r="W62" s="204">
        <f>CHI!W$53</f>
        <v>788.89405737378706</v>
      </c>
      <c r="X62" s="204">
        <f>CHI!X$53</f>
        <v>750.04126027809662</v>
      </c>
      <c r="Y62" s="204">
        <f>CHI!Y$53</f>
        <v>557.74126774119759</v>
      </c>
    </row>
    <row r="63" spans="1:25" ht="12" customHeight="1" x14ac:dyDescent="0.25">
      <c r="A63" s="18" t="s">
        <v>49</v>
      </c>
      <c r="B63" s="204">
        <f>CHI!B$54</f>
        <v>320.59012609571948</v>
      </c>
      <c r="C63" s="204">
        <f>CHI!C$54</f>
        <v>333.56765778527478</v>
      </c>
      <c r="D63" s="204">
        <f>CHI!D$54</f>
        <v>318.09607708809432</v>
      </c>
      <c r="E63" s="204">
        <f>CHI!E$54</f>
        <v>348.84140341359472</v>
      </c>
      <c r="F63" s="204">
        <f>CHI!F$54</f>
        <v>331.36646110895629</v>
      </c>
      <c r="G63" s="204">
        <f>CHI!G$54</f>
        <v>327.96392213930523</v>
      </c>
      <c r="H63" s="204">
        <f>CHI!H$54</f>
        <v>311.6093569892663</v>
      </c>
      <c r="I63" s="204">
        <f>CHI!I$54</f>
        <v>284.18674590203528</v>
      </c>
      <c r="J63" s="204">
        <f>CHI!J$54</f>
        <v>261.77641931761929</v>
      </c>
      <c r="K63" s="204">
        <f>CHI!K$54</f>
        <v>342.0291403760823</v>
      </c>
      <c r="L63" s="204">
        <f>CHI!L$54</f>
        <v>261.9329782742571</v>
      </c>
      <c r="M63" s="204">
        <f>CHI!M$54</f>
        <v>255.01540969787649</v>
      </c>
      <c r="N63" s="204">
        <f>CHI!N$54</f>
        <v>342.27790376114137</v>
      </c>
      <c r="O63" s="204">
        <f>CHI!O$54</f>
        <v>282.96018698914492</v>
      </c>
      <c r="P63" s="204">
        <f>CHI!P$54</f>
        <v>297.25404493890449</v>
      </c>
      <c r="Q63" s="204">
        <f>CHI!Q$54</f>
        <v>230.16929597789019</v>
      </c>
      <c r="R63" s="204">
        <f>CHI!R$54</f>
        <v>143.13378734297069</v>
      </c>
      <c r="S63" s="204">
        <f>CHI!S$54</f>
        <v>160.78311807123791</v>
      </c>
      <c r="T63" s="204">
        <f>CHI!T$54</f>
        <v>192.36952007036791</v>
      </c>
      <c r="U63" s="204">
        <f>CHI!U$54</f>
        <v>201.33196157300819</v>
      </c>
      <c r="V63" s="204">
        <f>CHI!V$54</f>
        <v>192.01693513766929</v>
      </c>
      <c r="W63" s="204">
        <f>CHI!W$54</f>
        <v>199.24688216380201</v>
      </c>
      <c r="X63" s="204">
        <f>CHI!X$54</f>
        <v>165.92619549222781</v>
      </c>
      <c r="Y63" s="204">
        <f>CHI!Y$54</f>
        <v>275.54195436386101</v>
      </c>
    </row>
    <row r="64" spans="1:25" ht="12" customHeight="1" x14ac:dyDescent="0.25">
      <c r="A64" s="18" t="s">
        <v>50</v>
      </c>
      <c r="B64" s="204">
        <f>CHI!B$55</f>
        <v>68.124388801128475</v>
      </c>
      <c r="C64" s="204">
        <f>CHI!C$55</f>
        <v>61.812140976852817</v>
      </c>
      <c r="D64" s="204">
        <f>CHI!D$55</f>
        <v>63.532909088216329</v>
      </c>
      <c r="E64" s="204">
        <f>CHI!E$55</f>
        <v>68.236365924413803</v>
      </c>
      <c r="F64" s="204">
        <f>CHI!F$55</f>
        <v>62.227735005500143</v>
      </c>
      <c r="G64" s="204">
        <f>CHI!G$55</f>
        <v>81.697788852648301</v>
      </c>
      <c r="H64" s="204">
        <f>CHI!H$55</f>
        <v>81.408094120781044</v>
      </c>
      <c r="I64" s="204">
        <f>CHI!I$55</f>
        <v>94.994769654792506</v>
      </c>
      <c r="J64" s="204">
        <f>CHI!J$55</f>
        <v>78.495083506625377</v>
      </c>
      <c r="K64" s="204">
        <f>CHI!K$55</f>
        <v>95.843535777771422</v>
      </c>
      <c r="L64" s="204">
        <f>CHI!L$55</f>
        <v>98.572509139161625</v>
      </c>
      <c r="M64" s="204">
        <f>CHI!M$55</f>
        <v>98.857331651959143</v>
      </c>
      <c r="N64" s="204">
        <f>CHI!N$55</f>
        <v>101.45699095295829</v>
      </c>
      <c r="O64" s="204">
        <f>CHI!O$55</f>
        <v>103.4513232062673</v>
      </c>
      <c r="P64" s="204">
        <f>CHI!P$55</f>
        <v>97.100410814942194</v>
      </c>
      <c r="Q64" s="204">
        <f>CHI!Q$55</f>
        <v>101.60743288430299</v>
      </c>
      <c r="R64" s="204">
        <f>CHI!R$55</f>
        <v>162.6588325212573</v>
      </c>
      <c r="S64" s="204">
        <f>CHI!S$55</f>
        <v>172.72618706410631</v>
      </c>
      <c r="T64" s="204">
        <f>CHI!T$55</f>
        <v>161.744052737174</v>
      </c>
      <c r="U64" s="204">
        <f>CHI!U$55</f>
        <v>160.9845227858986</v>
      </c>
      <c r="V64" s="204">
        <f>CHI!V$55</f>
        <v>166.84580108913721</v>
      </c>
      <c r="W64" s="204">
        <f>CHI!W$55</f>
        <v>122.24849527085129</v>
      </c>
      <c r="X64" s="204">
        <f>CHI!X$55</f>
        <v>115.5703640011464</v>
      </c>
      <c r="Y64" s="204">
        <f>CHI!Y$55</f>
        <v>123.78891457050349</v>
      </c>
    </row>
    <row r="65" spans="1:25" ht="12" customHeight="1" x14ac:dyDescent="0.25">
      <c r="A65" s="19" t="s">
        <v>20</v>
      </c>
      <c r="B65" s="205">
        <f>NMM!B$51</f>
        <v>744.57300085984548</v>
      </c>
      <c r="C65" s="205">
        <f>NMM!C$51</f>
        <v>769.2941530524505</v>
      </c>
      <c r="D65" s="205">
        <f>NMM!D$51</f>
        <v>810.31573516767003</v>
      </c>
      <c r="E65" s="205">
        <f>NMM!E$51</f>
        <v>802.74987102321552</v>
      </c>
      <c r="F65" s="205">
        <f>NMM!F$51</f>
        <v>855.61504729148749</v>
      </c>
      <c r="G65" s="205">
        <f>NMM!G$51</f>
        <v>825.22525660826682</v>
      </c>
      <c r="H65" s="205">
        <f>NMM!H$51</f>
        <v>913.84906197492739</v>
      </c>
      <c r="I65" s="205">
        <f>NMM!I$51</f>
        <v>944.06161154506958</v>
      </c>
      <c r="J65" s="205">
        <f>NMM!J$51</f>
        <v>959.10333558778905</v>
      </c>
      <c r="K65" s="205">
        <f>NMM!K$51</f>
        <v>866.20534629864449</v>
      </c>
      <c r="L65" s="205">
        <f>NMM!L$51</f>
        <v>860.35776443645716</v>
      </c>
      <c r="M65" s="205">
        <f>NMM!M$51</f>
        <v>888.52988840794478</v>
      </c>
      <c r="N65" s="205">
        <f>NMM!N$51</f>
        <v>847.85898992444788</v>
      </c>
      <c r="O65" s="205">
        <f>NMM!O$51</f>
        <v>929.78632732356289</v>
      </c>
      <c r="P65" s="205">
        <f>NMM!P$51</f>
        <v>927.01451165548406</v>
      </c>
      <c r="Q65" s="205">
        <f>NMM!Q$51</f>
        <v>949.13605206679108</v>
      </c>
      <c r="R65" s="205">
        <f>NMM!R$51</f>
        <v>953.90997707720044</v>
      </c>
      <c r="S65" s="205">
        <f>NMM!S$51</f>
        <v>948.64960205555371</v>
      </c>
      <c r="T65" s="205">
        <f>NMM!T$51</f>
        <v>918.06666183912773</v>
      </c>
      <c r="U65" s="205">
        <f>NMM!U$51</f>
        <v>904.34842883369288</v>
      </c>
      <c r="V65" s="205">
        <f>NMM!V$51</f>
        <v>949.24703044309081</v>
      </c>
      <c r="W65" s="205">
        <f>NMM!W$51</f>
        <v>985.73691235951594</v>
      </c>
      <c r="X65" s="205">
        <f>NMM!X$51</f>
        <v>959.41689941303684</v>
      </c>
      <c r="Y65" s="205">
        <f>NMM!Y$51</f>
        <v>811.50938098373217</v>
      </c>
    </row>
    <row r="66" spans="1:25" ht="12" customHeight="1" x14ac:dyDescent="0.25">
      <c r="A66" s="18" t="s">
        <v>51</v>
      </c>
      <c r="B66" s="204">
        <f>NMM!B$52</f>
        <v>283.27503586845472</v>
      </c>
      <c r="C66" s="204">
        <f>NMM!C$52</f>
        <v>293.15347575010082</v>
      </c>
      <c r="D66" s="204">
        <f>NMM!D$52</f>
        <v>323.33823534036679</v>
      </c>
      <c r="E66" s="204">
        <f>NMM!E$52</f>
        <v>305.40530223128877</v>
      </c>
      <c r="F66" s="204">
        <f>NMM!F$52</f>
        <v>338.00394246804018</v>
      </c>
      <c r="G66" s="204">
        <f>NMM!G$52</f>
        <v>329.90060217074199</v>
      </c>
      <c r="H66" s="204">
        <f>NMM!H$52</f>
        <v>361.8311458806254</v>
      </c>
      <c r="I66" s="204">
        <f>NMM!I$52</f>
        <v>360.02964823985388</v>
      </c>
      <c r="J66" s="204">
        <f>NMM!J$52</f>
        <v>393.36237652302879</v>
      </c>
      <c r="K66" s="204">
        <f>NMM!K$52</f>
        <v>357.78231930779771</v>
      </c>
      <c r="L66" s="204">
        <f>NMM!L$52</f>
        <v>329.74953392680862</v>
      </c>
      <c r="M66" s="204">
        <f>NMM!M$52</f>
        <v>320.41071746841737</v>
      </c>
      <c r="N66" s="204">
        <f>NMM!N$52</f>
        <v>357.82704396963618</v>
      </c>
      <c r="O66" s="204">
        <f>NMM!O$52</f>
        <v>401.23109344394362</v>
      </c>
      <c r="P66" s="204">
        <f>NMM!P$52</f>
        <v>385.51906360213229</v>
      </c>
      <c r="Q66" s="204">
        <f>NMM!Q$52</f>
        <v>400.69940444498502</v>
      </c>
      <c r="R66" s="204">
        <f>NMM!R$52</f>
        <v>415.93563154800671</v>
      </c>
      <c r="S66" s="204">
        <f>NMM!S$52</f>
        <v>409.26359155292482</v>
      </c>
      <c r="T66" s="204">
        <f>NMM!T$52</f>
        <v>432.90799391342591</v>
      </c>
      <c r="U66" s="204">
        <f>NMM!U$52</f>
        <v>347.36077455728321</v>
      </c>
      <c r="V66" s="204">
        <f>NMM!V$52</f>
        <v>391.62621417936509</v>
      </c>
      <c r="W66" s="204">
        <f>NMM!W$52</f>
        <v>435.37301892395089</v>
      </c>
      <c r="X66" s="204">
        <f>NMM!X$52</f>
        <v>424.86356989779659</v>
      </c>
      <c r="Y66" s="204">
        <f>NMM!Y$52</f>
        <v>357.86632933938051</v>
      </c>
    </row>
    <row r="67" spans="1:25" ht="12" customHeight="1" x14ac:dyDescent="0.25">
      <c r="A67" s="18" t="s">
        <v>52</v>
      </c>
      <c r="B67" s="204">
        <f>NMM!B$53</f>
        <v>336.84892603214308</v>
      </c>
      <c r="C67" s="204">
        <f>NMM!C$53</f>
        <v>337.48596909874379</v>
      </c>
      <c r="D67" s="204">
        <f>NMM!D$53</f>
        <v>351.02880510001398</v>
      </c>
      <c r="E67" s="204">
        <f>NMM!E$53</f>
        <v>346.39560385488619</v>
      </c>
      <c r="F67" s="204">
        <f>NMM!F$53</f>
        <v>383.83980729391482</v>
      </c>
      <c r="G67" s="204">
        <f>NMM!G$53</f>
        <v>366.88472761933502</v>
      </c>
      <c r="H67" s="204">
        <f>NMM!H$53</f>
        <v>398.43887829778879</v>
      </c>
      <c r="I67" s="204">
        <f>NMM!I$53</f>
        <v>416.1262283513978</v>
      </c>
      <c r="J67" s="204">
        <f>NMM!J$53</f>
        <v>387.8728280295137</v>
      </c>
      <c r="K67" s="204">
        <f>NMM!K$53</f>
        <v>343.47516930666018</v>
      </c>
      <c r="L67" s="204">
        <f>NMM!L$53</f>
        <v>357.79615506189151</v>
      </c>
      <c r="M67" s="204">
        <f>NMM!M$53</f>
        <v>414.52641460071658</v>
      </c>
      <c r="N67" s="204">
        <f>NMM!N$53</f>
        <v>339.32954210183959</v>
      </c>
      <c r="O67" s="204">
        <f>NMM!O$53</f>
        <v>369.44099838540927</v>
      </c>
      <c r="P67" s="204">
        <f>NMM!P$53</f>
        <v>371.4745247372889</v>
      </c>
      <c r="Q67" s="204">
        <f>NMM!Q$53</f>
        <v>393.62122663255172</v>
      </c>
      <c r="R67" s="204">
        <f>NMM!R$53</f>
        <v>401.77065191703161</v>
      </c>
      <c r="S67" s="204">
        <f>NMM!S$53</f>
        <v>394.81367785469251</v>
      </c>
      <c r="T67" s="204">
        <f>NMM!T$53</f>
        <v>354.42611249317468</v>
      </c>
      <c r="U67" s="204">
        <f>NMM!U$53</f>
        <v>417.92680601420261</v>
      </c>
      <c r="V67" s="204">
        <f>NMM!V$53</f>
        <v>457.59900200767362</v>
      </c>
      <c r="W67" s="204">
        <f>NMM!W$53</f>
        <v>457.11700738144322</v>
      </c>
      <c r="X67" s="204">
        <f>NMM!X$53</f>
        <v>444.63092611626462</v>
      </c>
      <c r="Y67" s="204">
        <f>NMM!Y$53</f>
        <v>363.81738977054528</v>
      </c>
    </row>
    <row r="68" spans="1:25" ht="12" customHeight="1" x14ac:dyDescent="0.25">
      <c r="A68" s="18" t="s">
        <v>60</v>
      </c>
      <c r="B68" s="204">
        <f>NMM!B$54</f>
        <v>124.4490389592477</v>
      </c>
      <c r="C68" s="204">
        <f>NMM!C$54</f>
        <v>138.65470820360591</v>
      </c>
      <c r="D68" s="204">
        <f>NMM!D$54</f>
        <v>135.94869472728919</v>
      </c>
      <c r="E68" s="204">
        <f>NMM!E$54</f>
        <v>150.9489649370405</v>
      </c>
      <c r="F68" s="204">
        <f>NMM!F$54</f>
        <v>133.77129752953249</v>
      </c>
      <c r="G68" s="204">
        <f>NMM!G$54</f>
        <v>128.4399268181898</v>
      </c>
      <c r="H68" s="204">
        <f>NMM!H$54</f>
        <v>153.57903779651329</v>
      </c>
      <c r="I68" s="204">
        <f>NMM!I$54</f>
        <v>167.90573495381801</v>
      </c>
      <c r="J68" s="204">
        <f>NMM!J$54</f>
        <v>177.86813103524659</v>
      </c>
      <c r="K68" s="204">
        <f>NMM!K$54</f>
        <v>164.9478576841866</v>
      </c>
      <c r="L68" s="204">
        <f>NMM!L$54</f>
        <v>172.812075447757</v>
      </c>
      <c r="M68" s="204">
        <f>NMM!M$54</f>
        <v>153.59275633881089</v>
      </c>
      <c r="N68" s="204">
        <f>NMM!N$54</f>
        <v>150.70240385297211</v>
      </c>
      <c r="O68" s="204">
        <f>NMM!O$54</f>
        <v>159.11423549420999</v>
      </c>
      <c r="P68" s="204">
        <f>NMM!P$54</f>
        <v>170.02092331606289</v>
      </c>
      <c r="Q68" s="204">
        <f>NMM!Q$54</f>
        <v>154.81542098925431</v>
      </c>
      <c r="R68" s="204">
        <f>NMM!R$54</f>
        <v>136.20369361216211</v>
      </c>
      <c r="S68" s="204">
        <f>NMM!S$54</f>
        <v>144.57233264793641</v>
      </c>
      <c r="T68" s="204">
        <f>NMM!T$54</f>
        <v>130.73255543252719</v>
      </c>
      <c r="U68" s="204">
        <f>NMM!U$54</f>
        <v>139.06084826220709</v>
      </c>
      <c r="V68" s="204">
        <f>NMM!V$54</f>
        <v>100.021814256052</v>
      </c>
      <c r="W68" s="204">
        <f>NMM!W$54</f>
        <v>93.246886054121731</v>
      </c>
      <c r="X68" s="204">
        <f>NMM!X$54</f>
        <v>89.922403398975618</v>
      </c>
      <c r="Y68" s="204">
        <f>NMM!Y$54</f>
        <v>89.825661873806425</v>
      </c>
    </row>
    <row r="69" spans="1:25" ht="12" customHeight="1" x14ac:dyDescent="0.25">
      <c r="A69" s="19" t="s">
        <v>21</v>
      </c>
      <c r="B69" s="205">
        <f>PPA!B$52</f>
        <v>1449.1401547721412</v>
      </c>
      <c r="C69" s="205">
        <f>PPA!C$52</f>
        <v>1557.4936371453143</v>
      </c>
      <c r="D69" s="205">
        <f>PPA!D$52</f>
        <v>1470.3877901977644</v>
      </c>
      <c r="E69" s="205">
        <f>PPA!E$52</f>
        <v>1556.5666380051589</v>
      </c>
      <c r="F69" s="205">
        <f>PPA!F$52</f>
        <v>1519.2235597592435</v>
      </c>
      <c r="G69" s="205">
        <f>PPA!G$52</f>
        <v>1650.6895531765576</v>
      </c>
      <c r="H69" s="205">
        <f>PPA!H$52</f>
        <v>1706.8141574632489</v>
      </c>
      <c r="I69" s="205">
        <f>PPA!I$52</f>
        <v>1704.8245979656683</v>
      </c>
      <c r="J69" s="205">
        <f>PPA!J$52</f>
        <v>1647.2810236129365</v>
      </c>
      <c r="K69" s="205">
        <f>PPA!K$52</f>
        <v>1583.2052647585419</v>
      </c>
      <c r="L69" s="205">
        <f>PPA!L$52</f>
        <v>1713.8096982150448</v>
      </c>
      <c r="M69" s="205">
        <f>PPA!M$52</f>
        <v>1670.1252919606063</v>
      </c>
      <c r="N69" s="205">
        <f>PPA!N$52</f>
        <v>1640.5343609302681</v>
      </c>
      <c r="O69" s="205">
        <f>PPA!O$52</f>
        <v>1675.5061379335632</v>
      </c>
      <c r="P69" s="205">
        <f>PPA!P$52</f>
        <v>1638.5649561641669</v>
      </c>
      <c r="Q69" s="205">
        <f>PPA!Q$52</f>
        <v>1608.8913960293994</v>
      </c>
      <c r="R69" s="205">
        <f>PPA!R$52</f>
        <v>1790.2556614590935</v>
      </c>
      <c r="S69" s="205">
        <f>PPA!S$52</f>
        <v>1719.2946873143487</v>
      </c>
      <c r="T69" s="205">
        <f>PPA!T$52</f>
        <v>1799.7166466346662</v>
      </c>
      <c r="U69" s="205">
        <f>PPA!U$52</f>
        <v>1842.8347689216259</v>
      </c>
      <c r="V69" s="205">
        <f>PPA!V$52</f>
        <v>1711.8112266207445</v>
      </c>
      <c r="W69" s="205">
        <f>PPA!W$52</f>
        <v>1774.5311220259753</v>
      </c>
      <c r="X69" s="205">
        <f>PPA!X$52</f>
        <v>1758.4352465822508</v>
      </c>
      <c r="Y69" s="205">
        <f>PPA!Y$52</f>
        <v>1655.0502241822178</v>
      </c>
    </row>
    <row r="70" spans="1:25" ht="12" customHeight="1" x14ac:dyDescent="0.25">
      <c r="A70" s="18" t="s">
        <v>54</v>
      </c>
      <c r="B70" s="204">
        <f>PPA!B$53</f>
        <v>458.96261339030463</v>
      </c>
      <c r="C70" s="204">
        <f>PPA!C$53</f>
        <v>503.05547914454758</v>
      </c>
      <c r="D70" s="204">
        <f>PPA!D$53</f>
        <v>468.3768676492881</v>
      </c>
      <c r="E70" s="204">
        <f>PPA!E$53</f>
        <v>499.28013857191507</v>
      </c>
      <c r="F70" s="204">
        <f>PPA!F$53</f>
        <v>487.21328941338248</v>
      </c>
      <c r="G70" s="204">
        <f>PPA!G$53</f>
        <v>530.81981679329567</v>
      </c>
      <c r="H70" s="204">
        <f>PPA!H$53</f>
        <v>538.92367323624262</v>
      </c>
      <c r="I70" s="204">
        <f>PPA!I$53</f>
        <v>538.62165696190652</v>
      </c>
      <c r="J70" s="204">
        <f>PPA!J$53</f>
        <v>534.5703882250516</v>
      </c>
      <c r="K70" s="204">
        <f>PPA!K$53</f>
        <v>520.63475830798177</v>
      </c>
      <c r="L70" s="204">
        <f>PPA!L$53</f>
        <v>565.5622991243315</v>
      </c>
      <c r="M70" s="204">
        <f>PPA!M$53</f>
        <v>549.85360963344317</v>
      </c>
      <c r="N70" s="204">
        <f>PPA!N$53</f>
        <v>536.49083461817099</v>
      </c>
      <c r="O70" s="204">
        <f>PPA!O$53</f>
        <v>566.80803052571093</v>
      </c>
      <c r="P70" s="204">
        <f>PPA!P$53</f>
        <v>544.74712230351099</v>
      </c>
      <c r="Q70" s="204">
        <f>PPA!Q$53</f>
        <v>517.05506657946387</v>
      </c>
      <c r="R70" s="204">
        <f>PPA!R$53</f>
        <v>603.08087303440914</v>
      </c>
      <c r="S70" s="204">
        <f>PPA!S$53</f>
        <v>578.579909060619</v>
      </c>
      <c r="T70" s="204">
        <f>PPA!T$53</f>
        <v>596.57724363033117</v>
      </c>
      <c r="U70" s="204">
        <f>PPA!U$53</f>
        <v>617.93275931142819</v>
      </c>
      <c r="V70" s="204">
        <f>PPA!V$53</f>
        <v>603.0355611872767</v>
      </c>
      <c r="W70" s="204">
        <f>PPA!W$53</f>
        <v>593.48697279482053</v>
      </c>
      <c r="X70" s="204">
        <f>PPA!X$53</f>
        <v>618.48097532056761</v>
      </c>
      <c r="Y70" s="204">
        <f>PPA!Y$53</f>
        <v>595.51106827872331</v>
      </c>
    </row>
    <row r="71" spans="1:25" ht="12" customHeight="1" x14ac:dyDescent="0.25">
      <c r="A71" s="18" t="s">
        <v>61</v>
      </c>
      <c r="B71" s="204">
        <f>PPA!B$54</f>
        <v>951.96491156576076</v>
      </c>
      <c r="C71" s="204">
        <f>PPA!C$54</f>
        <v>1013.368336285361</v>
      </c>
      <c r="D71" s="204">
        <f>PPA!D$54</f>
        <v>963.23801012321837</v>
      </c>
      <c r="E71" s="204">
        <f>PPA!E$54</f>
        <v>1016.241121920054</v>
      </c>
      <c r="F71" s="204">
        <f>PPA!F$54</f>
        <v>991.949598984457</v>
      </c>
      <c r="G71" s="204">
        <f>PPA!G$54</f>
        <v>1076.342415282483</v>
      </c>
      <c r="H71" s="204">
        <f>PPA!H$54</f>
        <v>1122.8832036343049</v>
      </c>
      <c r="I71" s="204">
        <f>PPA!I$54</f>
        <v>1121.248123452905</v>
      </c>
      <c r="J71" s="204">
        <f>PPA!J$54</f>
        <v>1069.2731943984279</v>
      </c>
      <c r="K71" s="204">
        <f>PPA!K$54</f>
        <v>1020.822690336395</v>
      </c>
      <c r="L71" s="204">
        <f>PPA!L$54</f>
        <v>1103.0556518622409</v>
      </c>
      <c r="M71" s="204">
        <f>PPA!M$54</f>
        <v>1076.23185683617</v>
      </c>
      <c r="N71" s="204">
        <f>PPA!N$54</f>
        <v>1060.7839892491429</v>
      </c>
      <c r="O71" s="204">
        <f>PPA!O$54</f>
        <v>1064.5163934496979</v>
      </c>
      <c r="P71" s="204">
        <f>PPA!P$54</f>
        <v>1054.243457248446</v>
      </c>
      <c r="Q71" s="204">
        <f>PPA!Q$54</f>
        <v>1052.498410275387</v>
      </c>
      <c r="R71" s="204">
        <f>PPA!R$54</f>
        <v>1153.927439614137</v>
      </c>
      <c r="S71" s="204">
        <f>PPA!S$54</f>
        <v>1106.40456520319</v>
      </c>
      <c r="T71" s="204">
        <f>PPA!T$54</f>
        <v>1169.5481161026439</v>
      </c>
      <c r="U71" s="204">
        <f>PPA!U$54</f>
        <v>1194.11716199388</v>
      </c>
      <c r="V71" s="204">
        <f>PPA!V$54</f>
        <v>1080.2837384247739</v>
      </c>
      <c r="W71" s="204">
        <f>PPA!W$54</f>
        <v>1148.453626636333</v>
      </c>
      <c r="X71" s="204">
        <f>PPA!X$54</f>
        <v>1110.079426511516</v>
      </c>
      <c r="Y71" s="204">
        <f>PPA!Y$54</f>
        <v>1031.4207656487069</v>
      </c>
    </row>
    <row r="72" spans="1:25" ht="12" customHeight="1" x14ac:dyDescent="0.25">
      <c r="A72" s="18" t="s">
        <v>62</v>
      </c>
      <c r="B72" s="204">
        <f>PPA!B$55</f>
        <v>38.212629816075783</v>
      </c>
      <c r="C72" s="204">
        <f>PPA!C$55</f>
        <v>41.069821715405723</v>
      </c>
      <c r="D72" s="204">
        <f>PPA!D$55</f>
        <v>38.772912425257857</v>
      </c>
      <c r="E72" s="204">
        <f>PPA!E$55</f>
        <v>41.045377513189749</v>
      </c>
      <c r="F72" s="204">
        <f>PPA!F$55</f>
        <v>40.060671361403962</v>
      </c>
      <c r="G72" s="204">
        <f>PPA!G$55</f>
        <v>43.527321100778821</v>
      </c>
      <c r="H72" s="204">
        <f>PPA!H$55</f>
        <v>45.007280592701321</v>
      </c>
      <c r="I72" s="204">
        <f>PPA!I$55</f>
        <v>44.954817550856987</v>
      </c>
      <c r="J72" s="204">
        <f>PPA!J$55</f>
        <v>43.437440989457038</v>
      </c>
      <c r="K72" s="204">
        <f>PPA!K$55</f>
        <v>41.747816114165268</v>
      </c>
      <c r="L72" s="204">
        <f>PPA!L$55</f>
        <v>45.19174722847243</v>
      </c>
      <c r="M72" s="204">
        <f>PPA!M$55</f>
        <v>44.039825490993323</v>
      </c>
      <c r="N72" s="204">
        <f>PPA!N$55</f>
        <v>43.259537062954287</v>
      </c>
      <c r="O72" s="204">
        <f>PPA!O$55</f>
        <v>44.181713958154212</v>
      </c>
      <c r="P72" s="204">
        <f>PPA!P$55</f>
        <v>39.574376612209797</v>
      </c>
      <c r="Q72" s="204">
        <f>PPA!Q$55</f>
        <v>39.337919174548567</v>
      </c>
      <c r="R72" s="204">
        <f>PPA!R$55</f>
        <v>33.247348810547429</v>
      </c>
      <c r="S72" s="204">
        <f>PPA!S$55</f>
        <v>34.310213050539787</v>
      </c>
      <c r="T72" s="204">
        <f>PPA!T$55</f>
        <v>33.591286901691028</v>
      </c>
      <c r="U72" s="204">
        <f>PPA!U$55</f>
        <v>30.784847616317951</v>
      </c>
      <c r="V72" s="204">
        <f>PPA!V$55</f>
        <v>28.491927008693981</v>
      </c>
      <c r="W72" s="204">
        <f>PPA!W$55</f>
        <v>32.590522594821813</v>
      </c>
      <c r="X72" s="204">
        <f>PPA!X$55</f>
        <v>29.874844750167181</v>
      </c>
      <c r="Y72" s="204">
        <f>PPA!Y$55</f>
        <v>28.118390254787482</v>
      </c>
    </row>
    <row r="73" spans="1:25" ht="12" customHeight="1" x14ac:dyDescent="0.25">
      <c r="A73" s="20" t="s">
        <v>63</v>
      </c>
      <c r="B73" s="206">
        <f>FBT!B$12</f>
        <v>451.18159931212358</v>
      </c>
      <c r="C73" s="206">
        <f>FBT!C$12</f>
        <v>468.89079965606169</v>
      </c>
      <c r="D73" s="206">
        <f>FBT!D$12</f>
        <v>551.5573516766982</v>
      </c>
      <c r="E73" s="206">
        <f>FBT!E$12</f>
        <v>495.92287188306102</v>
      </c>
      <c r="F73" s="206">
        <f>FBT!F$12</f>
        <v>512.97472055030084</v>
      </c>
      <c r="G73" s="206">
        <f>FBT!G$12</f>
        <v>532.25594507964126</v>
      </c>
      <c r="H73" s="206">
        <f>FBT!H$12</f>
        <v>539.60867280016782</v>
      </c>
      <c r="I73" s="206">
        <f>FBT!I$12</f>
        <v>521.07229436346256</v>
      </c>
      <c r="J73" s="206">
        <f>FBT!J$12</f>
        <v>519.66190494331488</v>
      </c>
      <c r="K73" s="206">
        <f>FBT!K$12</f>
        <v>550.78765365603886</v>
      </c>
      <c r="L73" s="206">
        <f>FBT!L$12</f>
        <v>586.8786316458453</v>
      </c>
      <c r="M73" s="206">
        <f>FBT!M$12</f>
        <v>586.99241305842452</v>
      </c>
      <c r="N73" s="206">
        <f>FBT!N$12</f>
        <v>594.57979971935197</v>
      </c>
      <c r="O73" s="206">
        <f>FBT!O$12</f>
        <v>531.18813357934812</v>
      </c>
      <c r="P73" s="206">
        <f>FBT!P$12</f>
        <v>533.42716991877603</v>
      </c>
      <c r="Q73" s="206">
        <f>FBT!Q$12</f>
        <v>550.57040462961413</v>
      </c>
      <c r="R73" s="206">
        <f>FBT!R$12</f>
        <v>528.24871637206536</v>
      </c>
      <c r="S73" s="206">
        <f>FBT!S$12</f>
        <v>521.05366823667396</v>
      </c>
      <c r="T73" s="206">
        <f>FBT!T$12</f>
        <v>515.88943777467455</v>
      </c>
      <c r="U73" s="206">
        <f>FBT!U$12</f>
        <v>525.37317590166037</v>
      </c>
      <c r="V73" s="206">
        <f>FBT!V$12</f>
        <v>535.9312614772557</v>
      </c>
      <c r="W73" s="206">
        <f>FBT!W$12</f>
        <v>551.24530292721283</v>
      </c>
      <c r="X73" s="206">
        <f>FBT!X$12</f>
        <v>600.11879335581307</v>
      </c>
      <c r="Y73" s="206">
        <f>FBT!Y$12</f>
        <v>521.26116195668851</v>
      </c>
    </row>
    <row r="74" spans="1:25" ht="12" customHeight="1" x14ac:dyDescent="0.25">
      <c r="A74" s="14" t="s">
        <v>64</v>
      </c>
      <c r="B74" s="204">
        <f>TRE!B$12</f>
        <v>113.77085124677561</v>
      </c>
      <c r="C74" s="204">
        <f>TRE!C$12</f>
        <v>117.9127257093723</v>
      </c>
      <c r="D74" s="204">
        <f>TRE!D$12</f>
        <v>109.32545141874461</v>
      </c>
      <c r="E74" s="204">
        <f>TRE!E$12</f>
        <v>130.05717970765261</v>
      </c>
      <c r="F74" s="204">
        <f>TRE!F$12</f>
        <v>157.85331040412731</v>
      </c>
      <c r="G74" s="204">
        <f>TRE!G$12</f>
        <v>161.49824439087041</v>
      </c>
      <c r="H74" s="204">
        <f>TRE!H$12</f>
        <v>161.48501063363261</v>
      </c>
      <c r="I74" s="204">
        <f>TRE!I$12</f>
        <v>152.19409258839471</v>
      </c>
      <c r="J74" s="204">
        <f>TRE!J$12</f>
        <v>136.6518651593075</v>
      </c>
      <c r="K74" s="204">
        <f>TRE!K$12</f>
        <v>121.018872806158</v>
      </c>
      <c r="L74" s="204">
        <f>TRE!L$12</f>
        <v>144.25412532528509</v>
      </c>
      <c r="M74" s="204">
        <f>TRE!M$12</f>
        <v>154.9049404776294</v>
      </c>
      <c r="N74" s="204">
        <f>TRE!N$12</f>
        <v>153.64076004642109</v>
      </c>
      <c r="O74" s="204">
        <f>TRE!O$12</f>
        <v>131.33210743164651</v>
      </c>
      <c r="P74" s="204">
        <f>TRE!P$12</f>
        <v>129.348104622524</v>
      </c>
      <c r="Q74" s="204">
        <f>TRE!Q$12</f>
        <v>123.19630783424461</v>
      </c>
      <c r="R74" s="204">
        <f>TRE!R$12</f>
        <v>134.36796737346009</v>
      </c>
      <c r="S74" s="204">
        <f>TRE!S$12</f>
        <v>145.75126785666919</v>
      </c>
      <c r="T74" s="204">
        <f>TRE!T$12</f>
        <v>153.6036666899069</v>
      </c>
      <c r="U74" s="204">
        <f>TRE!U$12</f>
        <v>119.67822105670309</v>
      </c>
      <c r="V74" s="204">
        <f>TRE!V$12</f>
        <v>127.17275862208299</v>
      </c>
      <c r="W74" s="204">
        <f>TRE!W$12</f>
        <v>142.576085410882</v>
      </c>
      <c r="X74" s="204">
        <f>TRE!X$12</f>
        <v>149.1193062814643</v>
      </c>
      <c r="Y74" s="204">
        <f>TRE!Y$12</f>
        <v>118.8239834039354</v>
      </c>
    </row>
    <row r="75" spans="1:25" ht="12" customHeight="1" x14ac:dyDescent="0.25">
      <c r="A75" s="14" t="s">
        <v>65</v>
      </c>
      <c r="B75" s="204">
        <f>MAE!B$12</f>
        <v>379.74729148753232</v>
      </c>
      <c r="C75" s="204">
        <f>MAE!C$12</f>
        <v>407.75245055889928</v>
      </c>
      <c r="D75" s="204">
        <f>MAE!D$12</f>
        <v>388.11676698194321</v>
      </c>
      <c r="E75" s="204">
        <f>MAE!E$12</f>
        <v>413.33791917454857</v>
      </c>
      <c r="F75" s="204">
        <f>MAE!F$12</f>
        <v>461.41332760103182</v>
      </c>
      <c r="G75" s="204">
        <f>MAE!G$12</f>
        <v>496.09251824196377</v>
      </c>
      <c r="H75" s="204">
        <f>MAE!H$12</f>
        <v>525.47858596097217</v>
      </c>
      <c r="I75" s="204">
        <f>MAE!I$12</f>
        <v>528.88302846474494</v>
      </c>
      <c r="J75" s="204">
        <f>MAE!J$12</f>
        <v>534.07273202677391</v>
      </c>
      <c r="K75" s="204">
        <f>MAE!K$12</f>
        <v>560.26307569879134</v>
      </c>
      <c r="L75" s="204">
        <f>MAE!L$12</f>
        <v>631.92753949366147</v>
      </c>
      <c r="M75" s="204">
        <f>MAE!M$12</f>
        <v>644.81538220092671</v>
      </c>
      <c r="N75" s="204">
        <f>MAE!N$12</f>
        <v>675.72192316400492</v>
      </c>
      <c r="O75" s="204">
        <f>MAE!O$12</f>
        <v>508.41965751956837</v>
      </c>
      <c r="P75" s="204">
        <f>MAE!P$12</f>
        <v>476.30140392431588</v>
      </c>
      <c r="Q75" s="204">
        <f>MAE!Q$12</f>
        <v>506.65628470637148</v>
      </c>
      <c r="R75" s="204">
        <f>MAE!R$12</f>
        <v>529.86596671607276</v>
      </c>
      <c r="S75" s="204">
        <f>MAE!S$12</f>
        <v>519.02313642642139</v>
      </c>
      <c r="T75" s="204">
        <f>MAE!T$12</f>
        <v>545.36060820058947</v>
      </c>
      <c r="U75" s="204">
        <f>MAE!U$12</f>
        <v>519.65865214231519</v>
      </c>
      <c r="V75" s="204">
        <f>MAE!V$12</f>
        <v>476.56457937226781</v>
      </c>
      <c r="W75" s="204">
        <f>MAE!W$12</f>
        <v>539.76780463781847</v>
      </c>
      <c r="X75" s="204">
        <f>MAE!X$12</f>
        <v>532.08222942105476</v>
      </c>
      <c r="Y75" s="204">
        <f>MAE!Y$12</f>
        <v>483.51950593985788</v>
      </c>
    </row>
    <row r="76" spans="1:25" ht="12" customHeight="1" x14ac:dyDescent="0.25">
      <c r="A76" s="14" t="s">
        <v>66</v>
      </c>
      <c r="B76" s="204">
        <f>TEL!B$12</f>
        <v>135.5920034393809</v>
      </c>
      <c r="C76" s="204">
        <f>TEL!C$12</f>
        <v>148.2117798796217</v>
      </c>
      <c r="D76" s="204">
        <f>TEL!D$12</f>
        <v>130.91779879621669</v>
      </c>
      <c r="E76" s="204">
        <f>TEL!E$12</f>
        <v>120.5287188306105</v>
      </c>
      <c r="F76" s="204">
        <f>TEL!F$12</f>
        <v>116.2932932072227</v>
      </c>
      <c r="G76" s="204">
        <f>TEL!G$12</f>
        <v>118.2660625868</v>
      </c>
      <c r="H76" s="204">
        <f>TEL!H$12</f>
        <v>113.01755615937159</v>
      </c>
      <c r="I76" s="204">
        <f>TEL!I$12</f>
        <v>109.68815748092121</v>
      </c>
      <c r="J76" s="204">
        <f>TEL!J$12</f>
        <v>100.89221564253231</v>
      </c>
      <c r="K76" s="204">
        <f>TEL!K$12</f>
        <v>91.242845481083066</v>
      </c>
      <c r="L76" s="204">
        <f>TEL!L$12</f>
        <v>92.760308832841758</v>
      </c>
      <c r="M76" s="204">
        <f>TEL!M$12</f>
        <v>89.164915890577916</v>
      </c>
      <c r="N76" s="204">
        <f>TEL!N$12</f>
        <v>90.76689216192861</v>
      </c>
      <c r="O76" s="204">
        <f>TEL!O$12</f>
        <v>85.586964668661039</v>
      </c>
      <c r="P76" s="204">
        <f>TEL!P$12</f>
        <v>77.148747871702795</v>
      </c>
      <c r="Q76" s="204">
        <f>TEL!Q$12</f>
        <v>71.637816597597919</v>
      </c>
      <c r="R76" s="204">
        <f>TEL!R$12</f>
        <v>76.534300443774157</v>
      </c>
      <c r="S76" s="204">
        <f>TEL!S$12</f>
        <v>65.597445729597339</v>
      </c>
      <c r="T76" s="204">
        <f>TEL!T$12</f>
        <v>63.015827355018168</v>
      </c>
      <c r="U76" s="204">
        <f>TEL!U$12</f>
        <v>64.394765054176474</v>
      </c>
      <c r="V76" s="204">
        <f>TEL!V$12</f>
        <v>55.899327694640697</v>
      </c>
      <c r="W76" s="204">
        <f>TEL!W$12</f>
        <v>66.473701343719583</v>
      </c>
      <c r="X76" s="204">
        <f>TEL!X$12</f>
        <v>57.666224168163239</v>
      </c>
      <c r="Y76" s="204">
        <f>TEL!Y$12</f>
        <v>53.832526326449241</v>
      </c>
    </row>
    <row r="77" spans="1:25" ht="12" customHeight="1" x14ac:dyDescent="0.25">
      <c r="A77" s="14" t="s">
        <v>67</v>
      </c>
      <c r="B77" s="204">
        <f>WWP!B$12</f>
        <v>308.61521926053302</v>
      </c>
      <c r="C77" s="204">
        <f>WWP!C$12</f>
        <v>322.07549441100599</v>
      </c>
      <c r="D77" s="204">
        <f>WWP!D$12</f>
        <v>324.56165090283741</v>
      </c>
      <c r="E77" s="204">
        <f>WWP!E$12</f>
        <v>364.07592433361992</v>
      </c>
      <c r="F77" s="204">
        <f>WWP!F$12</f>
        <v>386.00060189165958</v>
      </c>
      <c r="G77" s="204">
        <f>WWP!G$12</f>
        <v>646.39261063585195</v>
      </c>
      <c r="H77" s="204">
        <f>WWP!H$12</f>
        <v>591.3035290800467</v>
      </c>
      <c r="I77" s="204">
        <f>WWP!I$12</f>
        <v>659.44373678281352</v>
      </c>
      <c r="J77" s="204">
        <f>WWP!J$12</f>
        <v>626.04232140387899</v>
      </c>
      <c r="K77" s="204">
        <f>WWP!K$12</f>
        <v>616.35295361160695</v>
      </c>
      <c r="L77" s="204">
        <f>WWP!L$12</f>
        <v>613.49349926236596</v>
      </c>
      <c r="M77" s="204">
        <f>WWP!M$12</f>
        <v>613.33175996279533</v>
      </c>
      <c r="N77" s="204">
        <f>WWP!N$12</f>
        <v>659.20323445182282</v>
      </c>
      <c r="O77" s="204">
        <f>WWP!O$12</f>
        <v>715.23486349808616</v>
      </c>
      <c r="P77" s="204">
        <f>WWP!P$12</f>
        <v>701.32082252320129</v>
      </c>
      <c r="Q77" s="204">
        <f>WWP!Q$12</f>
        <v>710.61879841473194</v>
      </c>
      <c r="R77" s="204">
        <f>WWP!R$12</f>
        <v>655.56021752778156</v>
      </c>
      <c r="S77" s="204">
        <f>WWP!S$12</f>
        <v>661.95117580120223</v>
      </c>
      <c r="T77" s="204">
        <f>WWP!T$12</f>
        <v>607.20578287571038</v>
      </c>
      <c r="U77" s="204">
        <f>WWP!U$12</f>
        <v>570.09276680272785</v>
      </c>
      <c r="V77" s="204">
        <f>WWP!V$12</f>
        <v>557.66021536247308</v>
      </c>
      <c r="W77" s="204">
        <f>WWP!W$12</f>
        <v>616.4252290460613</v>
      </c>
      <c r="X77" s="204">
        <f>WWP!X$12</f>
        <v>605.29767812310797</v>
      </c>
      <c r="Y77" s="204">
        <f>WWP!Y$12</f>
        <v>578.75201536088809</v>
      </c>
    </row>
    <row r="78" spans="1:25" ht="12" customHeight="1" x14ac:dyDescent="0.25">
      <c r="A78" s="21" t="s">
        <v>68</v>
      </c>
      <c r="B78" s="207">
        <f>OIS!B$12</f>
        <v>583.71143594153023</v>
      </c>
      <c r="C78" s="207">
        <f>OIS!C$12</f>
        <v>624.61023215821137</v>
      </c>
      <c r="D78" s="207">
        <f>OIS!D$12</f>
        <v>592.80077386070502</v>
      </c>
      <c r="E78" s="207">
        <f>OIS!E$12</f>
        <v>757.76010318142812</v>
      </c>
      <c r="F78" s="207">
        <f>OIS!F$12</f>
        <v>931.04926913155703</v>
      </c>
      <c r="G78" s="207">
        <f>OIS!G$12</f>
        <v>911.09624365155628</v>
      </c>
      <c r="H78" s="207">
        <f>OIS!H$12</f>
        <v>968.60826608683931</v>
      </c>
      <c r="I78" s="207">
        <f>OIS!I$12</f>
        <v>961.52365555812821</v>
      </c>
      <c r="J78" s="207">
        <f>OIS!J$12</f>
        <v>945.78092220659107</v>
      </c>
      <c r="K78" s="207">
        <f>OIS!K$12</f>
        <v>908.06734076755754</v>
      </c>
      <c r="L78" s="207">
        <f>OIS!L$12</f>
        <v>929.51025907320877</v>
      </c>
      <c r="M78" s="207">
        <f>OIS!M$12</f>
        <v>932.14731252640422</v>
      </c>
      <c r="N78" s="207">
        <f>OIS!N$12</f>
        <v>936.45017201547307</v>
      </c>
      <c r="O78" s="207">
        <f>OIS!O$12</f>
        <v>862.31120721183333</v>
      </c>
      <c r="P78" s="207">
        <f>OIS!P$12</f>
        <v>803.70689630645211</v>
      </c>
      <c r="Q78" s="207">
        <f>OIS!Q$12</f>
        <v>755.1452792853845</v>
      </c>
      <c r="R78" s="207">
        <f>OIS!R$12</f>
        <v>757.23496798526617</v>
      </c>
      <c r="S78" s="207">
        <f>OIS!S$12</f>
        <v>834.32739971250419</v>
      </c>
      <c r="T78" s="207">
        <f>OIS!T$12</f>
        <v>805.71730264520784</v>
      </c>
      <c r="U78" s="207">
        <f>OIS!U$12</f>
        <v>768.96751823264708</v>
      </c>
      <c r="V78" s="207">
        <f>OIS!V$12</f>
        <v>712.36337865818405</v>
      </c>
      <c r="W78" s="207">
        <f>OIS!W$12</f>
        <v>662.89588609890848</v>
      </c>
      <c r="X78" s="207">
        <f>OIS!X$12</f>
        <v>714.48846883427336</v>
      </c>
      <c r="Y78" s="207">
        <f>OIS!Y$12</f>
        <v>663.2697602113509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1675.585984522786</v>
      </c>
      <c r="C81" s="210">
        <v>1694.1177128116935</v>
      </c>
      <c r="D81" s="210">
        <v>1669.4219260533102</v>
      </c>
      <c r="E81" s="210">
        <v>1716.7357695614787</v>
      </c>
      <c r="F81" s="210">
        <v>1856.3108340498709</v>
      </c>
      <c r="G81" s="210">
        <v>1551.6349957007735</v>
      </c>
      <c r="H81" s="210">
        <v>1936.8237317282887</v>
      </c>
      <c r="I81" s="210">
        <v>1769.7072226999139</v>
      </c>
      <c r="J81" s="210">
        <v>1749.909974204643</v>
      </c>
      <c r="K81" s="210">
        <v>1813.2707652622526</v>
      </c>
      <c r="L81" s="210">
        <v>1779.3099742046429</v>
      </c>
      <c r="M81" s="210">
        <v>1640.6466895958724</v>
      </c>
      <c r="N81" s="210">
        <v>1826.414015477214</v>
      </c>
      <c r="O81" s="210">
        <v>1802.1234737747209</v>
      </c>
      <c r="P81" s="210">
        <v>1864.0906276870164</v>
      </c>
      <c r="Q81" s="210">
        <v>1787.4358555460014</v>
      </c>
      <c r="R81" s="210">
        <v>1848.6207222699913</v>
      </c>
      <c r="S81" s="210">
        <v>1662.6600171969048</v>
      </c>
      <c r="T81" s="210">
        <v>1835.4234737747206</v>
      </c>
      <c r="U81" s="210">
        <v>2102.6760103181418</v>
      </c>
      <c r="V81" s="210">
        <v>2066.811521926053</v>
      </c>
      <c r="W81" s="210">
        <v>2131.6044711951854</v>
      </c>
      <c r="X81" s="210">
        <v>1749.5969905417023</v>
      </c>
      <c r="Y81" s="210">
        <v>1667.4008598452278</v>
      </c>
    </row>
    <row r="82" spans="1:25" ht="12" customHeight="1" x14ac:dyDescent="0.25">
      <c r="A82" s="24" t="s">
        <v>28</v>
      </c>
      <c r="B82" s="213">
        <v>10.253568357695613</v>
      </c>
      <c r="C82" s="213">
        <v>11.637489251934651</v>
      </c>
      <c r="D82" s="213">
        <v>15.736027515047287</v>
      </c>
      <c r="E82" s="213">
        <v>14.349269131556319</v>
      </c>
      <c r="F82" s="213">
        <v>14.389767841788482</v>
      </c>
      <c r="G82" s="213">
        <v>14.34539982803096</v>
      </c>
      <c r="H82" s="213">
        <v>13.853482373172831</v>
      </c>
      <c r="I82" s="213">
        <v>15.508942390369732</v>
      </c>
      <c r="J82" s="213">
        <v>16.022098022355976</v>
      </c>
      <c r="K82" s="213">
        <v>14.397248495270851</v>
      </c>
      <c r="L82" s="213">
        <v>15.978847807394668</v>
      </c>
      <c r="M82" s="213">
        <v>26.558469475494405</v>
      </c>
      <c r="N82" s="213">
        <v>27.922184006878751</v>
      </c>
      <c r="O82" s="213">
        <v>36.860705073086841</v>
      </c>
      <c r="P82" s="213">
        <v>36.637145313843504</v>
      </c>
      <c r="Q82" s="213">
        <v>20.776096302665522</v>
      </c>
      <c r="R82" s="213">
        <v>15.582459157351673</v>
      </c>
      <c r="S82" s="213">
        <v>37.651332760103188</v>
      </c>
      <c r="T82" s="213">
        <v>25.300085984522788</v>
      </c>
      <c r="U82" s="213">
        <v>26.721152192605327</v>
      </c>
      <c r="V82" s="213">
        <v>22.435941530524502</v>
      </c>
      <c r="W82" s="213">
        <v>39.438779019776433</v>
      </c>
      <c r="X82" s="213">
        <v>28.047463456577812</v>
      </c>
      <c r="Y82" s="213">
        <v>21.314617368873602</v>
      </c>
    </row>
    <row r="83" spans="1:25" ht="12" customHeight="1" x14ac:dyDescent="0.25">
      <c r="A83" s="14" t="s">
        <v>29</v>
      </c>
      <c r="B83" s="204">
        <v>1348.2644883920893</v>
      </c>
      <c r="C83" s="204">
        <v>1444.9479793637142</v>
      </c>
      <c r="D83" s="204">
        <v>1406.8243336199482</v>
      </c>
      <c r="E83" s="204">
        <v>1425.236887360275</v>
      </c>
      <c r="F83" s="204">
        <v>1542.8453998280308</v>
      </c>
      <c r="G83" s="204">
        <v>1221.2171969045569</v>
      </c>
      <c r="H83" s="204">
        <v>1602.1235597592431</v>
      </c>
      <c r="I83" s="204">
        <v>1466.7515047291486</v>
      </c>
      <c r="J83" s="204">
        <v>1410.4022355975924</v>
      </c>
      <c r="K83" s="204">
        <v>1458.7556319862424</v>
      </c>
      <c r="L83" s="204">
        <v>1386.4653482373171</v>
      </c>
      <c r="M83" s="204">
        <v>1282.7921754084264</v>
      </c>
      <c r="N83" s="204">
        <v>1483.0807394668959</v>
      </c>
      <c r="O83" s="204">
        <v>1468.5865864144457</v>
      </c>
      <c r="P83" s="204">
        <v>1482.787532244196</v>
      </c>
      <c r="Q83" s="204">
        <v>1434.4266552020633</v>
      </c>
      <c r="R83" s="204">
        <v>1492.4986242476355</v>
      </c>
      <c r="S83" s="204">
        <v>1294.2196044711952</v>
      </c>
      <c r="T83" s="204">
        <v>1533.7803095442821</v>
      </c>
      <c r="U83" s="204">
        <v>1720.8766981943243</v>
      </c>
      <c r="V83" s="204">
        <v>1705.7658641444536</v>
      </c>
      <c r="W83" s="204">
        <v>1762.8588993981089</v>
      </c>
      <c r="X83" s="204">
        <v>1428.0692175408426</v>
      </c>
      <c r="Y83" s="204">
        <v>1340.1031814273431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33.790283748925191</v>
      </c>
      <c r="O85" s="204">
        <v>19.618228718830611</v>
      </c>
      <c r="P85" s="204">
        <v>33.953310404127258</v>
      </c>
      <c r="Q85" s="204">
        <v>27.98177128116939</v>
      </c>
      <c r="R85" s="204">
        <v>17.318658641444539</v>
      </c>
      <c r="S85" s="204">
        <v>9.0030094582975053</v>
      </c>
      <c r="T85" s="204">
        <v>15.048409286328461</v>
      </c>
      <c r="U85" s="204">
        <v>16.11797076526225</v>
      </c>
      <c r="V85" s="204">
        <v>16.613671539122961</v>
      </c>
      <c r="W85" s="204">
        <v>15.90094582975064</v>
      </c>
      <c r="X85" s="204">
        <v>34.579019776440241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702.1576956147893</v>
      </c>
      <c r="C88" s="204">
        <f t="shared" si="5"/>
        <v>735.67119518486652</v>
      </c>
      <c r="D88" s="204">
        <f t="shared" si="5"/>
        <v>705.30524505588971</v>
      </c>
      <c r="E88" s="204">
        <f t="shared" si="5"/>
        <v>724.82605331040395</v>
      </c>
      <c r="F88" s="204">
        <f t="shared" si="5"/>
        <v>748.23379191745471</v>
      </c>
      <c r="G88" s="204">
        <f t="shared" si="5"/>
        <v>668.34368013757501</v>
      </c>
      <c r="H88" s="204">
        <f t="shared" si="5"/>
        <v>792.60937231298351</v>
      </c>
      <c r="I88" s="204">
        <f t="shared" si="5"/>
        <v>612.14170249355107</v>
      </c>
      <c r="J88" s="204">
        <f t="shared" si="5"/>
        <v>631.01453138435079</v>
      </c>
      <c r="K88" s="204">
        <f t="shared" si="5"/>
        <v>692.99269131556321</v>
      </c>
      <c r="L88" s="204">
        <f t="shared" si="5"/>
        <v>586.40335339638864</v>
      </c>
      <c r="M88" s="204">
        <f t="shared" si="5"/>
        <v>576.31375752364579</v>
      </c>
      <c r="N88" s="204">
        <f t="shared" si="5"/>
        <v>535.63559759243321</v>
      </c>
      <c r="O88" s="204">
        <f t="shared" si="5"/>
        <v>532.92519346517668</v>
      </c>
      <c r="P88" s="204">
        <f t="shared" si="5"/>
        <v>553.34789337919176</v>
      </c>
      <c r="Q88" s="204">
        <f t="shared" si="5"/>
        <v>524.10017196904539</v>
      </c>
      <c r="R88" s="204">
        <f t="shared" si="5"/>
        <v>578.87798796216691</v>
      </c>
      <c r="S88" s="204">
        <f t="shared" si="5"/>
        <v>559.16096302665517</v>
      </c>
      <c r="T88" s="204">
        <f t="shared" si="5"/>
        <v>592.79544282029246</v>
      </c>
      <c r="U88" s="204">
        <f t="shared" si="5"/>
        <v>584.85055889939804</v>
      </c>
      <c r="V88" s="204">
        <f t="shared" si="5"/>
        <v>526.10008598452259</v>
      </c>
      <c r="W88" s="204">
        <f t="shared" si="5"/>
        <v>548.35331040412734</v>
      </c>
      <c r="X88" s="204">
        <f t="shared" si="5"/>
        <v>470.55932932072233</v>
      </c>
      <c r="Y88" s="204">
        <f t="shared" si="5"/>
        <v>466.27858985382636</v>
      </c>
    </row>
    <row r="89" spans="1:25" ht="12" customHeight="1" x14ac:dyDescent="0.25">
      <c r="A89" s="18" t="s">
        <v>83</v>
      </c>
      <c r="B89" s="204">
        <v>646.10679277730003</v>
      </c>
      <c r="C89" s="204">
        <v>709.27678417884772</v>
      </c>
      <c r="D89" s="204">
        <v>701.51908856405851</v>
      </c>
      <c r="E89" s="204">
        <v>700.41083404987103</v>
      </c>
      <c r="F89" s="204">
        <v>794.61160791057614</v>
      </c>
      <c r="G89" s="204">
        <v>552.87351676698188</v>
      </c>
      <c r="H89" s="204">
        <v>809.5141874462596</v>
      </c>
      <c r="I89" s="204">
        <v>854.6098022355975</v>
      </c>
      <c r="J89" s="204">
        <v>779.38770421324159</v>
      </c>
      <c r="K89" s="204">
        <v>765.7629406706792</v>
      </c>
      <c r="L89" s="204">
        <v>800.06199484092849</v>
      </c>
      <c r="M89" s="204">
        <v>706.47841788478058</v>
      </c>
      <c r="N89" s="204">
        <v>913.65485812553743</v>
      </c>
      <c r="O89" s="204">
        <v>916.04316423043849</v>
      </c>
      <c r="P89" s="204">
        <v>895.48632846087696</v>
      </c>
      <c r="Q89" s="204">
        <v>882.34471195184858</v>
      </c>
      <c r="R89" s="204">
        <v>896.30197764402408</v>
      </c>
      <c r="S89" s="204">
        <v>726.05563198624247</v>
      </c>
      <c r="T89" s="204">
        <v>925.93645743766115</v>
      </c>
      <c r="U89" s="204">
        <v>1119.908168529664</v>
      </c>
      <c r="V89" s="204">
        <v>1163.052106620808</v>
      </c>
      <c r="W89" s="204">
        <v>1198.604643164231</v>
      </c>
      <c r="X89" s="204">
        <v>922.93086844368008</v>
      </c>
      <c r="Y89" s="204">
        <v>873.82459157351673</v>
      </c>
    </row>
    <row r="90" spans="1:25" ht="12" customHeight="1" x14ac:dyDescent="0.25">
      <c r="A90" s="14" t="s">
        <v>34</v>
      </c>
      <c r="B90" s="204">
        <v>317.06792777300092</v>
      </c>
      <c r="C90" s="204">
        <v>237.5322441960447</v>
      </c>
      <c r="D90" s="204">
        <v>246.86156491831471</v>
      </c>
      <c r="E90" s="204">
        <v>277.14961306964739</v>
      </c>
      <c r="F90" s="204">
        <v>299.07566638005159</v>
      </c>
      <c r="G90" s="204">
        <v>316.07239896818572</v>
      </c>
      <c r="H90" s="204">
        <v>320.8466895958727</v>
      </c>
      <c r="I90" s="204">
        <v>287.44677558039552</v>
      </c>
      <c r="J90" s="204">
        <v>323.48564058469469</v>
      </c>
      <c r="K90" s="204">
        <v>340.11788478073942</v>
      </c>
      <c r="L90" s="204">
        <v>376.86577815993121</v>
      </c>
      <c r="M90" s="204">
        <v>331.29604471195182</v>
      </c>
      <c r="N90" s="204">
        <v>315.41109200343942</v>
      </c>
      <c r="O90" s="204">
        <v>296.67618228718828</v>
      </c>
      <c r="P90" s="204">
        <v>344.66595012897682</v>
      </c>
      <c r="Q90" s="204">
        <v>332.23310404127261</v>
      </c>
      <c r="R90" s="204">
        <v>340.53963886500429</v>
      </c>
      <c r="S90" s="204">
        <v>330.78907996560622</v>
      </c>
      <c r="T90" s="204">
        <v>276.34307824591571</v>
      </c>
      <c r="U90" s="204">
        <v>355.07815993121238</v>
      </c>
      <c r="V90" s="204">
        <v>338.60971625107481</v>
      </c>
      <c r="W90" s="204">
        <v>329.30679277730007</v>
      </c>
      <c r="X90" s="204">
        <v>293.48030954428202</v>
      </c>
      <c r="Y90" s="204">
        <v>305.98306104901121</v>
      </c>
    </row>
    <row r="91" spans="1:25" ht="12" customHeight="1" x14ac:dyDescent="0.25">
      <c r="A91" s="18" t="s">
        <v>73</v>
      </c>
      <c r="B91" s="204">
        <v>317.06792777300092</v>
      </c>
      <c r="C91" s="204">
        <v>237.5322441960447</v>
      </c>
      <c r="D91" s="204">
        <v>246.86156491831471</v>
      </c>
      <c r="E91" s="204">
        <v>277.14961306964739</v>
      </c>
      <c r="F91" s="204">
        <v>299.07566638005159</v>
      </c>
      <c r="G91" s="204">
        <v>316.07239896818572</v>
      </c>
      <c r="H91" s="204">
        <v>320.8466895958727</v>
      </c>
      <c r="I91" s="204">
        <v>287.44677558039552</v>
      </c>
      <c r="J91" s="204">
        <v>323.48564058469469</v>
      </c>
      <c r="K91" s="204">
        <v>340.11788478073942</v>
      </c>
      <c r="L91" s="204">
        <v>376.86577815993121</v>
      </c>
      <c r="M91" s="204">
        <v>331.29604471195182</v>
      </c>
      <c r="N91" s="204">
        <v>315.41109200343942</v>
      </c>
      <c r="O91" s="204">
        <v>296.67618228718828</v>
      </c>
      <c r="P91" s="204">
        <v>344.66595012897682</v>
      </c>
      <c r="Q91" s="204">
        <v>332.23310404127261</v>
      </c>
      <c r="R91" s="204">
        <v>340.53963886500429</v>
      </c>
      <c r="S91" s="204">
        <v>330.78907996560622</v>
      </c>
      <c r="T91" s="204">
        <v>276.34307824591571</v>
      </c>
      <c r="U91" s="204">
        <v>355.07815993121238</v>
      </c>
      <c r="V91" s="204">
        <v>338.60971625107481</v>
      </c>
      <c r="W91" s="204">
        <v>329.30679277730007</v>
      </c>
      <c r="X91" s="204">
        <v>293.48030954428202</v>
      </c>
      <c r="Y91" s="204">
        <v>305.98306104901121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1675.585984522786</v>
      </c>
      <c r="C94" s="210">
        <f t="shared" si="6"/>
        <v>1694.1177128116935</v>
      </c>
      <c r="D94" s="210">
        <f t="shared" si="6"/>
        <v>1669.4219260533102</v>
      </c>
      <c r="E94" s="210">
        <f t="shared" si="6"/>
        <v>1716.7357695614787</v>
      </c>
      <c r="F94" s="210">
        <f t="shared" si="6"/>
        <v>1856.3108340498709</v>
      </c>
      <c r="G94" s="210">
        <f t="shared" si="6"/>
        <v>1551.6349957007735</v>
      </c>
      <c r="H94" s="210">
        <f t="shared" si="6"/>
        <v>1936.8237317282887</v>
      </c>
      <c r="I94" s="210">
        <f t="shared" si="6"/>
        <v>1769.7072226999139</v>
      </c>
      <c r="J94" s="210">
        <f t="shared" si="6"/>
        <v>1749.909974204643</v>
      </c>
      <c r="K94" s="210">
        <f t="shared" si="6"/>
        <v>1813.2707652622526</v>
      </c>
      <c r="L94" s="210">
        <f t="shared" si="6"/>
        <v>1779.3099742046429</v>
      </c>
      <c r="M94" s="210">
        <f t="shared" si="6"/>
        <v>1640.6466895958724</v>
      </c>
      <c r="N94" s="210">
        <f t="shared" si="6"/>
        <v>1826.414015477214</v>
      </c>
      <c r="O94" s="210">
        <f t="shared" si="6"/>
        <v>1802.1234737747209</v>
      </c>
      <c r="P94" s="210">
        <f t="shared" si="6"/>
        <v>1864.0906276870164</v>
      </c>
      <c r="Q94" s="210">
        <f t="shared" si="6"/>
        <v>1787.4358555460014</v>
      </c>
      <c r="R94" s="210">
        <f t="shared" si="6"/>
        <v>1848.6207222699913</v>
      </c>
      <c r="S94" s="210">
        <f t="shared" si="6"/>
        <v>1662.6600171969048</v>
      </c>
      <c r="T94" s="210">
        <f t="shared" si="6"/>
        <v>1835.4234737747206</v>
      </c>
      <c r="U94" s="210">
        <f t="shared" si="6"/>
        <v>2102.6760103181418</v>
      </c>
      <c r="V94" s="210">
        <f t="shared" si="6"/>
        <v>2066.811521926053</v>
      </c>
      <c r="W94" s="210">
        <f t="shared" si="6"/>
        <v>2131.6044711951854</v>
      </c>
      <c r="X94" s="210">
        <f t="shared" si="6"/>
        <v>1749.5969905417023</v>
      </c>
      <c r="Y94" s="210">
        <f t="shared" si="6"/>
        <v>1667.4008598452278</v>
      </c>
    </row>
    <row r="95" spans="1:25" ht="12" customHeight="1" x14ac:dyDescent="0.25">
      <c r="A95" s="24" t="s">
        <v>48</v>
      </c>
      <c r="B95" s="213">
        <f>CHI!B58</f>
        <v>1014.998923642823</v>
      </c>
      <c r="C95" s="213">
        <f>CHI!C58</f>
        <v>1003.44606970388</v>
      </c>
      <c r="D95" s="213">
        <f>CHI!D58</f>
        <v>1007.506891582481</v>
      </c>
      <c r="E95" s="213">
        <f>CHI!E58</f>
        <v>1038.848341066064</v>
      </c>
      <c r="F95" s="213">
        <f>CHI!F58</f>
        <v>1154.9607653904479</v>
      </c>
      <c r="G95" s="213">
        <f>CHI!G58</f>
        <v>935.78022364304979</v>
      </c>
      <c r="H95" s="213">
        <f>CHI!H58</f>
        <v>1195.73851352921</v>
      </c>
      <c r="I95" s="213">
        <f>CHI!I58</f>
        <v>1189.819871076779</v>
      </c>
      <c r="J95" s="213">
        <f>CHI!J58</f>
        <v>1186.686884586692</v>
      </c>
      <c r="K95" s="213">
        <f>CHI!K58</f>
        <v>1258.407502955376</v>
      </c>
      <c r="L95" s="213">
        <f>CHI!L58</f>
        <v>1251.44657437774</v>
      </c>
      <c r="M95" s="213">
        <f>CHI!M58</f>
        <v>1130.2849071803921</v>
      </c>
      <c r="N95" s="213">
        <f>CHI!N58</f>
        <v>1341.970293434754</v>
      </c>
      <c r="O95" s="213">
        <f>CHI!O58</f>
        <v>1332.861515949118</v>
      </c>
      <c r="P95" s="213">
        <f>CHI!P58</f>
        <v>1372.0893248235709</v>
      </c>
      <c r="Q95" s="213">
        <f>CHI!Q58</f>
        <v>1328.261978234962</v>
      </c>
      <c r="R95" s="213">
        <f>CHI!R58</f>
        <v>1350.1357729283729</v>
      </c>
      <c r="S95" s="213">
        <f>CHI!S58</f>
        <v>1179.524527670723</v>
      </c>
      <c r="T95" s="213">
        <f>CHI!T58</f>
        <v>1312.380219654671</v>
      </c>
      <c r="U95" s="213">
        <f>CHI!U58</f>
        <v>1578.107452113604</v>
      </c>
      <c r="V95" s="213">
        <f>CHI!V58</f>
        <v>1601.618448891563</v>
      </c>
      <c r="W95" s="213">
        <f>CHI!W58</f>
        <v>1643.229668093921</v>
      </c>
      <c r="X95" s="213">
        <f>CHI!X58</f>
        <v>1321.295760786199</v>
      </c>
      <c r="Y95" s="213">
        <f>CHI!Y58</f>
        <v>1256.4649934454651</v>
      </c>
    </row>
    <row r="96" spans="1:25" ht="12" customHeight="1" x14ac:dyDescent="0.25">
      <c r="A96" s="21" t="s">
        <v>27</v>
      </c>
      <c r="B96" s="207">
        <v>660.58706087996302</v>
      </c>
      <c r="C96" s="207">
        <v>690.67164310781357</v>
      </c>
      <c r="D96" s="207">
        <v>661.91503447082926</v>
      </c>
      <c r="E96" s="207">
        <v>677.88742849541472</v>
      </c>
      <c r="F96" s="207">
        <v>701.35006865942296</v>
      </c>
      <c r="G96" s="207">
        <v>615.85477205772372</v>
      </c>
      <c r="H96" s="207">
        <v>741.08521819907878</v>
      </c>
      <c r="I96" s="207">
        <v>579.88735162313492</v>
      </c>
      <c r="J96" s="207">
        <v>563.22308961795102</v>
      </c>
      <c r="K96" s="207">
        <v>554.86326230687655</v>
      </c>
      <c r="L96" s="207">
        <v>527.86339982690288</v>
      </c>
      <c r="M96" s="207">
        <v>510.36178241548032</v>
      </c>
      <c r="N96" s="207">
        <v>484.44372204245997</v>
      </c>
      <c r="O96" s="207">
        <v>469.26195782560285</v>
      </c>
      <c r="P96" s="207">
        <v>492.00130286344552</v>
      </c>
      <c r="Q96" s="207">
        <v>459.1738773110394</v>
      </c>
      <c r="R96" s="207">
        <v>498.4849493416184</v>
      </c>
      <c r="S96" s="207">
        <v>483.1354895261818</v>
      </c>
      <c r="T96" s="207">
        <v>523.0432541200496</v>
      </c>
      <c r="U96" s="207">
        <v>524.56855820453779</v>
      </c>
      <c r="V96" s="207">
        <v>465.19307303449</v>
      </c>
      <c r="W96" s="207">
        <v>488.37480310126443</v>
      </c>
      <c r="X96" s="207">
        <v>428.3012297555033</v>
      </c>
      <c r="Y96" s="207">
        <v>410.93586639976274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17585.116542232583</v>
      </c>
      <c r="C98" s="203">
        <f t="shared" si="7"/>
        <v>17430.180738325133</v>
      </c>
      <c r="D98" s="203">
        <f t="shared" si="7"/>
        <v>17876.171408896622</v>
      </c>
      <c r="E98" s="203">
        <f t="shared" si="7"/>
        <v>18701.593763185545</v>
      </c>
      <c r="F98" s="203">
        <f t="shared" si="7"/>
        <v>19559.949720458677</v>
      </c>
      <c r="G98" s="203">
        <f t="shared" si="7"/>
        <v>19175.796212403617</v>
      </c>
      <c r="H98" s="203">
        <f t="shared" si="7"/>
        <v>19630.358639588569</v>
      </c>
      <c r="I98" s="203">
        <f t="shared" si="7"/>
        <v>19740.098759367007</v>
      </c>
      <c r="J98" s="203">
        <f t="shared" si="7"/>
        <v>19990.801106573464</v>
      </c>
      <c r="K98" s="203">
        <f t="shared" si="7"/>
        <v>17594.001037231908</v>
      </c>
      <c r="L98" s="203">
        <f t="shared" si="7"/>
        <v>19138.998817410185</v>
      </c>
      <c r="M98" s="203">
        <f t="shared" si="7"/>
        <v>19548.48113608094</v>
      </c>
      <c r="N98" s="203">
        <f t="shared" si="7"/>
        <v>19209.712904720487</v>
      </c>
      <c r="O98" s="203">
        <f t="shared" si="7"/>
        <v>19136.041400525883</v>
      </c>
      <c r="P98" s="203">
        <f t="shared" si="7"/>
        <v>18848.916474409802</v>
      </c>
      <c r="Q98" s="203">
        <f t="shared" si="7"/>
        <v>18836.699736089744</v>
      </c>
      <c r="R98" s="203">
        <f t="shared" si="7"/>
        <v>19022.718146602525</v>
      </c>
      <c r="S98" s="203">
        <f t="shared" si="7"/>
        <v>19342.144426704599</v>
      </c>
      <c r="T98" s="203">
        <f t="shared" si="7"/>
        <v>18402.422423276879</v>
      </c>
      <c r="U98" s="203">
        <f t="shared" si="7"/>
        <v>18926.386985650923</v>
      </c>
      <c r="V98" s="203">
        <f t="shared" si="7"/>
        <v>18330.517597494167</v>
      </c>
      <c r="W98" s="203">
        <f t="shared" si="7"/>
        <v>19295.055489396058</v>
      </c>
      <c r="X98" s="203">
        <f t="shared" si="7"/>
        <v>18984.274274467723</v>
      </c>
      <c r="Y98" s="203">
        <f t="shared" si="7"/>
        <v>17345.823695806404</v>
      </c>
    </row>
    <row r="99" spans="1:25" ht="12" customHeight="1" x14ac:dyDescent="0.25">
      <c r="A99" s="25" t="s">
        <v>14</v>
      </c>
      <c r="B99" s="209">
        <f>ISI!B$54</f>
        <v>6116.2240853121702</v>
      </c>
      <c r="C99" s="209">
        <f>ISI!C$54</f>
        <v>5503.1701072565365</v>
      </c>
      <c r="D99" s="209">
        <f>ISI!D$54</f>
        <v>5686.0240919613143</v>
      </c>
      <c r="E99" s="209">
        <f>ISI!E$54</f>
        <v>5801.6311380869211</v>
      </c>
      <c r="F99" s="209">
        <f>ISI!F$54</f>
        <v>5958.6754358585049</v>
      </c>
      <c r="G99" s="209">
        <f>ISI!G$54</f>
        <v>6297.1472891892508</v>
      </c>
      <c r="H99" s="209">
        <f>ISI!H$54</f>
        <v>6425.7122660895475</v>
      </c>
      <c r="I99" s="209">
        <f>ISI!I$54</f>
        <v>6631.024441185471</v>
      </c>
      <c r="J99" s="209">
        <f>ISI!J$54</f>
        <v>6787.9784591716307</v>
      </c>
      <c r="K99" s="209">
        <f>ISI!K$54</f>
        <v>5323.4595344374766</v>
      </c>
      <c r="L99" s="209">
        <f>ISI!L$54</f>
        <v>6433.5538266994708</v>
      </c>
      <c r="M99" s="209">
        <f>ISI!M$54</f>
        <v>6616.2804818571849</v>
      </c>
      <c r="N99" s="209">
        <f>ISI!N$54</f>
        <v>6605.0537210771236</v>
      </c>
      <c r="O99" s="209">
        <f>ISI!O$54</f>
        <v>7056.9412694891162</v>
      </c>
      <c r="P99" s="209">
        <f>ISI!P$54</f>
        <v>6963.3288197886523</v>
      </c>
      <c r="Q99" s="209">
        <f>ISI!Q$54</f>
        <v>6889.4158956743868</v>
      </c>
      <c r="R99" s="209">
        <f>ISI!R$54</f>
        <v>6691.6051510081325</v>
      </c>
      <c r="S99" s="209">
        <f>ISI!S$54</f>
        <v>7156.5989688005338</v>
      </c>
      <c r="T99" s="209">
        <f>ISI!T$54</f>
        <v>6084.9799949453854</v>
      </c>
      <c r="U99" s="209">
        <f>ISI!U$54</f>
        <v>6815.7296974837418</v>
      </c>
      <c r="V99" s="209">
        <f>ISI!V$54</f>
        <v>6332.0819243563801</v>
      </c>
      <c r="W99" s="209">
        <f>ISI!W$54</f>
        <v>6722.3833194031777</v>
      </c>
      <c r="X99" s="209">
        <f>ISI!X$54</f>
        <v>6693.4480436349077</v>
      </c>
      <c r="Y99" s="209">
        <f>ISI!Y$54</f>
        <v>6628.601943497124</v>
      </c>
    </row>
    <row r="100" spans="1:25" ht="12" customHeight="1" x14ac:dyDescent="0.25">
      <c r="A100" s="14" t="s">
        <v>43</v>
      </c>
      <c r="B100" s="204">
        <f>ISI!B$55</f>
        <v>6021.5336621425777</v>
      </c>
      <c r="C100" s="204">
        <f>ISI!C$55</f>
        <v>5425.7457565026116</v>
      </c>
      <c r="D100" s="204">
        <f>ISI!D$55</f>
        <v>5611.1179252713291</v>
      </c>
      <c r="E100" s="204">
        <f>ISI!E$55</f>
        <v>5721.57425591419</v>
      </c>
      <c r="F100" s="204">
        <f>ISI!F$55</f>
        <v>5876.0958969169724</v>
      </c>
      <c r="G100" s="204">
        <f>ISI!G$55</f>
        <v>6207.8726581170313</v>
      </c>
      <c r="H100" s="204">
        <f>ISI!H$55</f>
        <v>6332.7925037080913</v>
      </c>
      <c r="I100" s="204">
        <f>ISI!I$55</f>
        <v>6531.6743526842447</v>
      </c>
      <c r="J100" s="204">
        <f>ISI!J$55</f>
        <v>6681.6973134183854</v>
      </c>
      <c r="K100" s="204">
        <f>ISI!K$55</f>
        <v>5234.9615336583011</v>
      </c>
      <c r="L100" s="204">
        <f>ISI!L$55</f>
        <v>6343.1769764640403</v>
      </c>
      <c r="M100" s="204">
        <f>ISI!M$55</f>
        <v>6519.0497673039017</v>
      </c>
      <c r="N100" s="204">
        <f>ISI!N$55</f>
        <v>6509.9636720179969</v>
      </c>
      <c r="O100" s="204">
        <f>ISI!O$55</f>
        <v>6963.5079380399438</v>
      </c>
      <c r="P100" s="204">
        <f>ISI!P$55</f>
        <v>6866.4705976299711</v>
      </c>
      <c r="Q100" s="204">
        <f>ISI!Q$55</f>
        <v>6796.5990344967304</v>
      </c>
      <c r="R100" s="204">
        <f>ISI!R$55</f>
        <v>6598.4287469304127</v>
      </c>
      <c r="S100" s="204">
        <f>ISI!S$55</f>
        <v>7057.2284676082372</v>
      </c>
      <c r="T100" s="204">
        <f>ISI!T$55</f>
        <v>5986.7190782929247</v>
      </c>
      <c r="U100" s="204">
        <f>ISI!U$55</f>
        <v>6718.287174186723</v>
      </c>
      <c r="V100" s="204">
        <f>ISI!V$55</f>
        <v>6235.7336047588124</v>
      </c>
      <c r="W100" s="204">
        <f>ISI!W$55</f>
        <v>6630.7466580124428</v>
      </c>
      <c r="X100" s="204">
        <f>ISI!X$55</f>
        <v>6597.7776810133819</v>
      </c>
      <c r="Y100" s="204">
        <f>ISI!Y$55</f>
        <v>6533.9791629497176</v>
      </c>
    </row>
    <row r="101" spans="1:25" ht="12" customHeight="1" x14ac:dyDescent="0.25">
      <c r="A101" s="14" t="s">
        <v>44</v>
      </c>
      <c r="B101" s="204">
        <f>ISI!B$56</f>
        <v>94.69042316959235</v>
      </c>
      <c r="C101" s="204">
        <f>ISI!C$56</f>
        <v>77.424350753925125</v>
      </c>
      <c r="D101" s="204">
        <f>ISI!D$56</f>
        <v>74.906166689985284</v>
      </c>
      <c r="E101" s="204">
        <f>ISI!E$56</f>
        <v>80.056882172730852</v>
      </c>
      <c r="F101" s="204">
        <f>ISI!F$56</f>
        <v>82.579538941532491</v>
      </c>
      <c r="G101" s="204">
        <f>ISI!G$56</f>
        <v>89.274631072219236</v>
      </c>
      <c r="H101" s="204">
        <f>ISI!H$56</f>
        <v>92.919762381456167</v>
      </c>
      <c r="I101" s="204">
        <f>ISI!I$56</f>
        <v>99.350088501226352</v>
      </c>
      <c r="J101" s="204">
        <f>ISI!J$56</f>
        <v>106.28114575324553</v>
      </c>
      <c r="K101" s="204">
        <f>ISI!K$56</f>
        <v>88.498000779175484</v>
      </c>
      <c r="L101" s="204">
        <f>ISI!L$56</f>
        <v>90.376850235430894</v>
      </c>
      <c r="M101" s="204">
        <f>ISI!M$56</f>
        <v>97.230714553283065</v>
      </c>
      <c r="N101" s="204">
        <f>ISI!N$56</f>
        <v>95.090049059126315</v>
      </c>
      <c r="O101" s="204">
        <f>ISI!O$56</f>
        <v>93.433331449172414</v>
      </c>
      <c r="P101" s="204">
        <f>ISI!P$56</f>
        <v>96.858222158680888</v>
      </c>
      <c r="Q101" s="204">
        <f>ISI!Q$56</f>
        <v>92.816861177656079</v>
      </c>
      <c r="R101" s="204">
        <f>ISI!R$56</f>
        <v>93.176404077719752</v>
      </c>
      <c r="S101" s="204">
        <f>ISI!S$56</f>
        <v>99.370501192296246</v>
      </c>
      <c r="T101" s="204">
        <f>ISI!T$56</f>
        <v>98.260916652460537</v>
      </c>
      <c r="U101" s="204">
        <f>ISI!U$56</f>
        <v>97.442523297018539</v>
      </c>
      <c r="V101" s="204">
        <f>ISI!V$56</f>
        <v>96.348319597568135</v>
      </c>
      <c r="W101" s="204">
        <f>ISI!W$56</f>
        <v>91.636661390734957</v>
      </c>
      <c r="X101" s="204">
        <f>ISI!X$56</f>
        <v>95.670362621525769</v>
      </c>
      <c r="Y101" s="204">
        <f>ISI!Y$56</f>
        <v>94.62278054740608</v>
      </c>
    </row>
    <row r="102" spans="1:25" ht="12" customHeight="1" x14ac:dyDescent="0.25">
      <c r="A102" s="13" t="s">
        <v>18</v>
      </c>
      <c r="B102" s="205">
        <f>NFM!B$73</f>
        <v>200.54742414050958</v>
      </c>
      <c r="C102" s="205">
        <f>NFM!C$73</f>
        <v>210.9072024101074</v>
      </c>
      <c r="D102" s="205">
        <f>NFM!D$73</f>
        <v>217.21272762060309</v>
      </c>
      <c r="E102" s="205">
        <f>NFM!E$73</f>
        <v>219.35281777505884</v>
      </c>
      <c r="F102" s="205">
        <f>NFM!F$73</f>
        <v>230.57043426122539</v>
      </c>
      <c r="G102" s="205">
        <f>NFM!G$73</f>
        <v>226.12447352959759</v>
      </c>
      <c r="H102" s="205">
        <f>NFM!H$73</f>
        <v>230.8920493526926</v>
      </c>
      <c r="I102" s="205">
        <f>NFM!I$73</f>
        <v>260.27378298859031</v>
      </c>
      <c r="J102" s="205">
        <f>NFM!J$73</f>
        <v>262.84946370570333</v>
      </c>
      <c r="K102" s="205">
        <f>NFM!K$73</f>
        <v>245.46758185355037</v>
      </c>
      <c r="L102" s="205">
        <f>NFM!L$73</f>
        <v>252.49292328971288</v>
      </c>
      <c r="M102" s="205">
        <f>NFM!M$73</f>
        <v>267.34208194182844</v>
      </c>
      <c r="N102" s="205">
        <f>NFM!N$73</f>
        <v>262.71405402981441</v>
      </c>
      <c r="O102" s="205">
        <f>NFM!O$73</f>
        <v>295.85899001853591</v>
      </c>
      <c r="P102" s="205">
        <f>NFM!P$73</f>
        <v>313.70816251704696</v>
      </c>
      <c r="Q102" s="205">
        <f>NFM!Q$73</f>
        <v>322.01190745754707</v>
      </c>
      <c r="R102" s="205">
        <f>NFM!R$73</f>
        <v>330.21790744811818</v>
      </c>
      <c r="S102" s="205">
        <f>NFM!S$73</f>
        <v>321.20336485782173</v>
      </c>
      <c r="T102" s="205">
        <f>NFM!T$73</f>
        <v>340.1055525041595</v>
      </c>
      <c r="U102" s="205">
        <f>NFM!U$73</f>
        <v>313.4642287061817</v>
      </c>
      <c r="V102" s="205">
        <f>NFM!V$73</f>
        <v>281.4406275851079</v>
      </c>
      <c r="W102" s="205">
        <f>NFM!W$73</f>
        <v>308.26152697720977</v>
      </c>
      <c r="X102" s="205">
        <f>NFM!X$73</f>
        <v>321.8709990378112</v>
      </c>
      <c r="Y102" s="205">
        <f>NFM!Y$73</f>
        <v>297.45414859063959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39.047752736061753</v>
      </c>
      <c r="C104" s="204">
        <f>NFM!C$75</f>
        <v>44.420315269304723</v>
      </c>
      <c r="D104" s="204">
        <f>NFM!D$75</f>
        <v>47.478747269558063</v>
      </c>
      <c r="E104" s="204">
        <f>NFM!E$75</f>
        <v>49.645080771609287</v>
      </c>
      <c r="F104" s="204">
        <f>NFM!F$75</f>
        <v>46.57326112866626</v>
      </c>
      <c r="G104" s="204">
        <f>NFM!G$75</f>
        <v>46.482000940711728</v>
      </c>
      <c r="H104" s="204">
        <f>NFM!H$75</f>
        <v>45.254107631203169</v>
      </c>
      <c r="I104" s="204">
        <f>NFM!I$75</f>
        <v>51.282353007817271</v>
      </c>
      <c r="J104" s="204">
        <f>NFM!J$75</f>
        <v>44.438964605336082</v>
      </c>
      <c r="K104" s="204">
        <f>NFM!K$75</f>
        <v>60.10685515943787</v>
      </c>
      <c r="L104" s="204">
        <f>NFM!L$75</f>
        <v>66.146540701539351</v>
      </c>
      <c r="M104" s="204">
        <f>NFM!M$75</f>
        <v>71.898649454496123</v>
      </c>
      <c r="N104" s="204">
        <f>NFM!N$75</f>
        <v>71.112416120759264</v>
      </c>
      <c r="O104" s="204">
        <f>NFM!O$75</f>
        <v>96.957420469049993</v>
      </c>
      <c r="P104" s="204">
        <f>NFM!P$75</f>
        <v>108.57421830409891</v>
      </c>
      <c r="Q104" s="204">
        <f>NFM!Q$75</f>
        <v>112.4003935105615</v>
      </c>
      <c r="R104" s="204">
        <f>NFM!R$75</f>
        <v>106.0641082141649</v>
      </c>
      <c r="S104" s="204">
        <f>NFM!S$75</f>
        <v>105.2728977620549</v>
      </c>
      <c r="T104" s="204">
        <f>NFM!T$75</f>
        <v>102.65049381973689</v>
      </c>
      <c r="U104" s="204">
        <f>NFM!U$75</f>
        <v>93.561433407384015</v>
      </c>
      <c r="V104" s="204">
        <f>NFM!V$75</f>
        <v>77.618387786342012</v>
      </c>
      <c r="W104" s="204">
        <f>NFM!W$75</f>
        <v>90.904125038738954</v>
      </c>
      <c r="X104" s="204">
        <f>NFM!X$75</f>
        <v>106.73758482188271</v>
      </c>
      <c r="Y104" s="204">
        <f>NFM!Y$75</f>
        <v>99.039675456290354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39.047752736061753</v>
      </c>
      <c r="C106" s="212">
        <f>NFM!C$77</f>
        <v>44.420315269304723</v>
      </c>
      <c r="D106" s="212">
        <f>NFM!D$77</f>
        <v>47.478747269558063</v>
      </c>
      <c r="E106" s="212">
        <f>NFM!E$77</f>
        <v>49.645080771609287</v>
      </c>
      <c r="F106" s="212">
        <f>NFM!F$77</f>
        <v>46.57326112866626</v>
      </c>
      <c r="G106" s="212">
        <f>NFM!G$77</f>
        <v>46.482000940711728</v>
      </c>
      <c r="H106" s="212">
        <f>NFM!H$77</f>
        <v>45.254107631203169</v>
      </c>
      <c r="I106" s="212">
        <f>NFM!I$77</f>
        <v>51.282353007817271</v>
      </c>
      <c r="J106" s="212">
        <f>NFM!J$77</f>
        <v>44.438964605336082</v>
      </c>
      <c r="K106" s="212">
        <f>NFM!K$77</f>
        <v>60.10685515943787</v>
      </c>
      <c r="L106" s="212">
        <f>NFM!L$77</f>
        <v>66.146540701539351</v>
      </c>
      <c r="M106" s="212">
        <f>NFM!M$77</f>
        <v>71.898649454496123</v>
      </c>
      <c r="N106" s="212">
        <f>NFM!N$77</f>
        <v>71.112416120759264</v>
      </c>
      <c r="O106" s="212">
        <f>NFM!O$77</f>
        <v>96.957420469049993</v>
      </c>
      <c r="P106" s="212">
        <f>NFM!P$77</f>
        <v>108.57421830409891</v>
      </c>
      <c r="Q106" s="212">
        <f>NFM!Q$77</f>
        <v>112.4003935105615</v>
      </c>
      <c r="R106" s="212">
        <f>NFM!R$77</f>
        <v>106.0641082141649</v>
      </c>
      <c r="S106" s="212">
        <f>NFM!S$77</f>
        <v>105.2728977620549</v>
      </c>
      <c r="T106" s="212">
        <f>NFM!T$77</f>
        <v>102.65049381973689</v>
      </c>
      <c r="U106" s="212">
        <f>NFM!U$77</f>
        <v>93.561433407384015</v>
      </c>
      <c r="V106" s="212">
        <f>NFM!V$77</f>
        <v>77.618387786342012</v>
      </c>
      <c r="W106" s="212">
        <f>NFM!W$77</f>
        <v>90.904125038738954</v>
      </c>
      <c r="X106" s="212">
        <f>NFM!X$77</f>
        <v>106.73758482188271</v>
      </c>
      <c r="Y106" s="212">
        <f>NFM!Y$77</f>
        <v>99.039675456290354</v>
      </c>
    </row>
    <row r="107" spans="1:25" ht="12" customHeight="1" x14ac:dyDescent="0.25">
      <c r="A107" s="14" t="s">
        <v>47</v>
      </c>
      <c r="B107" s="204">
        <f>NFM!B$78</f>
        <v>161.49967140444784</v>
      </c>
      <c r="C107" s="204">
        <f>NFM!C$78</f>
        <v>166.48688714080268</v>
      </c>
      <c r="D107" s="204">
        <f>NFM!D$78</f>
        <v>169.73398035104503</v>
      </c>
      <c r="E107" s="204">
        <f>NFM!E$78</f>
        <v>169.70773700344955</v>
      </c>
      <c r="F107" s="204">
        <f>NFM!F$78</f>
        <v>183.99717313255911</v>
      </c>
      <c r="G107" s="204">
        <f>NFM!G$78</f>
        <v>179.64247258888588</v>
      </c>
      <c r="H107" s="204">
        <f>NFM!H$78</f>
        <v>185.63794172148943</v>
      </c>
      <c r="I107" s="204">
        <f>NFM!I$78</f>
        <v>208.99142998077303</v>
      </c>
      <c r="J107" s="204">
        <f>NFM!J$78</f>
        <v>218.41049910036725</v>
      </c>
      <c r="K107" s="204">
        <f>NFM!K$78</f>
        <v>185.36072669411251</v>
      </c>
      <c r="L107" s="204">
        <f>NFM!L$78</f>
        <v>186.34638258817353</v>
      </c>
      <c r="M107" s="204">
        <f>NFM!M$78</f>
        <v>195.4434324873323</v>
      </c>
      <c r="N107" s="204">
        <f>NFM!N$78</f>
        <v>191.60163790905511</v>
      </c>
      <c r="O107" s="204">
        <f>NFM!O$78</f>
        <v>198.90156954948591</v>
      </c>
      <c r="P107" s="204">
        <f>NFM!P$78</f>
        <v>205.13394421294802</v>
      </c>
      <c r="Q107" s="204">
        <f>NFM!Q$78</f>
        <v>209.61151394698555</v>
      </c>
      <c r="R107" s="204">
        <f>NFM!R$78</f>
        <v>224.15379923395329</v>
      </c>
      <c r="S107" s="204">
        <f>NFM!S$78</f>
        <v>215.93046709576683</v>
      </c>
      <c r="T107" s="204">
        <f>NFM!T$78</f>
        <v>237.4550586844226</v>
      </c>
      <c r="U107" s="204">
        <f>NFM!U$78</f>
        <v>219.90279529879768</v>
      </c>
      <c r="V107" s="204">
        <f>NFM!V$78</f>
        <v>203.82223979876591</v>
      </c>
      <c r="W107" s="204">
        <f>NFM!W$78</f>
        <v>217.35740193847082</v>
      </c>
      <c r="X107" s="204">
        <f>NFM!X$78</f>
        <v>215.1334142159285</v>
      </c>
      <c r="Y107" s="204">
        <f>NFM!Y$78</f>
        <v>198.41447313434924</v>
      </c>
    </row>
    <row r="108" spans="1:25" ht="12" customHeight="1" x14ac:dyDescent="0.25">
      <c r="A108" s="13" t="s">
        <v>19</v>
      </c>
      <c r="B108" s="205">
        <f>CHI!B$79</f>
        <v>1951.4906218220574</v>
      </c>
      <c r="C108" s="205">
        <f>CHI!C$79</f>
        <v>1997.36216523849</v>
      </c>
      <c r="D108" s="205">
        <f>CHI!D$79</f>
        <v>2124.4729773862923</v>
      </c>
      <c r="E108" s="205">
        <f>CHI!E$79</f>
        <v>2440.305118077079</v>
      </c>
      <c r="F108" s="205">
        <f>CHI!F$79</f>
        <v>2503.9432399987741</v>
      </c>
      <c r="G108" s="205">
        <f>CHI!G$79</f>
        <v>2181.6170456872433</v>
      </c>
      <c r="H108" s="205">
        <f>CHI!H$79</f>
        <v>2031.8675699515393</v>
      </c>
      <c r="I108" s="205">
        <f>CHI!I$79</f>
        <v>1869.2551636506921</v>
      </c>
      <c r="J108" s="205">
        <f>CHI!J$79</f>
        <v>2003.7608059743648</v>
      </c>
      <c r="K108" s="205">
        <f>CHI!K$79</f>
        <v>1986.1016030137334</v>
      </c>
      <c r="L108" s="205">
        <f>CHI!L$79</f>
        <v>2254.5869714113524</v>
      </c>
      <c r="M108" s="205">
        <f>CHI!M$79</f>
        <v>2218.2764845775837</v>
      </c>
      <c r="N108" s="205">
        <f>CHI!N$79</f>
        <v>2205.9870783560041</v>
      </c>
      <c r="O108" s="205">
        <f>CHI!O$79</f>
        <v>1978.2838638848593</v>
      </c>
      <c r="P108" s="205">
        <f>CHI!P$79</f>
        <v>2140.4848220097801</v>
      </c>
      <c r="Q108" s="205">
        <f>CHI!Q$79</f>
        <v>2103.7177051278045</v>
      </c>
      <c r="R108" s="205">
        <f>CHI!R$79</f>
        <v>2286.610814418882</v>
      </c>
      <c r="S108" s="205">
        <f>CHI!S$79</f>
        <v>2241.2354891812147</v>
      </c>
      <c r="T108" s="205">
        <f>CHI!T$79</f>
        <v>2075.4131812435462</v>
      </c>
      <c r="U108" s="205">
        <f>CHI!U$79</f>
        <v>2134.0484966510739</v>
      </c>
      <c r="V108" s="205">
        <f>CHI!V$79</f>
        <v>2173.5550378758721</v>
      </c>
      <c r="W108" s="205">
        <f>CHI!W$79</f>
        <v>2264.8239379956112</v>
      </c>
      <c r="X108" s="205">
        <f>CHI!X$79</f>
        <v>2003.1138874357446</v>
      </c>
      <c r="Y108" s="205">
        <f>CHI!Y$79</f>
        <v>1844.5204092023564</v>
      </c>
    </row>
    <row r="109" spans="1:25" ht="12" customHeight="1" x14ac:dyDescent="0.25">
      <c r="A109" s="14" t="s">
        <v>59</v>
      </c>
      <c r="B109" s="204">
        <f>CHI!B$80</f>
        <v>1352.6904081807515</v>
      </c>
      <c r="C109" s="204">
        <f>CHI!C$80</f>
        <v>1336.123123952271</v>
      </c>
      <c r="D109" s="204">
        <f>CHI!D$80</f>
        <v>1449.4132909694922</v>
      </c>
      <c r="E109" s="204">
        <f>CHI!E$80</f>
        <v>1626.5955559133808</v>
      </c>
      <c r="F109" s="204">
        <f>CHI!F$80</f>
        <v>1705.4798355611406</v>
      </c>
      <c r="G109" s="204">
        <f>CHI!G$80</f>
        <v>1497.7219871064096</v>
      </c>
      <c r="H109" s="204">
        <f>CHI!H$80</f>
        <v>1430.1691786667177</v>
      </c>
      <c r="I109" s="204">
        <f>CHI!I$80</f>
        <v>1336.5020879354884</v>
      </c>
      <c r="J109" s="204">
        <f>CHI!J$80</f>
        <v>1506.2297564434127</v>
      </c>
      <c r="K109" s="204">
        <f>CHI!K$80</f>
        <v>1342.0385809483123</v>
      </c>
      <c r="L109" s="204">
        <f>CHI!L$80</f>
        <v>1713.0078704932389</v>
      </c>
      <c r="M109" s="204">
        <f>CHI!M$80</f>
        <v>1699.5804980156604</v>
      </c>
      <c r="N109" s="204">
        <f>CHI!N$80</f>
        <v>1556.7738983571444</v>
      </c>
      <c r="O109" s="204">
        <f>CHI!O$80</f>
        <v>1460.1467145321949</v>
      </c>
      <c r="P109" s="204">
        <f>CHI!P$80</f>
        <v>1597.1024074580494</v>
      </c>
      <c r="Q109" s="204">
        <f>CHI!Q$80</f>
        <v>1654.3598928164106</v>
      </c>
      <c r="R109" s="204">
        <f>CHI!R$80</f>
        <v>1925.8537522486777</v>
      </c>
      <c r="S109" s="204">
        <f>CHI!S$80</f>
        <v>1835.3968752938049</v>
      </c>
      <c r="T109" s="204">
        <f>CHI!T$80</f>
        <v>1637.1184354614638</v>
      </c>
      <c r="U109" s="204">
        <f>CHI!U$80</f>
        <v>1729.5407843900662</v>
      </c>
      <c r="V109" s="204">
        <f>CHI!V$80</f>
        <v>1727.3121988092114</v>
      </c>
      <c r="W109" s="204">
        <f>CHI!W$80</f>
        <v>1834.0044736985137</v>
      </c>
      <c r="X109" s="204">
        <f>CHI!X$80</f>
        <v>1648.0901857277604</v>
      </c>
      <c r="Y109" s="204">
        <f>CHI!Y$80</f>
        <v>1344.189638970576</v>
      </c>
    </row>
    <row r="110" spans="1:25" ht="12" customHeight="1" x14ac:dyDescent="0.25">
      <c r="A110" s="14" t="s">
        <v>49</v>
      </c>
      <c r="B110" s="204">
        <f>CHI!B$81</f>
        <v>506.11208499160875</v>
      </c>
      <c r="C110" s="204">
        <f>CHI!C$81</f>
        <v>572.17405628625181</v>
      </c>
      <c r="D110" s="204">
        <f>CHI!D$81</f>
        <v>578.66794888598122</v>
      </c>
      <c r="E110" s="204">
        <f>CHI!E$81</f>
        <v>698.95868379354988</v>
      </c>
      <c r="F110" s="204">
        <f>CHI!F$81</f>
        <v>691.40534300619277</v>
      </c>
      <c r="G110" s="204">
        <f>CHI!G$81</f>
        <v>565.23500701252146</v>
      </c>
      <c r="H110" s="204">
        <f>CHI!H$81</f>
        <v>494.14541356905153</v>
      </c>
      <c r="I110" s="204">
        <f>CHI!I$81</f>
        <v>416.9038531984807</v>
      </c>
      <c r="J110" s="204">
        <f>CHI!J$81</f>
        <v>397.86887187294707</v>
      </c>
      <c r="K110" s="204">
        <f>CHI!K$81</f>
        <v>520.84503771779816</v>
      </c>
      <c r="L110" s="204">
        <f>CHI!L$81</f>
        <v>411.4822167115679</v>
      </c>
      <c r="M110" s="204">
        <f>CHI!M$81</f>
        <v>391.29912770138367</v>
      </c>
      <c r="N110" s="204">
        <f>CHI!N$81</f>
        <v>519.73930316461053</v>
      </c>
      <c r="O110" s="204">
        <f>CHI!O$81</f>
        <v>396.20676458937942</v>
      </c>
      <c r="P110" s="204">
        <f>CHI!P$81</f>
        <v>428.57009342140236</v>
      </c>
      <c r="Q110" s="204">
        <f>CHI!Q$81</f>
        <v>329.87180704802887</v>
      </c>
      <c r="R110" s="204">
        <f>CHI!R$81</f>
        <v>222.07022161960302</v>
      </c>
      <c r="S110" s="204">
        <f>CHI!S$81</f>
        <v>246.50651936420709</v>
      </c>
      <c r="T110" s="204">
        <f>CHI!T$81</f>
        <v>294.52335077884857</v>
      </c>
      <c r="U110" s="204">
        <f>CHI!U$81</f>
        <v>277.51492569772824</v>
      </c>
      <c r="V110" s="204">
        <f>CHI!V$81</f>
        <v>292.66756610657023</v>
      </c>
      <c r="W110" s="204">
        <f>CHI!W$81</f>
        <v>283.76391769591288</v>
      </c>
      <c r="X110" s="204">
        <f>CHI!X$81</f>
        <v>226.88129053029232</v>
      </c>
      <c r="Y110" s="204">
        <f>CHI!Y$81</f>
        <v>365.69170739648968</v>
      </c>
    </row>
    <row r="111" spans="1:25" ht="12" customHeight="1" x14ac:dyDescent="0.25">
      <c r="A111" s="14" t="s">
        <v>50</v>
      </c>
      <c r="B111" s="204">
        <f>CHI!B$82</f>
        <v>92.688128649697106</v>
      </c>
      <c r="C111" s="204">
        <f>CHI!C$82</f>
        <v>89.064984999967265</v>
      </c>
      <c r="D111" s="204">
        <f>CHI!D$82</f>
        <v>96.391737530818688</v>
      </c>
      <c r="E111" s="204">
        <f>CHI!E$82</f>
        <v>114.7508783701484</v>
      </c>
      <c r="F111" s="204">
        <f>CHI!F$82</f>
        <v>107.05806143144081</v>
      </c>
      <c r="G111" s="204">
        <f>CHI!G$82</f>
        <v>118.6600515683122</v>
      </c>
      <c r="H111" s="204">
        <f>CHI!H$82</f>
        <v>107.5529777157702</v>
      </c>
      <c r="I111" s="204">
        <f>CHI!I$82</f>
        <v>115.849222516723</v>
      </c>
      <c r="J111" s="204">
        <f>CHI!J$82</f>
        <v>99.662177658005007</v>
      </c>
      <c r="K111" s="204">
        <f>CHI!K$82</f>
        <v>123.2179843476228</v>
      </c>
      <c r="L111" s="204">
        <f>CHI!L$82</f>
        <v>130.09688420654541</v>
      </c>
      <c r="M111" s="204">
        <f>CHI!M$82</f>
        <v>127.3968588605395</v>
      </c>
      <c r="N111" s="204">
        <f>CHI!N$82</f>
        <v>129.4738768342491</v>
      </c>
      <c r="O111" s="204">
        <f>CHI!O$82</f>
        <v>121.93038476328501</v>
      </c>
      <c r="P111" s="204">
        <f>CHI!P$82</f>
        <v>114.8123211303283</v>
      </c>
      <c r="Q111" s="204">
        <f>CHI!Q$82</f>
        <v>119.486005263365</v>
      </c>
      <c r="R111" s="204">
        <f>CHI!R$82</f>
        <v>138.68684055060129</v>
      </c>
      <c r="S111" s="204">
        <f>CHI!S$82</f>
        <v>159.33209452320261</v>
      </c>
      <c r="T111" s="204">
        <f>CHI!T$82</f>
        <v>143.77139500323409</v>
      </c>
      <c r="U111" s="204">
        <f>CHI!U$82</f>
        <v>126.99278656327949</v>
      </c>
      <c r="V111" s="204">
        <f>CHI!V$82</f>
        <v>153.5752729600903</v>
      </c>
      <c r="W111" s="204">
        <f>CHI!W$82</f>
        <v>147.0555466011848</v>
      </c>
      <c r="X111" s="204">
        <f>CHI!X$82</f>
        <v>128.14241117769191</v>
      </c>
      <c r="Y111" s="204">
        <f>CHI!Y$82</f>
        <v>134.6390628352907</v>
      </c>
    </row>
    <row r="112" spans="1:25" ht="12" customHeight="1" x14ac:dyDescent="0.25">
      <c r="A112" s="13" t="s">
        <v>20</v>
      </c>
      <c r="B112" s="205">
        <f>NMM!B$59</f>
        <v>4778.1080297609769</v>
      </c>
      <c r="C112" s="205">
        <f>NMM!C$59</f>
        <v>4869.8054287289569</v>
      </c>
      <c r="D112" s="205">
        <f>NMM!D$59</f>
        <v>5042.628416366626</v>
      </c>
      <c r="E112" s="205">
        <f>NMM!E$59</f>
        <v>4976.24047472233</v>
      </c>
      <c r="F112" s="205">
        <f>NMM!F$59</f>
        <v>5332.8210073980281</v>
      </c>
      <c r="G112" s="205">
        <f>NMM!G$59</f>
        <v>4861.1645907929533</v>
      </c>
      <c r="H112" s="205">
        <f>NMM!H$59</f>
        <v>5385.9708119406041</v>
      </c>
      <c r="I112" s="205">
        <f>NMM!I$59</f>
        <v>5663.3822787965173</v>
      </c>
      <c r="J112" s="205">
        <f>NMM!J$59</f>
        <v>5669.8731089664007</v>
      </c>
      <c r="K112" s="205">
        <f>NMM!K$59</f>
        <v>4885.9020117215969</v>
      </c>
      <c r="L112" s="205">
        <f>NMM!L$59</f>
        <v>4796.3258294630268</v>
      </c>
      <c r="M112" s="205">
        <f>NMM!M$59</f>
        <v>5064.338628323404</v>
      </c>
      <c r="N112" s="205">
        <f>NMM!N$59</f>
        <v>4793.4836530211596</v>
      </c>
      <c r="O112" s="205">
        <f>NMM!O$59</f>
        <v>5021.6089103579052</v>
      </c>
      <c r="P112" s="205">
        <f>NMM!P$59</f>
        <v>4966.4059312091094</v>
      </c>
      <c r="Q112" s="205">
        <f>NMM!Q$59</f>
        <v>5010.1153682200584</v>
      </c>
      <c r="R112" s="205">
        <f>NMM!R$59</f>
        <v>5151.5757541978601</v>
      </c>
      <c r="S112" s="205">
        <f>NMM!S$59</f>
        <v>5170.0729860541951</v>
      </c>
      <c r="T112" s="205">
        <f>NMM!T$59</f>
        <v>5283.3083559465249</v>
      </c>
      <c r="U112" s="205">
        <f>NMM!U$59</f>
        <v>5121.22884871102</v>
      </c>
      <c r="V112" s="205">
        <f>NMM!V$59</f>
        <v>5284.2718689813264</v>
      </c>
      <c r="W112" s="205">
        <f>NMM!W$59</f>
        <v>5547.7608331614929</v>
      </c>
      <c r="X112" s="205">
        <f>NMM!X$59</f>
        <v>5370.6233020715435</v>
      </c>
      <c r="Y112" s="205">
        <f>NMM!Y$59</f>
        <v>4577.1165510941692</v>
      </c>
    </row>
    <row r="113" spans="1:25" ht="12" customHeight="1" x14ac:dyDescent="0.25">
      <c r="A113" s="14" t="s">
        <v>51</v>
      </c>
      <c r="B113" s="204">
        <f>NMM!B$60</f>
        <v>3147.4296937042227</v>
      </c>
      <c r="C113" s="204">
        <f>NMM!C$60</f>
        <v>3205.3738820971857</v>
      </c>
      <c r="D113" s="204">
        <f>NMM!D$60</f>
        <v>3338.9910382915664</v>
      </c>
      <c r="E113" s="204">
        <f>NMM!E$60</f>
        <v>3320.4384947670287</v>
      </c>
      <c r="F113" s="204">
        <f>NMM!F$60</f>
        <v>3529.3197745000234</v>
      </c>
      <c r="G113" s="204">
        <f>NMM!G$60</f>
        <v>3294.544616231261</v>
      </c>
      <c r="H113" s="204">
        <f>NMM!H$60</f>
        <v>3598.2087476253264</v>
      </c>
      <c r="I113" s="204">
        <f>NMM!I$60</f>
        <v>3780.2471687864427</v>
      </c>
      <c r="J113" s="204">
        <f>NMM!J$60</f>
        <v>3879.3716008620531</v>
      </c>
      <c r="K113" s="204">
        <f>NMM!K$60</f>
        <v>3339.3365840394372</v>
      </c>
      <c r="L113" s="204">
        <f>NMM!L$60</f>
        <v>3159.1127834623712</v>
      </c>
      <c r="M113" s="204">
        <f>NMM!M$60</f>
        <v>3242.1916831033541</v>
      </c>
      <c r="N113" s="204">
        <f>NMM!N$60</f>
        <v>3273.4857843083237</v>
      </c>
      <c r="O113" s="204">
        <f>NMM!O$60</f>
        <v>3413.9323162062919</v>
      </c>
      <c r="P113" s="204">
        <f>NMM!P$60</f>
        <v>3344.3657062364528</v>
      </c>
      <c r="Q113" s="204">
        <f>NMM!Q$60</f>
        <v>3412.6860507377455</v>
      </c>
      <c r="R113" s="204">
        <f>NMM!R$60</f>
        <v>3522.8810728699564</v>
      </c>
      <c r="S113" s="204">
        <f>NMM!S$60</f>
        <v>3504.9746694928085</v>
      </c>
      <c r="T113" s="204">
        <f>NMM!T$60</f>
        <v>3700.015020163773</v>
      </c>
      <c r="U113" s="204">
        <f>NMM!U$60</f>
        <v>3425.8243027885842</v>
      </c>
      <c r="V113" s="204">
        <f>NMM!V$60</f>
        <v>3558.5830996155619</v>
      </c>
      <c r="W113" s="204">
        <f>NMM!W$60</f>
        <v>3791.1466348096064</v>
      </c>
      <c r="X113" s="204">
        <f>NMM!X$60</f>
        <v>3678.5506833742238</v>
      </c>
      <c r="Y113" s="204">
        <f>NMM!Y$60</f>
        <v>3140.5263104993492</v>
      </c>
    </row>
    <row r="114" spans="1:25" ht="12" customHeight="1" x14ac:dyDescent="0.25">
      <c r="A114" s="14" t="s">
        <v>52</v>
      </c>
      <c r="B114" s="204">
        <f>NMM!B$61</f>
        <v>1363.9129642341072</v>
      </c>
      <c r="C114" s="204">
        <f>NMM!C$61</f>
        <v>1375.7588421364433</v>
      </c>
      <c r="D114" s="204">
        <f>NMM!D$61</f>
        <v>1433.5428701258882</v>
      </c>
      <c r="E114" s="204">
        <f>NMM!E$61</f>
        <v>1352.0381687254303</v>
      </c>
      <c r="F114" s="204">
        <f>NMM!F$61</f>
        <v>1536.9104256363487</v>
      </c>
      <c r="G114" s="204">
        <f>NMM!G$61</f>
        <v>1304.8210055264628</v>
      </c>
      <c r="H114" s="204">
        <f>NMM!H$61</f>
        <v>1457.2927902712829</v>
      </c>
      <c r="I114" s="204">
        <f>NMM!I$61</f>
        <v>1517.0917850669794</v>
      </c>
      <c r="J114" s="204">
        <f>NMM!J$61</f>
        <v>1405.7910194233723</v>
      </c>
      <c r="K114" s="204">
        <f>NMM!K$61</f>
        <v>1196.1303292423822</v>
      </c>
      <c r="L114" s="204">
        <f>NMM!L$61</f>
        <v>1288.9291090001134</v>
      </c>
      <c r="M114" s="204">
        <f>NMM!M$61</f>
        <v>1512.2101496238938</v>
      </c>
      <c r="N114" s="204">
        <f>NMM!N$61</f>
        <v>1226.8657093425118</v>
      </c>
      <c r="O114" s="204">
        <f>NMM!O$61</f>
        <v>1310.6773964271906</v>
      </c>
      <c r="P114" s="204">
        <f>NMM!P$61</f>
        <v>1319.3356707471819</v>
      </c>
      <c r="Q114" s="204">
        <f>NMM!Q$61</f>
        <v>1315.8304936814736</v>
      </c>
      <c r="R114" s="204">
        <f>NMM!R$61</f>
        <v>1379.4692266066995</v>
      </c>
      <c r="S114" s="204">
        <f>NMM!S$61</f>
        <v>1403.5764206950173</v>
      </c>
      <c r="T114" s="204">
        <f>NMM!T$61</f>
        <v>1349.6451136393298</v>
      </c>
      <c r="U114" s="204">
        <f>NMM!U$61</f>
        <v>1442.1032068170575</v>
      </c>
      <c r="V114" s="204">
        <f>NMM!V$61</f>
        <v>1525.8790011947051</v>
      </c>
      <c r="W114" s="204">
        <f>NMM!W$61</f>
        <v>1569.7095935419852</v>
      </c>
      <c r="X114" s="204">
        <f>NMM!X$61</f>
        <v>1510.7947225205132</v>
      </c>
      <c r="Y114" s="204">
        <f>NMM!Y$61</f>
        <v>1260.6348449830436</v>
      </c>
    </row>
    <row r="115" spans="1:25" ht="12" customHeight="1" x14ac:dyDescent="0.25">
      <c r="A115" s="14" t="s">
        <v>60</v>
      </c>
      <c r="B115" s="204">
        <f>NMM!B$62</f>
        <v>266.76537182264701</v>
      </c>
      <c r="C115" s="204">
        <f>NMM!C$62</f>
        <v>288.67270449532782</v>
      </c>
      <c r="D115" s="204">
        <f>NMM!D$62</f>
        <v>270.09450794917097</v>
      </c>
      <c r="E115" s="204">
        <f>NMM!E$62</f>
        <v>303.76381122987067</v>
      </c>
      <c r="F115" s="204">
        <f>NMM!F$62</f>
        <v>266.59080726165581</v>
      </c>
      <c r="G115" s="204">
        <f>NMM!G$62</f>
        <v>261.79896903522973</v>
      </c>
      <c r="H115" s="204">
        <f>NMM!H$62</f>
        <v>330.46927404399537</v>
      </c>
      <c r="I115" s="204">
        <f>NMM!I$62</f>
        <v>366.04332494309568</v>
      </c>
      <c r="J115" s="204">
        <f>NMM!J$62</f>
        <v>384.71048868097489</v>
      </c>
      <c r="K115" s="204">
        <f>NMM!K$62</f>
        <v>350.43509843977677</v>
      </c>
      <c r="L115" s="204">
        <f>NMM!L$62</f>
        <v>348.28393700054238</v>
      </c>
      <c r="M115" s="204">
        <f>NMM!M$62</f>
        <v>309.93679559615617</v>
      </c>
      <c r="N115" s="204">
        <f>NMM!N$62</f>
        <v>293.13215937032442</v>
      </c>
      <c r="O115" s="204">
        <f>NMM!O$62</f>
        <v>296.9991977244224</v>
      </c>
      <c r="P115" s="204">
        <f>NMM!P$62</f>
        <v>302.70455422547434</v>
      </c>
      <c r="Q115" s="204">
        <f>NMM!Q$62</f>
        <v>281.59882380083957</v>
      </c>
      <c r="R115" s="204">
        <f>NMM!R$62</f>
        <v>249.22545472120422</v>
      </c>
      <c r="S115" s="204">
        <f>NMM!S$62</f>
        <v>261.52189586636882</v>
      </c>
      <c r="T115" s="204">
        <f>NMM!T$62</f>
        <v>233.64822214342172</v>
      </c>
      <c r="U115" s="204">
        <f>NMM!U$62</f>
        <v>253.3013391053787</v>
      </c>
      <c r="V115" s="204">
        <f>NMM!V$62</f>
        <v>199.80976817105932</v>
      </c>
      <c r="W115" s="204">
        <f>NMM!W$62</f>
        <v>186.90460480990208</v>
      </c>
      <c r="X115" s="204">
        <f>NMM!X$62</f>
        <v>181.277896176806</v>
      </c>
      <c r="Y115" s="204">
        <f>NMM!Y$62</f>
        <v>175.95539561177651</v>
      </c>
    </row>
    <row r="116" spans="1:25" ht="12" customHeight="1" x14ac:dyDescent="0.25">
      <c r="A116" s="13" t="s">
        <v>21</v>
      </c>
      <c r="B116" s="205">
        <f>PPA!B$57</f>
        <v>1529.4170150502428</v>
      </c>
      <c r="C116" s="205">
        <f>PPA!C$57</f>
        <v>1603.327452034627</v>
      </c>
      <c r="D116" s="205">
        <f>PPA!D$57</f>
        <v>1623.4211682244515</v>
      </c>
      <c r="E116" s="205">
        <f>PPA!E$57</f>
        <v>1785.0995461070995</v>
      </c>
      <c r="F116" s="205">
        <f>PPA!F$57</f>
        <v>1606.4813524105634</v>
      </c>
      <c r="G116" s="205">
        <f>PPA!G$57</f>
        <v>1576.0970968591653</v>
      </c>
      <c r="H116" s="205">
        <f>PPA!H$57</f>
        <v>1582.0008500389763</v>
      </c>
      <c r="I116" s="205">
        <f>PPA!I$57</f>
        <v>1520.4885835624732</v>
      </c>
      <c r="J116" s="205">
        <f>PPA!J$57</f>
        <v>1520.8023316793044</v>
      </c>
      <c r="K116" s="205">
        <f>PPA!K$57</f>
        <v>1559.2370283617588</v>
      </c>
      <c r="L116" s="205">
        <f>PPA!L$57</f>
        <v>1676.8180365962055</v>
      </c>
      <c r="M116" s="205">
        <f>PPA!M$57</f>
        <v>1620.3512346052478</v>
      </c>
      <c r="N116" s="205">
        <f>PPA!N$57</f>
        <v>1535.2738222551229</v>
      </c>
      <c r="O116" s="205">
        <f>PPA!O$57</f>
        <v>1570.6127554109012</v>
      </c>
      <c r="P116" s="205">
        <f>PPA!P$57</f>
        <v>1468.1440293136527</v>
      </c>
      <c r="Q116" s="205">
        <f>PPA!Q$57</f>
        <v>1567.6908019515449</v>
      </c>
      <c r="R116" s="205">
        <f>PPA!R$57</f>
        <v>1660.0560148450929</v>
      </c>
      <c r="S116" s="205">
        <f>PPA!S$57</f>
        <v>1472.6838892632977</v>
      </c>
      <c r="T116" s="205">
        <f>PPA!T$57</f>
        <v>1633.82544459512</v>
      </c>
      <c r="U116" s="205">
        <f>PPA!U$57</f>
        <v>1621.5733025876004</v>
      </c>
      <c r="V116" s="205">
        <f>PPA!V$57</f>
        <v>1482.0938416863057</v>
      </c>
      <c r="W116" s="205">
        <f>PPA!W$57</f>
        <v>1573.8021575737403</v>
      </c>
      <c r="X116" s="205">
        <f>PPA!X$57</f>
        <v>1426.1477399135549</v>
      </c>
      <c r="Y116" s="205">
        <f>PPA!Y$57</f>
        <v>1169.7731044514492</v>
      </c>
    </row>
    <row r="117" spans="1:25" ht="12" customHeight="1" x14ac:dyDescent="0.25">
      <c r="A117" s="14" t="s">
        <v>54</v>
      </c>
      <c r="B117" s="204">
        <f>PPA!B$58</f>
        <v>404.77155068363408</v>
      </c>
      <c r="C117" s="204">
        <f>PPA!C$58</f>
        <v>443.62902182597111</v>
      </c>
      <c r="D117" s="204">
        <f>PPA!D$58</f>
        <v>432.50992184918158</v>
      </c>
      <c r="E117" s="204">
        <f>PPA!E$58</f>
        <v>493.14208590575407</v>
      </c>
      <c r="F117" s="204">
        <f>PPA!F$58</f>
        <v>432.17473054356901</v>
      </c>
      <c r="G117" s="204">
        <f>PPA!G$58</f>
        <v>434.06018061055642</v>
      </c>
      <c r="H117" s="204">
        <f>PPA!H$58</f>
        <v>429.87176325414492</v>
      </c>
      <c r="I117" s="204">
        <f>PPA!I$58</f>
        <v>411.9736784999622</v>
      </c>
      <c r="J117" s="204">
        <f>PPA!J$58</f>
        <v>425.99709083786928</v>
      </c>
      <c r="K117" s="204">
        <f>PPA!K$58</f>
        <v>448.37833140934919</v>
      </c>
      <c r="L117" s="204">
        <f>PPA!L$58</f>
        <v>485.23571841453821</v>
      </c>
      <c r="M117" s="204">
        <f>PPA!M$58</f>
        <v>465.08519315184998</v>
      </c>
      <c r="N117" s="204">
        <f>PPA!N$58</f>
        <v>433.80287356350959</v>
      </c>
      <c r="O117" s="204">
        <f>PPA!O$58</f>
        <v>460.61327868510932</v>
      </c>
      <c r="P117" s="204">
        <f>PPA!P$58</f>
        <v>420.50173444751658</v>
      </c>
      <c r="Q117" s="204">
        <f>PPA!Q$58</f>
        <v>430.57756965871909</v>
      </c>
      <c r="R117" s="204">
        <f>PPA!R$58</f>
        <v>485.08375738893392</v>
      </c>
      <c r="S117" s="204">
        <f>PPA!S$58</f>
        <v>431.26404888493772</v>
      </c>
      <c r="T117" s="204">
        <f>PPA!T$58</f>
        <v>471.37537458168879</v>
      </c>
      <c r="U117" s="204">
        <f>PPA!U$58</f>
        <v>475.68605962552192</v>
      </c>
      <c r="V117" s="204">
        <f>PPA!V$58</f>
        <v>459.35108319184508</v>
      </c>
      <c r="W117" s="204">
        <f>PPA!W$58</f>
        <v>469.38397033593333</v>
      </c>
      <c r="X117" s="204">
        <f>PPA!X$58</f>
        <v>450.00627902101479</v>
      </c>
      <c r="Y117" s="204">
        <f>PPA!Y$58</f>
        <v>383.92320381678769</v>
      </c>
    </row>
    <row r="118" spans="1:25" ht="12" customHeight="1" x14ac:dyDescent="0.25">
      <c r="A118" s="14" t="s">
        <v>61</v>
      </c>
      <c r="B118" s="204">
        <f>PPA!B$59</f>
        <v>1113.443683360887</v>
      </c>
      <c r="C118" s="204">
        <f>PPA!C$59</f>
        <v>1144.7112440812909</v>
      </c>
      <c r="D118" s="204">
        <f>PPA!D$59</f>
        <v>1179.338568616643</v>
      </c>
      <c r="E118" s="204">
        <f>PPA!E$59</f>
        <v>1275.587203488474</v>
      </c>
      <c r="F118" s="204">
        <f>PPA!F$59</f>
        <v>1162.136052359959</v>
      </c>
      <c r="G118" s="204">
        <f>PPA!G$59</f>
        <v>1126.960595268933</v>
      </c>
      <c r="H118" s="204">
        <f>PPA!H$59</f>
        <v>1135.7964330927871</v>
      </c>
      <c r="I118" s="204">
        <f>PPA!I$59</f>
        <v>1092.695539299654</v>
      </c>
      <c r="J118" s="204">
        <f>PPA!J$59</f>
        <v>1078.08972015925</v>
      </c>
      <c r="K118" s="204">
        <f>PPA!K$59</f>
        <v>1092.9356881653439</v>
      </c>
      <c r="L118" s="204">
        <f>PPA!L$59</f>
        <v>1171.4907394139229</v>
      </c>
      <c r="M118" s="204">
        <f>PPA!M$59</f>
        <v>1136.8975004007509</v>
      </c>
      <c r="N118" s="204">
        <f>PPA!N$59</f>
        <v>1085.046774296633</v>
      </c>
      <c r="O118" s="204">
        <f>PPA!O$59</f>
        <v>1093.499721271608</v>
      </c>
      <c r="P118" s="204">
        <f>PPA!P$59</f>
        <v>1033.568751784647</v>
      </c>
      <c r="Q118" s="204">
        <f>PPA!Q$59</f>
        <v>1123.50033387298</v>
      </c>
      <c r="R118" s="204">
        <f>PPA!R$59</f>
        <v>1162.343389178292</v>
      </c>
      <c r="S118" s="204">
        <f>PPA!S$59</f>
        <v>1028.0619493309609</v>
      </c>
      <c r="T118" s="204">
        <f>PPA!T$59</f>
        <v>1149.078378200669</v>
      </c>
      <c r="U118" s="204">
        <f>PPA!U$59</f>
        <v>1132.651305454739</v>
      </c>
      <c r="V118" s="204">
        <f>PPA!V$59</f>
        <v>1010.344426821006</v>
      </c>
      <c r="W118" s="204">
        <f>PPA!W$59</f>
        <v>1087.89736989891</v>
      </c>
      <c r="X118" s="204">
        <f>PPA!X$59</f>
        <v>961.12572841189831</v>
      </c>
      <c r="Y118" s="204">
        <f>PPA!Y$59</f>
        <v>769.94591761360141</v>
      </c>
    </row>
    <row r="119" spans="1:25" ht="12" customHeight="1" x14ac:dyDescent="0.25">
      <c r="A119" s="14" t="s">
        <v>62</v>
      </c>
      <c r="B119" s="204">
        <f>PPA!B$60</f>
        <v>11.201781005721591</v>
      </c>
      <c r="C119" s="204">
        <f>PPA!C$60</f>
        <v>14.98718612736479</v>
      </c>
      <c r="D119" s="204">
        <f>PPA!D$60</f>
        <v>11.57267775862687</v>
      </c>
      <c r="E119" s="204">
        <f>PPA!E$60</f>
        <v>16.370256712871381</v>
      </c>
      <c r="F119" s="204">
        <f>PPA!F$60</f>
        <v>12.170569507035561</v>
      </c>
      <c r="G119" s="204">
        <f>PPA!G$60</f>
        <v>15.076320979675801</v>
      </c>
      <c r="H119" s="204">
        <f>PPA!H$60</f>
        <v>16.33265369204414</v>
      </c>
      <c r="I119" s="204">
        <f>PPA!I$60</f>
        <v>15.819365762857039</v>
      </c>
      <c r="J119" s="204">
        <f>PPA!J$60</f>
        <v>16.71552068218519</v>
      </c>
      <c r="K119" s="204">
        <f>PPA!K$60</f>
        <v>17.923008787065701</v>
      </c>
      <c r="L119" s="204">
        <f>PPA!L$60</f>
        <v>20.09157876774421</v>
      </c>
      <c r="M119" s="204">
        <f>PPA!M$60</f>
        <v>18.368541052646769</v>
      </c>
      <c r="N119" s="204">
        <f>PPA!N$60</f>
        <v>16.424174394980469</v>
      </c>
      <c r="O119" s="204">
        <f>PPA!O$60</f>
        <v>16.49975545418371</v>
      </c>
      <c r="P119" s="204">
        <f>PPA!P$60</f>
        <v>14.07354308148901</v>
      </c>
      <c r="Q119" s="204">
        <f>PPA!Q$60</f>
        <v>13.612898419845701</v>
      </c>
      <c r="R119" s="204">
        <f>PPA!R$60</f>
        <v>12.62886827786706</v>
      </c>
      <c r="S119" s="204">
        <f>PPA!S$60</f>
        <v>13.357891047399059</v>
      </c>
      <c r="T119" s="204">
        <f>PPA!T$60</f>
        <v>13.371691812762339</v>
      </c>
      <c r="U119" s="204">
        <f>PPA!U$60</f>
        <v>13.23593750733939</v>
      </c>
      <c r="V119" s="204">
        <f>PPA!V$60</f>
        <v>12.3983316734545</v>
      </c>
      <c r="W119" s="204">
        <f>PPA!W$60</f>
        <v>16.52081733889689</v>
      </c>
      <c r="X119" s="204">
        <f>PPA!X$60</f>
        <v>15.01573248064186</v>
      </c>
      <c r="Y119" s="204">
        <f>PPA!Y$60</f>
        <v>15.903983021060251</v>
      </c>
    </row>
    <row r="120" spans="1:25" ht="12" customHeight="1" x14ac:dyDescent="0.25">
      <c r="A120" s="15" t="s">
        <v>63</v>
      </c>
      <c r="B120" s="206">
        <f>FBT!B$33</f>
        <v>826.89326282532727</v>
      </c>
      <c r="C120" s="206">
        <f>FBT!C$33</f>
        <v>867.33180025457602</v>
      </c>
      <c r="D120" s="206">
        <f>FBT!D$33</f>
        <v>1037.678410574905</v>
      </c>
      <c r="E120" s="206">
        <f>FBT!E$33</f>
        <v>888.59258725531822</v>
      </c>
      <c r="F120" s="206">
        <f>FBT!F$33</f>
        <v>882.01198393428922</v>
      </c>
      <c r="G120" s="206">
        <f>FBT!G$33</f>
        <v>900.67437400955907</v>
      </c>
      <c r="H120" s="206">
        <f>FBT!H$33</f>
        <v>881.4878991702808</v>
      </c>
      <c r="I120" s="206">
        <f>FBT!I$33</f>
        <v>830.44300359630051</v>
      </c>
      <c r="J120" s="206">
        <f>FBT!J$33</f>
        <v>831.14511186525931</v>
      </c>
      <c r="K120" s="206">
        <f>FBT!K$33</f>
        <v>849.70164859311058</v>
      </c>
      <c r="L120" s="206">
        <f>FBT!L$33</f>
        <v>913.48242766787291</v>
      </c>
      <c r="M120" s="206">
        <f>FBT!M$33</f>
        <v>905.75112094191877</v>
      </c>
      <c r="N120" s="206">
        <f>FBT!N$33</f>
        <v>889.50336154887452</v>
      </c>
      <c r="O120" s="206">
        <f>FBT!O$33</f>
        <v>777.45587875727381</v>
      </c>
      <c r="P120" s="206">
        <f>FBT!P$33</f>
        <v>797.67514306561634</v>
      </c>
      <c r="Q120" s="206">
        <f>FBT!Q$33</f>
        <v>837.08832302617509</v>
      </c>
      <c r="R120" s="206">
        <f>FBT!R$33</f>
        <v>767.25265622589791</v>
      </c>
      <c r="S120" s="206">
        <f>FBT!S$33</f>
        <v>745.6251051685631</v>
      </c>
      <c r="T120" s="206">
        <f>FBT!T$33</f>
        <v>716.95263792903859</v>
      </c>
      <c r="U120" s="206">
        <f>FBT!U$33</f>
        <v>724.66840402167679</v>
      </c>
      <c r="V120" s="206">
        <f>FBT!V$33</f>
        <v>760.98857136291485</v>
      </c>
      <c r="W120" s="206">
        <f>FBT!W$33</f>
        <v>781.45707473018263</v>
      </c>
      <c r="X120" s="206">
        <f>FBT!X$33</f>
        <v>888.83769252507159</v>
      </c>
      <c r="Y120" s="206">
        <f>FBT!Y$33</f>
        <v>760.1823895144405</v>
      </c>
    </row>
    <row r="121" spans="1:25" ht="12" customHeight="1" x14ac:dyDescent="0.25">
      <c r="A121" s="12" t="s">
        <v>64</v>
      </c>
      <c r="B121" s="204">
        <f>TRE!B$33</f>
        <v>88.899330239529164</v>
      </c>
      <c r="C121" s="204">
        <f>TRE!C$33</f>
        <v>103.6554184797407</v>
      </c>
      <c r="D121" s="204">
        <f>TRE!D$33</f>
        <v>80.594640719802214</v>
      </c>
      <c r="E121" s="204">
        <f>TRE!E$33</f>
        <v>119.1737735994267</v>
      </c>
      <c r="F121" s="204">
        <f>TRE!F$33</f>
        <v>151.31054735898491</v>
      </c>
      <c r="G121" s="204">
        <f>TRE!G$33</f>
        <v>151.24792098613909</v>
      </c>
      <c r="H121" s="204">
        <f>TRE!H$33</f>
        <v>150.13714067961749</v>
      </c>
      <c r="I121" s="204">
        <f>TRE!I$33</f>
        <v>140.83220519939141</v>
      </c>
      <c r="J121" s="204">
        <f>TRE!J$33</f>
        <v>118.5751144794167</v>
      </c>
      <c r="K121" s="204">
        <f>TRE!K$33</f>
        <v>93.566438279905341</v>
      </c>
      <c r="L121" s="204">
        <f>TRE!L$33</f>
        <v>117.23390063977151</v>
      </c>
      <c r="M121" s="204">
        <f>TRE!M$33</f>
        <v>116.6653573197167</v>
      </c>
      <c r="N121" s="204">
        <f>TRE!N$33</f>
        <v>125.87725691977541</v>
      </c>
      <c r="O121" s="204">
        <f>TRE!O$33</f>
        <v>96.530516639727523</v>
      </c>
      <c r="P121" s="204">
        <f>TRE!P$33</f>
        <v>87.020018279628331</v>
      </c>
      <c r="Q121" s="204">
        <f>TRE!Q$33</f>
        <v>80.571278159661915</v>
      </c>
      <c r="R121" s="204">
        <f>TRE!R$33</f>
        <v>96.51250511935541</v>
      </c>
      <c r="S121" s="204">
        <f>TRE!S$33</f>
        <v>102.8749215593833</v>
      </c>
      <c r="T121" s="204">
        <f>TRE!T$33</f>
        <v>109.9838951996574</v>
      </c>
      <c r="U121" s="204">
        <f>TRE!U$33</f>
        <v>99.024528189048482</v>
      </c>
      <c r="V121" s="204">
        <f>TRE!V$33</f>
        <v>102.7189384449311</v>
      </c>
      <c r="W121" s="204">
        <f>TRE!W$33</f>
        <v>110.9196147169903</v>
      </c>
      <c r="X121" s="204">
        <f>TRE!X$33</f>
        <v>126.5699719128495</v>
      </c>
      <c r="Y121" s="204">
        <f>TRE!Y$33</f>
        <v>74.79334168897023</v>
      </c>
    </row>
    <row r="122" spans="1:25" ht="12" customHeight="1" x14ac:dyDescent="0.25">
      <c r="A122" s="12" t="s">
        <v>65</v>
      </c>
      <c r="B122" s="204">
        <f>MAE!B$33</f>
        <v>421.84114163870441</v>
      </c>
      <c r="C122" s="204">
        <f>MAE!C$33</f>
        <v>459.21045131818221</v>
      </c>
      <c r="D122" s="204">
        <f>MAE!D$33</f>
        <v>416.65193387943378</v>
      </c>
      <c r="E122" s="204">
        <f>MAE!E$33</f>
        <v>464.04598895940211</v>
      </c>
      <c r="F122" s="204">
        <f>MAE!F$33</f>
        <v>491.73081371819052</v>
      </c>
      <c r="G122" s="204">
        <f>MAE!G$33</f>
        <v>550.57832310089407</v>
      </c>
      <c r="H122" s="204">
        <f>MAE!H$33</f>
        <v>569.40409098597706</v>
      </c>
      <c r="I122" s="204">
        <f>MAE!I$33</f>
        <v>532.55180423622437</v>
      </c>
      <c r="J122" s="204">
        <f>MAE!J$33</f>
        <v>520.64491427868211</v>
      </c>
      <c r="K122" s="204">
        <f>MAE!K$33</f>
        <v>563.11512364972691</v>
      </c>
      <c r="L122" s="204">
        <f>MAE!L$33</f>
        <v>635.20701574922487</v>
      </c>
      <c r="M122" s="204">
        <f>MAE!M$33</f>
        <v>641.95738520760744</v>
      </c>
      <c r="N122" s="204">
        <f>MAE!N$33</f>
        <v>696.42907920294851</v>
      </c>
      <c r="O122" s="204">
        <f>MAE!O$33</f>
        <v>428.76422972527769</v>
      </c>
      <c r="P122" s="204">
        <f>MAE!P$33</f>
        <v>395.25603083864348</v>
      </c>
      <c r="Q122" s="204">
        <f>MAE!Q$33</f>
        <v>431.42074595850062</v>
      </c>
      <c r="R122" s="204">
        <f>MAE!R$33</f>
        <v>442.34416727856183</v>
      </c>
      <c r="S122" s="204">
        <f>MAE!S$33</f>
        <v>421.16097563848018</v>
      </c>
      <c r="T122" s="204">
        <f>MAE!T$33</f>
        <v>427.2389423993684</v>
      </c>
      <c r="U122" s="204">
        <f>MAE!U$33</f>
        <v>424.48642680280909</v>
      </c>
      <c r="V122" s="204">
        <f>MAE!V$33</f>
        <v>399.26091327504469</v>
      </c>
      <c r="W122" s="204">
        <f>MAE!W$33</f>
        <v>446.01624976118762</v>
      </c>
      <c r="X122" s="204">
        <f>MAE!X$33</f>
        <v>425.94365907047398</v>
      </c>
      <c r="Y122" s="204">
        <f>MAE!Y$33</f>
        <v>374.1655477264602</v>
      </c>
    </row>
    <row r="123" spans="1:25" ht="12" customHeight="1" x14ac:dyDescent="0.25">
      <c r="A123" s="12" t="s">
        <v>66</v>
      </c>
      <c r="B123" s="204">
        <f>TEL!B$33</f>
        <v>205.35259427858949</v>
      </c>
      <c r="C123" s="204">
        <f>TEL!C$33</f>
        <v>231.21150479829501</v>
      </c>
      <c r="D123" s="204">
        <f>TEL!D$33</f>
        <v>190.59460271781251</v>
      </c>
      <c r="E123" s="204">
        <f>TEL!E$33</f>
        <v>160.49482163790199</v>
      </c>
      <c r="F123" s="204">
        <f>TEL!F$33</f>
        <v>148.18629347858399</v>
      </c>
      <c r="G123" s="204">
        <f>TEL!G$33</f>
        <v>161.67032907622851</v>
      </c>
      <c r="H123" s="204">
        <f>TEL!H$33</f>
        <v>153.09584115645731</v>
      </c>
      <c r="I123" s="204">
        <f>TEL!I$33</f>
        <v>148.11532307797941</v>
      </c>
      <c r="J123" s="204">
        <f>TEL!J$33</f>
        <v>135.38695355808881</v>
      </c>
      <c r="K123" s="204">
        <f>TEL!K$33</f>
        <v>127.4261774581133</v>
      </c>
      <c r="L123" s="204">
        <f>TEL!L$33</f>
        <v>132.70019867864059</v>
      </c>
      <c r="M123" s="204">
        <f>TEL!M$33</f>
        <v>121.799229838095</v>
      </c>
      <c r="N123" s="204">
        <f>TEL!N$33</f>
        <v>123.6936815980055</v>
      </c>
      <c r="O123" s="204">
        <f>TEL!O$33</f>
        <v>106.71917687769459</v>
      </c>
      <c r="P123" s="204">
        <f>TEL!P$33</f>
        <v>91.163008798585082</v>
      </c>
      <c r="Q123" s="204">
        <f>TEL!Q$33</f>
        <v>86.657277958445889</v>
      </c>
      <c r="R123" s="204">
        <f>TEL!R$33</f>
        <v>103.317176158086</v>
      </c>
      <c r="S123" s="204">
        <f>TEL!S$33</f>
        <v>82.804430877917227</v>
      </c>
      <c r="T123" s="204">
        <f>TEL!T$33</f>
        <v>83.871977758421679</v>
      </c>
      <c r="U123" s="204">
        <f>TEL!U$33</f>
        <v>88.805422127814552</v>
      </c>
      <c r="V123" s="204">
        <f>TEL!V$33</f>
        <v>79.53955232038976</v>
      </c>
      <c r="W123" s="204">
        <f>TEL!W$33</f>
        <v>91.185965411179197</v>
      </c>
      <c r="X123" s="204">
        <f>TEL!X$33</f>
        <v>81.431957245051052</v>
      </c>
      <c r="Y123" s="204">
        <f>TEL!Y$33</f>
        <v>77.262596042864885</v>
      </c>
    </row>
    <row r="124" spans="1:25" ht="12" customHeight="1" x14ac:dyDescent="0.25">
      <c r="A124" s="12" t="s">
        <v>67</v>
      </c>
      <c r="B124" s="204">
        <f>WWP!B$33</f>
        <v>185.42269223947551</v>
      </c>
      <c r="C124" s="204">
        <f>WWP!C$33</f>
        <v>234.0580262407411</v>
      </c>
      <c r="D124" s="204">
        <f>WWP!D$33</f>
        <v>222.26370732059809</v>
      </c>
      <c r="E124" s="204">
        <f>WWP!E$33</f>
        <v>262.235095920513</v>
      </c>
      <c r="F124" s="204">
        <f>WWP!F$33</f>
        <v>300.84970176080037</v>
      </c>
      <c r="G124" s="204">
        <f>WWP!G$33</f>
        <v>345.02020415962852</v>
      </c>
      <c r="H124" s="204">
        <f>WWP!H$33</f>
        <v>317.50999847957951</v>
      </c>
      <c r="I124" s="204">
        <f>WWP!I$33</f>
        <v>303.20164331958063</v>
      </c>
      <c r="J124" s="204">
        <f>WWP!J$33</f>
        <v>295.96970339962837</v>
      </c>
      <c r="K124" s="204">
        <f>WWP!K$33</f>
        <v>274.67655768845958</v>
      </c>
      <c r="L124" s="204">
        <f>WWP!L$33</f>
        <v>301.41042803969128</v>
      </c>
      <c r="M124" s="204">
        <f>WWP!M$33</f>
        <v>310.22132003940959</v>
      </c>
      <c r="N124" s="204">
        <f>WWP!N$33</f>
        <v>296.89582571962512</v>
      </c>
      <c r="O124" s="204">
        <f>WWP!O$33</f>
        <v>255.6421840796545</v>
      </c>
      <c r="P124" s="204">
        <f>WWP!P$33</f>
        <v>254.20127255962251</v>
      </c>
      <c r="Q124" s="204">
        <f>WWP!Q$33</f>
        <v>224.31321647969219</v>
      </c>
      <c r="R124" s="204">
        <f>WWP!R$33</f>
        <v>223.7111139597564</v>
      </c>
      <c r="S124" s="204">
        <f>WWP!S$33</f>
        <v>228.7355849997779</v>
      </c>
      <c r="T124" s="204">
        <f>WWP!T$33</f>
        <v>267.21776411968909</v>
      </c>
      <c r="U124" s="204">
        <f>WWP!U$33</f>
        <v>233.7365161329864</v>
      </c>
      <c r="V124" s="204">
        <f>WWP!V$33</f>
        <v>181.98963142192861</v>
      </c>
      <c r="W124" s="204">
        <f>WWP!W$33</f>
        <v>253.84543318465319</v>
      </c>
      <c r="X124" s="204">
        <f>WWP!X$33</f>
        <v>265.97995321884321</v>
      </c>
      <c r="Y124" s="204">
        <f>WWP!Y$33</f>
        <v>280.88005088279567</v>
      </c>
    </row>
    <row r="125" spans="1:25" ht="12" customHeight="1" x14ac:dyDescent="0.25">
      <c r="A125" s="12" t="s">
        <v>68</v>
      </c>
      <c r="B125" s="204">
        <f>OIS!B$33</f>
        <v>1064.1858649250009</v>
      </c>
      <c r="C125" s="204">
        <f>OIS!C$33</f>
        <v>1138.72083156488</v>
      </c>
      <c r="D125" s="204">
        <f>OIS!D$33</f>
        <v>1042.099872124785</v>
      </c>
      <c r="E125" s="204">
        <f>OIS!E$33</f>
        <v>1392.585881044497</v>
      </c>
      <c r="F125" s="204">
        <f>OIS!F$33</f>
        <v>1771.132400280738</v>
      </c>
      <c r="G125" s="204">
        <f>OIS!G$33</f>
        <v>1742.7163750129571</v>
      </c>
      <c r="H125" s="204">
        <f>OIS!H$33</f>
        <v>1724.4473317432989</v>
      </c>
      <c r="I125" s="204">
        <f>OIS!I$33</f>
        <v>1661.035439753784</v>
      </c>
      <c r="J125" s="204">
        <f>OIS!J$33</f>
        <v>1667.481789494989</v>
      </c>
      <c r="K125" s="204">
        <f>OIS!K$33</f>
        <v>1513.064862174479</v>
      </c>
      <c r="L125" s="204">
        <f>OIS!L$33</f>
        <v>1454.109219175217</v>
      </c>
      <c r="M125" s="204">
        <f>OIS!M$33</f>
        <v>1498.5046514289411</v>
      </c>
      <c r="N125" s="204">
        <f>OIS!N$33</f>
        <v>1516.274820992036</v>
      </c>
      <c r="O125" s="204">
        <f>OIS!O$33</f>
        <v>1392.4030852849389</v>
      </c>
      <c r="P125" s="204">
        <f>OIS!P$33</f>
        <v>1221.3668260294639</v>
      </c>
      <c r="Q125" s="204">
        <f>OIS!Q$33</f>
        <v>1139.7846060759241</v>
      </c>
      <c r="R125" s="204">
        <f>OIS!R$33</f>
        <v>1123.6087059427821</v>
      </c>
      <c r="S125" s="204">
        <f>OIS!S$33</f>
        <v>1247.63580030342</v>
      </c>
      <c r="T125" s="204">
        <f>OIS!T$33</f>
        <v>1226.2307266359651</v>
      </c>
      <c r="U125" s="204">
        <f>OIS!U$33</f>
        <v>1196.812844236968</v>
      </c>
      <c r="V125" s="204">
        <f>OIS!V$33</f>
        <v>1093.5339001839641</v>
      </c>
      <c r="W125" s="204">
        <f>OIS!W$33</f>
        <v>1024.4934664806351</v>
      </c>
      <c r="X125" s="204">
        <f>OIS!X$33</f>
        <v>1202.630048401872</v>
      </c>
      <c r="Y125" s="204">
        <f>OIS!Y$33</f>
        <v>1099.060403115134</v>
      </c>
    </row>
    <row r="126" spans="1:25" ht="12" customHeight="1" x14ac:dyDescent="0.25">
      <c r="A126" s="28" t="s">
        <v>85</v>
      </c>
      <c r="B126" s="214">
        <f>Ind_Summary_emi!B43</f>
        <v>216.73447999999999</v>
      </c>
      <c r="C126" s="214">
        <f>Ind_Summary_emi!C43</f>
        <v>211.42035000000001</v>
      </c>
      <c r="D126" s="214">
        <f>Ind_Summary_emi!D43</f>
        <v>192.52886000000001</v>
      </c>
      <c r="E126" s="214">
        <f>Ind_Summary_emi!E43</f>
        <v>191.83652000000001</v>
      </c>
      <c r="F126" s="214">
        <f>Ind_Summary_emi!F43</f>
        <v>182.23651000000001</v>
      </c>
      <c r="G126" s="214">
        <f>Ind_Summary_emi!G43</f>
        <v>181.73819</v>
      </c>
      <c r="H126" s="214">
        <f>Ind_Summary_emi!H43</f>
        <v>177.83278999999999</v>
      </c>
      <c r="I126" s="214">
        <f>Ind_Summary_emi!I43</f>
        <v>179.49509</v>
      </c>
      <c r="J126" s="214">
        <f>Ind_Summary_emi!J43</f>
        <v>176.33335</v>
      </c>
      <c r="K126" s="214">
        <f>Ind_Summary_emi!K43</f>
        <v>172.28246999999999</v>
      </c>
      <c r="L126" s="214">
        <f>Ind_Summary_emi!L43</f>
        <v>171.07803999999999</v>
      </c>
      <c r="M126" s="214">
        <f>Ind_Summary_emi!M43</f>
        <v>166.99315999999999</v>
      </c>
      <c r="N126" s="214">
        <f>Ind_Summary_emi!N43</f>
        <v>158.52654999999999</v>
      </c>
      <c r="O126" s="214">
        <f>Ind_Summary_emi!O43</f>
        <v>155.22054</v>
      </c>
      <c r="P126" s="214">
        <f>Ind_Summary_emi!P43</f>
        <v>150.16240999999999</v>
      </c>
      <c r="Q126" s="214">
        <f>Ind_Summary_emi!Q43</f>
        <v>143.91261</v>
      </c>
      <c r="R126" s="214">
        <f>Ind_Summary_emi!R43</f>
        <v>145.90618000000001</v>
      </c>
      <c r="S126" s="214">
        <f>Ind_Summary_emi!S43</f>
        <v>151.51291000000001</v>
      </c>
      <c r="T126" s="214">
        <f>Ind_Summary_emi!T43</f>
        <v>153.29395</v>
      </c>
      <c r="U126" s="214">
        <f>Ind_Summary_emi!U43</f>
        <v>152.80826999999999</v>
      </c>
      <c r="V126" s="214">
        <f>Ind_Summary_emi!V43</f>
        <v>159.04279</v>
      </c>
      <c r="W126" s="214">
        <f>Ind_Summary_emi!W43</f>
        <v>170.10590999999999</v>
      </c>
      <c r="X126" s="214">
        <f>Ind_Summary_emi!X43</f>
        <v>177.67702</v>
      </c>
      <c r="Y126" s="214">
        <f>Ind_Summary_emi!Y43</f>
        <v>162.01320999999999</v>
      </c>
    </row>
    <row r="128" spans="1:25" ht="12" customHeight="1" x14ac:dyDescent="0.25">
      <c r="A128" s="30" t="s">
        <v>86</v>
      </c>
      <c r="B128" s="203">
        <f t="shared" ref="B128:Y128" si="8">IF(B29=0,"",B29/B3*1000)</f>
        <v>70.18688268416777</v>
      </c>
      <c r="C128" s="203">
        <f t="shared" si="8"/>
        <v>71.371930547067777</v>
      </c>
      <c r="D128" s="203">
        <f t="shared" si="8"/>
        <v>71.581044427540206</v>
      </c>
      <c r="E128" s="203">
        <f t="shared" si="8"/>
        <v>75.157130111724939</v>
      </c>
      <c r="F128" s="203">
        <f t="shared" si="8"/>
        <v>77.470335143806111</v>
      </c>
      <c r="G128" s="203">
        <f t="shared" si="8"/>
        <v>80.122766991332909</v>
      </c>
      <c r="H128" s="203">
        <f t="shared" si="8"/>
        <v>78.167275346760889</v>
      </c>
      <c r="I128" s="203">
        <f t="shared" si="8"/>
        <v>75.074981431191787</v>
      </c>
      <c r="J128" s="203">
        <f t="shared" si="8"/>
        <v>74.735355425846137</v>
      </c>
      <c r="K128" s="203">
        <f t="shared" si="8"/>
        <v>79.040439667734745</v>
      </c>
      <c r="L128" s="203">
        <f t="shared" si="8"/>
        <v>83.183993543702002</v>
      </c>
      <c r="M128" s="203">
        <f t="shared" si="8"/>
        <v>80.79182171964726</v>
      </c>
      <c r="N128" s="203">
        <f t="shared" si="8"/>
        <v>80.669787526640377</v>
      </c>
      <c r="O128" s="203">
        <f t="shared" si="8"/>
        <v>79.084177328898605</v>
      </c>
      <c r="P128" s="203">
        <f t="shared" si="8"/>
        <v>76.816488206872421</v>
      </c>
      <c r="Q128" s="203">
        <f t="shared" si="8"/>
        <v>76.644595867749615</v>
      </c>
      <c r="R128" s="203">
        <f t="shared" si="8"/>
        <v>76.630239447538841</v>
      </c>
      <c r="S128" s="203">
        <f t="shared" si="8"/>
        <v>75.043969427039031</v>
      </c>
      <c r="T128" s="203">
        <f t="shared" si="8"/>
        <v>72.853691175678819</v>
      </c>
      <c r="U128" s="203">
        <f t="shared" si="8"/>
        <v>72.315188175117839</v>
      </c>
      <c r="V128" s="203">
        <f t="shared" si="8"/>
        <v>74.362564919838746</v>
      </c>
      <c r="W128" s="203">
        <f t="shared" si="8"/>
        <v>72.924811199346138</v>
      </c>
      <c r="X128" s="203">
        <f t="shared" si="8"/>
        <v>71.708907758314709</v>
      </c>
      <c r="Y128" s="203">
        <f t="shared" si="8"/>
        <v>68.558521913955701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281.52139671708659</v>
      </c>
      <c r="C129" s="204">
        <f t="shared" si="9"/>
        <v>234.00525213383224</v>
      </c>
      <c r="D129" s="204">
        <f t="shared" si="9"/>
        <v>260.91233533495824</v>
      </c>
      <c r="E129" s="204">
        <f t="shared" si="9"/>
        <v>263.87903317884508</v>
      </c>
      <c r="F129" s="204">
        <f t="shared" si="9"/>
        <v>252.49215552737238</v>
      </c>
      <c r="G129" s="204">
        <f t="shared" si="9"/>
        <v>198.7295371466241</v>
      </c>
      <c r="H129" s="204">
        <f t="shared" si="9"/>
        <v>192.22719272858157</v>
      </c>
      <c r="I129" s="204">
        <f t="shared" si="9"/>
        <v>177.80524205488686</v>
      </c>
      <c r="J129" s="204">
        <f t="shared" si="9"/>
        <v>185.0583119871298</v>
      </c>
      <c r="K129" s="204">
        <f t="shared" si="9"/>
        <v>220.70180440476986</v>
      </c>
      <c r="L129" s="204">
        <f t="shared" si="9"/>
        <v>247.313555464345</v>
      </c>
      <c r="M129" s="204">
        <f t="shared" si="9"/>
        <v>235.10853691958934</v>
      </c>
      <c r="N129" s="204">
        <f t="shared" si="9"/>
        <v>234.06290138157772</v>
      </c>
      <c r="O129" s="204">
        <f t="shared" si="9"/>
        <v>257.87329165551915</v>
      </c>
      <c r="P129" s="204">
        <f t="shared" si="9"/>
        <v>256.98539516608844</v>
      </c>
      <c r="Q129" s="204">
        <f t="shared" si="9"/>
        <v>233.4606556721983</v>
      </c>
      <c r="R129" s="204">
        <f t="shared" si="9"/>
        <v>264.37845667137822</v>
      </c>
      <c r="S129" s="204">
        <f t="shared" si="9"/>
        <v>251.16994146908371</v>
      </c>
      <c r="T129" s="204">
        <f t="shared" si="9"/>
        <v>209.87567287282749</v>
      </c>
      <c r="U129" s="204">
        <f t="shared" si="9"/>
        <v>246.5876533250985</v>
      </c>
      <c r="V129" s="204">
        <f t="shared" si="9"/>
        <v>289.07343007713519</v>
      </c>
      <c r="W129" s="204">
        <f t="shared" si="9"/>
        <v>273.5942247634768</v>
      </c>
      <c r="X129" s="204">
        <f t="shared" si="9"/>
        <v>213.37444000282395</v>
      </c>
      <c r="Y129" s="204">
        <f t="shared" si="9"/>
        <v>233.34142443143486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134.85251334929379</v>
      </c>
      <c r="C130" s="205">
        <f t="shared" si="10"/>
        <v>128.58409077581953</v>
      </c>
      <c r="D130" s="205">
        <f t="shared" si="10"/>
        <v>149.03632091708278</v>
      </c>
      <c r="E130" s="205">
        <f t="shared" si="10"/>
        <v>151.62762058042256</v>
      </c>
      <c r="F130" s="205">
        <f t="shared" si="10"/>
        <v>143.72752847071587</v>
      </c>
      <c r="G130" s="205">
        <f t="shared" si="10"/>
        <v>122.69309841438756</v>
      </c>
      <c r="H130" s="205">
        <f t="shared" si="10"/>
        <v>119.59917828889076</v>
      </c>
      <c r="I130" s="205">
        <f t="shared" si="10"/>
        <v>123.72373177485488</v>
      </c>
      <c r="J130" s="205">
        <f t="shared" si="10"/>
        <v>125.06607765226357</v>
      </c>
      <c r="K130" s="205">
        <f t="shared" si="10"/>
        <v>154.70788684137923</v>
      </c>
      <c r="L130" s="205">
        <f t="shared" si="10"/>
        <v>111.1330179209144</v>
      </c>
      <c r="M130" s="205">
        <f t="shared" si="10"/>
        <v>117.43345638911086</v>
      </c>
      <c r="N130" s="205">
        <f t="shared" si="10"/>
        <v>115.28016842234788</v>
      </c>
      <c r="O130" s="205">
        <f t="shared" si="10"/>
        <v>145.27180517999307</v>
      </c>
      <c r="P130" s="205">
        <f t="shared" si="10"/>
        <v>131.87270165316434</v>
      </c>
      <c r="Q130" s="205">
        <f t="shared" si="10"/>
        <v>122.64733240800834</v>
      </c>
      <c r="R130" s="205">
        <f t="shared" si="10"/>
        <v>130.63434489943054</v>
      </c>
      <c r="S130" s="205">
        <f t="shared" si="10"/>
        <v>122.20284755007069</v>
      </c>
      <c r="T130" s="205">
        <f t="shared" si="10"/>
        <v>148.13669489222761</v>
      </c>
      <c r="U130" s="205">
        <f t="shared" si="10"/>
        <v>144.6573779022626</v>
      </c>
      <c r="V130" s="205">
        <f t="shared" si="10"/>
        <v>165.96972584181174</v>
      </c>
      <c r="W130" s="205">
        <f t="shared" si="10"/>
        <v>176.57768513976478</v>
      </c>
      <c r="X130" s="205">
        <f t="shared" si="10"/>
        <v>141.77141681998171</v>
      </c>
      <c r="Y130" s="205">
        <f t="shared" si="10"/>
        <v>124.4301716888673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57.965346608781971</v>
      </c>
      <c r="C132" s="204">
        <f t="shared" si="12"/>
        <v>58.651441994893887</v>
      </c>
      <c r="D132" s="204">
        <f t="shared" si="12"/>
        <v>71.625373764392606</v>
      </c>
      <c r="E132" s="204">
        <f t="shared" si="12"/>
        <v>75.019602039375471</v>
      </c>
      <c r="F132" s="204">
        <f t="shared" si="12"/>
        <v>63.659550737342393</v>
      </c>
      <c r="G132" s="204">
        <f t="shared" si="12"/>
        <v>54.907450362630485</v>
      </c>
      <c r="H132" s="204">
        <f t="shared" si="12"/>
        <v>50.989932528128257</v>
      </c>
      <c r="I132" s="204">
        <f t="shared" si="12"/>
        <v>52.957746880898618</v>
      </c>
      <c r="J132" s="204">
        <f t="shared" si="12"/>
        <v>46.067955695551625</v>
      </c>
      <c r="K132" s="204">
        <f t="shared" si="12"/>
        <v>74.054349388855854</v>
      </c>
      <c r="L132" s="204">
        <f t="shared" si="12"/>
        <v>48.310989190352089</v>
      </c>
      <c r="M132" s="204">
        <f t="shared" si="12"/>
        <v>55.90831876512047</v>
      </c>
      <c r="N132" s="204">
        <f t="shared" si="12"/>
        <v>57.90337953041584</v>
      </c>
      <c r="O132" s="204">
        <f t="shared" si="12"/>
        <v>73.70759569142426</v>
      </c>
      <c r="P132" s="204">
        <f t="shared" si="12"/>
        <v>73.274005244019989</v>
      </c>
      <c r="Q132" s="204">
        <f t="shared" si="12"/>
        <v>65.182425549472981</v>
      </c>
      <c r="R132" s="204">
        <f t="shared" si="12"/>
        <v>61.042952314296521</v>
      </c>
      <c r="S132" s="204">
        <f t="shared" si="12"/>
        <v>58.655152828261542</v>
      </c>
      <c r="T132" s="204">
        <f t="shared" si="12"/>
        <v>64.895908162833507</v>
      </c>
      <c r="U132" s="204">
        <f t="shared" si="12"/>
        <v>60.449601739109852</v>
      </c>
      <c r="V132" s="204">
        <f t="shared" si="12"/>
        <v>66.970637051825761</v>
      </c>
      <c r="W132" s="204">
        <f t="shared" si="12"/>
        <v>74.609632584985718</v>
      </c>
      <c r="X132" s="204">
        <f t="shared" si="12"/>
        <v>65.661084562274795</v>
      </c>
      <c r="Y132" s="204">
        <f t="shared" si="12"/>
        <v>59.811322457984531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201.04372707271455</v>
      </c>
      <c r="C133" s="204">
        <f t="shared" si="13"/>
        <v>188.788245746511</v>
      </c>
      <c r="D133" s="204">
        <f t="shared" si="13"/>
        <v>215.67845073842196</v>
      </c>
      <c r="E133" s="204">
        <f t="shared" si="13"/>
        <v>217.5785190612016</v>
      </c>
      <c r="F133" s="204">
        <f t="shared" si="13"/>
        <v>212.6570631541594</v>
      </c>
      <c r="G133" s="204">
        <f t="shared" si="13"/>
        <v>181.04892693278097</v>
      </c>
      <c r="H133" s="204">
        <f t="shared" si="13"/>
        <v>178.66403191888543</v>
      </c>
      <c r="I133" s="204">
        <f t="shared" si="13"/>
        <v>184.64529552908513</v>
      </c>
      <c r="J133" s="204">
        <f t="shared" si="13"/>
        <v>193.07458669035807</v>
      </c>
      <c r="K133" s="204">
        <f t="shared" si="13"/>
        <v>244.81094159464948</v>
      </c>
      <c r="L133" s="204">
        <f t="shared" si="13"/>
        <v>213.61689279081912</v>
      </c>
      <c r="M133" s="204">
        <f t="shared" si="13"/>
        <v>201.63531304002225</v>
      </c>
      <c r="N133" s="204">
        <f t="shared" si="13"/>
        <v>186.21811099011379</v>
      </c>
      <c r="O133" s="204">
        <f t="shared" si="13"/>
        <v>288.35222733571345</v>
      </c>
      <c r="P133" s="204">
        <f t="shared" si="13"/>
        <v>226.54922254984166</v>
      </c>
      <c r="Q133" s="204">
        <f t="shared" si="13"/>
        <v>230.17667556631983</v>
      </c>
      <c r="R133" s="204">
        <f t="shared" si="13"/>
        <v>273.151776826873</v>
      </c>
      <c r="S133" s="204">
        <f t="shared" si="13"/>
        <v>246.89547756944444</v>
      </c>
      <c r="T133" s="204">
        <f t="shared" si="13"/>
        <v>333.98306031502625</v>
      </c>
      <c r="U133" s="204">
        <f t="shared" si="13"/>
        <v>359.04633025233773</v>
      </c>
      <c r="V133" s="204">
        <f t="shared" si="13"/>
        <v>383.68684757540802</v>
      </c>
      <c r="W133" s="204">
        <f t="shared" si="13"/>
        <v>407.72805356222977</v>
      </c>
      <c r="X133" s="204">
        <f t="shared" si="13"/>
        <v>337.53722311514048</v>
      </c>
      <c r="Y133" s="204">
        <f t="shared" si="13"/>
        <v>279.77061036365058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197.38018067083601</v>
      </c>
      <c r="C134" s="205">
        <f t="shared" si="14"/>
        <v>183.18340551721195</v>
      </c>
      <c r="D134" s="205">
        <f t="shared" si="14"/>
        <v>198.63729478155747</v>
      </c>
      <c r="E134" s="205">
        <f t="shared" si="14"/>
        <v>206.11725692428348</v>
      </c>
      <c r="F134" s="205">
        <f t="shared" si="14"/>
        <v>213.96383529695802</v>
      </c>
      <c r="G134" s="205">
        <f t="shared" si="14"/>
        <v>194.81900294508932</v>
      </c>
      <c r="H134" s="205">
        <f t="shared" si="14"/>
        <v>171.94357634128127</v>
      </c>
      <c r="I134" s="205">
        <f t="shared" si="14"/>
        <v>157.7209975901747</v>
      </c>
      <c r="J134" s="205">
        <f t="shared" si="14"/>
        <v>181.34239810313008</v>
      </c>
      <c r="K134" s="205">
        <f t="shared" si="14"/>
        <v>176.82431714094503</v>
      </c>
      <c r="L134" s="205">
        <f t="shared" si="14"/>
        <v>189.95749678722242</v>
      </c>
      <c r="M134" s="205">
        <f t="shared" si="14"/>
        <v>179.1862411074865</v>
      </c>
      <c r="N134" s="205">
        <f t="shared" si="14"/>
        <v>196.52970183013849</v>
      </c>
      <c r="O134" s="205">
        <f t="shared" si="14"/>
        <v>177.52469795009873</v>
      </c>
      <c r="P134" s="205">
        <f t="shared" si="14"/>
        <v>165.97961157644008</v>
      </c>
      <c r="Q134" s="205">
        <f t="shared" si="14"/>
        <v>153.99000678386284</v>
      </c>
      <c r="R134" s="205">
        <f t="shared" si="14"/>
        <v>144.36049430214709</v>
      </c>
      <c r="S134" s="205">
        <f t="shared" si="14"/>
        <v>153.37791312426876</v>
      </c>
      <c r="T134" s="205">
        <f t="shared" si="14"/>
        <v>160.16746106489768</v>
      </c>
      <c r="U134" s="205">
        <f t="shared" si="14"/>
        <v>159.78565878133318</v>
      </c>
      <c r="V134" s="205">
        <f t="shared" si="14"/>
        <v>153.80724558093212</v>
      </c>
      <c r="W134" s="205">
        <f t="shared" si="14"/>
        <v>147.50229211377092</v>
      </c>
      <c r="X134" s="205">
        <f t="shared" si="14"/>
        <v>162.26365281833844</v>
      </c>
      <c r="Y134" s="205">
        <f t="shared" si="14"/>
        <v>182.62644290263748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689.81985396117648</v>
      </c>
      <c r="C135" s="204">
        <f t="shared" si="15"/>
        <v>621.85652831435482</v>
      </c>
      <c r="D135" s="204">
        <f t="shared" si="15"/>
        <v>651.50700126329491</v>
      </c>
      <c r="E135" s="204">
        <f t="shared" si="15"/>
        <v>689.92415302466816</v>
      </c>
      <c r="F135" s="204">
        <f t="shared" si="15"/>
        <v>671.61222662287628</v>
      </c>
      <c r="G135" s="204">
        <f t="shared" si="15"/>
        <v>682.38719216677487</v>
      </c>
      <c r="H135" s="204">
        <f t="shared" si="15"/>
        <v>579.25403186667484</v>
      </c>
      <c r="I135" s="204">
        <f t="shared" si="15"/>
        <v>529.79979513990247</v>
      </c>
      <c r="J135" s="204">
        <f t="shared" si="15"/>
        <v>522.57204671436614</v>
      </c>
      <c r="K135" s="204">
        <f t="shared" si="15"/>
        <v>569.23649671348164</v>
      </c>
      <c r="L135" s="204">
        <f t="shared" si="15"/>
        <v>525.59473464249015</v>
      </c>
      <c r="M135" s="204">
        <f t="shared" si="15"/>
        <v>491.46416452127892</v>
      </c>
      <c r="N135" s="204">
        <f t="shared" si="15"/>
        <v>670.23494354317199</v>
      </c>
      <c r="O135" s="204">
        <f t="shared" si="15"/>
        <v>524.14964255739096</v>
      </c>
      <c r="P135" s="204">
        <f t="shared" si="15"/>
        <v>499.00282380389712</v>
      </c>
      <c r="Q135" s="204">
        <f t="shared" si="15"/>
        <v>379.5908755657764</v>
      </c>
      <c r="R135" s="204">
        <f t="shared" si="15"/>
        <v>310.2482239761531</v>
      </c>
      <c r="S135" s="204">
        <f t="shared" si="15"/>
        <v>342.31956831474554</v>
      </c>
      <c r="T135" s="204">
        <f t="shared" si="15"/>
        <v>366.78446885355345</v>
      </c>
      <c r="U135" s="204">
        <f t="shared" si="15"/>
        <v>432.85433360413634</v>
      </c>
      <c r="V135" s="204">
        <f t="shared" si="15"/>
        <v>396.28637621329517</v>
      </c>
      <c r="W135" s="204">
        <f t="shared" si="15"/>
        <v>302.74716722578216</v>
      </c>
      <c r="X135" s="204">
        <f t="shared" si="15"/>
        <v>368.89687222716333</v>
      </c>
      <c r="Y135" s="204">
        <f t="shared" si="15"/>
        <v>539.69966497372286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177.00802576769846</v>
      </c>
      <c r="C136" s="204">
        <f t="shared" si="16"/>
        <v>152.60527075499527</v>
      </c>
      <c r="D136" s="204">
        <f t="shared" si="16"/>
        <v>169.69949514178268</v>
      </c>
      <c r="E136" s="204">
        <f t="shared" si="16"/>
        <v>181.58037030517778</v>
      </c>
      <c r="F136" s="204">
        <f t="shared" si="16"/>
        <v>179.33667489576416</v>
      </c>
      <c r="G136" s="204">
        <f t="shared" si="16"/>
        <v>177.51237177953305</v>
      </c>
      <c r="H136" s="204">
        <f t="shared" si="16"/>
        <v>143.39667301692586</v>
      </c>
      <c r="I136" s="204">
        <f t="shared" si="16"/>
        <v>128.68294903804477</v>
      </c>
      <c r="J136" s="204">
        <f t="shared" si="16"/>
        <v>137.60074542298767</v>
      </c>
      <c r="K136" s="204">
        <f t="shared" si="16"/>
        <v>172.63949971094507</v>
      </c>
      <c r="L136" s="204">
        <f t="shared" si="16"/>
        <v>160.95755364456093</v>
      </c>
      <c r="M136" s="204">
        <f t="shared" si="16"/>
        <v>141.65546832855682</v>
      </c>
      <c r="N136" s="204">
        <f t="shared" si="16"/>
        <v>188.76666680037664</v>
      </c>
      <c r="O136" s="204">
        <f t="shared" si="16"/>
        <v>153.47373805917928</v>
      </c>
      <c r="P136" s="204">
        <f t="shared" si="16"/>
        <v>145.32572340702347</v>
      </c>
      <c r="Q136" s="204">
        <f t="shared" si="16"/>
        <v>118.50197607075704</v>
      </c>
      <c r="R136" s="204">
        <f t="shared" si="16"/>
        <v>69.483284353518926</v>
      </c>
      <c r="S136" s="204">
        <f t="shared" si="16"/>
        <v>85.411586775634575</v>
      </c>
      <c r="T136" s="204">
        <f t="shared" si="16"/>
        <v>103.78881346401542</v>
      </c>
      <c r="U136" s="204">
        <f t="shared" si="16"/>
        <v>102.05372960362166</v>
      </c>
      <c r="V136" s="204">
        <f t="shared" si="16"/>
        <v>98.950885016170929</v>
      </c>
      <c r="W136" s="204">
        <f t="shared" si="16"/>
        <v>101.13458276250108</v>
      </c>
      <c r="X136" s="204">
        <f t="shared" si="16"/>
        <v>112.3168840028051</v>
      </c>
      <c r="Y136" s="204">
        <f t="shared" si="16"/>
        <v>234.29023149063545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39.867642895035296</v>
      </c>
      <c r="C137" s="204">
        <f t="shared" si="17"/>
        <v>39.867642895035296</v>
      </c>
      <c r="D137" s="204">
        <f t="shared" si="17"/>
        <v>39.867642895035289</v>
      </c>
      <c r="E137" s="204">
        <f t="shared" si="17"/>
        <v>39.867642895035281</v>
      </c>
      <c r="F137" s="204">
        <f t="shared" si="17"/>
        <v>39.86764289503531</v>
      </c>
      <c r="G137" s="204">
        <f t="shared" si="17"/>
        <v>39.867642895035317</v>
      </c>
      <c r="H137" s="204">
        <f t="shared" si="17"/>
        <v>39.867642895035296</v>
      </c>
      <c r="I137" s="204">
        <f t="shared" si="17"/>
        <v>39.867642895035296</v>
      </c>
      <c r="J137" s="204">
        <f t="shared" si="17"/>
        <v>39.867642895035289</v>
      </c>
      <c r="K137" s="204">
        <f t="shared" si="17"/>
        <v>39.867642895035303</v>
      </c>
      <c r="L137" s="204">
        <f t="shared" si="17"/>
        <v>39.867642895035303</v>
      </c>
      <c r="M137" s="204">
        <f t="shared" si="17"/>
        <v>39.867642895035324</v>
      </c>
      <c r="N137" s="204">
        <f t="shared" si="17"/>
        <v>39.867642895035317</v>
      </c>
      <c r="O137" s="204">
        <f t="shared" si="17"/>
        <v>39.867642895035289</v>
      </c>
      <c r="P137" s="204">
        <f t="shared" si="17"/>
        <v>35.274107000796597</v>
      </c>
      <c r="Q137" s="204">
        <f t="shared" si="17"/>
        <v>36.640403075352772</v>
      </c>
      <c r="R137" s="204">
        <f t="shared" si="17"/>
        <v>55.776446292006995</v>
      </c>
      <c r="S137" s="204">
        <f t="shared" si="17"/>
        <v>56.930296007386083</v>
      </c>
      <c r="T137" s="204">
        <f t="shared" si="17"/>
        <v>56.806114496246074</v>
      </c>
      <c r="U137" s="204">
        <f t="shared" si="17"/>
        <v>50.873260110190465</v>
      </c>
      <c r="V137" s="204">
        <f t="shared" si="17"/>
        <v>53.862422884250371</v>
      </c>
      <c r="W137" s="204">
        <f t="shared" si="17"/>
        <v>41.411451363883621</v>
      </c>
      <c r="X137" s="204">
        <f t="shared" si="17"/>
        <v>40.598488095218258</v>
      </c>
      <c r="Y137" s="204">
        <f t="shared" si="17"/>
        <v>40.83960099320494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197.99428941388572</v>
      </c>
      <c r="C138" s="205">
        <f t="shared" si="18"/>
        <v>207.89721999857431</v>
      </c>
      <c r="D138" s="205">
        <f t="shared" si="18"/>
        <v>221.65468429750715</v>
      </c>
      <c r="E138" s="205">
        <f t="shared" si="18"/>
        <v>212.41896217660798</v>
      </c>
      <c r="F138" s="205">
        <f t="shared" si="18"/>
        <v>224.84246293728216</v>
      </c>
      <c r="G138" s="205">
        <f t="shared" si="18"/>
        <v>210.65599532728854</v>
      </c>
      <c r="H138" s="205">
        <f t="shared" si="18"/>
        <v>226.26345792080721</v>
      </c>
      <c r="I138" s="205">
        <f t="shared" si="18"/>
        <v>226.73068244562072</v>
      </c>
      <c r="J138" s="205">
        <f t="shared" si="18"/>
        <v>256.00065234815395</v>
      </c>
      <c r="K138" s="205">
        <f t="shared" si="18"/>
        <v>266.06748379489994</v>
      </c>
      <c r="L138" s="205">
        <f t="shared" si="18"/>
        <v>252.25973958685972</v>
      </c>
      <c r="M138" s="205">
        <f t="shared" si="18"/>
        <v>265.77873177337455</v>
      </c>
      <c r="N138" s="205">
        <f t="shared" si="18"/>
        <v>259.82746617512407</v>
      </c>
      <c r="O138" s="205">
        <f t="shared" si="18"/>
        <v>284.66893960715782</v>
      </c>
      <c r="P138" s="205">
        <f t="shared" si="18"/>
        <v>278.1035621624149</v>
      </c>
      <c r="Q138" s="205">
        <f t="shared" si="18"/>
        <v>297.98252055493975</v>
      </c>
      <c r="R138" s="205">
        <f t="shared" si="18"/>
        <v>295.67350302558026</v>
      </c>
      <c r="S138" s="205">
        <f t="shared" si="18"/>
        <v>287.29510019243816</v>
      </c>
      <c r="T138" s="205">
        <f t="shared" si="18"/>
        <v>288.29345882870012</v>
      </c>
      <c r="U138" s="205">
        <f t="shared" si="18"/>
        <v>266.67616588366235</v>
      </c>
      <c r="V138" s="205">
        <f t="shared" si="18"/>
        <v>321.41097471558595</v>
      </c>
      <c r="W138" s="205">
        <f t="shared" si="18"/>
        <v>323.19231604647672</v>
      </c>
      <c r="X138" s="205">
        <f t="shared" si="18"/>
        <v>330.1807957772026</v>
      </c>
      <c r="Y138" s="205">
        <f t="shared" si="18"/>
        <v>312.27513025117634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195.02240737565847</v>
      </c>
      <c r="C139" s="204">
        <f t="shared" si="19"/>
        <v>210.60004345401012</v>
      </c>
      <c r="D139" s="204">
        <f t="shared" si="19"/>
        <v>225.38497647470842</v>
      </c>
      <c r="E139" s="204">
        <f t="shared" si="19"/>
        <v>212.23827327479859</v>
      </c>
      <c r="F139" s="204">
        <f t="shared" si="19"/>
        <v>220.45277714646082</v>
      </c>
      <c r="G139" s="204">
        <f t="shared" si="19"/>
        <v>210.63214296394202</v>
      </c>
      <c r="H139" s="204">
        <f t="shared" si="19"/>
        <v>217.97098847446512</v>
      </c>
      <c r="I139" s="204">
        <f t="shared" si="19"/>
        <v>212.38619991088638</v>
      </c>
      <c r="J139" s="204">
        <f t="shared" si="19"/>
        <v>245.83863144691583</v>
      </c>
      <c r="K139" s="204">
        <f t="shared" si="19"/>
        <v>240.69787880422049</v>
      </c>
      <c r="L139" s="204">
        <f t="shared" si="19"/>
        <v>238.96584384095627</v>
      </c>
      <c r="M139" s="204">
        <f t="shared" si="19"/>
        <v>236.04695534351856</v>
      </c>
      <c r="N139" s="204">
        <f t="shared" si="19"/>
        <v>262.59213847686016</v>
      </c>
      <c r="O139" s="204">
        <f t="shared" si="19"/>
        <v>281.14583511789334</v>
      </c>
      <c r="P139" s="204">
        <f t="shared" si="19"/>
        <v>277.16121883900627</v>
      </c>
      <c r="Q139" s="204">
        <f t="shared" si="19"/>
        <v>285.95439724230738</v>
      </c>
      <c r="R139" s="204">
        <f t="shared" si="19"/>
        <v>291.4682356031023</v>
      </c>
      <c r="S139" s="204">
        <f t="shared" si="19"/>
        <v>279.78579185087625</v>
      </c>
      <c r="T139" s="204">
        <f t="shared" si="19"/>
        <v>338.79954558723614</v>
      </c>
      <c r="U139" s="204">
        <f t="shared" si="19"/>
        <v>245.13249486311071</v>
      </c>
      <c r="V139" s="204">
        <f t="shared" si="19"/>
        <v>273.57089487459154</v>
      </c>
      <c r="W139" s="204">
        <f t="shared" si="19"/>
        <v>307.70223616926967</v>
      </c>
      <c r="X139" s="204">
        <f t="shared" si="19"/>
        <v>302.58319366947842</v>
      </c>
      <c r="Y139" s="204">
        <f t="shared" si="19"/>
        <v>284.93212127805276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242.57774798890983</v>
      </c>
      <c r="C140" s="204">
        <f t="shared" si="20"/>
        <v>254.76009044418257</v>
      </c>
      <c r="D140" s="204">
        <f t="shared" si="20"/>
        <v>272.64522860364752</v>
      </c>
      <c r="E140" s="204">
        <f t="shared" si="20"/>
        <v>276.28037080791057</v>
      </c>
      <c r="F140" s="204">
        <f t="shared" si="20"/>
        <v>278.96323654442438</v>
      </c>
      <c r="G140" s="204">
        <f t="shared" si="20"/>
        <v>266.5361039315556</v>
      </c>
      <c r="H140" s="204">
        <f t="shared" si="20"/>
        <v>295.97781196481935</v>
      </c>
      <c r="I140" s="204">
        <f t="shared" si="20"/>
        <v>296.60126917863352</v>
      </c>
      <c r="J140" s="204">
        <f t="shared" si="20"/>
        <v>343.31821055646691</v>
      </c>
      <c r="K140" s="204">
        <f t="shared" si="20"/>
        <v>404.37711845715751</v>
      </c>
      <c r="L140" s="204">
        <f t="shared" si="20"/>
        <v>363.73002672682708</v>
      </c>
      <c r="M140" s="204">
        <f t="shared" si="20"/>
        <v>439.88452903013359</v>
      </c>
      <c r="N140" s="204">
        <f t="shared" si="20"/>
        <v>349.73453030648682</v>
      </c>
      <c r="O140" s="204">
        <f t="shared" si="20"/>
        <v>397.77783164090511</v>
      </c>
      <c r="P140" s="204">
        <f t="shared" si="20"/>
        <v>358.70923692339551</v>
      </c>
      <c r="Q140" s="204">
        <f t="shared" si="20"/>
        <v>404.13552483746628</v>
      </c>
      <c r="R140" s="204">
        <f t="shared" si="20"/>
        <v>414.19570368004293</v>
      </c>
      <c r="S140" s="204">
        <f t="shared" si="20"/>
        <v>395.9861726411313</v>
      </c>
      <c r="T140" s="204">
        <f t="shared" si="20"/>
        <v>309.9533185983924</v>
      </c>
      <c r="U140" s="204">
        <f t="shared" si="20"/>
        <v>360.96495461268006</v>
      </c>
      <c r="V140" s="204">
        <f t="shared" si="20"/>
        <v>498.41082989087107</v>
      </c>
      <c r="W140" s="204">
        <f t="shared" si="20"/>
        <v>439.5086770635582</v>
      </c>
      <c r="X140" s="204">
        <f t="shared" si="20"/>
        <v>517.18807190505493</v>
      </c>
      <c r="Y140" s="204">
        <f t="shared" si="20"/>
        <v>506.95198247201643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135.35454822472008</v>
      </c>
      <c r="C141" s="204">
        <f t="shared" si="21"/>
        <v>140.9599937630301</v>
      </c>
      <c r="D141" s="204">
        <f t="shared" si="21"/>
        <v>145.60832436755493</v>
      </c>
      <c r="E141" s="204">
        <f t="shared" si="21"/>
        <v>138.95301440357437</v>
      </c>
      <c r="F141" s="204">
        <f t="shared" si="21"/>
        <v>149.26156329298527</v>
      </c>
      <c r="G141" s="204">
        <f t="shared" si="21"/>
        <v>131.77722237375912</v>
      </c>
      <c r="H141" s="204">
        <f t="shared" si="21"/>
        <v>148.71651030384191</v>
      </c>
      <c r="I141" s="204">
        <f t="shared" si="21"/>
        <v>157.5610910886231</v>
      </c>
      <c r="J141" s="204">
        <f t="shared" si="21"/>
        <v>174.95895661400402</v>
      </c>
      <c r="K141" s="204">
        <f t="shared" si="21"/>
        <v>179.33898765868452</v>
      </c>
      <c r="L141" s="204">
        <f t="shared" si="21"/>
        <v>165.0522530516094</v>
      </c>
      <c r="M141" s="204">
        <f t="shared" si="21"/>
        <v>147.20923405977169</v>
      </c>
      <c r="N141" s="204">
        <f t="shared" si="21"/>
        <v>162.00373854119596</v>
      </c>
      <c r="O141" s="204">
        <f t="shared" si="21"/>
        <v>174.79086534029796</v>
      </c>
      <c r="P141" s="204">
        <f t="shared" si="21"/>
        <v>187.49548798553568</v>
      </c>
      <c r="Q141" s="204">
        <f t="shared" si="21"/>
        <v>191.14109831704423</v>
      </c>
      <c r="R141" s="204">
        <f t="shared" si="21"/>
        <v>164.26121696333232</v>
      </c>
      <c r="S141" s="204">
        <f t="shared" si="21"/>
        <v>171.66230811120366</v>
      </c>
      <c r="T141" s="204">
        <f t="shared" si="21"/>
        <v>171.28762478313186</v>
      </c>
      <c r="U141" s="204">
        <f t="shared" si="21"/>
        <v>170.34491913196291</v>
      </c>
      <c r="V141" s="204">
        <f t="shared" si="21"/>
        <v>165.67475465438966</v>
      </c>
      <c r="W141" s="204">
        <f t="shared" si="21"/>
        <v>156.71198957483728</v>
      </c>
      <c r="X141" s="204">
        <f t="shared" si="21"/>
        <v>140.08741421052389</v>
      </c>
      <c r="Y141" s="204">
        <f t="shared" si="21"/>
        <v>143.70426866111819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277.02546080379722</v>
      </c>
      <c r="C142" s="205">
        <f t="shared" si="22"/>
        <v>295.11843102037398</v>
      </c>
      <c r="D142" s="205">
        <f t="shared" si="22"/>
        <v>290.26310057290618</v>
      </c>
      <c r="E142" s="205">
        <f t="shared" si="22"/>
        <v>323.19983671697923</v>
      </c>
      <c r="F142" s="205">
        <f t="shared" si="22"/>
        <v>330.67766900082046</v>
      </c>
      <c r="G142" s="205">
        <f t="shared" si="22"/>
        <v>374.33027593840177</v>
      </c>
      <c r="H142" s="205">
        <f t="shared" si="22"/>
        <v>385.29726588819688</v>
      </c>
      <c r="I142" s="205">
        <f t="shared" si="22"/>
        <v>388.6681275803046</v>
      </c>
      <c r="J142" s="205">
        <f t="shared" si="22"/>
        <v>397.85477207182208</v>
      </c>
      <c r="K142" s="205">
        <f t="shared" si="22"/>
        <v>403.74908262948259</v>
      </c>
      <c r="L142" s="205">
        <f t="shared" si="22"/>
        <v>433.88100762154227</v>
      </c>
      <c r="M142" s="205">
        <f t="shared" si="22"/>
        <v>423.66568476179361</v>
      </c>
      <c r="N142" s="205">
        <f t="shared" si="22"/>
        <v>424.27933016338289</v>
      </c>
      <c r="O142" s="205">
        <f t="shared" si="22"/>
        <v>458.4122720770082</v>
      </c>
      <c r="P142" s="205">
        <f t="shared" si="22"/>
        <v>448.06465702947969</v>
      </c>
      <c r="Q142" s="205">
        <f t="shared" si="22"/>
        <v>451.72788462156143</v>
      </c>
      <c r="R142" s="205">
        <f t="shared" si="22"/>
        <v>489.1961419226825</v>
      </c>
      <c r="S142" s="205">
        <f t="shared" si="22"/>
        <v>490.0548766170383</v>
      </c>
      <c r="T142" s="205">
        <f t="shared" si="22"/>
        <v>495.02816664462478</v>
      </c>
      <c r="U142" s="205">
        <f t="shared" si="22"/>
        <v>513.18743017065879</v>
      </c>
      <c r="V142" s="205">
        <f t="shared" si="22"/>
        <v>534.54783428280302</v>
      </c>
      <c r="W142" s="205">
        <f t="shared" si="22"/>
        <v>590.58936526594118</v>
      </c>
      <c r="X142" s="205">
        <f t="shared" si="22"/>
        <v>539.19857985346573</v>
      </c>
      <c r="Y142" s="205">
        <f t="shared" si="22"/>
        <v>648.09892476885193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3172.720888552074</v>
      </c>
      <c r="C143" s="204">
        <f t="shared" si="23"/>
        <v>3253.7588374601687</v>
      </c>
      <c r="D143" s="204">
        <f t="shared" si="23"/>
        <v>3286.3849438641005</v>
      </c>
      <c r="E143" s="204">
        <f t="shared" si="23"/>
        <v>3758.8096878856172</v>
      </c>
      <c r="F143" s="204">
        <f t="shared" si="23"/>
        <v>3817.7027038504266</v>
      </c>
      <c r="G143" s="204">
        <f t="shared" si="23"/>
        <v>4430.8136422221833</v>
      </c>
      <c r="H143" s="204">
        <f t="shared" si="23"/>
        <v>4718.3715992889629</v>
      </c>
      <c r="I143" s="204">
        <f t="shared" si="23"/>
        <v>4612.2102159976885</v>
      </c>
      <c r="J143" s="204">
        <f t="shared" si="23"/>
        <v>4994.8841080093489</v>
      </c>
      <c r="K143" s="204">
        <f t="shared" si="23"/>
        <v>5638.6335683906364</v>
      </c>
      <c r="L143" s="204">
        <f t="shared" si="23"/>
        <v>4705.5832828730454</v>
      </c>
      <c r="M143" s="204">
        <f t="shared" si="23"/>
        <v>4697.8870848267952</v>
      </c>
      <c r="N143" s="204">
        <f t="shared" si="23"/>
        <v>5777.7214848507892</v>
      </c>
      <c r="O143" s="204">
        <f t="shared" si="23"/>
        <v>6818.1805014138608</v>
      </c>
      <c r="P143" s="204">
        <f t="shared" si="23"/>
        <v>6483.916171962198</v>
      </c>
      <c r="Q143" s="204">
        <f t="shared" si="23"/>
        <v>6074.9249646076087</v>
      </c>
      <c r="R143" s="204">
        <f t="shared" si="23"/>
        <v>7014.4118265942607</v>
      </c>
      <c r="S143" s="204">
        <f t="shared" si="23"/>
        <v>6634.2994666309096</v>
      </c>
      <c r="T143" s="204">
        <f t="shared" si="23"/>
        <v>6773.280338978997</v>
      </c>
      <c r="U143" s="204">
        <f t="shared" si="23"/>
        <v>6924.9410535308898</v>
      </c>
      <c r="V143" s="204">
        <f t="shared" si="23"/>
        <v>6644.1514154257866</v>
      </c>
      <c r="W143" s="204">
        <f t="shared" si="23"/>
        <v>6434.6701825901209</v>
      </c>
      <c r="X143" s="204">
        <f t="shared" si="23"/>
        <v>6640.4553678100929</v>
      </c>
      <c r="Y143" s="204">
        <f t="shared" si="23"/>
        <v>6224.2448868419306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331.3056902074577</v>
      </c>
      <c r="C144" s="204">
        <f t="shared" si="24"/>
        <v>334.29287085593444</v>
      </c>
      <c r="D144" s="204">
        <f t="shared" si="24"/>
        <v>336.10226360961735</v>
      </c>
      <c r="E144" s="204">
        <f t="shared" si="24"/>
        <v>382.90378847897296</v>
      </c>
      <c r="F144" s="204">
        <f t="shared" si="24"/>
        <v>388.32467866849686</v>
      </c>
      <c r="G144" s="204">
        <f t="shared" si="24"/>
        <v>438.97314894492456</v>
      </c>
      <c r="H144" s="204">
        <f t="shared" si="24"/>
        <v>454.00136233376162</v>
      </c>
      <c r="I144" s="204">
        <f t="shared" si="24"/>
        <v>459.37904016714981</v>
      </c>
      <c r="J144" s="204">
        <f t="shared" si="24"/>
        <v>482.52401422984883</v>
      </c>
      <c r="K144" s="204">
        <f t="shared" si="24"/>
        <v>467.19140630036469</v>
      </c>
      <c r="L144" s="204">
        <f t="shared" si="24"/>
        <v>492.98854341519552</v>
      </c>
      <c r="M144" s="204">
        <f t="shared" si="24"/>
        <v>474.90898967471799</v>
      </c>
      <c r="N144" s="204">
        <f t="shared" si="24"/>
        <v>462.81229887155496</v>
      </c>
      <c r="O144" s="204">
        <f t="shared" si="24"/>
        <v>477.16380371102559</v>
      </c>
      <c r="P144" s="204">
        <f t="shared" si="24"/>
        <v>454.22398332701641</v>
      </c>
      <c r="Q144" s="204">
        <f t="shared" si="24"/>
        <v>464.5025750686176</v>
      </c>
      <c r="R144" s="204">
        <f t="shared" si="24"/>
        <v>475.97692533421156</v>
      </c>
      <c r="S144" s="204">
        <f t="shared" si="24"/>
        <v>478.25337804486628</v>
      </c>
      <c r="T144" s="204">
        <f t="shared" si="24"/>
        <v>462.54109557447009</v>
      </c>
      <c r="U144" s="204">
        <f t="shared" si="24"/>
        <v>470.60750753277728</v>
      </c>
      <c r="V144" s="204">
        <f t="shared" si="24"/>
        <v>471.77361047801691</v>
      </c>
      <c r="W144" s="204">
        <f t="shared" si="24"/>
        <v>533.34106034569277</v>
      </c>
      <c r="X144" s="204">
        <f t="shared" si="24"/>
        <v>460.42419890329307</v>
      </c>
      <c r="Y144" s="204">
        <f t="shared" si="24"/>
        <v>577.88374963714762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17.267032122887493</v>
      </c>
      <c r="C145" s="204">
        <f t="shared" si="25"/>
        <v>19.636216245891081</v>
      </c>
      <c r="D145" s="204">
        <f t="shared" si="25"/>
        <v>18.846696540838099</v>
      </c>
      <c r="E145" s="204">
        <f t="shared" si="25"/>
        <v>20.226920845948147</v>
      </c>
      <c r="F145" s="204">
        <f t="shared" si="25"/>
        <v>20.94982181295504</v>
      </c>
      <c r="G145" s="204">
        <f t="shared" si="25"/>
        <v>23.682443471558933</v>
      </c>
      <c r="H145" s="204">
        <f t="shared" si="25"/>
        <v>24.429392255225011</v>
      </c>
      <c r="I145" s="204">
        <f t="shared" si="25"/>
        <v>24.582235407429536</v>
      </c>
      <c r="J145" s="204">
        <f t="shared" si="25"/>
        <v>23.901076164209702</v>
      </c>
      <c r="K145" s="204">
        <f t="shared" si="25"/>
        <v>25.395491871693455</v>
      </c>
      <c r="L145" s="204">
        <f t="shared" si="25"/>
        <v>28.381851278282131</v>
      </c>
      <c r="M145" s="204">
        <f t="shared" si="25"/>
        <v>28.251397352407395</v>
      </c>
      <c r="N145" s="204">
        <f t="shared" si="25"/>
        <v>29.195032498989868</v>
      </c>
      <c r="O145" s="204">
        <f t="shared" si="25"/>
        <v>32.947726938050103</v>
      </c>
      <c r="P145" s="204">
        <f t="shared" si="25"/>
        <v>31.60915302356549</v>
      </c>
      <c r="Q145" s="204">
        <f t="shared" si="25"/>
        <v>32.492842595480482</v>
      </c>
      <c r="R145" s="204">
        <f t="shared" si="25"/>
        <v>28.928990978900295</v>
      </c>
      <c r="S145" s="204">
        <f t="shared" si="25"/>
        <v>30.973338986055765</v>
      </c>
      <c r="T145" s="204">
        <f t="shared" si="25"/>
        <v>32.965655341402588</v>
      </c>
      <c r="U145" s="204">
        <f t="shared" si="25"/>
        <v>31.923543569276568</v>
      </c>
      <c r="V145" s="204">
        <f t="shared" si="25"/>
        <v>34.671970137725218</v>
      </c>
      <c r="W145" s="204">
        <f t="shared" si="25"/>
        <v>42.93161677546631</v>
      </c>
      <c r="X145" s="204">
        <f t="shared" si="25"/>
        <v>39.461117403966149</v>
      </c>
      <c r="Y145" s="204">
        <f t="shared" si="25"/>
        <v>41.768256468787058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69.593665542941807</v>
      </c>
      <c r="C146" s="206">
        <f t="shared" si="26"/>
        <v>72.887595102065191</v>
      </c>
      <c r="D146" s="206">
        <f t="shared" si="26"/>
        <v>83.995194788901969</v>
      </c>
      <c r="E146" s="206">
        <f t="shared" si="26"/>
        <v>73.593948400375254</v>
      </c>
      <c r="F146" s="206">
        <f t="shared" si="26"/>
        <v>74.000666465681164</v>
      </c>
      <c r="G146" s="206">
        <f t="shared" si="26"/>
        <v>79.345252113590931</v>
      </c>
      <c r="H146" s="206">
        <f t="shared" si="26"/>
        <v>80.175733610672438</v>
      </c>
      <c r="I146" s="206">
        <f t="shared" si="26"/>
        <v>73.414511825786846</v>
      </c>
      <c r="J146" s="206">
        <f t="shared" si="26"/>
        <v>75.863180278562538</v>
      </c>
      <c r="K146" s="206">
        <f t="shared" si="26"/>
        <v>77.112263028859189</v>
      </c>
      <c r="L146" s="206">
        <f t="shared" si="26"/>
        <v>81.030291867064591</v>
      </c>
      <c r="M146" s="206">
        <f t="shared" si="26"/>
        <v>84.786419681915532</v>
      </c>
      <c r="N146" s="206">
        <f t="shared" si="26"/>
        <v>81.007798620738072</v>
      </c>
      <c r="O146" s="206">
        <f t="shared" si="26"/>
        <v>75.622013476166373</v>
      </c>
      <c r="P146" s="206">
        <f t="shared" si="26"/>
        <v>72.165978131985355</v>
      </c>
      <c r="Q146" s="206">
        <f t="shared" si="26"/>
        <v>74.074985548040956</v>
      </c>
      <c r="R146" s="206">
        <f t="shared" si="26"/>
        <v>67.46610211110243</v>
      </c>
      <c r="S146" s="206">
        <f t="shared" si="26"/>
        <v>66.093083676959935</v>
      </c>
      <c r="T146" s="206">
        <f t="shared" si="26"/>
        <v>66.558960369277926</v>
      </c>
      <c r="U146" s="206">
        <f t="shared" si="26"/>
        <v>64.708924714392026</v>
      </c>
      <c r="V146" s="206">
        <f t="shared" si="26"/>
        <v>66.657405053341762</v>
      </c>
      <c r="W146" s="206">
        <f t="shared" si="26"/>
        <v>66.307230045544799</v>
      </c>
      <c r="X146" s="206">
        <f t="shared" si="26"/>
        <v>71.176123050013288</v>
      </c>
      <c r="Y146" s="206">
        <f t="shared" si="26"/>
        <v>58.30792209632078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23.841897673906633</v>
      </c>
      <c r="C147" s="204">
        <f t="shared" si="27"/>
        <v>23.354908147193637</v>
      </c>
      <c r="D147" s="204">
        <f t="shared" si="27"/>
        <v>19.930088927591616</v>
      </c>
      <c r="E147" s="204">
        <f t="shared" si="27"/>
        <v>23.096068819931393</v>
      </c>
      <c r="F147" s="204">
        <f t="shared" si="27"/>
        <v>26.929071452516286</v>
      </c>
      <c r="G147" s="204">
        <f t="shared" si="27"/>
        <v>25.897967392775566</v>
      </c>
      <c r="H147" s="204">
        <f t="shared" si="27"/>
        <v>23.626730660445713</v>
      </c>
      <c r="I147" s="204">
        <f t="shared" si="27"/>
        <v>21.388523748663051</v>
      </c>
      <c r="J147" s="204">
        <f t="shared" si="27"/>
        <v>19.800229561866171</v>
      </c>
      <c r="K147" s="204">
        <f t="shared" si="27"/>
        <v>21.8872767260263</v>
      </c>
      <c r="L147" s="204">
        <f t="shared" si="27"/>
        <v>26.802748855489391</v>
      </c>
      <c r="M147" s="204">
        <f t="shared" si="27"/>
        <v>26.664928160211222</v>
      </c>
      <c r="N147" s="204">
        <f t="shared" si="27"/>
        <v>25.868287847492788</v>
      </c>
      <c r="O147" s="204">
        <f t="shared" si="27"/>
        <v>21.671741090304661</v>
      </c>
      <c r="P147" s="204">
        <f t="shared" si="27"/>
        <v>21.236098015789473</v>
      </c>
      <c r="Q147" s="204">
        <f t="shared" si="27"/>
        <v>20.742206217566611</v>
      </c>
      <c r="R147" s="204">
        <f t="shared" si="27"/>
        <v>20.7040364614748</v>
      </c>
      <c r="S147" s="204">
        <f t="shared" si="27"/>
        <v>23.02226984381976</v>
      </c>
      <c r="T147" s="204">
        <f t="shared" si="27"/>
        <v>21.299583722685998</v>
      </c>
      <c r="U147" s="204">
        <f t="shared" si="27"/>
        <v>16.625357304383968</v>
      </c>
      <c r="V147" s="204">
        <f t="shared" si="27"/>
        <v>19.289510736862898</v>
      </c>
      <c r="W147" s="204">
        <f t="shared" si="27"/>
        <v>21.136698771539589</v>
      </c>
      <c r="X147" s="204">
        <f t="shared" si="27"/>
        <v>24.031358711908716</v>
      </c>
      <c r="Y147" s="204">
        <f t="shared" si="27"/>
        <v>18.08969695276549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18.084570886567633</v>
      </c>
      <c r="C148" s="204">
        <f t="shared" si="28"/>
        <v>18.440906407882562</v>
      </c>
      <c r="D148" s="204">
        <f t="shared" si="28"/>
        <v>17.596269041653144</v>
      </c>
      <c r="E148" s="204">
        <f t="shared" si="28"/>
        <v>18.739870587837949</v>
      </c>
      <c r="F148" s="204">
        <f t="shared" si="28"/>
        <v>20.458186489050256</v>
      </c>
      <c r="G148" s="204">
        <f t="shared" si="28"/>
        <v>21.40401958371017</v>
      </c>
      <c r="H148" s="204">
        <f t="shared" si="28"/>
        <v>20.703114411555912</v>
      </c>
      <c r="I148" s="204">
        <f t="shared" si="28"/>
        <v>19.795841592984697</v>
      </c>
      <c r="J148" s="204">
        <f t="shared" si="28"/>
        <v>19.476741580265813</v>
      </c>
      <c r="K148" s="204">
        <f t="shared" si="28"/>
        <v>22.541493595681306</v>
      </c>
      <c r="L148" s="204">
        <f t="shared" si="28"/>
        <v>24.938796315647807</v>
      </c>
      <c r="M148" s="204">
        <f t="shared" si="28"/>
        <v>23.491849582264688</v>
      </c>
      <c r="N148" s="204">
        <f t="shared" si="28"/>
        <v>23.954344563100054</v>
      </c>
      <c r="O148" s="204">
        <f t="shared" si="28"/>
        <v>17.970308464203043</v>
      </c>
      <c r="P148" s="204">
        <f t="shared" si="28"/>
        <v>17.050412742454622</v>
      </c>
      <c r="Q148" s="204">
        <f t="shared" si="28"/>
        <v>17.931479007558828</v>
      </c>
      <c r="R148" s="204">
        <f t="shared" si="28"/>
        <v>18.146705157349146</v>
      </c>
      <c r="S148" s="204">
        <f t="shared" si="28"/>
        <v>17.076345471260353</v>
      </c>
      <c r="T148" s="204">
        <f t="shared" si="28"/>
        <v>17.645410443409478</v>
      </c>
      <c r="U148" s="204">
        <f t="shared" si="28"/>
        <v>17.010092375706044</v>
      </c>
      <c r="V148" s="204">
        <f t="shared" si="28"/>
        <v>17.459264054827031</v>
      </c>
      <c r="W148" s="204">
        <f t="shared" si="28"/>
        <v>17.957188059408821</v>
      </c>
      <c r="X148" s="204">
        <f t="shared" si="28"/>
        <v>17.501104646789809</v>
      </c>
      <c r="Y148" s="204">
        <f t="shared" si="28"/>
        <v>16.069964037298689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51.191796828759173</v>
      </c>
      <c r="C149" s="204">
        <f t="shared" si="29"/>
        <v>61.073958414192518</v>
      </c>
      <c r="D149" s="204">
        <f t="shared" si="29"/>
        <v>59.419434939604223</v>
      </c>
      <c r="E149" s="204">
        <f t="shared" si="29"/>
        <v>62.733554181627518</v>
      </c>
      <c r="F149" s="204">
        <f t="shared" si="29"/>
        <v>57.274161336465596</v>
      </c>
      <c r="G149" s="204">
        <f t="shared" si="29"/>
        <v>63.556110644980926</v>
      </c>
      <c r="H149" s="204">
        <f t="shared" si="29"/>
        <v>60.843772365611144</v>
      </c>
      <c r="I149" s="204">
        <f t="shared" si="29"/>
        <v>62.681884390086665</v>
      </c>
      <c r="J149" s="204">
        <f t="shared" si="29"/>
        <v>62.97824904103058</v>
      </c>
      <c r="K149" s="204">
        <f t="shared" si="29"/>
        <v>63.474141040635658</v>
      </c>
      <c r="L149" s="204">
        <f t="shared" si="29"/>
        <v>60.55228845304886</v>
      </c>
      <c r="M149" s="204">
        <f t="shared" si="29"/>
        <v>58.88659198066906</v>
      </c>
      <c r="N149" s="204">
        <f t="shared" si="29"/>
        <v>65.687102143075336</v>
      </c>
      <c r="O149" s="204">
        <f t="shared" si="29"/>
        <v>64.587929504810063</v>
      </c>
      <c r="P149" s="204">
        <f t="shared" si="29"/>
        <v>57.647402786418773</v>
      </c>
      <c r="Q149" s="204">
        <f t="shared" si="29"/>
        <v>52.413958096805459</v>
      </c>
      <c r="R149" s="204">
        <f t="shared" si="29"/>
        <v>59.963080974301967</v>
      </c>
      <c r="S149" s="204">
        <f t="shared" si="29"/>
        <v>58.174865099164229</v>
      </c>
      <c r="T149" s="204">
        <f t="shared" si="29"/>
        <v>53.068108852559746</v>
      </c>
      <c r="U149" s="204">
        <f t="shared" si="29"/>
        <v>55.672159678746631</v>
      </c>
      <c r="V149" s="204">
        <f t="shared" si="29"/>
        <v>53.878451793572864</v>
      </c>
      <c r="W149" s="204">
        <f t="shared" si="29"/>
        <v>65.681838719318691</v>
      </c>
      <c r="X149" s="204">
        <f t="shared" si="29"/>
        <v>57.553749933844216</v>
      </c>
      <c r="Y149" s="204">
        <f t="shared" si="29"/>
        <v>55.802349255156251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108.93100229192342</v>
      </c>
      <c r="C150" s="204">
        <f t="shared" si="30"/>
        <v>112.01600527519047</v>
      </c>
      <c r="D150" s="204">
        <f t="shared" si="30"/>
        <v>114.73802352500178</v>
      </c>
      <c r="E150" s="204">
        <f t="shared" si="30"/>
        <v>126.96155950876451</v>
      </c>
      <c r="F150" s="204">
        <f t="shared" si="30"/>
        <v>131.83466363416596</v>
      </c>
      <c r="G150" s="204">
        <f t="shared" si="30"/>
        <v>231.59938094983875</v>
      </c>
      <c r="H150" s="204">
        <f t="shared" si="30"/>
        <v>186.53772440346177</v>
      </c>
      <c r="I150" s="204">
        <f t="shared" si="30"/>
        <v>192.75522246686316</v>
      </c>
      <c r="J150" s="204">
        <f t="shared" si="30"/>
        <v>204.24671153276765</v>
      </c>
      <c r="K150" s="204">
        <f t="shared" si="30"/>
        <v>230.50255353747585</v>
      </c>
      <c r="L150" s="204">
        <f t="shared" si="30"/>
        <v>212.45389888361547</v>
      </c>
      <c r="M150" s="204">
        <f t="shared" si="30"/>
        <v>210.48551124988381</v>
      </c>
      <c r="N150" s="204">
        <f t="shared" si="30"/>
        <v>236.64927210578688</v>
      </c>
      <c r="O150" s="204">
        <f t="shared" si="30"/>
        <v>257.93619353852495</v>
      </c>
      <c r="P150" s="204">
        <f t="shared" si="30"/>
        <v>254.02653232889327</v>
      </c>
      <c r="Q150" s="204">
        <f t="shared" si="30"/>
        <v>241.00148996594049</v>
      </c>
      <c r="R150" s="204">
        <f t="shared" si="30"/>
        <v>213.38261039943953</v>
      </c>
      <c r="S150" s="204">
        <f t="shared" si="30"/>
        <v>215.98403335265584</v>
      </c>
      <c r="T150" s="204">
        <f t="shared" si="30"/>
        <v>183.96433504195221</v>
      </c>
      <c r="U150" s="204">
        <f t="shared" si="30"/>
        <v>164.52494723034872</v>
      </c>
      <c r="V150" s="204">
        <f t="shared" si="30"/>
        <v>166.49195512567366</v>
      </c>
      <c r="W150" s="204">
        <f t="shared" si="30"/>
        <v>153.58037309371818</v>
      </c>
      <c r="X150" s="204">
        <f t="shared" si="30"/>
        <v>154.60075471093339</v>
      </c>
      <c r="Y150" s="204">
        <f t="shared" si="30"/>
        <v>199.57654241901034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19.4137257299362</v>
      </c>
      <c r="C151" s="207">
        <f t="shared" si="31"/>
        <v>21.416767535238264</v>
      </c>
      <c r="D151" s="207">
        <f t="shared" si="31"/>
        <v>20.229886384152614</v>
      </c>
      <c r="E151" s="207">
        <f t="shared" si="31"/>
        <v>25.36774927900187</v>
      </c>
      <c r="F151" s="207">
        <f t="shared" si="31"/>
        <v>30.157527374837077</v>
      </c>
      <c r="G151" s="207">
        <f t="shared" si="31"/>
        <v>29.641795023353446</v>
      </c>
      <c r="H151" s="207">
        <f t="shared" si="31"/>
        <v>31.192911879644821</v>
      </c>
      <c r="I151" s="207">
        <f t="shared" si="31"/>
        <v>29.269146290892035</v>
      </c>
      <c r="J151" s="207">
        <f t="shared" si="31"/>
        <v>27.805717076325287</v>
      </c>
      <c r="K151" s="207">
        <f t="shared" si="31"/>
        <v>28.662122356969878</v>
      </c>
      <c r="L151" s="207">
        <f t="shared" si="31"/>
        <v>29.956207242380902</v>
      </c>
      <c r="M151" s="207">
        <f t="shared" si="31"/>
        <v>29.702732833477963</v>
      </c>
      <c r="N151" s="207">
        <f t="shared" si="31"/>
        <v>29.614996685081014</v>
      </c>
      <c r="O151" s="207">
        <f t="shared" si="31"/>
        <v>26.915745445996713</v>
      </c>
      <c r="P151" s="207">
        <f t="shared" si="31"/>
        <v>24.978207621579887</v>
      </c>
      <c r="Q151" s="207">
        <f t="shared" si="31"/>
        <v>24.01233421378922</v>
      </c>
      <c r="R151" s="207">
        <f t="shared" si="31"/>
        <v>23.626752192348029</v>
      </c>
      <c r="S151" s="207">
        <f t="shared" si="31"/>
        <v>24.866496654517817</v>
      </c>
      <c r="T151" s="207">
        <f t="shared" si="31"/>
        <v>23.465875727362608</v>
      </c>
      <c r="U151" s="207">
        <f t="shared" si="31"/>
        <v>22.118226770822869</v>
      </c>
      <c r="V151" s="207">
        <f t="shared" si="31"/>
        <v>20.964212995361123</v>
      </c>
      <c r="W151" s="207">
        <f t="shared" si="31"/>
        <v>19.042055242747093</v>
      </c>
      <c r="X151" s="207">
        <f t="shared" si="31"/>
        <v>19.595699651221373</v>
      </c>
      <c r="Y151" s="207">
        <f t="shared" si="31"/>
        <v>18.470349575468049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2.9506495094526142</v>
      </c>
      <c r="C153" s="215">
        <f t="shared" si="32"/>
        <v>2.8478474040946877</v>
      </c>
      <c r="D153" s="215">
        <f t="shared" si="32"/>
        <v>2.9333154900748859</v>
      </c>
      <c r="E153" s="215">
        <f t="shared" si="32"/>
        <v>2.8960270985875223</v>
      </c>
      <c r="F153" s="215">
        <f t="shared" si="32"/>
        <v>2.86365708799317</v>
      </c>
      <c r="G153" s="215">
        <f t="shared" si="32"/>
        <v>2.6675611300371176</v>
      </c>
      <c r="H153" s="215">
        <f t="shared" si="32"/>
        <v>2.6691983008547329</v>
      </c>
      <c r="I153" s="215">
        <f t="shared" si="32"/>
        <v>2.6568701105851722</v>
      </c>
      <c r="J153" s="215">
        <f t="shared" si="32"/>
        <v>2.7140922701351853</v>
      </c>
      <c r="K153" s="215">
        <f t="shared" si="32"/>
        <v>2.4691900602042192</v>
      </c>
      <c r="L153" s="215">
        <f t="shared" si="32"/>
        <v>2.5297006181761637</v>
      </c>
      <c r="M153" s="215">
        <f t="shared" si="32"/>
        <v>2.5740947732160087</v>
      </c>
      <c r="N153" s="215">
        <f t="shared" si="32"/>
        <v>2.5102216201041778</v>
      </c>
      <c r="O153" s="215">
        <f t="shared" si="32"/>
        <v>2.5533173372293918</v>
      </c>
      <c r="P153" s="215">
        <f t="shared" si="32"/>
        <v>2.5677791563114569</v>
      </c>
      <c r="Q153" s="215">
        <f t="shared" si="32"/>
        <v>2.5579798875682163</v>
      </c>
      <c r="R153" s="215">
        <f t="shared" si="32"/>
        <v>2.5002101970197441</v>
      </c>
      <c r="S153" s="215">
        <f t="shared" si="32"/>
        <v>2.5352926847692991</v>
      </c>
      <c r="T153" s="215">
        <f t="shared" si="32"/>
        <v>2.4331235498226449</v>
      </c>
      <c r="U153" s="215">
        <f t="shared" si="32"/>
        <v>2.5093702783335217</v>
      </c>
      <c r="V153" s="215">
        <f t="shared" si="32"/>
        <v>2.5293134440131095</v>
      </c>
      <c r="W153" s="215">
        <f t="shared" si="32"/>
        <v>2.5732336421599382</v>
      </c>
      <c r="X153" s="215">
        <f t="shared" si="32"/>
        <v>2.5311057852483292</v>
      </c>
      <c r="Y153" s="215">
        <f t="shared" si="32"/>
        <v>2.4989961569395271</v>
      </c>
    </row>
    <row r="154" spans="1:25" ht="12" customHeight="1" x14ac:dyDescent="0.25">
      <c r="A154" s="25" t="s">
        <v>14</v>
      </c>
      <c r="B154" s="216">
        <f>ISI!B65</f>
        <v>7.2480298025420309</v>
      </c>
      <c r="C154" s="216">
        <f>ISI!C65</f>
        <v>7.220045368469731</v>
      </c>
      <c r="D154" s="216">
        <f>ISI!D65</f>
        <v>7.5600759008492462</v>
      </c>
      <c r="E154" s="216">
        <f>ISI!E65</f>
        <v>7.4372688023835796</v>
      </c>
      <c r="F154" s="216">
        <f>ISI!F65</f>
        <v>7.0413055242048177</v>
      </c>
      <c r="G154" s="216">
        <f>ISI!G65</f>
        <v>7.9816479303142112</v>
      </c>
      <c r="H154" s="216">
        <f>ISI!H65</f>
        <v>7.9762068626073841</v>
      </c>
      <c r="I154" s="216">
        <f>ISI!I65</f>
        <v>8.324140283612655</v>
      </c>
      <c r="J154" s="216">
        <f>ISI!J65</f>
        <v>8.2728293770698649</v>
      </c>
      <c r="K154" s="216">
        <f>ISI!K65</f>
        <v>7.2693547681575543</v>
      </c>
      <c r="L154" s="216">
        <f>ISI!L65</f>
        <v>8.0486645889934501</v>
      </c>
      <c r="M154" s="216">
        <f>ISI!M65</f>
        <v>8.0919432934521129</v>
      </c>
      <c r="N154" s="216">
        <f>ISI!N65</f>
        <v>7.9162566915510908</v>
      </c>
      <c r="O154" s="216">
        <f>ISI!O65</f>
        <v>8.2508967330863801</v>
      </c>
      <c r="P154" s="216">
        <f>ISI!P65</f>
        <v>8.1766842693142934</v>
      </c>
      <c r="Q154" s="216">
        <f>ISI!Q65</f>
        <v>7.7684813664710841</v>
      </c>
      <c r="R154" s="216">
        <f>ISI!R65</f>
        <v>7.5377141042402602</v>
      </c>
      <c r="S154" s="216">
        <f>ISI!S65</f>
        <v>7.9285061453430608</v>
      </c>
      <c r="T154" s="216">
        <f>ISI!T65</f>
        <v>7.0865868185547782</v>
      </c>
      <c r="U154" s="216">
        <f>ISI!U65</f>
        <v>7.4279011619353614</v>
      </c>
      <c r="V154" s="216">
        <f>ISI!V65</f>
        <v>7.1725140763788326</v>
      </c>
      <c r="W154" s="216">
        <f>ISI!W65</f>
        <v>8.1730794097593726</v>
      </c>
      <c r="X154" s="216">
        <f>ISI!X65</f>
        <v>7.7231437064101209</v>
      </c>
      <c r="Y154" s="216">
        <f>ISI!Y65</f>
        <v>7.4329902612169363</v>
      </c>
    </row>
    <row r="155" spans="1:25" ht="12" customHeight="1" x14ac:dyDescent="0.25">
      <c r="A155" s="14" t="s">
        <v>43</v>
      </c>
      <c r="B155" s="217">
        <f>ISI!B66</f>
        <v>7.617441573808839</v>
      </c>
      <c r="C155" s="217">
        <f>ISI!C66</f>
        <v>7.6407729360692995</v>
      </c>
      <c r="D155" s="217">
        <f>ISI!D66</f>
        <v>7.9983204147709497</v>
      </c>
      <c r="E155" s="217">
        <f>ISI!E66</f>
        <v>7.87705501514872</v>
      </c>
      <c r="F155" s="217">
        <f>ISI!F66</f>
        <v>7.4614742594405268</v>
      </c>
      <c r="G155" s="217">
        <f>ISI!G66</f>
        <v>8.4844039887158509</v>
      </c>
      <c r="H155" s="217">
        <f>ISI!H66</f>
        <v>8.4849679133679388</v>
      </c>
      <c r="I155" s="217">
        <f>ISI!I66</f>
        <v>8.9161865229775028</v>
      </c>
      <c r="J155" s="217">
        <f>ISI!J66</f>
        <v>8.854751301190058</v>
      </c>
      <c r="K155" s="217">
        <f>ISI!K66</f>
        <v>7.742145692426921</v>
      </c>
      <c r="L155" s="217">
        <f>ISI!L66</f>
        <v>8.5614553895457561</v>
      </c>
      <c r="M155" s="217">
        <f>ISI!M66</f>
        <v>8.6378761292307775</v>
      </c>
      <c r="N155" s="217">
        <f>ISI!N66</f>
        <v>8.4292643631252826</v>
      </c>
      <c r="O155" s="217">
        <f>ISI!O66</f>
        <v>8.7603458742419544</v>
      </c>
      <c r="P155" s="217">
        <f>ISI!P66</f>
        <v>8.7064094816662578</v>
      </c>
      <c r="Q155" s="217">
        <f>ISI!Q66</f>
        <v>8.2375966877387139</v>
      </c>
      <c r="R155" s="217">
        <f>ISI!R66</f>
        <v>7.9985138586411448</v>
      </c>
      <c r="S155" s="217">
        <f>ISI!S66</f>
        <v>8.4381891696045379</v>
      </c>
      <c r="T155" s="217">
        <f>ISI!T66</f>
        <v>7.5738764682302087</v>
      </c>
      <c r="U155" s="217">
        <f>ISI!U66</f>
        <v>7.8953031118284427</v>
      </c>
      <c r="V155" s="217">
        <f>ISI!V66</f>
        <v>7.6235183059700251</v>
      </c>
      <c r="W155" s="217">
        <f>ISI!W66</f>
        <v>8.7200433380965698</v>
      </c>
      <c r="X155" s="217">
        <f>ISI!X66</f>
        <v>8.2055944681276287</v>
      </c>
      <c r="Y155" s="217">
        <f>ISI!Y66</f>
        <v>7.8771208736011422</v>
      </c>
    </row>
    <row r="156" spans="1:25" ht="12" customHeight="1" x14ac:dyDescent="0.25">
      <c r="A156" s="14" t="s">
        <v>44</v>
      </c>
      <c r="B156" s="217">
        <f>ISI!B67</f>
        <v>1.7747740895720125</v>
      </c>
      <c r="C156" s="217">
        <f>ISI!C67</f>
        <v>1.4859912295246509</v>
      </c>
      <c r="D156" s="217">
        <f>ISI!D67</f>
        <v>1.4810904742965483</v>
      </c>
      <c r="E156" s="217">
        <f>ISI!E67</f>
        <v>1.490375077912627</v>
      </c>
      <c r="F156" s="217">
        <f>ISI!F67</f>
        <v>1.4063022287673916</v>
      </c>
      <c r="G156" s="217">
        <f>ISI!G67</f>
        <v>1.5587611058205177</v>
      </c>
      <c r="H156" s="217">
        <f>ISI!H67</f>
        <v>1.5681150017022925</v>
      </c>
      <c r="I156" s="217">
        <f>ISI!I67</f>
        <v>1.5514229242000974</v>
      </c>
      <c r="J156" s="217">
        <f>ISI!J67</f>
        <v>1.6121325430812257</v>
      </c>
      <c r="K156" s="217">
        <f>ISI!K67</f>
        <v>1.5760688005959258</v>
      </c>
      <c r="L156" s="217">
        <f>ISI!L67</f>
        <v>1.546689240169246</v>
      </c>
      <c r="M156" s="217">
        <f>ISI!M67</f>
        <v>1.5449914572417547</v>
      </c>
      <c r="N156" s="217">
        <f>ISI!N67</f>
        <v>1.5322102379524329</v>
      </c>
      <c r="O156" s="217">
        <f>ISI!O67</f>
        <v>1.5468008298771809</v>
      </c>
      <c r="P156" s="217">
        <f>ISI!P67</f>
        <v>1.5389118164038689</v>
      </c>
      <c r="Q156" s="217">
        <f>ISI!Q67</f>
        <v>1.5025858224027115</v>
      </c>
      <c r="R156" s="217">
        <f>ISI!R67</f>
        <v>1.4838641155789321</v>
      </c>
      <c r="S156" s="217">
        <f>ISI!S67</f>
        <v>1.4988555042854637</v>
      </c>
      <c r="T156" s="217">
        <f>ISI!T67</f>
        <v>1.4403870337854356</v>
      </c>
      <c r="U156" s="217">
        <f>ISI!U67</f>
        <v>1.4617213326820073</v>
      </c>
      <c r="V156" s="217">
        <f>ISI!V67</f>
        <v>1.4853456098700586</v>
      </c>
      <c r="W156" s="217">
        <f>ISI!W67</f>
        <v>1.4756265088960492</v>
      </c>
      <c r="X156" s="217">
        <f>ISI!X67</f>
        <v>1.5279007343517352</v>
      </c>
      <c r="Y156" s="217">
        <f>ISI!Y67</f>
        <v>1.5189933016954591</v>
      </c>
    </row>
    <row r="157" spans="1:25" ht="12" customHeight="1" x14ac:dyDescent="0.25">
      <c r="A157" s="13" t="s">
        <v>18</v>
      </c>
      <c r="B157" s="218">
        <f>NFM!B96</f>
        <v>1.5177820325673992</v>
      </c>
      <c r="C157" s="218">
        <f>NFM!C96</f>
        <v>1.5404944603699231</v>
      </c>
      <c r="D157" s="218">
        <f>NFM!D96</f>
        <v>1.5467089351308878</v>
      </c>
      <c r="E157" s="218">
        <f>NFM!E96</f>
        <v>1.4970507425909172</v>
      </c>
      <c r="F157" s="218">
        <f>NFM!F96</f>
        <v>1.4642606194855046</v>
      </c>
      <c r="G157" s="218">
        <f>NFM!G96</f>
        <v>1.4201752687886775</v>
      </c>
      <c r="H157" s="218">
        <f>NFM!H96</f>
        <v>1.409204802388647</v>
      </c>
      <c r="I157" s="218">
        <f>NFM!I96</f>
        <v>1.436428820759891</v>
      </c>
      <c r="J157" s="218">
        <f>NFM!J96</f>
        <v>1.45008395757918</v>
      </c>
      <c r="K157" s="218">
        <f>NFM!K96</f>
        <v>1.4572721139101219</v>
      </c>
      <c r="L157" s="218">
        <f>NFM!L96</f>
        <v>1.4195881953802938</v>
      </c>
      <c r="M157" s="218">
        <f>NFM!M96</f>
        <v>1.3868400242027956</v>
      </c>
      <c r="N157" s="218">
        <f>NFM!N96</f>
        <v>1.3701645998210015</v>
      </c>
      <c r="O157" s="218">
        <f>NFM!O96</f>
        <v>1.4340342083200048</v>
      </c>
      <c r="P157" s="218">
        <f>NFM!P96</f>
        <v>1.5278028385485032</v>
      </c>
      <c r="Q157" s="218">
        <f>NFM!Q96</f>
        <v>1.5639296948565615</v>
      </c>
      <c r="R157" s="218">
        <f>NFM!R96</f>
        <v>1.5195814539838604</v>
      </c>
      <c r="S157" s="218">
        <f>NFM!S96</f>
        <v>1.4912718986227693</v>
      </c>
      <c r="T157" s="218">
        <f>NFM!T96</f>
        <v>1.4534430619223824</v>
      </c>
      <c r="U157" s="218">
        <f>NFM!U96</f>
        <v>1.4236464397821234</v>
      </c>
      <c r="V157" s="218">
        <f>NFM!V96</f>
        <v>1.4146338959818499</v>
      </c>
      <c r="W157" s="218">
        <f>NFM!W96</f>
        <v>1.3650494089716843</v>
      </c>
      <c r="X157" s="218">
        <f>NFM!X96</f>
        <v>1.4270441092199297</v>
      </c>
      <c r="Y157" s="218">
        <f>NFM!Y96</f>
        <v>1.4422399053239032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1.4861157698757681</v>
      </c>
      <c r="C159" s="217">
        <f>NFM!C98</f>
        <v>1.5375618038635759</v>
      </c>
      <c r="D159" s="217">
        <f>NFM!D98</f>
        <v>1.5206226934523008</v>
      </c>
      <c r="E159" s="217">
        <f>NFM!E98</f>
        <v>1.4802898449387303</v>
      </c>
      <c r="F159" s="217">
        <f>NFM!F98</f>
        <v>1.4434490963887285</v>
      </c>
      <c r="G159" s="217">
        <f>NFM!G98</f>
        <v>1.4100733974513775</v>
      </c>
      <c r="H159" s="217">
        <f>NFM!H98</f>
        <v>1.4003628180162977</v>
      </c>
      <c r="I159" s="217">
        <f>NFM!I98</f>
        <v>1.4292849212277046</v>
      </c>
      <c r="J159" s="217">
        <f>NFM!J98</f>
        <v>1.4386801264778115</v>
      </c>
      <c r="K159" s="217">
        <f>NFM!K98</f>
        <v>1.4127664189494007</v>
      </c>
      <c r="L159" s="217">
        <f>NFM!L98</f>
        <v>1.3799085640340993</v>
      </c>
      <c r="M159" s="217">
        <f>NFM!M98</f>
        <v>1.3558558653639283</v>
      </c>
      <c r="N159" s="217">
        <f>NFM!N98</f>
        <v>1.3356217793087681</v>
      </c>
      <c r="O159" s="217">
        <f>NFM!O98</f>
        <v>1.3895196736432012</v>
      </c>
      <c r="P159" s="217">
        <f>NFM!P98</f>
        <v>1.5406458817124702</v>
      </c>
      <c r="Q159" s="217">
        <f>NFM!Q98</f>
        <v>1.5760955107621979</v>
      </c>
      <c r="R159" s="217">
        <f>NFM!R98</f>
        <v>1.554548940786745</v>
      </c>
      <c r="S159" s="217">
        <f>NFM!S98</f>
        <v>1.5372353359135031</v>
      </c>
      <c r="T159" s="217">
        <f>NFM!T98</f>
        <v>1.4498716922157171</v>
      </c>
      <c r="U159" s="217">
        <f>NFM!U98</f>
        <v>1.4162529029881956</v>
      </c>
      <c r="V159" s="217">
        <f>NFM!V98</f>
        <v>1.4065139435307474</v>
      </c>
      <c r="W159" s="217">
        <f>NFM!W98</f>
        <v>1.3729591443974101</v>
      </c>
      <c r="X159" s="217">
        <f>NFM!X98</f>
        <v>1.4190176720048371</v>
      </c>
      <c r="Y159" s="217">
        <f>NFM!Y98</f>
        <v>1.4145775429236345</v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1.4861157698757681</v>
      </c>
      <c r="C161" s="220">
        <f>NFM!C100</f>
        <v>1.5375618038635759</v>
      </c>
      <c r="D161" s="220">
        <f>NFM!D100</f>
        <v>1.5206226934523008</v>
      </c>
      <c r="E161" s="220">
        <f>NFM!E100</f>
        <v>1.4802898449387303</v>
      </c>
      <c r="F161" s="220">
        <f>NFM!F100</f>
        <v>1.4434490963887285</v>
      </c>
      <c r="G161" s="220">
        <f>NFM!G100</f>
        <v>1.4100733974513775</v>
      </c>
      <c r="H161" s="220">
        <f>NFM!H100</f>
        <v>1.4003628180162977</v>
      </c>
      <c r="I161" s="220">
        <f>NFM!I100</f>
        <v>1.4292849212277046</v>
      </c>
      <c r="J161" s="220">
        <f>NFM!J100</f>
        <v>1.4386801264778115</v>
      </c>
      <c r="K161" s="220">
        <f>NFM!K100</f>
        <v>1.4127664189494007</v>
      </c>
      <c r="L161" s="220">
        <f>NFM!L100</f>
        <v>1.3799085640340993</v>
      </c>
      <c r="M161" s="220">
        <f>NFM!M100</f>
        <v>1.3558558653639283</v>
      </c>
      <c r="N161" s="220">
        <f>NFM!N100</f>
        <v>1.3356217793087681</v>
      </c>
      <c r="O161" s="220">
        <f>NFM!O100</f>
        <v>1.3895196736432012</v>
      </c>
      <c r="P161" s="220">
        <f>NFM!P100</f>
        <v>1.5406458817124702</v>
      </c>
      <c r="Q161" s="220">
        <f>NFM!Q100</f>
        <v>1.5760955107621979</v>
      </c>
      <c r="R161" s="220">
        <f>NFM!R100</f>
        <v>1.554548940786745</v>
      </c>
      <c r="S161" s="220">
        <f>NFM!S100</f>
        <v>1.5372353359135031</v>
      </c>
      <c r="T161" s="220">
        <f>NFM!T100</f>
        <v>1.4498716922157171</v>
      </c>
      <c r="U161" s="220">
        <f>NFM!U100</f>
        <v>1.4162529029881956</v>
      </c>
      <c r="V161" s="220">
        <f>NFM!V100</f>
        <v>1.4065139435307474</v>
      </c>
      <c r="W161" s="220">
        <f>NFM!W100</f>
        <v>1.3729591443974101</v>
      </c>
      <c r="X161" s="220">
        <f>NFM!X100</f>
        <v>1.4190176720048371</v>
      </c>
      <c r="Y161" s="220">
        <f>NFM!Y100</f>
        <v>1.4145775429236345</v>
      </c>
    </row>
    <row r="162" spans="1:25" ht="12" customHeight="1" x14ac:dyDescent="0.25">
      <c r="A162" s="14" t="s">
        <v>47</v>
      </c>
      <c r="B162" s="217">
        <f>NFM!B101</f>
        <v>1.5256420083412006</v>
      </c>
      <c r="C162" s="217">
        <f>NFM!C101</f>
        <v>1.5412788131287549</v>
      </c>
      <c r="D162" s="217">
        <f>NFM!D101</f>
        <v>1.5541668624488068</v>
      </c>
      <c r="E162" s="217">
        <f>NFM!E101</f>
        <v>1.5020258504517698</v>
      </c>
      <c r="F162" s="217">
        <f>NFM!F101</f>
        <v>1.4696239444269428</v>
      </c>
      <c r="G162" s="217">
        <f>NFM!G101</f>
        <v>1.4228127151885885</v>
      </c>
      <c r="H162" s="217">
        <f>NFM!H101</f>
        <v>1.4113772211100879</v>
      </c>
      <c r="I162" s="217">
        <f>NFM!I101</f>
        <v>1.4381927171758371</v>
      </c>
      <c r="J162" s="217">
        <f>NFM!J101</f>
        <v>1.4524264116816621</v>
      </c>
      <c r="K162" s="217">
        <f>NFM!K101</f>
        <v>1.4723122383053009</v>
      </c>
      <c r="L162" s="217">
        <f>NFM!L101</f>
        <v>1.4342275369946202</v>
      </c>
      <c r="M162" s="217">
        <f>NFM!M101</f>
        <v>1.3985976226327728</v>
      </c>
      <c r="N162" s="217">
        <f>NFM!N101</f>
        <v>1.3834441125752015</v>
      </c>
      <c r="O162" s="217">
        <f>NFM!O101</f>
        <v>1.4567838786178351</v>
      </c>
      <c r="P162" s="217">
        <f>NFM!P101</f>
        <v>1.5210914924917085</v>
      </c>
      <c r="Q162" s="217">
        <f>NFM!Q101</f>
        <v>1.557483035386706</v>
      </c>
      <c r="R162" s="217">
        <f>NFM!R101</f>
        <v>1.5035781969557571</v>
      </c>
      <c r="S162" s="217">
        <f>NFM!S101</f>
        <v>1.4698456312769059</v>
      </c>
      <c r="T162" s="217">
        <f>NFM!T101</f>
        <v>1.4549923978108765</v>
      </c>
      <c r="U162" s="217">
        <f>NFM!U101</f>
        <v>1.4268156087443968</v>
      </c>
      <c r="V162" s="217">
        <f>NFM!V101</f>
        <v>1.4177507925511545</v>
      </c>
      <c r="W162" s="217">
        <f>NFM!W101</f>
        <v>1.3617683296535239</v>
      </c>
      <c r="X162" s="217">
        <f>NFM!X101</f>
        <v>1.4310601897369908</v>
      </c>
      <c r="Y162" s="217">
        <f>NFM!Y101</f>
        <v>1.4564565100618123</v>
      </c>
    </row>
    <row r="163" spans="1:25" ht="12" customHeight="1" x14ac:dyDescent="0.25">
      <c r="A163" s="13" t="s">
        <v>19</v>
      </c>
      <c r="B163" s="218">
        <f>CHI!B100</f>
        <v>2.3873360805488266</v>
      </c>
      <c r="C163" s="218">
        <f>CHI!C100</f>
        <v>2.4808300868778987</v>
      </c>
      <c r="D163" s="218">
        <f>CHI!D100</f>
        <v>2.5793218608402322</v>
      </c>
      <c r="E163" s="218">
        <f>CHI!E100</f>
        <v>2.7416872720802097</v>
      </c>
      <c r="F163" s="218">
        <f>CHI!F100</f>
        <v>2.8252447452373679</v>
      </c>
      <c r="G163" s="218">
        <f>CHI!G100</f>
        <v>2.4272019824383126</v>
      </c>
      <c r="H163" s="218">
        <f>CHI!H100</f>
        <v>2.3495720209632864</v>
      </c>
      <c r="I163" s="218">
        <f>CHI!I100</f>
        <v>2.1477196023826282</v>
      </c>
      <c r="J163" s="218">
        <f>CHI!J100</f>
        <v>2.2406141996867253</v>
      </c>
      <c r="K163" s="218">
        <f>CHI!K100</f>
        <v>2.1413217025108504</v>
      </c>
      <c r="L163" s="218">
        <f>CHI!L100</f>
        <v>2.2201091646812467</v>
      </c>
      <c r="M163" s="218">
        <f>CHI!M100</f>
        <v>2.2096757557567801</v>
      </c>
      <c r="N163" s="218">
        <f>CHI!N100</f>
        <v>2.146454255995518</v>
      </c>
      <c r="O163" s="218">
        <f>CHI!O100</f>
        <v>1.9910093638825901</v>
      </c>
      <c r="P163" s="218">
        <f>CHI!P100</f>
        <v>2.1474023863605258</v>
      </c>
      <c r="Q163" s="218">
        <f>CHI!Q100</f>
        <v>2.113645228821512</v>
      </c>
      <c r="R163" s="218">
        <f>CHI!R100</f>
        <v>2.1223191484836259</v>
      </c>
      <c r="S163" s="218">
        <f>CHI!S100</f>
        <v>2.0458980175230725</v>
      </c>
      <c r="T163" s="218">
        <f>CHI!T100</f>
        <v>1.9541504279314283</v>
      </c>
      <c r="U163" s="218">
        <f>CHI!U100</f>
        <v>1.9593377541975787</v>
      </c>
      <c r="V163" s="218">
        <f>CHI!V100</f>
        <v>2.0923603658237417</v>
      </c>
      <c r="W163" s="218">
        <f>CHI!W100</f>
        <v>2.0396663251630534</v>
      </c>
      <c r="X163" s="218">
        <f>CHI!X100</f>
        <v>1.9418714942313204</v>
      </c>
      <c r="Y163" s="218">
        <f>CHI!Y100</f>
        <v>1.9272532743554631</v>
      </c>
    </row>
    <row r="164" spans="1:25" ht="12" customHeight="1" x14ac:dyDescent="0.25">
      <c r="A164" s="14" t="s">
        <v>88</v>
      </c>
      <c r="B164" s="217">
        <f>CHI!B101</f>
        <v>3.1551847131809043</v>
      </c>
      <c r="C164" s="217">
        <f>CHI!C101</f>
        <v>3.2609152207879082</v>
      </c>
      <c r="D164" s="217">
        <f>CHI!D101</f>
        <v>3.2790179160211297</v>
      </c>
      <c r="E164" s="217">
        <f>CHI!E101</f>
        <v>3.4389171556102225</v>
      </c>
      <c r="F164" s="217">
        <f>CHI!F101</f>
        <v>3.4616337633136909</v>
      </c>
      <c r="G164" s="217">
        <f>CHI!G101</f>
        <v>3.0618366862284137</v>
      </c>
      <c r="H164" s="217">
        <f>CHI!H101</f>
        <v>3.0315317455452329</v>
      </c>
      <c r="I164" s="217">
        <f>CHI!I101</f>
        <v>2.7210989392182747</v>
      </c>
      <c r="J164" s="217">
        <f>CHI!J101</f>
        <v>2.7187312666221906</v>
      </c>
      <c r="K164" s="217">
        <f>CHI!K101</f>
        <v>2.7408716572668963</v>
      </c>
      <c r="L164" s="217">
        <f>CHI!L101</f>
        <v>2.6151822002403735</v>
      </c>
      <c r="M164" s="217">
        <f>CHI!M101</f>
        <v>2.6146605376378687</v>
      </c>
      <c r="N164" s="217">
        <f>CHI!N101</f>
        <v>2.6657063067160496</v>
      </c>
      <c r="O164" s="217">
        <f>CHI!O101</f>
        <v>2.4047330522782802</v>
      </c>
      <c r="P164" s="217">
        <f>CHI!P101</f>
        <v>2.6511259994971437</v>
      </c>
      <c r="Q164" s="217">
        <f>CHI!Q101</f>
        <v>2.493284213007521</v>
      </c>
      <c r="R164" s="217">
        <f>CHI!R101</f>
        <v>2.4958617361419377</v>
      </c>
      <c r="S164" s="217">
        <f>CHI!S101</f>
        <v>2.4087574793183859</v>
      </c>
      <c r="T164" s="217">
        <f>CHI!T101</f>
        <v>2.3125089170958888</v>
      </c>
      <c r="U164" s="217">
        <f>CHI!U101</f>
        <v>2.3794958439955156</v>
      </c>
      <c r="V164" s="217">
        <f>CHI!V101</f>
        <v>2.5403795708876848</v>
      </c>
      <c r="W164" s="217">
        <f>CHI!W101</f>
        <v>2.3247791722552442</v>
      </c>
      <c r="X164" s="217">
        <f>CHI!X101</f>
        <v>2.1973326975594509</v>
      </c>
      <c r="Y164" s="217">
        <f>CHI!Y101</f>
        <v>2.4100594966092865</v>
      </c>
    </row>
    <row r="165" spans="1:25" ht="12" customHeight="1" x14ac:dyDescent="0.25">
      <c r="A165" s="14" t="s">
        <v>49</v>
      </c>
      <c r="B165" s="217">
        <f>CHI!B102</f>
        <v>1.5786889357924188</v>
      </c>
      <c r="C165" s="217">
        <f>CHI!C102</f>
        <v>1.7153163471698851</v>
      </c>
      <c r="D165" s="217">
        <f>CHI!D102</f>
        <v>1.8191609094434806</v>
      </c>
      <c r="E165" s="217">
        <f>CHI!E102</f>
        <v>2.0036574699960363</v>
      </c>
      <c r="F165" s="217">
        <f>CHI!F102</f>
        <v>2.0865278299207608</v>
      </c>
      <c r="G165" s="217">
        <f>CHI!G102</f>
        <v>1.723467030536467</v>
      </c>
      <c r="H165" s="217">
        <f>CHI!H102</f>
        <v>1.5857849017867356</v>
      </c>
      <c r="I165" s="217">
        <f>CHI!I102</f>
        <v>1.4670066750480883</v>
      </c>
      <c r="J165" s="217">
        <f>CHI!J102</f>
        <v>1.519880487746315</v>
      </c>
      <c r="K165" s="217">
        <f>CHI!K102</f>
        <v>1.5228089546554329</v>
      </c>
      <c r="L165" s="217">
        <f>CHI!L102</f>
        <v>1.5709446722692748</v>
      </c>
      <c r="M165" s="217">
        <f>CHI!M102</f>
        <v>1.5344136582372261</v>
      </c>
      <c r="N165" s="217">
        <f>CHI!N102</f>
        <v>1.5184716788709522</v>
      </c>
      <c r="O165" s="217">
        <f>CHI!O102</f>
        <v>1.4002208890418175</v>
      </c>
      <c r="P165" s="217">
        <f>CHI!P102</f>
        <v>1.4417637058883006</v>
      </c>
      <c r="Q165" s="217">
        <f>CHI!Q102</f>
        <v>1.4331703351072334</v>
      </c>
      <c r="R165" s="217">
        <f>CHI!R102</f>
        <v>1.5514870789207054</v>
      </c>
      <c r="S165" s="217">
        <f>CHI!S102</f>
        <v>1.5331617045452985</v>
      </c>
      <c r="T165" s="217">
        <f>CHI!T102</f>
        <v>1.5310291914806111</v>
      </c>
      <c r="U165" s="217">
        <f>CHI!U102</f>
        <v>1.3783947840645965</v>
      </c>
      <c r="V165" s="217">
        <f>CHI!V102</f>
        <v>1.5241758019767269</v>
      </c>
      <c r="W165" s="217">
        <f>CHI!W102</f>
        <v>1.4241824745976648</v>
      </c>
      <c r="X165" s="217">
        <f>CHI!X102</f>
        <v>1.3673626991641579</v>
      </c>
      <c r="Y165" s="217">
        <f>CHI!Y102</f>
        <v>1.3271725107733807</v>
      </c>
    </row>
    <row r="166" spans="1:25" ht="12" customHeight="1" x14ac:dyDescent="0.25">
      <c r="A166" s="14" t="s">
        <v>50</v>
      </c>
      <c r="B166" s="217">
        <f>CHI!B103</f>
        <v>1.3605718932800426</v>
      </c>
      <c r="C166" s="217">
        <f>CHI!C103</f>
        <v>1.4408979141059035</v>
      </c>
      <c r="D166" s="217">
        <f>CHI!D103</f>
        <v>1.5171938277999739</v>
      </c>
      <c r="E166" s="217">
        <f>CHI!E103</f>
        <v>1.6816674923347947</v>
      </c>
      <c r="F166" s="217">
        <f>CHI!F103</f>
        <v>1.7204235606836442</v>
      </c>
      <c r="G166" s="217">
        <f>CHI!G103</f>
        <v>1.452426720903423</v>
      </c>
      <c r="H166" s="217">
        <f>CHI!H103</f>
        <v>1.3211582813399283</v>
      </c>
      <c r="I166" s="217">
        <f>CHI!I103</f>
        <v>1.2195326430888227</v>
      </c>
      <c r="J166" s="217">
        <f>CHI!J103</f>
        <v>1.2696614005078806</v>
      </c>
      <c r="K166" s="217">
        <f>CHI!K103</f>
        <v>1.2856160130957963</v>
      </c>
      <c r="L166" s="217">
        <f>CHI!L103</f>
        <v>1.3198089948474239</v>
      </c>
      <c r="M166" s="217">
        <f>CHI!M103</f>
        <v>1.2886940880526463</v>
      </c>
      <c r="N166" s="217">
        <f>CHI!N103</f>
        <v>1.2761454446671019</v>
      </c>
      <c r="O166" s="217">
        <f>CHI!O103</f>
        <v>1.1786256664902495</v>
      </c>
      <c r="P166" s="217">
        <f>CHI!P103</f>
        <v>1.1824081913426934</v>
      </c>
      <c r="Q166" s="217">
        <f>CHI!Q103</f>
        <v>1.1759573278405699</v>
      </c>
      <c r="R166" s="217">
        <f>CHI!R103</f>
        <v>0.85262409917074011</v>
      </c>
      <c r="S166" s="217">
        <f>CHI!S103</f>
        <v>0.92245476630632417</v>
      </c>
      <c r="T166" s="217">
        <f>CHI!T103</f>
        <v>0.88888211078063817</v>
      </c>
      <c r="U166" s="217">
        <f>CHI!U103</f>
        <v>0.78885090545116299</v>
      </c>
      <c r="V166" s="217">
        <f>CHI!V103</f>
        <v>0.92046231884518848</v>
      </c>
      <c r="W166" s="217">
        <f>CHI!W103</f>
        <v>1.2029231629834911</v>
      </c>
      <c r="X166" s="217">
        <f>CHI!X103</f>
        <v>1.1087826216106822</v>
      </c>
      <c r="Y166" s="217">
        <f>CHI!Y103</f>
        <v>1.0876504031272327</v>
      </c>
    </row>
    <row r="167" spans="1:25" ht="12" customHeight="1" x14ac:dyDescent="0.25">
      <c r="A167" s="13" t="s">
        <v>20</v>
      </c>
      <c r="B167" s="218">
        <f>NMM!B76</f>
        <v>6.4172458902527181</v>
      </c>
      <c r="C167" s="218">
        <f>NMM!C76</f>
        <v>6.3302254533019093</v>
      </c>
      <c r="D167" s="218">
        <f>NMM!D76</f>
        <v>6.2230414608982123</v>
      </c>
      <c r="E167" s="218">
        <f>NMM!E76</f>
        <v>6.1989925558996664</v>
      </c>
      <c r="F167" s="218">
        <f>NMM!F76</f>
        <v>6.2327340131282947</v>
      </c>
      <c r="G167" s="218">
        <f>NMM!G76</f>
        <v>5.8907123259565246</v>
      </c>
      <c r="H167" s="218">
        <f>NMM!H76</f>
        <v>5.8937203484139209</v>
      </c>
      <c r="I167" s="218">
        <f>NMM!I76</f>
        <v>5.9989541037768879</v>
      </c>
      <c r="J167" s="218">
        <f>NMM!J76</f>
        <v>5.9116394434095092</v>
      </c>
      <c r="K167" s="218">
        <f>NMM!K76</f>
        <v>5.6405816849311714</v>
      </c>
      <c r="L167" s="218">
        <f>NMM!L76</f>
        <v>5.5748039103298703</v>
      </c>
      <c r="M167" s="218">
        <f>NMM!M76</f>
        <v>5.6996829193867793</v>
      </c>
      <c r="N167" s="218">
        <f>NMM!N76</f>
        <v>5.653633104071119</v>
      </c>
      <c r="O167" s="218">
        <f>NMM!O76</f>
        <v>5.4008203420380045</v>
      </c>
      <c r="P167" s="218">
        <f>NMM!P76</f>
        <v>5.3574198340649346</v>
      </c>
      <c r="Q167" s="218">
        <f>NMM!Q76</f>
        <v>5.278606114803333</v>
      </c>
      <c r="R167" s="218">
        <f>NMM!R76</f>
        <v>5.4004841945173832</v>
      </c>
      <c r="S167" s="218">
        <f>NMM!S76</f>
        <v>5.4499290094588915</v>
      </c>
      <c r="T167" s="218">
        <f>NMM!T76</f>
        <v>5.7548199663003512</v>
      </c>
      <c r="U167" s="218">
        <f>NMM!U76</f>
        <v>5.6628935103206768</v>
      </c>
      <c r="V167" s="218">
        <f>NMM!V76</f>
        <v>5.5668036870389015</v>
      </c>
      <c r="W167" s="218">
        <f>NMM!W76</f>
        <v>5.6280339749904025</v>
      </c>
      <c r="X167" s="218">
        <f>NMM!X76</f>
        <v>5.5977993564187223</v>
      </c>
      <c r="Y167" s="218">
        <f>NMM!Y76</f>
        <v>5.6402509426886391</v>
      </c>
    </row>
    <row r="168" spans="1:25" ht="12" customHeight="1" x14ac:dyDescent="0.25">
      <c r="A168" s="14" t="s">
        <v>51</v>
      </c>
      <c r="B168" s="217">
        <f>NMM!B77</f>
        <v>11.110861513281403</v>
      </c>
      <c r="C168" s="217">
        <f>NMM!C77</f>
        <v>10.934115223759489</v>
      </c>
      <c r="D168" s="217">
        <f>NMM!D77</f>
        <v>10.326619846789006</v>
      </c>
      <c r="E168" s="217">
        <f>NMM!E77</f>
        <v>10.872235912434823</v>
      </c>
      <c r="F168" s="217">
        <f>NMM!F77</f>
        <v>10.441652688218975</v>
      </c>
      <c r="G168" s="217">
        <f>NMM!G77</f>
        <v>9.986476516117877</v>
      </c>
      <c r="H168" s="217">
        <f>NMM!H77</f>
        <v>9.9444417336379338</v>
      </c>
      <c r="I168" s="217">
        <f>NMM!I77</f>
        <v>10.499821854304676</v>
      </c>
      <c r="J168" s="217">
        <f>NMM!J77</f>
        <v>9.8620809523071955</v>
      </c>
      <c r="K168" s="217">
        <f>NMM!K77</f>
        <v>9.3334309825596176</v>
      </c>
      <c r="L168" s="217">
        <f>NMM!L77</f>
        <v>9.5803404051620866</v>
      </c>
      <c r="M168" s="217">
        <f>NMM!M77</f>
        <v>10.118861530975268</v>
      </c>
      <c r="N168" s="217">
        <f>NMM!N77</f>
        <v>9.1482347113654683</v>
      </c>
      <c r="O168" s="217">
        <f>NMM!O77</f>
        <v>8.5086434525873944</v>
      </c>
      <c r="P168" s="217">
        <f>NMM!P77</f>
        <v>8.6749684308424833</v>
      </c>
      <c r="Q168" s="217">
        <f>NMM!Q77</f>
        <v>8.5168233665450792</v>
      </c>
      <c r="R168" s="217">
        <f>NMM!R77</f>
        <v>8.4697746614270297</v>
      </c>
      <c r="S168" s="217">
        <f>NMM!S77</f>
        <v>8.564100843159304</v>
      </c>
      <c r="T168" s="217">
        <f>NMM!T77</f>
        <v>8.5468854171903139</v>
      </c>
      <c r="U168" s="217">
        <f>NMM!U77</f>
        <v>9.8624385760161069</v>
      </c>
      <c r="V168" s="217">
        <f>NMM!V77</f>
        <v>9.08668258347417</v>
      </c>
      <c r="W168" s="217">
        <f>NMM!W77</f>
        <v>8.7078125424024684</v>
      </c>
      <c r="X168" s="217">
        <f>NMM!X77</f>
        <v>8.6581927564632579</v>
      </c>
      <c r="Y168" s="217">
        <f>NMM!Y77</f>
        <v>8.7756965465198853</v>
      </c>
    </row>
    <row r="169" spans="1:25" ht="12" customHeight="1" x14ac:dyDescent="0.25">
      <c r="A169" s="14" t="s">
        <v>52</v>
      </c>
      <c r="B169" s="217">
        <f>NMM!B78</f>
        <v>4.0490346230284811</v>
      </c>
      <c r="C169" s="217">
        <f>NMM!C78</f>
        <v>4.0764919673858051</v>
      </c>
      <c r="D169" s="217">
        <f>NMM!D78</f>
        <v>4.0838325781197584</v>
      </c>
      <c r="E169" s="217">
        <f>NMM!E78</f>
        <v>3.9031620311550865</v>
      </c>
      <c r="F169" s="217">
        <f>NMM!F78</f>
        <v>4.0040412600027739</v>
      </c>
      <c r="G169" s="217">
        <f>NMM!G78</f>
        <v>3.5564876575628221</v>
      </c>
      <c r="H169" s="217">
        <f>NMM!H78</f>
        <v>3.6575065076408495</v>
      </c>
      <c r="I169" s="217">
        <f>NMM!I78</f>
        <v>3.6457490100476706</v>
      </c>
      <c r="J169" s="217">
        <f>NMM!J78</f>
        <v>3.6243606611092747</v>
      </c>
      <c r="K169" s="217">
        <f>NMM!K78</f>
        <v>3.4824361005684743</v>
      </c>
      <c r="L169" s="217">
        <f>NMM!L78</f>
        <v>3.602411850337393</v>
      </c>
      <c r="M169" s="217">
        <f>NMM!M78</f>
        <v>3.6480429144195718</v>
      </c>
      <c r="N169" s="217">
        <f>NMM!N78</f>
        <v>3.6155582026344901</v>
      </c>
      <c r="O169" s="217">
        <f>NMM!O78</f>
        <v>3.5477313079905173</v>
      </c>
      <c r="P169" s="217">
        <f>NMM!P78</f>
        <v>3.5516181673029434</v>
      </c>
      <c r="Q169" s="217">
        <f>NMM!Q78</f>
        <v>3.3428849987041245</v>
      </c>
      <c r="R169" s="217">
        <f>NMM!R78</f>
        <v>3.4334743466816717</v>
      </c>
      <c r="S169" s="217">
        <f>NMM!S78</f>
        <v>3.5550349428663677</v>
      </c>
      <c r="T169" s="217">
        <f>NMM!T78</f>
        <v>3.807973131960813</v>
      </c>
      <c r="U169" s="217">
        <f>NMM!U78</f>
        <v>3.450611891997303</v>
      </c>
      <c r="V169" s="217">
        <f>NMM!V78</f>
        <v>3.3345330616982358</v>
      </c>
      <c r="W169" s="217">
        <f>NMM!W78</f>
        <v>3.4339339123125963</v>
      </c>
      <c r="X169" s="217">
        <f>NMM!X78</f>
        <v>3.3978624377681323</v>
      </c>
      <c r="Y169" s="217">
        <f>NMM!Y78</f>
        <v>3.4650208605424524</v>
      </c>
    </row>
    <row r="170" spans="1:25" ht="12" customHeight="1" x14ac:dyDescent="0.25">
      <c r="A170" s="14" t="s">
        <v>60</v>
      </c>
      <c r="B170" s="217">
        <f>NMM!B79</f>
        <v>2.1435711681952196</v>
      </c>
      <c r="C170" s="217">
        <f>NMM!C79</f>
        <v>2.0819538567087799</v>
      </c>
      <c r="D170" s="217">
        <f>NMM!D79</f>
        <v>1.9867385155184905</v>
      </c>
      <c r="E170" s="217">
        <f>NMM!E79</f>
        <v>2.0123610079510508</v>
      </c>
      <c r="F170" s="217">
        <f>NMM!F79</f>
        <v>1.9928849625070053</v>
      </c>
      <c r="G170" s="217">
        <f>NMM!G79</f>
        <v>2.038298958281199</v>
      </c>
      <c r="H170" s="217">
        <f>NMM!H79</f>
        <v>2.15178632960219</v>
      </c>
      <c r="I170" s="217">
        <f>NMM!I79</f>
        <v>2.1800525458155127</v>
      </c>
      <c r="J170" s="217">
        <f>NMM!J79</f>
        <v>2.1628972342703716</v>
      </c>
      <c r="K170" s="217">
        <f>NMM!K79</f>
        <v>2.1245204597366083</v>
      </c>
      <c r="L170" s="217">
        <f>NMM!L79</f>
        <v>2.0153912051466132</v>
      </c>
      <c r="M170" s="217">
        <f>NMM!M79</f>
        <v>2.0179128429238249</v>
      </c>
      <c r="N170" s="217">
        <f>NMM!N79</f>
        <v>1.945106062517153</v>
      </c>
      <c r="O170" s="217">
        <f>NMM!O79</f>
        <v>1.8665784164562065</v>
      </c>
      <c r="P170" s="217">
        <f>NMM!P79</f>
        <v>1.7803958967024152</v>
      </c>
      <c r="Q170" s="217">
        <f>NMM!Q79</f>
        <v>1.8189326489664441</v>
      </c>
      <c r="R170" s="217">
        <f>NMM!R79</f>
        <v>1.8297995312144015</v>
      </c>
      <c r="S170" s="217">
        <f>NMM!S79</f>
        <v>1.8089346078632407</v>
      </c>
      <c r="T170" s="217">
        <f>NMM!T79</f>
        <v>1.787222940532289</v>
      </c>
      <c r="U170" s="217">
        <f>NMM!U79</f>
        <v>1.8215144109272563</v>
      </c>
      <c r="V170" s="217">
        <f>NMM!V79</f>
        <v>1.9976619066272283</v>
      </c>
      <c r="W170" s="217">
        <f>NMM!W79</f>
        <v>2.004405859745495</v>
      </c>
      <c r="X170" s="217">
        <f>NMM!X79</f>
        <v>2.0159369559162728</v>
      </c>
      <c r="Y170" s="217">
        <f>NMM!Y79</f>
        <v>1.9588544291382051</v>
      </c>
    </row>
    <row r="171" spans="1:25" ht="12" customHeight="1" x14ac:dyDescent="0.25">
      <c r="A171" s="13" t="s">
        <v>21</v>
      </c>
      <c r="B171" s="218">
        <f>PPA!B74</f>
        <v>1.0553962016812128</v>
      </c>
      <c r="C171" s="218">
        <f>PPA!C74</f>
        <v>1.0294279307447574</v>
      </c>
      <c r="D171" s="218">
        <f>PPA!D74</f>
        <v>1.1040768830147212</v>
      </c>
      <c r="E171" s="218">
        <f>PPA!E74</f>
        <v>1.146818582977482</v>
      </c>
      <c r="F171" s="218">
        <f>PPA!F74</f>
        <v>1.0574357816470066</v>
      </c>
      <c r="G171" s="218">
        <f>PPA!G74</f>
        <v>0.95481133555740516</v>
      </c>
      <c r="H171" s="218">
        <f>PPA!H74</f>
        <v>0.92687352229971176</v>
      </c>
      <c r="I171" s="218">
        <f>PPA!I74</f>
        <v>0.89187391205924682</v>
      </c>
      <c r="J171" s="218">
        <f>PPA!J74</f>
        <v>0.92321972382330386</v>
      </c>
      <c r="K171" s="218">
        <f>PPA!K74</f>
        <v>0.98486094195723972</v>
      </c>
      <c r="L171" s="218">
        <f>PPA!L74</f>
        <v>0.97841553723417096</v>
      </c>
      <c r="M171" s="218">
        <f>PPA!M74</f>
        <v>0.97019741117929703</v>
      </c>
      <c r="N171" s="218">
        <f>PPA!N74</f>
        <v>0.93583765071799108</v>
      </c>
      <c r="O171" s="218">
        <f>PPA!O74</f>
        <v>0.93739600223009079</v>
      </c>
      <c r="P171" s="218">
        <f>PPA!P74</f>
        <v>0.89599379248933486</v>
      </c>
      <c r="Q171" s="218">
        <f>PPA!Q74</f>
        <v>0.97439193585127382</v>
      </c>
      <c r="R171" s="218">
        <f>PPA!R74</f>
        <v>0.9272731546577625</v>
      </c>
      <c r="S171" s="218">
        <f>PPA!S74</f>
        <v>0.85656281039507354</v>
      </c>
      <c r="T171" s="218">
        <f>PPA!T74</f>
        <v>0.90782371083261904</v>
      </c>
      <c r="U171" s="218">
        <f>PPA!U74</f>
        <v>0.87993418071686302</v>
      </c>
      <c r="V171" s="218">
        <f>PPA!V74</f>
        <v>0.86580448745629524</v>
      </c>
      <c r="W171" s="218">
        <f>PPA!W74</f>
        <v>0.88688337896093727</v>
      </c>
      <c r="X171" s="218">
        <f>PPA!X74</f>
        <v>0.81103227581763948</v>
      </c>
      <c r="Y171" s="218">
        <f>PPA!Y74</f>
        <v>0.70679009456009079</v>
      </c>
    </row>
    <row r="172" spans="1:25" ht="12" customHeight="1" x14ac:dyDescent="0.25">
      <c r="A172" s="14" t="s">
        <v>54</v>
      </c>
      <c r="B172" s="217">
        <f>PPA!B75</f>
        <v>0.88192706524314179</v>
      </c>
      <c r="C172" s="217">
        <f>PPA!C75</f>
        <v>0.8818689791041896</v>
      </c>
      <c r="D172" s="217">
        <f>PPA!D75</f>
        <v>0.92342289238126285</v>
      </c>
      <c r="E172" s="217">
        <f>PPA!E75</f>
        <v>0.98770619499562395</v>
      </c>
      <c r="F172" s="217">
        <f>PPA!F75</f>
        <v>0.88703395398741824</v>
      </c>
      <c r="G172" s="217">
        <f>PPA!G75</f>
        <v>0.81771660906092736</v>
      </c>
      <c r="H172" s="217">
        <f>PPA!H75</f>
        <v>0.79764869238859049</v>
      </c>
      <c r="I172" s="217">
        <f>PPA!I75</f>
        <v>0.76486653140480509</v>
      </c>
      <c r="J172" s="217">
        <f>PPA!J75</f>
        <v>0.79689616226652371</v>
      </c>
      <c r="K172" s="217">
        <f>PPA!K75</f>
        <v>0.86121474652698993</v>
      </c>
      <c r="L172" s="217">
        <f>PPA!L75</f>
        <v>0.85797041133370433</v>
      </c>
      <c r="M172" s="217">
        <f>PPA!M75</f>
        <v>0.84583457306372223</v>
      </c>
      <c r="N172" s="217">
        <f>PPA!N75</f>
        <v>0.80859326119197161</v>
      </c>
      <c r="O172" s="217">
        <f>PPA!O75</f>
        <v>0.81264423557636145</v>
      </c>
      <c r="P172" s="217">
        <f>PPA!P75</f>
        <v>0.77192098357378758</v>
      </c>
      <c r="Q172" s="217">
        <f>PPA!Q75</f>
        <v>0.83274992837256256</v>
      </c>
      <c r="R172" s="217">
        <f>PPA!R75</f>
        <v>0.80434279891555638</v>
      </c>
      <c r="S172" s="217">
        <f>PPA!S75</f>
        <v>0.74538372683064136</v>
      </c>
      <c r="T172" s="217">
        <f>PPA!T75</f>
        <v>0.79013301230406352</v>
      </c>
      <c r="U172" s="217">
        <f>PPA!U75</f>
        <v>0.76980230042437969</v>
      </c>
      <c r="V172" s="217">
        <f>PPA!V75</f>
        <v>0.76173133519266956</v>
      </c>
      <c r="W172" s="217">
        <f>PPA!W75</f>
        <v>0.79089178339590627</v>
      </c>
      <c r="X172" s="217">
        <f>PPA!X75</f>
        <v>0.72759922613265515</v>
      </c>
      <c r="Y172" s="217">
        <f>PPA!Y75</f>
        <v>0.64469532854609524</v>
      </c>
    </row>
    <row r="173" spans="1:25" ht="12" customHeight="1" x14ac:dyDescent="0.25">
      <c r="A173" s="14" t="s">
        <v>61</v>
      </c>
      <c r="B173" s="217">
        <f>PPA!B76</f>
        <v>1.1696268106452907</v>
      </c>
      <c r="C173" s="217">
        <f>PPA!C76</f>
        <v>1.1296102345938548</v>
      </c>
      <c r="D173" s="217">
        <f>PPA!D76</f>
        <v>1.2243480388256074</v>
      </c>
      <c r="E173" s="217">
        <f>PPA!E76</f>
        <v>1.2552013257231902</v>
      </c>
      <c r="F173" s="217">
        <f>PPA!F76</f>
        <v>1.171567641692417</v>
      </c>
      <c r="G173" s="217">
        <f>PPA!G76</f>
        <v>1.0470279525063271</v>
      </c>
      <c r="H173" s="217">
        <f>PPA!H76</f>
        <v>1.0115000646698493</v>
      </c>
      <c r="I173" s="217">
        <f>PPA!I76</f>
        <v>0.97453499938503996</v>
      </c>
      <c r="J173" s="217">
        <f>PPA!J76</f>
        <v>1.0082453444143264</v>
      </c>
      <c r="K173" s="217">
        <f>PPA!K76</f>
        <v>1.0706420404949906</v>
      </c>
      <c r="L173" s="217">
        <f>PPA!L76</f>
        <v>1.0620413733759906</v>
      </c>
      <c r="M173" s="217">
        <f>PPA!M76</f>
        <v>1.0563685633158282</v>
      </c>
      <c r="N173" s="217">
        <f>PPA!N76</f>
        <v>1.0228725030669665</v>
      </c>
      <c r="O173" s="217">
        <f>PPA!O76</f>
        <v>1.0272267557364578</v>
      </c>
      <c r="P173" s="217">
        <f>PPA!P76</f>
        <v>0.98038905973601242</v>
      </c>
      <c r="Q173" s="217">
        <f>PPA!Q76</f>
        <v>1.0674603618441716</v>
      </c>
      <c r="R173" s="217">
        <f>PPA!R76</f>
        <v>1.0072933091589964</v>
      </c>
      <c r="S173" s="217">
        <f>PPA!S76</f>
        <v>0.92919170949205043</v>
      </c>
      <c r="T173" s="217">
        <f>PPA!T76</f>
        <v>0.98249773769873838</v>
      </c>
      <c r="U173" s="217">
        <f>PPA!U76</f>
        <v>0.94852610908253909</v>
      </c>
      <c r="V173" s="217">
        <f>PPA!V76</f>
        <v>0.93525838711063947</v>
      </c>
      <c r="W173" s="217">
        <f>PPA!W76</f>
        <v>0.94727148285927387</v>
      </c>
      <c r="X173" s="217">
        <f>PPA!X76</f>
        <v>0.86581708070411445</v>
      </c>
      <c r="Y173" s="217">
        <f>PPA!Y76</f>
        <v>0.7464906110643873</v>
      </c>
    </row>
    <row r="174" spans="1:25" ht="12" customHeight="1" x14ac:dyDescent="0.25">
      <c r="A174" s="14" t="s">
        <v>62</v>
      </c>
      <c r="B174" s="217">
        <f>PPA!B77</f>
        <v>0.2931434203727345</v>
      </c>
      <c r="C174" s="217">
        <f>PPA!C77</f>
        <v>0.36491967827907418</v>
      </c>
      <c r="D174" s="217">
        <f>PPA!D77</f>
        <v>0.29847326483238529</v>
      </c>
      <c r="E174" s="217">
        <f>PPA!E77</f>
        <v>0.39883313797298786</v>
      </c>
      <c r="F174" s="217">
        <f>PPA!F77</f>
        <v>0.30380343347818101</v>
      </c>
      <c r="G174" s="217">
        <f>PPA!G77</f>
        <v>0.34636454985983606</v>
      </c>
      <c r="H174" s="217">
        <f>PPA!H77</f>
        <v>0.36288914764365371</v>
      </c>
      <c r="I174" s="217">
        <f>PPA!I77</f>
        <v>0.35189478291088006</v>
      </c>
      <c r="J174" s="217">
        <f>PPA!J77</f>
        <v>0.38481826510549538</v>
      </c>
      <c r="K174" s="217">
        <f>PPA!K77</f>
        <v>0.42931608058377752</v>
      </c>
      <c r="L174" s="217">
        <f>PPA!L77</f>
        <v>0.44458512892118918</v>
      </c>
      <c r="M174" s="217">
        <f>PPA!M77</f>
        <v>0.41708932421640404</v>
      </c>
      <c r="N174" s="217">
        <f>PPA!N77</f>
        <v>0.37966597680134367</v>
      </c>
      <c r="O174" s="217">
        <f>PPA!O77</f>
        <v>0.37345213609890981</v>
      </c>
      <c r="P174" s="217">
        <f>PPA!P77</f>
        <v>0.35562260953333452</v>
      </c>
      <c r="Q174" s="217">
        <f>PPA!Q77</f>
        <v>0.34605029207170612</v>
      </c>
      <c r="R174" s="217">
        <f>PPA!R77</f>
        <v>0.37984587432308775</v>
      </c>
      <c r="S174" s="217">
        <f>PPA!S77</f>
        <v>0.38932696301601383</v>
      </c>
      <c r="T174" s="217">
        <f>PPA!T77</f>
        <v>0.39807024517685841</v>
      </c>
      <c r="U174" s="217">
        <f>PPA!U77</f>
        <v>0.4299497490552297</v>
      </c>
      <c r="V174" s="217">
        <f>PPA!V77</f>
        <v>0.43515244404744169</v>
      </c>
      <c r="W174" s="217">
        <f>PPA!W77</f>
        <v>0.50692090901057907</v>
      </c>
      <c r="X174" s="217">
        <f>PPA!X77</f>
        <v>0.50262127238528431</v>
      </c>
      <c r="Y174" s="217">
        <f>PPA!Y77</f>
        <v>0.56560787715621141</v>
      </c>
    </row>
    <row r="175" spans="1:25" ht="12" customHeight="1" x14ac:dyDescent="0.25">
      <c r="A175" s="15" t="s">
        <v>63</v>
      </c>
      <c r="B175" s="221">
        <f>FBT!B$38</f>
        <v>1.8327282497469264</v>
      </c>
      <c r="C175" s="221">
        <f>FBT!C$38</f>
        <v>1.8497522256584618</v>
      </c>
      <c r="D175" s="221">
        <f>FBT!D$38</f>
        <v>1.8813608547151637</v>
      </c>
      <c r="E175" s="221">
        <f>FBT!E$38</f>
        <v>1.7917959377055088</v>
      </c>
      <c r="F175" s="221">
        <f>FBT!F$38</f>
        <v>1.7194063344643933</v>
      </c>
      <c r="G175" s="221">
        <f>FBT!G$38</f>
        <v>1.6921828348479817</v>
      </c>
      <c r="H175" s="221">
        <f>FBT!H$38</f>
        <v>1.6335688131104602</v>
      </c>
      <c r="I175" s="221">
        <f>FBT!I$38</f>
        <v>1.5937193602103956</v>
      </c>
      <c r="J175" s="221">
        <f>FBT!J$38</f>
        <v>1.599395884052577</v>
      </c>
      <c r="K175" s="221">
        <f>FBT!K$38</f>
        <v>1.5427027874588859</v>
      </c>
      <c r="L175" s="221">
        <f>FBT!L$38</f>
        <v>1.5565099467092511</v>
      </c>
      <c r="M175" s="221">
        <f>FBT!M$38</f>
        <v>1.5430371854768208</v>
      </c>
      <c r="N175" s="221">
        <f>FBT!N$38</f>
        <v>1.4960201506487938</v>
      </c>
      <c r="O175" s="221">
        <f>FBT!O$38</f>
        <v>1.4636168046874085</v>
      </c>
      <c r="P175" s="221">
        <f>FBT!P$38</f>
        <v>1.4953777910995363</v>
      </c>
      <c r="Q175" s="221">
        <f>FBT!Q$38</f>
        <v>1.5204019612883306</v>
      </c>
      <c r="R175" s="221">
        <f>FBT!R$38</f>
        <v>1.4524458506880558</v>
      </c>
      <c r="S175" s="221">
        <f>FBT!S$38</f>
        <v>1.4309948295573343</v>
      </c>
      <c r="T175" s="221">
        <f>FBT!T$38</f>
        <v>1.389740873590404</v>
      </c>
      <c r="U175" s="221">
        <f>FBT!U$38</f>
        <v>1.3793403189608611</v>
      </c>
      <c r="V175" s="221">
        <f>FBT!V$38</f>
        <v>1.4199368950139333</v>
      </c>
      <c r="W175" s="221">
        <f>FBT!W$38</f>
        <v>1.4176212850803507</v>
      </c>
      <c r="X175" s="221">
        <f>FBT!X$38</f>
        <v>1.4811029122330381</v>
      </c>
      <c r="Y175" s="221">
        <f>FBT!Y$38</f>
        <v>1.4583522521818035</v>
      </c>
    </row>
    <row r="176" spans="1:25" ht="12" customHeight="1" x14ac:dyDescent="0.25">
      <c r="A176" s="12" t="s">
        <v>64</v>
      </c>
      <c r="B176" s="217">
        <f>TRE!B$38</f>
        <v>0.78138933887996787</v>
      </c>
      <c r="C176" s="217">
        <f>TRE!C$38</f>
        <v>0.87908593288927461</v>
      </c>
      <c r="D176" s="217">
        <f>TRE!D$38</f>
        <v>0.73719924934134506</v>
      </c>
      <c r="E176" s="217">
        <f>TRE!E$38</f>
        <v>0.9163182983616126</v>
      </c>
      <c r="F176" s="217">
        <f>TRE!F$38</f>
        <v>0.95855162601030042</v>
      </c>
      <c r="G176" s="217">
        <f>TRE!G$38</f>
        <v>0.9365298152720305</v>
      </c>
      <c r="H176" s="217">
        <f>TRE!H$38</f>
        <v>0.92972802918680497</v>
      </c>
      <c r="I176" s="217">
        <f>TRE!I$38</f>
        <v>0.92534606832782107</v>
      </c>
      <c r="J176" s="217">
        <f>TRE!J$38</f>
        <v>0.86771676582081703</v>
      </c>
      <c r="K176" s="217">
        <f>TRE!K$38</f>
        <v>0.7731557575302771</v>
      </c>
      <c r="L176" s="217">
        <f>TRE!L$38</f>
        <v>0.81269010765144867</v>
      </c>
      <c r="M176" s="217">
        <f>TRE!M$38</f>
        <v>0.75314161678765135</v>
      </c>
      <c r="N176" s="217">
        <f>TRE!N$38</f>
        <v>0.81929597902107998</v>
      </c>
      <c r="O176" s="217">
        <f>TRE!O$38</f>
        <v>0.73501079459924212</v>
      </c>
      <c r="P176" s="217">
        <f>TRE!P$38</f>
        <v>0.67275835647981441</v>
      </c>
      <c r="Q176" s="217">
        <f>TRE!Q$38</f>
        <v>0.65400724726318216</v>
      </c>
      <c r="R176" s="217">
        <f>TRE!R$38</f>
        <v>0.71827018750019611</v>
      </c>
      <c r="S176" s="217">
        <f>TRE!S$38</f>
        <v>0.70582522589477437</v>
      </c>
      <c r="T176" s="217">
        <f>TRE!T$38</f>
        <v>0.71602389168021274</v>
      </c>
      <c r="U176" s="217">
        <f>TRE!U$38</f>
        <v>0.82742312941074747</v>
      </c>
      <c r="V176" s="217">
        <f>TRE!V$38</f>
        <v>0.80771180524737318</v>
      </c>
      <c r="W176" s="217">
        <f>TRE!W$38</f>
        <v>0.77796787867570705</v>
      </c>
      <c r="X176" s="217">
        <f>TRE!X$38</f>
        <v>0.84878326669483894</v>
      </c>
      <c r="Y176" s="217">
        <f>TRE!Y$38</f>
        <v>0.62944651026143861</v>
      </c>
    </row>
    <row r="177" spans="1:25" ht="12" customHeight="1" x14ac:dyDescent="0.25">
      <c r="A177" s="12" t="s">
        <v>65</v>
      </c>
      <c r="B177" s="217">
        <f>MAE!B$38</f>
        <v>1.1108470056133477</v>
      </c>
      <c r="C177" s="217">
        <f>MAE!C$38</f>
        <v>1.1261991207870126</v>
      </c>
      <c r="D177" s="217">
        <f>MAE!D$38</f>
        <v>1.0735221184062325</v>
      </c>
      <c r="E177" s="217">
        <f>MAE!E$38</f>
        <v>1.1226794528944246</v>
      </c>
      <c r="F177" s="217">
        <f>MAE!F$38</f>
        <v>1.0657057009488318</v>
      </c>
      <c r="G177" s="217">
        <f>MAE!G$38</f>
        <v>1.1098299265871119</v>
      </c>
      <c r="H177" s="217">
        <f>MAE!H$38</f>
        <v>1.083591427317016</v>
      </c>
      <c r="I177" s="217">
        <f>MAE!I$38</f>
        <v>1.0069368377770209</v>
      </c>
      <c r="J177" s="217">
        <f>MAE!J$38</f>
        <v>0.97485769831922697</v>
      </c>
      <c r="K177" s="217">
        <f>MAE!K$38</f>
        <v>1.0050905513403294</v>
      </c>
      <c r="L177" s="217">
        <f>MAE!L$38</f>
        <v>1.0051896397143747</v>
      </c>
      <c r="M177" s="217">
        <f>MAE!M$38</f>
        <v>0.99556772826422946</v>
      </c>
      <c r="N177" s="217">
        <f>MAE!N$38</f>
        <v>1.0306444934359749</v>
      </c>
      <c r="O177" s="217">
        <f>MAE!O$38</f>
        <v>0.84332740361986325</v>
      </c>
      <c r="P177" s="217">
        <f>MAE!P$38</f>
        <v>0.82984435397853562</v>
      </c>
      <c r="Q177" s="217">
        <f>MAE!Q$38</f>
        <v>0.85150576235036146</v>
      </c>
      <c r="R177" s="217">
        <f>MAE!R$38</f>
        <v>0.83482275719661525</v>
      </c>
      <c r="S177" s="217">
        <f>MAE!S$38</f>
        <v>0.81144932871058151</v>
      </c>
      <c r="T177" s="217">
        <f>MAE!T$38</f>
        <v>0.78340631130113703</v>
      </c>
      <c r="U177" s="217">
        <f>MAE!U$38</f>
        <v>0.81685626719163729</v>
      </c>
      <c r="V177" s="217">
        <f>MAE!V$38</f>
        <v>0.83778973628495901</v>
      </c>
      <c r="W177" s="217">
        <f>MAE!W$38</f>
        <v>0.82631132484914016</v>
      </c>
      <c r="X177" s="217">
        <f>MAE!X$38</f>
        <v>0.80052224171052</v>
      </c>
      <c r="Y177" s="217">
        <f>MAE!Y$38</f>
        <v>0.77383754560048801</v>
      </c>
    </row>
    <row r="178" spans="1:25" ht="12" customHeight="1" x14ac:dyDescent="0.25">
      <c r="A178" s="12" t="s">
        <v>66</v>
      </c>
      <c r="B178" s="217">
        <f>TEL!B$38</f>
        <v>1.5144889747897001</v>
      </c>
      <c r="C178" s="217">
        <f>TEL!C$38</f>
        <v>1.5600076119866186</v>
      </c>
      <c r="D178" s="217">
        <f>TEL!D$38</f>
        <v>1.4558341529595011</v>
      </c>
      <c r="E178" s="217">
        <f>TEL!E$38</f>
        <v>1.3315898749696273</v>
      </c>
      <c r="F178" s="217">
        <f>TEL!F$38</f>
        <v>1.2742462560977721</v>
      </c>
      <c r="G178" s="217">
        <f>TEL!G$38</f>
        <v>1.3670052552698493</v>
      </c>
      <c r="H178" s="217">
        <f>TEL!H$38</f>
        <v>1.3546199932032628</v>
      </c>
      <c r="I178" s="217">
        <f>TEL!I$38</f>
        <v>1.3503310337193155</v>
      </c>
      <c r="J178" s="217">
        <f>TEL!J$38</f>
        <v>1.3418969213420151</v>
      </c>
      <c r="K178" s="217">
        <f>TEL!K$38</f>
        <v>1.3965607581202841</v>
      </c>
      <c r="L178" s="217">
        <f>TEL!L$38</f>
        <v>1.4305709020198747</v>
      </c>
      <c r="M178" s="217">
        <f>TEL!M$38</f>
        <v>1.3659994923066547</v>
      </c>
      <c r="N178" s="217">
        <f>TEL!N$38</f>
        <v>1.3627621112920263</v>
      </c>
      <c r="O178" s="217">
        <f>TEL!O$38</f>
        <v>1.2469092377658701</v>
      </c>
      <c r="P178" s="217">
        <f>TEL!P$38</f>
        <v>1.1816524741294283</v>
      </c>
      <c r="Q178" s="217">
        <f>TEL!Q$38</f>
        <v>1.2096582793026049</v>
      </c>
      <c r="R178" s="217">
        <f>TEL!R$38</f>
        <v>1.3499460445710594</v>
      </c>
      <c r="S178" s="217">
        <f>TEL!S$38</f>
        <v>1.2623118165187361</v>
      </c>
      <c r="T178" s="217">
        <f>TEL!T$38</f>
        <v>1.3309668583085368</v>
      </c>
      <c r="U178" s="217">
        <f>TEL!U$38</f>
        <v>1.3790782845950436</v>
      </c>
      <c r="V178" s="217">
        <f>TEL!V$38</f>
        <v>1.4229071368243942</v>
      </c>
      <c r="W178" s="217">
        <f>TEL!W$38</f>
        <v>1.3717600128760459</v>
      </c>
      <c r="X178" s="217">
        <f>TEL!X$38</f>
        <v>1.4121257013045179</v>
      </c>
      <c r="Y178" s="217">
        <f>TEL!Y$38</f>
        <v>1.4352400177976392</v>
      </c>
    </row>
    <row r="179" spans="1:25" ht="12" customHeight="1" x14ac:dyDescent="0.25">
      <c r="A179" s="12" t="s">
        <v>67</v>
      </c>
      <c r="B179" s="217">
        <f>WWP!B$38</f>
        <v>0.60082160783827587</v>
      </c>
      <c r="C179" s="217">
        <f>WWP!C$38</f>
        <v>0.72671789782943153</v>
      </c>
      <c r="D179" s="217">
        <f>WWP!D$38</f>
        <v>0.68481198164454804</v>
      </c>
      <c r="E179" s="217">
        <f>WWP!E$38</f>
        <v>0.72027585015540507</v>
      </c>
      <c r="F179" s="217">
        <f>WWP!F$38</f>
        <v>0.7794021571117683</v>
      </c>
      <c r="G179" s="217">
        <f>WWP!G$38</f>
        <v>0.53376260570218237</v>
      </c>
      <c r="H179" s="217">
        <f>WWP!H$38</f>
        <v>0.53696618211219427</v>
      </c>
      <c r="I179" s="217">
        <f>WWP!I$38</f>
        <v>0.45978394578253379</v>
      </c>
      <c r="J179" s="217">
        <f>WWP!J$38</f>
        <v>0.47276309169630287</v>
      </c>
      <c r="K179" s="217">
        <f>WWP!K$38</f>
        <v>0.44564815675653635</v>
      </c>
      <c r="L179" s="217">
        <f>WWP!L$38</f>
        <v>0.49130174712868541</v>
      </c>
      <c r="M179" s="217">
        <f>WWP!M$38</f>
        <v>0.50579692800879505</v>
      </c>
      <c r="N179" s="217">
        <f>WWP!N$38</f>
        <v>0.45038587525517282</v>
      </c>
      <c r="O179" s="217">
        <f>WWP!O$38</f>
        <v>0.35742410937486208</v>
      </c>
      <c r="P179" s="217">
        <f>WWP!P$38</f>
        <v>0.36246075176416559</v>
      </c>
      <c r="Q179" s="217">
        <f>WWP!Q$38</f>
        <v>0.31565899604696118</v>
      </c>
      <c r="R179" s="217">
        <f>WWP!R$38</f>
        <v>0.34125181482702754</v>
      </c>
      <c r="S179" s="217">
        <f>WWP!S$38</f>
        <v>0.34554751673780842</v>
      </c>
      <c r="T179" s="217">
        <f>WWP!T$38</f>
        <v>0.44007776548858429</v>
      </c>
      <c r="U179" s="217">
        <f>WWP!U$38</f>
        <v>0.40999733682617912</v>
      </c>
      <c r="V179" s="217">
        <f>WWP!V$38</f>
        <v>0.32634501513369985</v>
      </c>
      <c r="W179" s="217">
        <f>WWP!W$38</f>
        <v>0.41180247209785281</v>
      </c>
      <c r="X179" s="217">
        <f>WWP!X$38</f>
        <v>0.43942007847045977</v>
      </c>
      <c r="Y179" s="217">
        <f>WWP!Y$38</f>
        <v>0.48532021215969223</v>
      </c>
    </row>
    <row r="180" spans="1:25" ht="12" customHeight="1" x14ac:dyDescent="0.25">
      <c r="A180" s="16" t="s">
        <v>68</v>
      </c>
      <c r="B180" s="222">
        <f>OIS!B$38</f>
        <v>1.8231369121772687</v>
      </c>
      <c r="C180" s="222">
        <f>OIS!C$38</f>
        <v>1.8230902616344689</v>
      </c>
      <c r="D180" s="222">
        <f>OIS!D$38</f>
        <v>1.7579259644651801</v>
      </c>
      <c r="E180" s="222">
        <f>OIS!E$38</f>
        <v>1.8377661679438861</v>
      </c>
      <c r="F180" s="222">
        <f>OIS!F$38</f>
        <v>1.9022971812574159</v>
      </c>
      <c r="G180" s="222">
        <f>OIS!G$38</f>
        <v>1.9127686972216837</v>
      </c>
      <c r="H180" s="222">
        <f>OIS!H$38</f>
        <v>1.7803351386934125</v>
      </c>
      <c r="I180" s="222">
        <f>OIS!I$38</f>
        <v>1.7275034578214465</v>
      </c>
      <c r="J180" s="222">
        <f>OIS!J$38</f>
        <v>1.7630740379120839</v>
      </c>
      <c r="K180" s="222">
        <f>OIS!K$38</f>
        <v>1.6662474182757616</v>
      </c>
      <c r="L180" s="222">
        <f>OIS!L$38</f>
        <v>1.5643821087301097</v>
      </c>
      <c r="M180" s="222">
        <f>OIS!M$38</f>
        <v>1.6075835131332785</v>
      </c>
      <c r="N180" s="222">
        <f>OIS!N$38</f>
        <v>1.6191729857111741</v>
      </c>
      <c r="O180" s="222">
        <f>OIS!O$38</f>
        <v>1.6147338381314631</v>
      </c>
      <c r="P180" s="222">
        <f>OIS!P$38</f>
        <v>1.519666972676764</v>
      </c>
      <c r="Q180" s="222">
        <f>OIS!Q$38</f>
        <v>1.5093580498239156</v>
      </c>
      <c r="R180" s="222">
        <f>OIS!R$38</f>
        <v>1.4838309817259319</v>
      </c>
      <c r="S180" s="222">
        <f>OIS!S$38</f>
        <v>1.4953791529959763</v>
      </c>
      <c r="T180" s="222">
        <f>OIS!T$38</f>
        <v>1.5219118698459024</v>
      </c>
      <c r="U180" s="222">
        <f>OIS!U$38</f>
        <v>1.55638933486769</v>
      </c>
      <c r="V180" s="222">
        <f>OIS!V$38</f>
        <v>1.5350787715165219</v>
      </c>
      <c r="W180" s="222">
        <f>OIS!W$38</f>
        <v>1.5454817083112413</v>
      </c>
      <c r="X180" s="222">
        <f>OIS!X$38</f>
        <v>1.6832042795092663</v>
      </c>
      <c r="Y180" s="222">
        <f>OIS!Y$38</f>
        <v>1.6570337878285277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AT: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5959.7442820282613</v>
      </c>
      <c r="C5" s="223">
        <f t="shared" si="0"/>
        <v>6120.4756663794642</v>
      </c>
      <c r="D5" s="223">
        <f t="shared" si="0"/>
        <v>6094.1864144449155</v>
      </c>
      <c r="E5" s="223">
        <f t="shared" si="0"/>
        <v>6457.6722269984621</v>
      </c>
      <c r="F5" s="223">
        <f t="shared" si="0"/>
        <v>6830.4092003432461</v>
      </c>
      <c r="G5" s="223">
        <f t="shared" si="0"/>
        <v>7188.5123817708827</v>
      </c>
      <c r="H5" s="223">
        <f t="shared" si="0"/>
        <v>7354.4024935507468</v>
      </c>
      <c r="I5" s="223">
        <f t="shared" si="0"/>
        <v>7429.8320722264698</v>
      </c>
      <c r="J5" s="223">
        <f t="shared" si="0"/>
        <v>7365.5569217534521</v>
      </c>
      <c r="K5" s="223">
        <f t="shared" si="0"/>
        <v>7125.4138435071</v>
      </c>
      <c r="L5" s="223">
        <f t="shared" si="0"/>
        <v>7565.7169389498422</v>
      </c>
      <c r="M5" s="223">
        <f t="shared" si="0"/>
        <v>7594.312897677396</v>
      </c>
      <c r="N5" s="223">
        <f t="shared" si="0"/>
        <v>7652.596388649119</v>
      </c>
      <c r="O5" s="223">
        <f t="shared" si="0"/>
        <v>7494.5801375742958</v>
      </c>
      <c r="P5" s="223">
        <f t="shared" si="0"/>
        <v>7340.5520206350575</v>
      </c>
      <c r="Q5" s="223">
        <f t="shared" si="0"/>
        <v>7363.8967325870781</v>
      </c>
      <c r="R5" s="223">
        <f t="shared" si="0"/>
        <v>7608.4475494400731</v>
      </c>
      <c r="S5" s="223">
        <f t="shared" si="0"/>
        <v>7629.1564058460408</v>
      </c>
      <c r="T5" s="223">
        <f t="shared" si="0"/>
        <v>7563.2914015471779</v>
      </c>
      <c r="U5" s="223">
        <f t="shared" si="0"/>
        <v>7542.2854686151904</v>
      </c>
      <c r="V5" s="223">
        <f t="shared" si="0"/>
        <v>7247.2305245053412</v>
      </c>
      <c r="W5" s="223">
        <f t="shared" si="0"/>
        <v>7498.369045571184</v>
      </c>
      <c r="X5" s="223">
        <f t="shared" si="0"/>
        <v>7500.3875322429758</v>
      </c>
      <c r="Y5" s="223">
        <f t="shared" si="0"/>
        <v>6941.1165950116474</v>
      </c>
    </row>
    <row r="6" spans="1:25" ht="12" customHeight="1" x14ac:dyDescent="0.25">
      <c r="A6" s="173" t="s">
        <v>91</v>
      </c>
      <c r="B6" s="224">
        <v>57.348844345798483</v>
      </c>
      <c r="C6" s="224">
        <v>60.423244036309931</v>
      </c>
      <c r="D6" s="224">
        <v>59.85231072193077</v>
      </c>
      <c r="E6" s="224">
        <v>64.958897525677884</v>
      </c>
      <c r="F6" s="224">
        <v>70.945093773336026</v>
      </c>
      <c r="G6" s="224">
        <v>75.055802180508564</v>
      </c>
      <c r="H6" s="224">
        <v>78.545122115846269</v>
      </c>
      <c r="I6" s="224">
        <v>79.319148713343139</v>
      </c>
      <c r="J6" s="224">
        <v>76.54470000327332</v>
      </c>
      <c r="K6" s="224">
        <v>75.73335633735303</v>
      </c>
      <c r="L6" s="224">
        <v>82.509914263001747</v>
      </c>
      <c r="M6" s="224">
        <v>83.871340682422357</v>
      </c>
      <c r="N6" s="224">
        <v>83.413144252429817</v>
      </c>
      <c r="O6" s="224">
        <v>83.595324218600837</v>
      </c>
      <c r="P6" s="224">
        <v>83.808120687697254</v>
      </c>
      <c r="Q6" s="224">
        <v>82.938564896489851</v>
      </c>
      <c r="R6" s="224">
        <v>85.220879642932303</v>
      </c>
      <c r="S6" s="224">
        <v>87.647738842778011</v>
      </c>
      <c r="T6" s="224">
        <v>85.641998591108333</v>
      </c>
      <c r="U6" s="224">
        <v>83.351012008925721</v>
      </c>
      <c r="V6" s="224">
        <v>78.419496093120969</v>
      </c>
      <c r="W6" s="224">
        <v>79.275173826588343</v>
      </c>
      <c r="X6" s="224">
        <v>75.982939139307149</v>
      </c>
      <c r="Y6" s="224">
        <v>70.356123861756814</v>
      </c>
    </row>
    <row r="7" spans="1:25" ht="12" customHeight="1" x14ac:dyDescent="0.25">
      <c r="A7" s="173" t="s">
        <v>92</v>
      </c>
      <c r="B7" s="224">
        <v>101.03680337849144</v>
      </c>
      <c r="C7" s="224">
        <v>106.79327827095021</v>
      </c>
      <c r="D7" s="224">
        <v>106.67146328961867</v>
      </c>
      <c r="E7" s="224">
        <v>111.54903315420412</v>
      </c>
      <c r="F7" s="224">
        <v>119.23645300924423</v>
      </c>
      <c r="G7" s="224">
        <v>124.14884948530992</v>
      </c>
      <c r="H7" s="224">
        <v>128.50137819020199</v>
      </c>
      <c r="I7" s="224">
        <v>130.92061906314819</v>
      </c>
      <c r="J7" s="224">
        <v>129.08024406400421</v>
      </c>
      <c r="K7" s="224">
        <v>127.9780842265517</v>
      </c>
      <c r="L7" s="224">
        <v>138.15841450837303</v>
      </c>
      <c r="M7" s="224">
        <v>139.69512351378654</v>
      </c>
      <c r="N7" s="224">
        <v>141.23664779449237</v>
      </c>
      <c r="O7" s="224">
        <v>137.43532650559393</v>
      </c>
      <c r="P7" s="224">
        <v>139.08038021593632</v>
      </c>
      <c r="Q7" s="224">
        <v>140.28492317993803</v>
      </c>
      <c r="R7" s="224">
        <v>144.91784655594361</v>
      </c>
      <c r="S7" s="224">
        <v>145.02296440107509</v>
      </c>
      <c r="T7" s="224">
        <v>145.16411176970553</v>
      </c>
      <c r="U7" s="224">
        <v>147.31842912107376</v>
      </c>
      <c r="V7" s="224">
        <v>137.60440882648095</v>
      </c>
      <c r="W7" s="224">
        <v>146.42028677435721</v>
      </c>
      <c r="X7" s="224">
        <v>140.11070554823593</v>
      </c>
      <c r="Y7" s="224">
        <v>128.61317614319773</v>
      </c>
    </row>
    <row r="8" spans="1:25" ht="12" customHeight="1" x14ac:dyDescent="0.25">
      <c r="A8" s="173" t="s">
        <v>93</v>
      </c>
      <c r="B8" s="224">
        <v>198.69796779974905</v>
      </c>
      <c r="C8" s="224">
        <v>209.77321915240196</v>
      </c>
      <c r="D8" s="224">
        <v>207.22325718114834</v>
      </c>
      <c r="E8" s="224">
        <v>217.02968765350158</v>
      </c>
      <c r="F8" s="224">
        <v>229.69021209792339</v>
      </c>
      <c r="G8" s="224">
        <v>238.14907140226271</v>
      </c>
      <c r="H8" s="224">
        <v>245.52482259121228</v>
      </c>
      <c r="I8" s="224">
        <v>249.36442175881061</v>
      </c>
      <c r="J8" s="224">
        <v>245.64371956565734</v>
      </c>
      <c r="K8" s="224">
        <v>239.53838432117584</v>
      </c>
      <c r="L8" s="224">
        <v>258.73228910664551</v>
      </c>
      <c r="M8" s="224">
        <v>260.32304574692978</v>
      </c>
      <c r="N8" s="224">
        <v>263.53266904738103</v>
      </c>
      <c r="O8" s="224">
        <v>261.54995754497486</v>
      </c>
      <c r="P8" s="224">
        <v>262.38762285194673</v>
      </c>
      <c r="Q8" s="224">
        <v>265.2218880293583</v>
      </c>
      <c r="R8" s="224">
        <v>275.24078239667523</v>
      </c>
      <c r="S8" s="224">
        <v>275.06638892079025</v>
      </c>
      <c r="T8" s="224">
        <v>277.51202946204455</v>
      </c>
      <c r="U8" s="224">
        <v>280.08798069576591</v>
      </c>
      <c r="V8" s="224">
        <v>263.38764058700826</v>
      </c>
      <c r="W8" s="224">
        <v>273.01380587454935</v>
      </c>
      <c r="X8" s="224">
        <v>264.06984404601076</v>
      </c>
      <c r="Y8" s="224">
        <v>246.56498405073276</v>
      </c>
    </row>
    <row r="9" spans="1:25" ht="12" customHeight="1" x14ac:dyDescent="0.25">
      <c r="A9" s="173" t="s">
        <v>94</v>
      </c>
      <c r="B9" s="224">
        <v>187.44742877168846</v>
      </c>
      <c r="C9" s="224">
        <v>200.22785967028622</v>
      </c>
      <c r="D9" s="224">
        <v>199.3363907093987</v>
      </c>
      <c r="E9" s="224">
        <v>210.23374804192221</v>
      </c>
      <c r="F9" s="224">
        <v>221.36585582047326</v>
      </c>
      <c r="G9" s="224">
        <v>239.83338558231648</v>
      </c>
      <c r="H9" s="224">
        <v>248.51166673586664</v>
      </c>
      <c r="I9" s="224">
        <v>255.28786690725809</v>
      </c>
      <c r="J9" s="224">
        <v>250.12059502738651</v>
      </c>
      <c r="K9" s="224">
        <v>244.16035422814394</v>
      </c>
      <c r="L9" s="224">
        <v>260.92030615631444</v>
      </c>
      <c r="M9" s="224">
        <v>262.95001122792968</v>
      </c>
      <c r="N9" s="224">
        <v>265.72855412628945</v>
      </c>
      <c r="O9" s="224">
        <v>264.18544631316706</v>
      </c>
      <c r="P9" s="224">
        <v>265.77212168836371</v>
      </c>
      <c r="Q9" s="224">
        <v>268.80327808749274</v>
      </c>
      <c r="R9" s="224">
        <v>281.0224405599227</v>
      </c>
      <c r="S9" s="224">
        <v>280.61456254569464</v>
      </c>
      <c r="T9" s="224">
        <v>280.4632130742275</v>
      </c>
      <c r="U9" s="224">
        <v>287.41052448599419</v>
      </c>
      <c r="V9" s="224">
        <v>270.35110979587114</v>
      </c>
      <c r="W9" s="224">
        <v>281.07451210368089</v>
      </c>
      <c r="X9" s="224">
        <v>264.11069360920885</v>
      </c>
      <c r="Y9" s="224">
        <v>245.05311052930571</v>
      </c>
    </row>
    <row r="10" spans="1:25" ht="12" customHeight="1" x14ac:dyDescent="0.25">
      <c r="A10" s="36" t="s">
        <v>95</v>
      </c>
      <c r="B10" s="225">
        <f t="shared" ref="B10:Y10" si="1">SUM(B11:B15)</f>
        <v>106.07120722279588</v>
      </c>
      <c r="C10" s="225">
        <f t="shared" si="1"/>
        <v>111.73879703738224</v>
      </c>
      <c r="D10" s="225">
        <f t="shared" si="1"/>
        <v>109.24918377050378</v>
      </c>
      <c r="E10" s="225">
        <f t="shared" si="1"/>
        <v>114.21378928393355</v>
      </c>
      <c r="F10" s="225">
        <f t="shared" si="1"/>
        <v>117.34270280244205</v>
      </c>
      <c r="G10" s="225">
        <f t="shared" si="1"/>
        <v>128.47082936873264</v>
      </c>
      <c r="H10" s="225">
        <f t="shared" si="1"/>
        <v>130.1232560464623</v>
      </c>
      <c r="I10" s="225">
        <f t="shared" si="1"/>
        <v>130.94913977181179</v>
      </c>
      <c r="J10" s="225">
        <f t="shared" si="1"/>
        <v>128.00004694200337</v>
      </c>
      <c r="K10" s="225">
        <f t="shared" si="1"/>
        <v>128.90312560495329</v>
      </c>
      <c r="L10" s="225">
        <f t="shared" si="1"/>
        <v>138.85741808517668</v>
      </c>
      <c r="M10" s="225">
        <f t="shared" si="1"/>
        <v>138.42658913346708</v>
      </c>
      <c r="N10" s="225">
        <f t="shared" si="1"/>
        <v>139.16323314244579</v>
      </c>
      <c r="O10" s="225">
        <f t="shared" si="1"/>
        <v>132.82828452612418</v>
      </c>
      <c r="P10" s="225">
        <f t="shared" si="1"/>
        <v>132.06439937450264</v>
      </c>
      <c r="Q10" s="225">
        <f t="shared" si="1"/>
        <v>131.1969862166751</v>
      </c>
      <c r="R10" s="225">
        <f t="shared" si="1"/>
        <v>133.57442198900597</v>
      </c>
      <c r="S10" s="225">
        <f t="shared" si="1"/>
        <v>135.50430536166499</v>
      </c>
      <c r="T10" s="225">
        <f t="shared" si="1"/>
        <v>134.7608881894873</v>
      </c>
      <c r="U10" s="225">
        <f t="shared" si="1"/>
        <v>132.81347107717292</v>
      </c>
      <c r="V10" s="225">
        <f t="shared" si="1"/>
        <v>126.36716285051537</v>
      </c>
      <c r="W10" s="225">
        <f t="shared" si="1"/>
        <v>133.81897470211945</v>
      </c>
      <c r="X10" s="225">
        <f t="shared" si="1"/>
        <v>128.52016590609435</v>
      </c>
      <c r="Y10" s="225">
        <f t="shared" si="1"/>
        <v>121.21329445135299</v>
      </c>
    </row>
    <row r="11" spans="1:25" ht="12" customHeight="1" x14ac:dyDescent="0.25">
      <c r="A11" s="37" t="s">
        <v>82</v>
      </c>
      <c r="B11" s="226">
        <v>3.3281822085077168</v>
      </c>
      <c r="C11" s="226">
        <v>5.3980043848343708</v>
      </c>
      <c r="D11" s="226">
        <v>3.7814805747825013</v>
      </c>
      <c r="E11" s="226">
        <v>5.7951916161435761</v>
      </c>
      <c r="F11" s="226">
        <v>7.6377651744725741</v>
      </c>
      <c r="G11" s="226">
        <v>7.4398789411821173</v>
      </c>
      <c r="H11" s="226">
        <v>7.1904969288100506</v>
      </c>
      <c r="I11" s="226">
        <v>6.7606193083337125</v>
      </c>
      <c r="J11" s="226">
        <v>6.6600447784118915</v>
      </c>
      <c r="K11" s="226">
        <v>6.4069900024903337</v>
      </c>
      <c r="L11" s="226">
        <v>6.0789478428130925</v>
      </c>
      <c r="M11" s="226">
        <v>5.9569598387806497</v>
      </c>
      <c r="N11" s="226">
        <v>6.7832727251667961</v>
      </c>
      <c r="O11" s="226">
        <v>2.6035877385966542</v>
      </c>
      <c r="P11" s="226">
        <v>2.2525725663725731</v>
      </c>
      <c r="Q11" s="226">
        <v>2.9543915898723094</v>
      </c>
      <c r="R11" s="226">
        <v>2.3740809811514447</v>
      </c>
      <c r="S11" s="226">
        <v>2.5744452462599425</v>
      </c>
      <c r="T11" s="226">
        <v>3.2873367100217097</v>
      </c>
      <c r="U11" s="226">
        <v>3.2892891616724942</v>
      </c>
      <c r="V11" s="226">
        <v>2.9300180415681085</v>
      </c>
      <c r="W11" s="226">
        <v>2.8062158819904282</v>
      </c>
      <c r="X11" s="226">
        <v>4.1049982903757423</v>
      </c>
      <c r="Y11" s="226">
        <v>4.3494171108349526</v>
      </c>
    </row>
    <row r="12" spans="1:25" ht="12" customHeight="1" x14ac:dyDescent="0.25">
      <c r="A12" s="37" t="s">
        <v>73</v>
      </c>
      <c r="B12" s="226">
        <v>61.795863513072497</v>
      </c>
      <c r="C12" s="226">
        <v>64.639809272849547</v>
      </c>
      <c r="D12" s="226">
        <v>61.683991265385444</v>
      </c>
      <c r="E12" s="226">
        <v>64.242215930806935</v>
      </c>
      <c r="F12" s="226">
        <v>57.388728073101561</v>
      </c>
      <c r="G12" s="226">
        <v>66.625688439538507</v>
      </c>
      <c r="H12" s="226">
        <v>64.195627800420596</v>
      </c>
      <c r="I12" s="226">
        <v>62.879495534075431</v>
      </c>
      <c r="J12" s="226">
        <v>65.264769056832932</v>
      </c>
      <c r="K12" s="226">
        <v>68.509411729851365</v>
      </c>
      <c r="L12" s="226">
        <v>73.393883422148448</v>
      </c>
      <c r="M12" s="226">
        <v>69.848880721778244</v>
      </c>
      <c r="N12" s="226">
        <v>68.949101267953878</v>
      </c>
      <c r="O12" s="226">
        <v>64.454861509388763</v>
      </c>
      <c r="P12" s="226">
        <v>59.257648431006288</v>
      </c>
      <c r="Q12" s="226">
        <v>58.361847605648769</v>
      </c>
      <c r="R12" s="226">
        <v>62.958146517906343</v>
      </c>
      <c r="S12" s="226">
        <v>62.491263812286398</v>
      </c>
      <c r="T12" s="226">
        <v>61.112034079482477</v>
      </c>
      <c r="U12" s="226">
        <v>62.256240106260186</v>
      </c>
      <c r="V12" s="226">
        <v>61.078718940205178</v>
      </c>
      <c r="W12" s="226">
        <v>67.977491973587149</v>
      </c>
      <c r="X12" s="226">
        <v>64.806580848927254</v>
      </c>
      <c r="Y12" s="226">
        <v>60.097246591546046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0.24479793637120795</v>
      </c>
      <c r="X13" s="226">
        <v>0.31900257953559819</v>
      </c>
      <c r="Y13" s="226">
        <v>0.33929492691290108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2.6785038693033005</v>
      </c>
      <c r="H14" s="226">
        <v>2.6821152192608739</v>
      </c>
      <c r="I14" s="226">
        <v>2.93233018056777</v>
      </c>
      <c r="J14" s="226">
        <v>1.3590713671540384</v>
      </c>
      <c r="K14" s="226">
        <v>2.1446259673273897</v>
      </c>
      <c r="L14" s="226">
        <v>2.1493551160797946</v>
      </c>
      <c r="M14" s="226">
        <v>3.1648323301816688</v>
      </c>
      <c r="N14" s="226">
        <v>3.5607910576111363</v>
      </c>
      <c r="O14" s="226">
        <v>3.8901977644027861</v>
      </c>
      <c r="P14" s="226">
        <v>5.4030954428227753</v>
      </c>
      <c r="Q14" s="226">
        <v>3.8981943250234679</v>
      </c>
      <c r="R14" s="226">
        <v>4.7035253654355218</v>
      </c>
      <c r="S14" s="226">
        <v>5.8475494411017257</v>
      </c>
      <c r="T14" s="226">
        <v>7.6142734307440962</v>
      </c>
      <c r="U14" s="226">
        <v>6.805245055808756</v>
      </c>
      <c r="V14" s="226">
        <v>7.2552880481192892</v>
      </c>
      <c r="W14" s="226">
        <v>8.2840068786795609</v>
      </c>
      <c r="X14" s="226">
        <v>9.6547721405748632</v>
      </c>
      <c r="Y14" s="226">
        <v>10.840670678676045</v>
      </c>
    </row>
    <row r="15" spans="1:25" ht="12" customHeight="1" x14ac:dyDescent="0.25">
      <c r="A15" s="38" t="s">
        <v>40</v>
      </c>
      <c r="B15" s="227">
        <v>40.94716150121566</v>
      </c>
      <c r="C15" s="227">
        <v>41.700983379698329</v>
      </c>
      <c r="D15" s="227">
        <v>43.783711930335819</v>
      </c>
      <c r="E15" s="227">
        <v>44.176381736983039</v>
      </c>
      <c r="F15" s="227">
        <v>52.31620955486791</v>
      </c>
      <c r="G15" s="227">
        <v>51.726758118708709</v>
      </c>
      <c r="H15" s="227">
        <v>56.055016097970764</v>
      </c>
      <c r="I15" s="227">
        <v>58.376694748834865</v>
      </c>
      <c r="J15" s="227">
        <v>54.716161739604495</v>
      </c>
      <c r="K15" s="227">
        <v>51.84209790528422</v>
      </c>
      <c r="L15" s="227">
        <v>57.235231704135359</v>
      </c>
      <c r="M15" s="227">
        <v>59.455916242726516</v>
      </c>
      <c r="N15" s="227">
        <v>59.870068091713961</v>
      </c>
      <c r="O15" s="227">
        <v>61.879637513735972</v>
      </c>
      <c r="P15" s="227">
        <v>65.151082934301002</v>
      </c>
      <c r="Q15" s="227">
        <v>65.98255269613054</v>
      </c>
      <c r="R15" s="227">
        <v>63.538669124512658</v>
      </c>
      <c r="S15" s="227">
        <v>64.591046862016924</v>
      </c>
      <c r="T15" s="227">
        <v>62.747243969239022</v>
      </c>
      <c r="U15" s="227">
        <v>60.462696753431494</v>
      </c>
      <c r="V15" s="227">
        <v>55.103137820622798</v>
      </c>
      <c r="W15" s="227">
        <v>54.506462031491097</v>
      </c>
      <c r="X15" s="227">
        <v>49.634812046680885</v>
      </c>
      <c r="Y15" s="227">
        <v>45.586665143383037</v>
      </c>
    </row>
    <row r="16" spans="1:25" ht="12" customHeight="1" x14ac:dyDescent="0.25">
      <c r="A16" s="39" t="s">
        <v>97</v>
      </c>
      <c r="B16" s="228">
        <f t="shared" ref="B16:Y16" si="2">SUM(B17:B26)</f>
        <v>2157.8749449150596</v>
      </c>
      <c r="C16" s="228">
        <f t="shared" si="2"/>
        <v>2287.4651790950661</v>
      </c>
      <c r="D16" s="228">
        <f t="shared" si="2"/>
        <v>2240.8370099049048</v>
      </c>
      <c r="E16" s="228">
        <f t="shared" si="2"/>
        <v>2384.8998852396385</v>
      </c>
      <c r="F16" s="228">
        <f t="shared" si="2"/>
        <v>2364.5148823908221</v>
      </c>
      <c r="G16" s="228">
        <f t="shared" si="2"/>
        <v>2696.2480103054313</v>
      </c>
      <c r="H16" s="228">
        <f t="shared" si="2"/>
        <v>2701.0780497672622</v>
      </c>
      <c r="I16" s="228">
        <f t="shared" si="2"/>
        <v>2733.2762934316097</v>
      </c>
      <c r="J16" s="228">
        <f t="shared" si="2"/>
        <v>2682.2745896280676</v>
      </c>
      <c r="K16" s="228">
        <f t="shared" si="2"/>
        <v>2699.7037533361877</v>
      </c>
      <c r="L16" s="228">
        <f t="shared" si="2"/>
        <v>2890.1921557596761</v>
      </c>
      <c r="M16" s="228">
        <f t="shared" si="2"/>
        <v>2825.5080818592974</v>
      </c>
      <c r="N16" s="228">
        <f t="shared" si="2"/>
        <v>2862.904536571531</v>
      </c>
      <c r="O16" s="228">
        <f t="shared" si="2"/>
        <v>2784.0714797388255</v>
      </c>
      <c r="P16" s="228">
        <f t="shared" si="2"/>
        <v>2716.4432404466838</v>
      </c>
      <c r="Q16" s="228">
        <f t="shared" si="2"/>
        <v>2694.5662775241481</v>
      </c>
      <c r="R16" s="228">
        <f t="shared" si="2"/>
        <v>2828.5093877323229</v>
      </c>
      <c r="S16" s="228">
        <f t="shared" si="2"/>
        <v>2787.5491348593068</v>
      </c>
      <c r="T16" s="228">
        <f t="shared" si="2"/>
        <v>2787.6864030966553</v>
      </c>
      <c r="U16" s="228">
        <f t="shared" si="2"/>
        <v>2788.4425002667149</v>
      </c>
      <c r="V16" s="228">
        <f t="shared" si="2"/>
        <v>2662.7760039571076</v>
      </c>
      <c r="W16" s="228">
        <f t="shared" si="2"/>
        <v>2853.8210905119317</v>
      </c>
      <c r="X16" s="228">
        <f t="shared" si="2"/>
        <v>2869.6097867456806</v>
      </c>
      <c r="Y16" s="228">
        <f t="shared" si="2"/>
        <v>2689.3106043267157</v>
      </c>
    </row>
    <row r="17" spans="1:25" ht="12" customHeight="1" x14ac:dyDescent="0.25">
      <c r="A17" s="46" t="s">
        <v>28</v>
      </c>
      <c r="B17" s="229">
        <v>108.11699037872357</v>
      </c>
      <c r="C17" s="229">
        <v>102.00739457952621</v>
      </c>
      <c r="D17" s="229">
        <v>119.0066110956008</v>
      </c>
      <c r="E17" s="229">
        <v>109.12974793733356</v>
      </c>
      <c r="F17" s="229">
        <v>105.9486982470124</v>
      </c>
      <c r="G17" s="229">
        <v>98.090073359067773</v>
      </c>
      <c r="H17" s="229">
        <v>101.27055371238696</v>
      </c>
      <c r="I17" s="229">
        <v>84.581043267293367</v>
      </c>
      <c r="J17" s="229">
        <v>69.048380382784302</v>
      </c>
      <c r="K17" s="229">
        <v>75.238668828320286</v>
      </c>
      <c r="L17" s="229">
        <v>73.443504847616296</v>
      </c>
      <c r="M17" s="229">
        <v>78.630163005265672</v>
      </c>
      <c r="N17" s="229">
        <v>81.950997589649049</v>
      </c>
      <c r="O17" s="229">
        <v>89.243061456988485</v>
      </c>
      <c r="P17" s="229">
        <v>85.96276860135751</v>
      </c>
      <c r="Q17" s="229">
        <v>104.00217510475473</v>
      </c>
      <c r="R17" s="229">
        <v>130.75610519132624</v>
      </c>
      <c r="S17" s="229">
        <v>97.734673065579415</v>
      </c>
      <c r="T17" s="229">
        <v>110.33573627586263</v>
      </c>
      <c r="U17" s="229">
        <v>67.169063159498421</v>
      </c>
      <c r="V17" s="229">
        <v>66.838323331754012</v>
      </c>
      <c r="W17" s="229">
        <v>71.269509322975921</v>
      </c>
      <c r="X17" s="229">
        <v>40.18992937933934</v>
      </c>
      <c r="Y17" s="229">
        <v>18.505903691459064</v>
      </c>
    </row>
    <row r="18" spans="1:25" ht="12" customHeight="1" x14ac:dyDescent="0.25">
      <c r="A18" s="46" t="s">
        <v>30</v>
      </c>
      <c r="B18" s="229">
        <v>1.776182287185252</v>
      </c>
      <c r="C18" s="229">
        <v>0.61263972484848606</v>
      </c>
      <c r="D18" s="229">
        <v>1.678761822868913</v>
      </c>
      <c r="E18" s="229">
        <v>1.7219260533076886</v>
      </c>
      <c r="F18" s="229">
        <v>1.9724849527065662</v>
      </c>
      <c r="G18" s="229">
        <v>1.3527085124662961</v>
      </c>
      <c r="H18" s="229">
        <v>1.3578675838334968</v>
      </c>
      <c r="I18" s="229">
        <v>1.694153052447847</v>
      </c>
      <c r="J18" s="229">
        <v>1.7440240756642453</v>
      </c>
      <c r="K18" s="229">
        <v>1.7835769561454802</v>
      </c>
      <c r="L18" s="229">
        <v>3.1187446259640024</v>
      </c>
      <c r="M18" s="229">
        <v>1.8725709372295221</v>
      </c>
      <c r="N18" s="229">
        <v>2.1767841788446631</v>
      </c>
      <c r="O18" s="229">
        <v>0.61685296646523136</v>
      </c>
      <c r="P18" s="229">
        <v>0.82906276870016571</v>
      </c>
      <c r="Q18" s="229">
        <v>8.4866723989549336E-2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15.060552213614594</v>
      </c>
      <c r="C19" s="229">
        <v>13.577489206840516</v>
      </c>
      <c r="D19" s="229">
        <v>12.692053537187022</v>
      </c>
      <c r="E19" s="229">
        <v>10.9738145527838</v>
      </c>
      <c r="F19" s="229">
        <v>10.489056151673998</v>
      </c>
      <c r="G19" s="229">
        <v>12.535638733692537</v>
      </c>
      <c r="H19" s="229">
        <v>15.875684643506766</v>
      </c>
      <c r="I19" s="229">
        <v>11.891273524619661</v>
      </c>
      <c r="J19" s="229">
        <v>10.508881772947133</v>
      </c>
      <c r="K19" s="229">
        <v>12.235656349922319</v>
      </c>
      <c r="L19" s="229">
        <v>14.3846104677455</v>
      </c>
      <c r="M19" s="229">
        <v>13.931888720007791</v>
      </c>
      <c r="N19" s="229">
        <v>12.697843566897346</v>
      </c>
      <c r="O19" s="229">
        <v>9.8514144954017606</v>
      </c>
      <c r="P19" s="229">
        <v>9.7930885716451552</v>
      </c>
      <c r="Q19" s="229">
        <v>10.32937307028541</v>
      </c>
      <c r="R19" s="229">
        <v>10.219877541165236</v>
      </c>
      <c r="S19" s="229">
        <v>11.21948960445104</v>
      </c>
      <c r="T19" s="229">
        <v>11.114724338440576</v>
      </c>
      <c r="U19" s="229">
        <v>9.9171957284307251</v>
      </c>
      <c r="V19" s="229">
        <v>9.8238470596667593</v>
      </c>
      <c r="W19" s="229">
        <v>10.126346052404235</v>
      </c>
      <c r="X19" s="229">
        <v>11.164223855421879</v>
      </c>
      <c r="Y19" s="229">
        <v>11.952935383899817</v>
      </c>
    </row>
    <row r="20" spans="1:25" ht="12" customHeight="1" x14ac:dyDescent="0.25">
      <c r="A20" s="46" t="s">
        <v>82</v>
      </c>
      <c r="B20" s="229">
        <v>28.697984054174047</v>
      </c>
      <c r="C20" s="229">
        <v>58.666487468243218</v>
      </c>
      <c r="D20" s="229">
        <v>38.472942864444015</v>
      </c>
      <c r="E20" s="229">
        <v>54.595627124508674</v>
      </c>
      <c r="F20" s="229">
        <v>69.7325372003111</v>
      </c>
      <c r="G20" s="229">
        <v>72.020094047326864</v>
      </c>
      <c r="H20" s="229">
        <v>65.657364715262673</v>
      </c>
      <c r="I20" s="229">
        <v>57.852081792711708</v>
      </c>
      <c r="J20" s="229">
        <v>51.859083741617894</v>
      </c>
      <c r="K20" s="229">
        <v>51.100241138992978</v>
      </c>
      <c r="L20" s="229">
        <v>49.334597616461537</v>
      </c>
      <c r="M20" s="229">
        <v>49.080995050783805</v>
      </c>
      <c r="N20" s="229">
        <v>48.946580742448077</v>
      </c>
      <c r="O20" s="229">
        <v>21.190433273706518</v>
      </c>
      <c r="P20" s="229">
        <v>17.868779002120341</v>
      </c>
      <c r="Q20" s="229">
        <v>23.305910715266595</v>
      </c>
      <c r="R20" s="229">
        <v>19.613481791357028</v>
      </c>
      <c r="S20" s="229">
        <v>21.813555345586266</v>
      </c>
      <c r="T20" s="229">
        <v>33.771953447516488</v>
      </c>
      <c r="U20" s="229">
        <v>35.303345158178615</v>
      </c>
      <c r="V20" s="229">
        <v>31.956853934068764</v>
      </c>
      <c r="W20" s="229">
        <v>28.655709074287255</v>
      </c>
      <c r="X20" s="229">
        <v>52.313469198078309</v>
      </c>
      <c r="Y20" s="229">
        <v>61.557507337328694</v>
      </c>
    </row>
    <row r="21" spans="1:25" ht="12" customHeight="1" x14ac:dyDescent="0.25">
      <c r="A21" s="46" t="s">
        <v>32</v>
      </c>
      <c r="B21" s="229">
        <v>121.17266350566479</v>
      </c>
      <c r="C21" s="229">
        <v>120.37746433788503</v>
      </c>
      <c r="D21" s="229">
        <v>103.55076753216767</v>
      </c>
      <c r="E21" s="229">
        <v>119.98578764389545</v>
      </c>
      <c r="F21" s="229">
        <v>114.74084100709833</v>
      </c>
      <c r="G21" s="229">
        <v>119.23959947821542</v>
      </c>
      <c r="H21" s="229">
        <v>111.13611391158183</v>
      </c>
      <c r="I21" s="229">
        <v>95.494299699166007</v>
      </c>
      <c r="J21" s="229">
        <v>79.267779649094749</v>
      </c>
      <c r="K21" s="229">
        <v>83.694544884723882</v>
      </c>
      <c r="L21" s="229">
        <v>78.60777931781027</v>
      </c>
      <c r="M21" s="229">
        <v>75.907268203841696</v>
      </c>
      <c r="N21" s="229">
        <v>61.289759103185219</v>
      </c>
      <c r="O21" s="229">
        <v>61.194936534803738</v>
      </c>
      <c r="P21" s="229">
        <v>50.569454831922606</v>
      </c>
      <c r="Q21" s="229">
        <v>44.772169244025221</v>
      </c>
      <c r="R21" s="229">
        <v>39.896353295206296</v>
      </c>
      <c r="S21" s="229">
        <v>31.659591629683682</v>
      </c>
      <c r="T21" s="229">
        <v>16.168002328191214</v>
      </c>
      <c r="U21" s="229">
        <v>16.737142493505285</v>
      </c>
      <c r="V21" s="229">
        <v>12.521184158311355</v>
      </c>
      <c r="W21" s="229">
        <v>15.306045543888047</v>
      </c>
      <c r="X21" s="229">
        <v>12.19423760180784</v>
      </c>
      <c r="Y21" s="229">
        <v>6.1162289119748472</v>
      </c>
    </row>
    <row r="22" spans="1:25" ht="12" customHeight="1" x14ac:dyDescent="0.25">
      <c r="A22" s="46" t="s">
        <v>33</v>
      </c>
      <c r="B22" s="229">
        <v>1.5404656308918485</v>
      </c>
      <c r="C22" s="229">
        <v>2.5106117283254963</v>
      </c>
      <c r="D22" s="229">
        <v>3.3232454382733936</v>
      </c>
      <c r="E22" s="229">
        <v>3.3780389523983976</v>
      </c>
      <c r="F22" s="229">
        <v>3.9515153465742294</v>
      </c>
      <c r="G22" s="229">
        <v>8.5604422270744944</v>
      </c>
      <c r="H22" s="229">
        <v>10.155389058464493</v>
      </c>
      <c r="I22" s="229">
        <v>11.35754008685824</v>
      </c>
      <c r="J22" s="229">
        <v>13.81774109197767</v>
      </c>
      <c r="K22" s="229">
        <v>13.779957160406582</v>
      </c>
      <c r="L22" s="229">
        <v>17.088248409021336</v>
      </c>
      <c r="M22" s="229">
        <v>17.162674128364497</v>
      </c>
      <c r="N22" s="229">
        <v>17.542120289602806</v>
      </c>
      <c r="O22" s="229">
        <v>7.9631146455713377</v>
      </c>
      <c r="P22" s="229">
        <v>5.8830597329573662</v>
      </c>
      <c r="Q22" s="229">
        <v>5.0919398809364651</v>
      </c>
      <c r="R22" s="229">
        <v>6.0561435109200943</v>
      </c>
      <c r="S22" s="229">
        <v>5.5996049382295681</v>
      </c>
      <c r="T22" s="229">
        <v>5.4162119073947084</v>
      </c>
      <c r="U22" s="229">
        <v>5.9046966313113556</v>
      </c>
      <c r="V22" s="229">
        <v>4.5638798520364361</v>
      </c>
      <c r="W22" s="229">
        <v>5.0587786808122592</v>
      </c>
      <c r="X22" s="229">
        <v>5.7214887857191243</v>
      </c>
      <c r="Y22" s="229">
        <v>5.454347797485477</v>
      </c>
    </row>
    <row r="23" spans="1:25" ht="12" customHeight="1" x14ac:dyDescent="0.25">
      <c r="A23" s="46" t="s">
        <v>73</v>
      </c>
      <c r="B23" s="229">
        <v>997.2092153297416</v>
      </c>
      <c r="C23" s="229">
        <v>1031.1054069659929</v>
      </c>
      <c r="D23" s="229">
        <v>1082.0488438580007</v>
      </c>
      <c r="E23" s="229">
        <v>1078.4789856817965</v>
      </c>
      <c r="F23" s="229">
        <v>1000.3736004556318</v>
      </c>
      <c r="G23" s="229">
        <v>1077.9027108093842</v>
      </c>
      <c r="H23" s="229">
        <v>1033.7960599152696</v>
      </c>
      <c r="I23" s="229">
        <v>1032.8141147690196</v>
      </c>
      <c r="J23" s="229">
        <v>1094.4530640141104</v>
      </c>
      <c r="K23" s="229">
        <v>1092.5468027638969</v>
      </c>
      <c r="L23" s="229">
        <v>1166.8274377979806</v>
      </c>
      <c r="M23" s="229">
        <v>1145.2903562817112</v>
      </c>
      <c r="N23" s="229">
        <v>1124.7373193511</v>
      </c>
      <c r="O23" s="229">
        <v>1137.7640673743467</v>
      </c>
      <c r="P23" s="229">
        <v>1108.8692749878978</v>
      </c>
      <c r="Q23" s="229">
        <v>1140.614144412486</v>
      </c>
      <c r="R23" s="229">
        <v>1148.7448391475887</v>
      </c>
      <c r="S23" s="229">
        <v>1141.6702531041583</v>
      </c>
      <c r="T23" s="229">
        <v>1165.997148438214</v>
      </c>
      <c r="U23" s="229">
        <v>1230.6615222502944</v>
      </c>
      <c r="V23" s="229">
        <v>1164.8483139555556</v>
      </c>
      <c r="W23" s="229">
        <v>1246.0168043538206</v>
      </c>
      <c r="X23" s="229">
        <v>1149.2439457612352</v>
      </c>
      <c r="Y23" s="229">
        <v>980.98865399721751</v>
      </c>
    </row>
    <row r="24" spans="1:25" ht="12" customHeight="1" x14ac:dyDescent="0.25">
      <c r="A24" s="46" t="s">
        <v>36</v>
      </c>
      <c r="B24" s="229">
        <v>18.362275810695248</v>
      </c>
      <c r="C24" s="229">
        <v>9.880040069339632</v>
      </c>
      <c r="D24" s="229">
        <v>9.9604340448904072</v>
      </c>
      <c r="E24" s="229">
        <v>12.636914910614578</v>
      </c>
      <c r="F24" s="229">
        <v>9.9928243601870967</v>
      </c>
      <c r="G24" s="229">
        <v>9.5016662655054063</v>
      </c>
      <c r="H24" s="229">
        <v>10.637293168222346</v>
      </c>
      <c r="I24" s="229">
        <v>10.115537468441442</v>
      </c>
      <c r="J24" s="229">
        <v>11.055798687767778</v>
      </c>
      <c r="K24" s="229">
        <v>8.8708453953414086</v>
      </c>
      <c r="L24" s="229">
        <v>10.031956455181914</v>
      </c>
      <c r="M24" s="229">
        <v>9.5876789107510998</v>
      </c>
      <c r="N24" s="229">
        <v>8.8495604600891671</v>
      </c>
      <c r="O24" s="229">
        <v>9.2566588678191639</v>
      </c>
      <c r="P24" s="229">
        <v>8.1356278768414523</v>
      </c>
      <c r="Q24" s="229">
        <v>7.6416917793264973</v>
      </c>
      <c r="R24" s="229">
        <v>9.2496598109833279</v>
      </c>
      <c r="S24" s="229">
        <v>9.6849053633096638</v>
      </c>
      <c r="T24" s="229">
        <v>7.8583103403449854</v>
      </c>
      <c r="U24" s="229">
        <v>9.2779341538885127</v>
      </c>
      <c r="V24" s="229">
        <v>8.0473238868466481</v>
      </c>
      <c r="W24" s="229">
        <v>9.1338440171120556</v>
      </c>
      <c r="X24" s="229">
        <v>8.2847461123210202</v>
      </c>
      <c r="Y24" s="229">
        <v>8.6613416335252378</v>
      </c>
    </row>
    <row r="25" spans="1:25" ht="12" customHeight="1" x14ac:dyDescent="0.25">
      <c r="A25" s="46" t="s">
        <v>38</v>
      </c>
      <c r="B25" s="229">
        <v>744.12726574833016</v>
      </c>
      <c r="C25" s="229">
        <v>815.78585653657592</v>
      </c>
      <c r="D25" s="229">
        <v>734.72553371883146</v>
      </c>
      <c r="E25" s="229">
        <v>851.19302346707957</v>
      </c>
      <c r="F25" s="229">
        <v>890.77359982078974</v>
      </c>
      <c r="G25" s="229">
        <v>1113.732695101814</v>
      </c>
      <c r="H25" s="229">
        <v>1150.7293842801273</v>
      </c>
      <c r="I25" s="229">
        <v>1233.7286143459544</v>
      </c>
      <c r="J25" s="229">
        <v>1156.4631724122171</v>
      </c>
      <c r="K25" s="229">
        <v>1130.4868218543456</v>
      </c>
      <c r="L25" s="229">
        <v>1229.7380793184809</v>
      </c>
      <c r="M25" s="229">
        <v>1184.7790524005225</v>
      </c>
      <c r="N25" s="229">
        <v>1214.1609487626911</v>
      </c>
      <c r="O25" s="229">
        <v>1168.6878446818416</v>
      </c>
      <c r="P25" s="229">
        <v>1153.4813932060272</v>
      </c>
      <c r="Q25" s="229">
        <v>1111.045502724832</v>
      </c>
      <c r="R25" s="229">
        <v>1220.2307090441177</v>
      </c>
      <c r="S25" s="229">
        <v>1217.2496069510905</v>
      </c>
      <c r="T25" s="229">
        <v>1175.7871707073509</v>
      </c>
      <c r="U25" s="229">
        <v>1167.2080581296455</v>
      </c>
      <c r="V25" s="229">
        <v>1128.9856500920666</v>
      </c>
      <c r="W25" s="229">
        <v>1230.7639416872817</v>
      </c>
      <c r="X25" s="229">
        <v>1351.4121054678428</v>
      </c>
      <c r="Y25" s="229">
        <v>1366.7475462795462</v>
      </c>
    </row>
    <row r="26" spans="1:25" ht="12" customHeight="1" x14ac:dyDescent="0.25">
      <c r="A26" s="46" t="s">
        <v>39</v>
      </c>
      <c r="B26" s="229">
        <v>121.81134995603855</v>
      </c>
      <c r="C26" s="229">
        <v>132.94178847748887</v>
      </c>
      <c r="D26" s="229">
        <v>135.37781599264019</v>
      </c>
      <c r="E26" s="229">
        <v>142.80601891591999</v>
      </c>
      <c r="F26" s="229">
        <v>156.53972484883701</v>
      </c>
      <c r="G26" s="229">
        <v>183.31238177088403</v>
      </c>
      <c r="H26" s="229">
        <v>200.46233877860666</v>
      </c>
      <c r="I26" s="229">
        <v>193.7476354250976</v>
      </c>
      <c r="J26" s="229">
        <v>194.05666379988642</v>
      </c>
      <c r="K26" s="229">
        <v>229.966638004092</v>
      </c>
      <c r="L26" s="229">
        <v>247.6171969034142</v>
      </c>
      <c r="M26" s="229">
        <v>249.26543422081983</v>
      </c>
      <c r="N26" s="229">
        <v>290.55262252702306</v>
      </c>
      <c r="O26" s="229">
        <v>278.30309544188071</v>
      </c>
      <c r="P26" s="229">
        <v>275.05073086721467</v>
      </c>
      <c r="Q26" s="229">
        <v>247.67850386824554</v>
      </c>
      <c r="R26" s="229">
        <v>243.74221839965836</v>
      </c>
      <c r="S26" s="229">
        <v>250.91745485721822</v>
      </c>
      <c r="T26" s="229">
        <v>261.23714531333968</v>
      </c>
      <c r="U26" s="229">
        <v>246.26354256196174</v>
      </c>
      <c r="V26" s="229">
        <v>235.19062768680129</v>
      </c>
      <c r="W26" s="229">
        <v>237.49011177934983</v>
      </c>
      <c r="X26" s="229">
        <v>239.08564058391536</v>
      </c>
      <c r="Y26" s="229">
        <v>229.32613929427913</v>
      </c>
    </row>
    <row r="27" spans="1:25" ht="12" customHeight="1" x14ac:dyDescent="0.25">
      <c r="A27" s="39" t="s">
        <v>98</v>
      </c>
      <c r="B27" s="228">
        <f t="shared" ref="B27:Y27" si="3">SUM(B28:B37)</f>
        <v>3151.2670855946785</v>
      </c>
      <c r="C27" s="228">
        <f t="shared" si="3"/>
        <v>3144.0540891170676</v>
      </c>
      <c r="D27" s="228">
        <f t="shared" si="3"/>
        <v>3171.0167988674107</v>
      </c>
      <c r="E27" s="228">
        <f t="shared" si="3"/>
        <v>3354.7871860995838</v>
      </c>
      <c r="F27" s="228">
        <f t="shared" si="3"/>
        <v>3707.3140004490051</v>
      </c>
      <c r="G27" s="228">
        <f t="shared" si="3"/>
        <v>3686.6064334463208</v>
      </c>
      <c r="H27" s="228">
        <f t="shared" si="3"/>
        <v>3822.1181981038953</v>
      </c>
      <c r="I27" s="228">
        <f t="shared" si="3"/>
        <v>3850.7145825804882</v>
      </c>
      <c r="J27" s="228">
        <f t="shared" si="3"/>
        <v>3853.8930265230601</v>
      </c>
      <c r="K27" s="228">
        <f t="shared" si="3"/>
        <v>3609.396785452735</v>
      </c>
      <c r="L27" s="228">
        <f t="shared" si="3"/>
        <v>3796.3464410706547</v>
      </c>
      <c r="M27" s="228">
        <f t="shared" si="3"/>
        <v>3883.5387055135634</v>
      </c>
      <c r="N27" s="228">
        <f t="shared" si="3"/>
        <v>3896.6176037145492</v>
      </c>
      <c r="O27" s="228">
        <f t="shared" si="3"/>
        <v>3830.9143187270097</v>
      </c>
      <c r="P27" s="228">
        <f t="shared" si="3"/>
        <v>3740.9961353699264</v>
      </c>
      <c r="Q27" s="228">
        <f t="shared" si="3"/>
        <v>3780.8848146529754</v>
      </c>
      <c r="R27" s="228">
        <f t="shared" si="3"/>
        <v>3859.9617905632704</v>
      </c>
      <c r="S27" s="228">
        <f t="shared" si="3"/>
        <v>3917.7513109147317</v>
      </c>
      <c r="T27" s="228">
        <f t="shared" si="3"/>
        <v>3852.0627573639495</v>
      </c>
      <c r="U27" s="228">
        <f t="shared" si="3"/>
        <v>3822.8615509595429</v>
      </c>
      <c r="V27" s="228">
        <f t="shared" si="3"/>
        <v>3708.3247023952372</v>
      </c>
      <c r="W27" s="228">
        <f t="shared" si="3"/>
        <v>3730.9452017779568</v>
      </c>
      <c r="X27" s="228">
        <f t="shared" si="3"/>
        <v>3757.9833972484375</v>
      </c>
      <c r="Y27" s="228">
        <f t="shared" si="3"/>
        <v>3440.0053016485854</v>
      </c>
    </row>
    <row r="28" spans="1:25" ht="12" customHeight="1" x14ac:dyDescent="0.25">
      <c r="A28" s="18" t="s">
        <v>28</v>
      </c>
      <c r="B28" s="230">
        <v>161.72488408387312</v>
      </c>
      <c r="C28" s="230">
        <v>154.49458306449782</v>
      </c>
      <c r="D28" s="230">
        <v>129.09519457937762</v>
      </c>
      <c r="E28" s="230">
        <v>120.57979634469568</v>
      </c>
      <c r="F28" s="230">
        <v>114.01991740217073</v>
      </c>
      <c r="G28" s="230">
        <v>122.39092406139655</v>
      </c>
      <c r="H28" s="230">
        <v>161.90339297720897</v>
      </c>
      <c r="I28" s="230">
        <v>169.16573231310213</v>
      </c>
      <c r="J28" s="230">
        <v>153.3803384478262</v>
      </c>
      <c r="K28" s="230">
        <v>113.74877743135296</v>
      </c>
      <c r="L28" s="230">
        <v>82.134569099073232</v>
      </c>
      <c r="M28" s="230">
        <v>73.96992297925712</v>
      </c>
      <c r="N28" s="230">
        <v>77.157514878106738</v>
      </c>
      <c r="O28" s="230">
        <v>72.669234329769907</v>
      </c>
      <c r="P28" s="230">
        <v>76.4376613212564</v>
      </c>
      <c r="Q28" s="230">
        <v>77.385443123964095</v>
      </c>
      <c r="R28" s="230">
        <v>62.233662650462264</v>
      </c>
      <c r="S28" s="230">
        <v>65.029041465804937</v>
      </c>
      <c r="T28" s="230">
        <v>69.346550912443448</v>
      </c>
      <c r="U28" s="230">
        <v>59.117179316855825</v>
      </c>
      <c r="V28" s="230">
        <v>93.250412695761028</v>
      </c>
      <c r="W28" s="230">
        <v>66.548375457763541</v>
      </c>
      <c r="X28" s="230">
        <v>60.684619201916014</v>
      </c>
      <c r="Y28" s="230">
        <v>35.992204649039635</v>
      </c>
    </row>
    <row r="29" spans="1:25" ht="12" customHeight="1" x14ac:dyDescent="0.25">
      <c r="A29" s="18" t="s">
        <v>42</v>
      </c>
      <c r="B29" s="230">
        <v>140.0974204643164</v>
      </c>
      <c r="C29" s="230">
        <v>96.317024935511597</v>
      </c>
      <c r="D29" s="230">
        <v>129.99423903697331</v>
      </c>
      <c r="E29" s="230">
        <v>136.0561478933792</v>
      </c>
      <c r="F29" s="230">
        <v>145.48581255374029</v>
      </c>
      <c r="G29" s="230">
        <v>158.41805674978499</v>
      </c>
      <c r="H29" s="230">
        <v>163.1219260533104</v>
      </c>
      <c r="I29" s="230">
        <v>150.51840068787621</v>
      </c>
      <c r="J29" s="230">
        <v>157.6588993981083</v>
      </c>
      <c r="K29" s="230">
        <v>139.36345657781601</v>
      </c>
      <c r="L29" s="230">
        <v>141.28779019776439</v>
      </c>
      <c r="M29" s="230">
        <v>144.0368873602751</v>
      </c>
      <c r="N29" s="230">
        <v>142.49862424763541</v>
      </c>
      <c r="O29" s="230">
        <v>150.65047291487531</v>
      </c>
      <c r="P29" s="230">
        <v>151.5282029234738</v>
      </c>
      <c r="Q29" s="230">
        <v>149.6356835769561</v>
      </c>
      <c r="R29" s="230">
        <v>146.89054170249361</v>
      </c>
      <c r="S29" s="230">
        <v>142.80361134995701</v>
      </c>
      <c r="T29" s="230">
        <v>110.98331900257951</v>
      </c>
      <c r="U29" s="230">
        <v>162.12596732588131</v>
      </c>
      <c r="V29" s="230">
        <v>169.64909716251071</v>
      </c>
      <c r="W29" s="230">
        <v>92.273860705073076</v>
      </c>
      <c r="X29" s="230">
        <v>134.41160791057609</v>
      </c>
      <c r="Y29" s="230">
        <v>165.07265692175409</v>
      </c>
    </row>
    <row r="30" spans="1:25" ht="12" customHeight="1" x14ac:dyDescent="0.25">
      <c r="A30" s="18" t="s">
        <v>31</v>
      </c>
      <c r="B30" s="230">
        <v>46.466274957494591</v>
      </c>
      <c r="C30" s="230">
        <v>38.061117843890344</v>
      </c>
      <c r="D30" s="230">
        <v>32.354378105117355</v>
      </c>
      <c r="E30" s="230">
        <v>32.973906857362365</v>
      </c>
      <c r="F30" s="230">
        <v>21.373024673777415</v>
      </c>
      <c r="G30" s="230">
        <v>24.928677689351311</v>
      </c>
      <c r="H30" s="230">
        <v>31.352690249012575</v>
      </c>
      <c r="I30" s="230">
        <v>29.124031720436228</v>
      </c>
      <c r="J30" s="230">
        <v>30.61072269824804</v>
      </c>
      <c r="K30" s="230">
        <v>33.318169961341638</v>
      </c>
      <c r="L30" s="230">
        <v>35.190540005169382</v>
      </c>
      <c r="M30" s="230">
        <v>32.881180927455659</v>
      </c>
      <c r="N30" s="230">
        <v>33.27120200489972</v>
      </c>
      <c r="O30" s="230">
        <v>20.690975874331684</v>
      </c>
      <c r="P30" s="230">
        <v>18.183179700065935</v>
      </c>
      <c r="Q30" s="230">
        <v>16.408718073308741</v>
      </c>
      <c r="R30" s="230">
        <v>16.285797437338626</v>
      </c>
      <c r="S30" s="230">
        <v>17.25677866726005</v>
      </c>
      <c r="T30" s="230">
        <v>17.662317793975589</v>
      </c>
      <c r="U30" s="230">
        <v>17.337404443538325</v>
      </c>
      <c r="V30" s="230">
        <v>17.214931960109681</v>
      </c>
      <c r="W30" s="230">
        <v>17.452243801422078</v>
      </c>
      <c r="X30" s="230">
        <v>19.775243040536843</v>
      </c>
      <c r="Y30" s="230">
        <v>22.933393076977215</v>
      </c>
    </row>
    <row r="31" spans="1:25" ht="12" customHeight="1" x14ac:dyDescent="0.25">
      <c r="A31" s="18" t="s">
        <v>82</v>
      </c>
      <c r="B31" s="230">
        <v>181.62645626526322</v>
      </c>
      <c r="C31" s="230">
        <v>216.03473428621729</v>
      </c>
      <c r="D31" s="230">
        <v>185.70980699929459</v>
      </c>
      <c r="E31" s="230">
        <v>287.17779690853087</v>
      </c>
      <c r="F31" s="230">
        <v>400.02539839907706</v>
      </c>
      <c r="G31" s="230">
        <v>383.54750766497318</v>
      </c>
      <c r="H31" s="230">
        <v>378.26400422007157</v>
      </c>
      <c r="I31" s="230">
        <v>371.23424644839571</v>
      </c>
      <c r="J31" s="230">
        <v>375.88396692279053</v>
      </c>
      <c r="K31" s="230">
        <v>360.00007754295348</v>
      </c>
      <c r="L31" s="230">
        <v>341.10227569291806</v>
      </c>
      <c r="M31" s="230">
        <v>344.06324889375441</v>
      </c>
      <c r="N31" s="230">
        <v>355.43472090899735</v>
      </c>
      <c r="O31" s="230">
        <v>212.24450005390486</v>
      </c>
      <c r="P31" s="230">
        <v>182.28750483735405</v>
      </c>
      <c r="Q31" s="230">
        <v>193.79584558824021</v>
      </c>
      <c r="R31" s="230">
        <v>175.90375279069011</v>
      </c>
      <c r="S31" s="230">
        <v>198.43693491976171</v>
      </c>
      <c r="T31" s="230">
        <v>212.72566255097425</v>
      </c>
      <c r="U31" s="230">
        <v>216.10220660878173</v>
      </c>
      <c r="V31" s="230">
        <v>195.64838167870536</v>
      </c>
      <c r="W31" s="230">
        <v>197.5336038485375</v>
      </c>
      <c r="X31" s="230">
        <v>249.42340697414264</v>
      </c>
      <c r="Y31" s="230">
        <v>257.42454588717595</v>
      </c>
    </row>
    <row r="32" spans="1:25" ht="12" customHeight="1" x14ac:dyDescent="0.25">
      <c r="A32" s="18" t="s">
        <v>32</v>
      </c>
      <c r="B32" s="230">
        <v>153.31813615039704</v>
      </c>
      <c r="C32" s="230">
        <v>126.30473686589831</v>
      </c>
      <c r="D32" s="230">
        <v>107.46969678425538</v>
      </c>
      <c r="E32" s="230">
        <v>123.46030006031778</v>
      </c>
      <c r="F32" s="230">
        <v>133.16371617260927</v>
      </c>
      <c r="G32" s="230">
        <v>138.38069286916198</v>
      </c>
      <c r="H32" s="230">
        <v>141.12665479005187</v>
      </c>
      <c r="I32" s="230">
        <v>120.81266504717966</v>
      </c>
      <c r="J32" s="230">
        <v>129.88148948246157</v>
      </c>
      <c r="K32" s="230">
        <v>111.37897188225804</v>
      </c>
      <c r="L32" s="230">
        <v>103.69222068218969</v>
      </c>
      <c r="M32" s="230">
        <v>103.97871631894417</v>
      </c>
      <c r="N32" s="230">
        <v>94.421590853822522</v>
      </c>
      <c r="O32" s="230">
        <v>75.802139991421541</v>
      </c>
      <c r="P32" s="230">
        <v>61.458146199891637</v>
      </c>
      <c r="Q32" s="230">
        <v>62.901605476525063</v>
      </c>
      <c r="R32" s="230">
        <v>58.774841889660422</v>
      </c>
      <c r="S32" s="230">
        <v>47.999393752947448</v>
      </c>
      <c r="T32" s="230">
        <v>22.533029486082214</v>
      </c>
      <c r="U32" s="230">
        <v>34.924078486718273</v>
      </c>
      <c r="V32" s="230">
        <v>22.218368722170155</v>
      </c>
      <c r="W32" s="230">
        <v>24.885012065742217</v>
      </c>
      <c r="X32" s="230">
        <v>16.065951564142289</v>
      </c>
      <c r="Y32" s="230">
        <v>7.8913377260303115</v>
      </c>
    </row>
    <row r="33" spans="1:25" ht="12" customHeight="1" x14ac:dyDescent="0.25">
      <c r="A33" s="18" t="s">
        <v>33</v>
      </c>
      <c r="B33" s="230">
        <v>18.956782864378997</v>
      </c>
      <c r="C33" s="230">
        <v>15.799276491794878</v>
      </c>
      <c r="D33" s="230">
        <v>48.176152670067097</v>
      </c>
      <c r="E33" s="230">
        <v>49.618177728599015</v>
      </c>
      <c r="F33" s="230">
        <v>72.244357396332049</v>
      </c>
      <c r="G33" s="230">
        <v>47.893814006803417</v>
      </c>
      <c r="H33" s="230">
        <v>30.325092454863103</v>
      </c>
      <c r="I33" s="230">
        <v>28.624661116925072</v>
      </c>
      <c r="J33" s="230">
        <v>29.06041883923471</v>
      </c>
      <c r="K33" s="230">
        <v>23.875244903221954</v>
      </c>
      <c r="L33" s="230">
        <v>34.950874548846244</v>
      </c>
      <c r="M33" s="230">
        <v>47.909810824344007</v>
      </c>
      <c r="N33" s="230">
        <v>39.720304473939777</v>
      </c>
      <c r="O33" s="230">
        <v>37.161648896990997</v>
      </c>
      <c r="P33" s="230">
        <v>35.558470791548224</v>
      </c>
      <c r="Q33" s="230">
        <v>34.486649972889843</v>
      </c>
      <c r="R33" s="230">
        <v>36.49157789922608</v>
      </c>
      <c r="S33" s="230">
        <v>29.380102714392955</v>
      </c>
      <c r="T33" s="230">
        <v>28.533315177729964</v>
      </c>
      <c r="U33" s="230">
        <v>22.033050574191641</v>
      </c>
      <c r="V33" s="230">
        <v>14.698974834120055</v>
      </c>
      <c r="W33" s="230">
        <v>32.558762161836057</v>
      </c>
      <c r="X33" s="230">
        <v>39.851426089603322</v>
      </c>
      <c r="Y33" s="230">
        <v>42.468180147484432</v>
      </c>
    </row>
    <row r="34" spans="1:25" ht="12" customHeight="1" x14ac:dyDescent="0.25">
      <c r="A34" s="18" t="s">
        <v>73</v>
      </c>
      <c r="B34" s="230">
        <v>1016.5107423093781</v>
      </c>
      <c r="C34" s="230">
        <v>1052.9769677680358</v>
      </c>
      <c r="D34" s="230">
        <v>1106.2146283331915</v>
      </c>
      <c r="E34" s="230">
        <v>1127.427809565384</v>
      </c>
      <c r="F34" s="230">
        <v>1190.0617471376472</v>
      </c>
      <c r="G34" s="230">
        <v>1244.7263728920925</v>
      </c>
      <c r="H34" s="230">
        <v>1231.6246493436395</v>
      </c>
      <c r="I34" s="230">
        <v>1249.8866132566638</v>
      </c>
      <c r="J34" s="230">
        <v>1254.0071024406645</v>
      </c>
      <c r="K34" s="230">
        <v>1215.3449892895708</v>
      </c>
      <c r="L34" s="230">
        <v>1319.0450588314611</v>
      </c>
      <c r="M34" s="230">
        <v>1340.2880200902334</v>
      </c>
      <c r="N34" s="230">
        <v>1352.7488330352883</v>
      </c>
      <c r="O34" s="230">
        <v>1437.671268880667</v>
      </c>
      <c r="P34" s="230">
        <v>1408.0767739155758</v>
      </c>
      <c r="Q34" s="230">
        <v>1394.4046614642389</v>
      </c>
      <c r="R34" s="230">
        <v>1435.4851484703609</v>
      </c>
      <c r="S34" s="230">
        <v>1479.6327221205288</v>
      </c>
      <c r="T34" s="230">
        <v>1478.1198802510053</v>
      </c>
      <c r="U34" s="230">
        <v>1446.9864508850617</v>
      </c>
      <c r="V34" s="230">
        <v>1447.7790720053567</v>
      </c>
      <c r="W34" s="230">
        <v>1496.1869590466245</v>
      </c>
      <c r="X34" s="230">
        <v>1474.4332223150302</v>
      </c>
      <c r="Y34" s="230">
        <v>1302.3821991532823</v>
      </c>
    </row>
    <row r="35" spans="1:25" ht="12" customHeight="1" x14ac:dyDescent="0.25">
      <c r="A35" s="18" t="s">
        <v>36</v>
      </c>
      <c r="B35" s="230">
        <v>156.79774138620934</v>
      </c>
      <c r="C35" s="230">
        <v>104.77077678362677</v>
      </c>
      <c r="D35" s="230">
        <v>81.426754261214484</v>
      </c>
      <c r="E35" s="230">
        <v>105.62525189935963</v>
      </c>
      <c r="F35" s="230">
        <v>84.551973576184352</v>
      </c>
      <c r="G35" s="230">
        <v>85.990939065534988</v>
      </c>
      <c r="H35" s="230">
        <v>94.666834088871354</v>
      </c>
      <c r="I35" s="230">
        <v>86.405700708686666</v>
      </c>
      <c r="J35" s="230">
        <v>95.045233126505622</v>
      </c>
      <c r="K35" s="230">
        <v>79.489859677745443</v>
      </c>
      <c r="L35" s="230">
        <v>90.307424456253983</v>
      </c>
      <c r="M35" s="230">
        <v>87.243705440065753</v>
      </c>
      <c r="N35" s="230">
        <v>81.408823030882445</v>
      </c>
      <c r="O35" s="230">
        <v>86.194931845852366</v>
      </c>
      <c r="P35" s="230">
        <v>74.641156302006337</v>
      </c>
      <c r="Q35" s="230">
        <v>72.919013293760344</v>
      </c>
      <c r="R35" s="230">
        <v>90.704768391940149</v>
      </c>
      <c r="S35" s="230">
        <v>95.120769615194234</v>
      </c>
      <c r="T35" s="230">
        <v>80.268172892673064</v>
      </c>
      <c r="U35" s="230">
        <v>86.591799294090848</v>
      </c>
      <c r="V35" s="230">
        <v>73.264799930866161</v>
      </c>
      <c r="W35" s="230">
        <v>102.76314652459044</v>
      </c>
      <c r="X35" s="230">
        <v>90.66048174666436</v>
      </c>
      <c r="Y35" s="230">
        <v>87.897901702674233</v>
      </c>
    </row>
    <row r="36" spans="1:25" ht="12" customHeight="1" x14ac:dyDescent="0.25">
      <c r="A36" s="18" t="s">
        <v>38</v>
      </c>
      <c r="B36" s="230">
        <v>82.828968129571763</v>
      </c>
      <c r="C36" s="230">
        <v>105.84888121062954</v>
      </c>
      <c r="D36" s="230">
        <v>106.39407075236363</v>
      </c>
      <c r="E36" s="230">
        <v>98.577569826127615</v>
      </c>
      <c r="F36" s="230">
        <v>126.18435374756803</v>
      </c>
      <c r="G36" s="230">
        <v>110.47770902544289</v>
      </c>
      <c r="H36" s="230">
        <v>177.36984185916776</v>
      </c>
      <c r="I36" s="230">
        <v>188.71025065834465</v>
      </c>
      <c r="J36" s="230">
        <v>213.58308726104156</v>
      </c>
      <c r="K36" s="230">
        <v>205.96132947841443</v>
      </c>
      <c r="L36" s="230">
        <v>203.98668422408127</v>
      </c>
      <c r="M36" s="230">
        <v>224.64141191590033</v>
      </c>
      <c r="N36" s="230">
        <v>222.31222406619941</v>
      </c>
      <c r="O36" s="230">
        <v>235.15961877473592</v>
      </c>
      <c r="P36" s="230">
        <v>232.6296987974124</v>
      </c>
      <c r="Q36" s="230">
        <v>256.11649211609642</v>
      </c>
      <c r="R36" s="230">
        <v>266.29568820437748</v>
      </c>
      <c r="S36" s="230">
        <v>263.14523397754238</v>
      </c>
      <c r="T36" s="230">
        <v>236.6038869022791</v>
      </c>
      <c r="U36" s="230">
        <v>220.88420326330356</v>
      </c>
      <c r="V36" s="230">
        <v>222.10884689847512</v>
      </c>
      <c r="W36" s="230">
        <v>226.86589494212467</v>
      </c>
      <c r="X36" s="230">
        <v>266.76321697411731</v>
      </c>
      <c r="Y36" s="230">
        <v>225.7130728090176</v>
      </c>
    </row>
    <row r="37" spans="1:25" ht="12" customHeight="1" x14ac:dyDescent="0.25">
      <c r="A37" s="47" t="s">
        <v>40</v>
      </c>
      <c r="B37" s="231">
        <v>1192.9396789837961</v>
      </c>
      <c r="C37" s="231">
        <v>1233.4459898669652</v>
      </c>
      <c r="D37" s="231">
        <v>1244.1818773455557</v>
      </c>
      <c r="E37" s="231">
        <v>1273.2904290158274</v>
      </c>
      <c r="F37" s="231">
        <v>1420.2036993898989</v>
      </c>
      <c r="G37" s="231">
        <v>1369.8517394217793</v>
      </c>
      <c r="H37" s="231">
        <v>1412.3631120676982</v>
      </c>
      <c r="I37" s="231">
        <v>1456.2322806228783</v>
      </c>
      <c r="J37" s="231">
        <v>1414.7817679061789</v>
      </c>
      <c r="K37" s="231">
        <v>1326.9159087080602</v>
      </c>
      <c r="L37" s="231">
        <v>1444.6490033328971</v>
      </c>
      <c r="M37" s="231">
        <v>1484.5258007633333</v>
      </c>
      <c r="N37" s="231">
        <v>1497.6437662147778</v>
      </c>
      <c r="O37" s="231">
        <v>1502.6695271644603</v>
      </c>
      <c r="P37" s="231">
        <v>1500.1953405813422</v>
      </c>
      <c r="Q37" s="231">
        <v>1522.8307019669958</v>
      </c>
      <c r="R37" s="231">
        <v>1570.8960111267204</v>
      </c>
      <c r="S37" s="231">
        <v>1578.9467223313422</v>
      </c>
      <c r="T37" s="231">
        <v>1595.2866223942076</v>
      </c>
      <c r="U37" s="231">
        <v>1556.7592107611199</v>
      </c>
      <c r="V37" s="231">
        <v>1452.4918165071622</v>
      </c>
      <c r="W37" s="231">
        <v>1473.8773432242428</v>
      </c>
      <c r="X37" s="231">
        <v>1405.9142214317085</v>
      </c>
      <c r="Y37" s="231">
        <v>1292.2298095751491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0.99999999999999989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9.6227021885377153E-3</v>
      </c>
      <c r="C42" s="233">
        <f t="shared" si="5"/>
        <v>9.8723117825992423E-3</v>
      </c>
      <c r="D42" s="233">
        <f t="shared" si="5"/>
        <v>9.821214293685562E-3</v>
      </c>
      <c r="E42" s="233">
        <f t="shared" si="5"/>
        <v>1.0059181581576013E-2</v>
      </c>
      <c r="F42" s="233">
        <f t="shared" si="5"/>
        <v>1.0386653521398228E-2</v>
      </c>
      <c r="G42" s="233">
        <f t="shared" si="5"/>
        <v>1.0441075732280876E-2</v>
      </c>
      <c r="H42" s="233">
        <f t="shared" si="5"/>
        <v>1.068001407112602E-2</v>
      </c>
      <c r="I42" s="233">
        <f t="shared" si="5"/>
        <v>1.0675766012242302E-2</v>
      </c>
      <c r="J42" s="233">
        <f t="shared" si="5"/>
        <v>1.0392248789389711E-2</v>
      </c>
      <c r="K42" s="233">
        <f t="shared" si="5"/>
        <v>1.0628625649072108E-2</v>
      </c>
      <c r="L42" s="233">
        <f t="shared" si="5"/>
        <v>1.0905762788748281E-2</v>
      </c>
      <c r="M42" s="233">
        <f t="shared" si="5"/>
        <v>1.1043966954281424E-2</v>
      </c>
      <c r="N42" s="233">
        <f t="shared" si="5"/>
        <v>1.089997956460296E-2</v>
      </c>
      <c r="O42" s="233">
        <f t="shared" si="5"/>
        <v>1.1154103723501901E-2</v>
      </c>
      <c r="P42" s="233">
        <f t="shared" si="5"/>
        <v>1.1417141442783035E-2</v>
      </c>
      <c r="Q42" s="233">
        <f t="shared" si="5"/>
        <v>1.126286365878354E-2</v>
      </c>
      <c r="R42" s="233">
        <f t="shared" si="5"/>
        <v>1.1200823701440111E-2</v>
      </c>
      <c r="S42" s="233">
        <f t="shared" si="5"/>
        <v>1.1488523000474291E-2</v>
      </c>
      <c r="T42" s="233">
        <f t="shared" si="5"/>
        <v>1.1323376826865227E-2</v>
      </c>
      <c r="U42" s="233">
        <f t="shared" si="5"/>
        <v>1.1051161130901809E-2</v>
      </c>
      <c r="V42" s="233">
        <f t="shared" si="5"/>
        <v>1.0820615658348121E-2</v>
      </c>
      <c r="W42" s="233">
        <f t="shared" si="5"/>
        <v>1.0572322240315873E-2</v>
      </c>
      <c r="X42" s="233">
        <f t="shared" si="5"/>
        <v>1.0130535097375775E-2</v>
      </c>
      <c r="Y42" s="233">
        <f t="shared" si="5"/>
        <v>1.013613917857531E-2</v>
      </c>
    </row>
    <row r="43" spans="1:25" ht="12" customHeight="1" x14ac:dyDescent="0.25">
      <c r="A43" s="173" t="s">
        <v>92</v>
      </c>
      <c r="B43" s="233">
        <f t="shared" ref="B43:Y43" si="6">IF(B7=0,0,B7/B$5)</f>
        <v>1.6953211177729577E-2</v>
      </c>
      <c r="C43" s="233">
        <f t="shared" si="6"/>
        <v>1.7448525914019887E-2</v>
      </c>
      <c r="D43" s="233">
        <f t="shared" si="6"/>
        <v>1.7503807076983673E-2</v>
      </c>
      <c r="E43" s="233">
        <f t="shared" si="6"/>
        <v>1.7273876597179404E-2</v>
      </c>
      <c r="F43" s="233">
        <f t="shared" si="6"/>
        <v>1.7456707133044428E-2</v>
      </c>
      <c r="G43" s="233">
        <f t="shared" si="6"/>
        <v>1.7270450809841409E-2</v>
      </c>
      <c r="H43" s="233">
        <f t="shared" si="6"/>
        <v>1.7472714921829197E-2</v>
      </c>
      <c r="I43" s="233">
        <f t="shared" si="6"/>
        <v>1.7620939180112007E-2</v>
      </c>
      <c r="J43" s="233">
        <f t="shared" si="6"/>
        <v>1.7524845091180862E-2</v>
      </c>
      <c r="K43" s="233">
        <f t="shared" si="6"/>
        <v>1.7960793160550152E-2</v>
      </c>
      <c r="L43" s="233">
        <f t="shared" si="6"/>
        <v>1.826111333839435E-2</v>
      </c>
      <c r="M43" s="233">
        <f t="shared" si="6"/>
        <v>1.8394702114066193E-2</v>
      </c>
      <c r="N43" s="233">
        <f t="shared" si="6"/>
        <v>1.8456042971766382E-2</v>
      </c>
      <c r="O43" s="233">
        <f t="shared" si="6"/>
        <v>1.8337962098311275E-2</v>
      </c>
      <c r="P43" s="233">
        <f t="shared" si="6"/>
        <v>1.8946855743950435E-2</v>
      </c>
      <c r="Q43" s="233">
        <f t="shared" si="6"/>
        <v>1.9050365353324727E-2</v>
      </c>
      <c r="R43" s="233">
        <f t="shared" si="6"/>
        <v>1.9046966626800037E-2</v>
      </c>
      <c r="S43" s="233">
        <f t="shared" si="6"/>
        <v>1.9009043292119093E-2</v>
      </c>
      <c r="T43" s="233">
        <f t="shared" si="6"/>
        <v>1.9193245911430856E-2</v>
      </c>
      <c r="U43" s="233">
        <f t="shared" si="6"/>
        <v>1.9532332703938653E-2</v>
      </c>
      <c r="V43" s="233">
        <f t="shared" si="6"/>
        <v>1.8987171494158194E-2</v>
      </c>
      <c r="W43" s="233">
        <f t="shared" si="6"/>
        <v>1.9526951245596332E-2</v>
      </c>
      <c r="X43" s="233">
        <f t="shared" si="6"/>
        <v>1.8680462168910904E-2</v>
      </c>
      <c r="Y43" s="233">
        <f t="shared" si="6"/>
        <v>1.8529176737303015E-2</v>
      </c>
    </row>
    <row r="44" spans="1:25" ht="12" customHeight="1" x14ac:dyDescent="0.25">
      <c r="A44" s="173" t="s">
        <v>93</v>
      </c>
      <c r="B44" s="233">
        <f t="shared" ref="B44:Y44" si="7">IF(B8=0,0,B8/B$5)</f>
        <v>3.3340015678009392E-2</v>
      </c>
      <c r="C44" s="233">
        <f t="shared" si="7"/>
        <v>3.4274005908513351E-2</v>
      </c>
      <c r="D44" s="233">
        <f t="shared" si="7"/>
        <v>3.4003432630477406E-2</v>
      </c>
      <c r="E44" s="233">
        <f t="shared" si="7"/>
        <v>3.36080370796982E-2</v>
      </c>
      <c r="F44" s="233">
        <f t="shared" si="7"/>
        <v>3.3627591753416598E-2</v>
      </c>
      <c r="G44" s="233">
        <f t="shared" si="7"/>
        <v>3.312911750784172E-2</v>
      </c>
      <c r="H44" s="233">
        <f t="shared" si="7"/>
        <v>3.3384741018256607E-2</v>
      </c>
      <c r="I44" s="233">
        <f t="shared" si="7"/>
        <v>3.3562591904460704E-2</v>
      </c>
      <c r="J44" s="233">
        <f t="shared" si="7"/>
        <v>3.3350325328444973E-2</v>
      </c>
      <c r="K44" s="233">
        <f t="shared" si="7"/>
        <v>3.3617469747311689E-2</v>
      </c>
      <c r="L44" s="233">
        <f t="shared" si="7"/>
        <v>3.41979869448511E-2</v>
      </c>
      <c r="M44" s="233">
        <f t="shared" si="7"/>
        <v>3.4278683174424583E-2</v>
      </c>
      <c r="N44" s="233">
        <f t="shared" si="7"/>
        <v>3.4437027077276888E-2</v>
      </c>
      <c r="O44" s="233">
        <f t="shared" si="7"/>
        <v>3.4898547049178448E-2</v>
      </c>
      <c r="P44" s="233">
        <f t="shared" si="7"/>
        <v>3.5744944265001834E-2</v>
      </c>
      <c r="Q44" s="233">
        <f t="shared" si="7"/>
        <v>3.6016513764470022E-2</v>
      </c>
      <c r="R44" s="233">
        <f t="shared" si="7"/>
        <v>3.6175682438256536E-2</v>
      </c>
      <c r="S44" s="233">
        <f t="shared" si="7"/>
        <v>3.6054627050248103E-2</v>
      </c>
      <c r="T44" s="233">
        <f t="shared" si="7"/>
        <v>3.6691965802782049E-2</v>
      </c>
      <c r="U44" s="233">
        <f t="shared" si="7"/>
        <v>3.7135690748018285E-2</v>
      </c>
      <c r="V44" s="233">
        <f t="shared" si="7"/>
        <v>3.6343212720556552E-2</v>
      </c>
      <c r="W44" s="233">
        <f t="shared" si="7"/>
        <v>3.6409758470850602E-2</v>
      </c>
      <c r="X44" s="233">
        <f t="shared" si="7"/>
        <v>3.5207493334286584E-2</v>
      </c>
      <c r="Y44" s="233">
        <f t="shared" si="7"/>
        <v>3.5522380394521956E-2</v>
      </c>
    </row>
    <row r="45" spans="1:25" ht="12" customHeight="1" x14ac:dyDescent="0.25">
      <c r="A45" s="173" t="s">
        <v>94</v>
      </c>
      <c r="B45" s="233">
        <f t="shared" ref="B45:Y45" si="8">IF(B9=0,0,B9/B$5)</f>
        <v>3.1452260348978439E-2</v>
      </c>
      <c r="C45" s="233">
        <f t="shared" si="8"/>
        <v>3.2714427862226919E-2</v>
      </c>
      <c r="D45" s="233">
        <f t="shared" si="8"/>
        <v>3.2709270303401955E-2</v>
      </c>
      <c r="E45" s="233">
        <f t="shared" si="8"/>
        <v>3.2555654832242736E-2</v>
      </c>
      <c r="F45" s="233">
        <f t="shared" si="8"/>
        <v>3.2408871756812029E-2</v>
      </c>
      <c r="G45" s="233">
        <f t="shared" si="8"/>
        <v>3.3363423869242022E-2</v>
      </c>
      <c r="H45" s="233">
        <f t="shared" si="8"/>
        <v>3.3790871107991782E-2</v>
      </c>
      <c r="I45" s="233">
        <f t="shared" si="8"/>
        <v>3.4359843456159965E-2</v>
      </c>
      <c r="J45" s="233">
        <f t="shared" si="8"/>
        <v>3.3958137542685986E-2</v>
      </c>
      <c r="K45" s="233">
        <f t="shared" si="8"/>
        <v>3.4266129601809796E-2</v>
      </c>
      <c r="L45" s="233">
        <f t="shared" si="8"/>
        <v>3.4487188492744673E-2</v>
      </c>
      <c r="M45" s="233">
        <f t="shared" si="8"/>
        <v>3.4624595374302909E-2</v>
      </c>
      <c r="N45" s="233">
        <f t="shared" si="8"/>
        <v>3.472397348962989E-2</v>
      </c>
      <c r="O45" s="233">
        <f t="shared" si="8"/>
        <v>3.525019967278295E-2</v>
      </c>
      <c r="P45" s="233">
        <f t="shared" si="8"/>
        <v>3.6206012973036709E-2</v>
      </c>
      <c r="Q45" s="233">
        <f t="shared" si="8"/>
        <v>3.6502858180774214E-2</v>
      </c>
      <c r="R45" s="233">
        <f t="shared" si="8"/>
        <v>3.6935582289793656E-2</v>
      </c>
      <c r="S45" s="233">
        <f t="shared" si="8"/>
        <v>3.6781859961694634E-2</v>
      </c>
      <c r="T45" s="233">
        <f t="shared" si="8"/>
        <v>3.7082164124584011E-2</v>
      </c>
      <c r="U45" s="233">
        <f t="shared" si="8"/>
        <v>3.8106556120417502E-2</v>
      </c>
      <c r="V45" s="233">
        <f t="shared" si="8"/>
        <v>3.7304058271876751E-2</v>
      </c>
      <c r="W45" s="233">
        <f t="shared" si="8"/>
        <v>3.7484753070361879E-2</v>
      </c>
      <c r="X45" s="233">
        <f t="shared" si="8"/>
        <v>3.5212939661296017E-2</v>
      </c>
      <c r="Y45" s="233">
        <f t="shared" si="8"/>
        <v>3.5304566228640699E-2</v>
      </c>
    </row>
    <row r="46" spans="1:25" ht="12" customHeight="1" x14ac:dyDescent="0.25">
      <c r="A46" s="173" t="s">
        <v>95</v>
      </c>
      <c r="B46" s="233">
        <f t="shared" ref="B46:Y46" si="9">IF(B10=0,0,B10/B$5)</f>
        <v>1.7797946053265391E-2</v>
      </c>
      <c r="C46" s="233">
        <f t="shared" si="9"/>
        <v>1.8256554413111612E-2</v>
      </c>
      <c r="D46" s="233">
        <f t="shared" si="9"/>
        <v>1.7926787324974644E-2</v>
      </c>
      <c r="E46" s="233">
        <f t="shared" si="9"/>
        <v>1.7686526238731123E-2</v>
      </c>
      <c r="F46" s="233">
        <f t="shared" si="9"/>
        <v>1.7179454313885803E-2</v>
      </c>
      <c r="G46" s="233">
        <f t="shared" si="9"/>
        <v>1.7871685064425526E-2</v>
      </c>
      <c r="H46" s="233">
        <f t="shared" si="9"/>
        <v>1.7693246482031754E-2</v>
      </c>
      <c r="I46" s="233">
        <f t="shared" si="9"/>
        <v>1.7624777854847364E-2</v>
      </c>
      <c r="J46" s="233">
        <f t="shared" si="9"/>
        <v>1.7378189904957184E-2</v>
      </c>
      <c r="K46" s="233">
        <f t="shared" si="9"/>
        <v>1.8090615988910434E-2</v>
      </c>
      <c r="L46" s="233">
        <f t="shared" si="9"/>
        <v>1.835350426214211E-2</v>
      </c>
      <c r="M46" s="233">
        <f t="shared" si="9"/>
        <v>1.8227664701016298E-2</v>
      </c>
      <c r="N46" s="233">
        <f t="shared" si="9"/>
        <v>1.8185100333902714E-2</v>
      </c>
      <c r="O46" s="233">
        <f t="shared" si="9"/>
        <v>1.7723245610542705E-2</v>
      </c>
      <c r="P46" s="233">
        <f t="shared" si="9"/>
        <v>1.7991071925279711E-2</v>
      </c>
      <c r="Q46" s="233">
        <f t="shared" si="9"/>
        <v>1.7816244711321892E-2</v>
      </c>
      <c r="R46" s="233">
        <f t="shared" si="9"/>
        <v>1.7556067925951081E-2</v>
      </c>
      <c r="S46" s="233">
        <f t="shared" si="9"/>
        <v>1.7761374672805405E-2</v>
      </c>
      <c r="T46" s="233">
        <f t="shared" si="9"/>
        <v>1.7817756983675131E-2</v>
      </c>
      <c r="U46" s="233">
        <f t="shared" si="9"/>
        <v>1.760918114672717E-2</v>
      </c>
      <c r="V46" s="233">
        <f t="shared" si="9"/>
        <v>1.7436614224319923E-2</v>
      </c>
      <c r="W46" s="233">
        <f t="shared" si="9"/>
        <v>1.7846410851324785E-2</v>
      </c>
      <c r="X46" s="233">
        <f t="shared" si="9"/>
        <v>1.7135136731749732E-2</v>
      </c>
      <c r="Y46" s="233">
        <f t="shared" si="9"/>
        <v>1.7463082890505688E-2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0.36207508960110563</v>
      </c>
      <c r="C47" s="234">
        <f t="shared" si="10"/>
        <v>0.37373977183838791</v>
      </c>
      <c r="D47" s="234">
        <f t="shared" si="10"/>
        <v>0.36770076553508413</v>
      </c>
      <c r="E47" s="234">
        <f t="shared" si="10"/>
        <v>0.36931262557253458</v>
      </c>
      <c r="F47" s="234">
        <f t="shared" si="10"/>
        <v>0.34617470389211807</v>
      </c>
      <c r="G47" s="234">
        <f t="shared" si="10"/>
        <v>0.37507732714528808</v>
      </c>
      <c r="H47" s="234">
        <f t="shared" si="10"/>
        <v>0.36727362313062178</v>
      </c>
      <c r="I47" s="234">
        <f t="shared" si="10"/>
        <v>0.3678786097533614</v>
      </c>
      <c r="J47" s="234">
        <f t="shared" si="10"/>
        <v>0.36416453204050758</v>
      </c>
      <c r="K47" s="234">
        <f t="shared" si="10"/>
        <v>0.37888378312176801</v>
      </c>
      <c r="L47" s="234">
        <f t="shared" si="10"/>
        <v>0.38201166909647144</v>
      </c>
      <c r="M47" s="234">
        <f t="shared" si="10"/>
        <v>0.37205578963219116</v>
      </c>
      <c r="N47" s="234">
        <f t="shared" si="10"/>
        <v>0.37410891561169968</v>
      </c>
      <c r="O47" s="234">
        <f t="shared" si="10"/>
        <v>0.37147797857024734</v>
      </c>
      <c r="P47" s="234">
        <f t="shared" si="10"/>
        <v>0.3700598037873008</v>
      </c>
      <c r="Q47" s="234">
        <f t="shared" si="10"/>
        <v>0.36591581541332874</v>
      </c>
      <c r="R47" s="234">
        <f t="shared" si="10"/>
        <v>0.3717590703428692</v>
      </c>
      <c r="S47" s="234">
        <f t="shared" si="10"/>
        <v>0.36538104432139762</v>
      </c>
      <c r="T47" s="234">
        <f t="shared" si="10"/>
        <v>0.36858111833776425</v>
      </c>
      <c r="U47" s="234">
        <f t="shared" si="10"/>
        <v>0.36970789714469532</v>
      </c>
      <c r="V47" s="234">
        <f t="shared" si="10"/>
        <v>0.36741980194411644</v>
      </c>
      <c r="W47" s="234">
        <f t="shared" si="10"/>
        <v>0.38059224254873197</v>
      </c>
      <c r="X47" s="234">
        <f t="shared" si="10"/>
        <v>0.38259486918638319</v>
      </c>
      <c r="Y47" s="234">
        <f t="shared" si="10"/>
        <v>0.38744639533348785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0.52875877495237389</v>
      </c>
      <c r="C48" s="235">
        <f t="shared" si="11"/>
        <v>0.51369440228114105</v>
      </c>
      <c r="D48" s="235">
        <f t="shared" si="11"/>
        <v>0.52033472283539273</v>
      </c>
      <c r="E48" s="235">
        <f t="shared" si="11"/>
        <v>0.51950409809803788</v>
      </c>
      <c r="F48" s="235">
        <f t="shared" si="11"/>
        <v>0.54276601762932486</v>
      </c>
      <c r="G48" s="235">
        <f t="shared" si="11"/>
        <v>0.51284691987108033</v>
      </c>
      <c r="H48" s="235">
        <f t="shared" si="11"/>
        <v>0.5197047892681429</v>
      </c>
      <c r="I48" s="235">
        <f t="shared" si="11"/>
        <v>0.51827747183881634</v>
      </c>
      <c r="J48" s="235">
        <f t="shared" si="11"/>
        <v>0.52323172130283369</v>
      </c>
      <c r="K48" s="235">
        <f t="shared" si="11"/>
        <v>0.5065525827305779</v>
      </c>
      <c r="L48" s="235">
        <f t="shared" si="11"/>
        <v>0.50178277507664804</v>
      </c>
      <c r="M48" s="235">
        <f t="shared" si="11"/>
        <v>0.51137459804971741</v>
      </c>
      <c r="N48" s="235">
        <f t="shared" si="11"/>
        <v>0.50918896095112143</v>
      </c>
      <c r="O48" s="235">
        <f t="shared" si="11"/>
        <v>0.51115796327543539</v>
      </c>
      <c r="P48" s="235">
        <f t="shared" si="11"/>
        <v>0.50963416986264742</v>
      </c>
      <c r="Q48" s="235">
        <f t="shared" si="11"/>
        <v>0.51343533891799675</v>
      </c>
      <c r="R48" s="235">
        <f t="shared" si="11"/>
        <v>0.50732580667488936</v>
      </c>
      <c r="S48" s="235">
        <f t="shared" si="11"/>
        <v>0.51352352770126097</v>
      </c>
      <c r="T48" s="235">
        <f t="shared" si="11"/>
        <v>0.50931037201289853</v>
      </c>
      <c r="U48" s="235">
        <f t="shared" si="11"/>
        <v>0.50685718100530119</v>
      </c>
      <c r="V48" s="235">
        <f t="shared" si="11"/>
        <v>0.51168852568662404</v>
      </c>
      <c r="W48" s="235">
        <f t="shared" si="11"/>
        <v>0.49756756157281856</v>
      </c>
      <c r="X48" s="235">
        <f t="shared" si="11"/>
        <v>0.50103856381999778</v>
      </c>
      <c r="Y48" s="235">
        <f t="shared" si="11"/>
        <v>0.49559825923696543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AT: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3269.1607254987562</v>
      </c>
      <c r="C5" s="223">
        <f t="shared" si="0"/>
        <v>3361.2657575598173</v>
      </c>
      <c r="D5" s="223">
        <f t="shared" si="0"/>
        <v>3340.5071106372816</v>
      </c>
      <c r="E5" s="223">
        <f t="shared" si="0"/>
        <v>3530.3216772522283</v>
      </c>
      <c r="F5" s="223">
        <f t="shared" si="0"/>
        <v>3702.9620307236387</v>
      </c>
      <c r="G5" s="223">
        <f t="shared" si="0"/>
        <v>3886.0512125906807</v>
      </c>
      <c r="H5" s="223">
        <f t="shared" si="0"/>
        <v>3981.4078570398897</v>
      </c>
      <c r="I5" s="223">
        <f t="shared" si="0"/>
        <v>4024.3454150555935</v>
      </c>
      <c r="J5" s="223">
        <f t="shared" si="0"/>
        <v>4006.3999785228534</v>
      </c>
      <c r="K5" s="223">
        <f t="shared" si="0"/>
        <v>3895.7543913475474</v>
      </c>
      <c r="L5" s="223">
        <f t="shared" si="0"/>
        <v>4175.0963532307378</v>
      </c>
      <c r="M5" s="223">
        <f t="shared" si="0"/>
        <v>4192.8855163484177</v>
      </c>
      <c r="N5" s="223">
        <f t="shared" si="0"/>
        <v>4226.8547605399763</v>
      </c>
      <c r="O5" s="223">
        <f t="shared" si="0"/>
        <v>4182.9144469533021</v>
      </c>
      <c r="P5" s="223">
        <f t="shared" si="0"/>
        <v>4113.0171167165754</v>
      </c>
      <c r="Q5" s="223">
        <f t="shared" si="0"/>
        <v>4150.203127323035</v>
      </c>
      <c r="R5" s="223">
        <f t="shared" si="0"/>
        <v>4323.7995362041775</v>
      </c>
      <c r="S5" s="223">
        <f t="shared" si="0"/>
        <v>4334.6320165532525</v>
      </c>
      <c r="T5" s="223">
        <f t="shared" si="0"/>
        <v>4360.8494477577733</v>
      </c>
      <c r="U5" s="223">
        <f t="shared" si="0"/>
        <v>4393.6444545561535</v>
      </c>
      <c r="V5" s="223">
        <f t="shared" si="0"/>
        <v>4222.7683796180227</v>
      </c>
      <c r="W5" s="223">
        <f t="shared" si="0"/>
        <v>4417.5937183855094</v>
      </c>
      <c r="X5" s="223">
        <f t="shared" si="0"/>
        <v>4383.8543599079267</v>
      </c>
      <c r="Y5" s="223">
        <f t="shared" si="0"/>
        <v>4075.9204313117461</v>
      </c>
    </row>
    <row r="6" spans="1:25" ht="12" customHeight="1" x14ac:dyDescent="0.25">
      <c r="A6" s="173" t="s">
        <v>91</v>
      </c>
      <c r="B6" s="224">
        <v>27.254957811206516</v>
      </c>
      <c r="C6" s="224">
        <v>28.725932838701421</v>
      </c>
      <c r="D6" s="224">
        <v>28.441416734332932</v>
      </c>
      <c r="E6" s="224">
        <v>30.918084432936858</v>
      </c>
      <c r="F6" s="224">
        <v>33.839930674430413</v>
      </c>
      <c r="G6" s="224">
        <v>35.83375585650559</v>
      </c>
      <c r="H6" s="224">
        <v>37.5047033209487</v>
      </c>
      <c r="I6" s="224">
        <v>37.881608177964011</v>
      </c>
      <c r="J6" s="224">
        <v>36.597504402569349</v>
      </c>
      <c r="K6" s="224">
        <v>36.298215299596748</v>
      </c>
      <c r="L6" s="224">
        <v>39.57862446684419</v>
      </c>
      <c r="M6" s="224">
        <v>40.294266455669302</v>
      </c>
      <c r="N6" s="224">
        <v>40.143748665846992</v>
      </c>
      <c r="O6" s="224">
        <v>40.289416516597683</v>
      </c>
      <c r="P6" s="224">
        <v>40.414271220086981</v>
      </c>
      <c r="Q6" s="224">
        <v>40.025131230706307</v>
      </c>
      <c r="R6" s="224">
        <v>41.033963098409394</v>
      </c>
      <c r="S6" s="224">
        <v>42.269664060886782</v>
      </c>
      <c r="T6" s="224">
        <v>41.441952236263624</v>
      </c>
      <c r="U6" s="224">
        <v>40.470922193324085</v>
      </c>
      <c r="V6" s="224">
        <v>38.090532740310536</v>
      </c>
      <c r="W6" s="224">
        <v>38.715663252901379</v>
      </c>
      <c r="X6" s="224">
        <v>37.190324689385712</v>
      </c>
      <c r="Y6" s="224">
        <v>34.50701851269676</v>
      </c>
    </row>
    <row r="7" spans="1:25" ht="12" customHeight="1" x14ac:dyDescent="0.25">
      <c r="A7" s="173" t="s">
        <v>92</v>
      </c>
      <c r="B7" s="224">
        <v>12.719225111910946</v>
      </c>
      <c r="C7" s="224">
        <v>13.475257414667489</v>
      </c>
      <c r="D7" s="224">
        <v>13.456976891656376</v>
      </c>
      <c r="E7" s="224">
        <v>14.109144987924232</v>
      </c>
      <c r="F7" s="224">
        <v>15.097467302314666</v>
      </c>
      <c r="G7" s="224">
        <v>15.718688148434886</v>
      </c>
      <c r="H7" s="224">
        <v>16.258594149740329</v>
      </c>
      <c r="I7" s="224">
        <v>16.54609020970809</v>
      </c>
      <c r="J7" s="224">
        <v>16.439571010476197</v>
      </c>
      <c r="K7" s="224">
        <v>16.4298521022627</v>
      </c>
      <c r="L7" s="224">
        <v>17.83954891660246</v>
      </c>
      <c r="M7" s="224">
        <v>18.053832530959841</v>
      </c>
      <c r="N7" s="224">
        <v>18.388319872742851</v>
      </c>
      <c r="O7" s="224">
        <v>17.869255383804724</v>
      </c>
      <c r="P7" s="224">
        <v>18.133930815121992</v>
      </c>
      <c r="Q7" s="224">
        <v>18.391744906599346</v>
      </c>
      <c r="R7" s="224">
        <v>18.737605753213185</v>
      </c>
      <c r="S7" s="224">
        <v>18.855675615817258</v>
      </c>
      <c r="T7" s="224">
        <v>18.965800361546947</v>
      </c>
      <c r="U7" s="224">
        <v>19.477487667435543</v>
      </c>
      <c r="V7" s="224">
        <v>18.200590638399429</v>
      </c>
      <c r="W7" s="224">
        <v>19.816523076944911</v>
      </c>
      <c r="X7" s="224">
        <v>18.942634769237202</v>
      </c>
      <c r="Y7" s="224">
        <v>17.453862629107761</v>
      </c>
    </row>
    <row r="8" spans="1:25" ht="12" customHeight="1" x14ac:dyDescent="0.25">
      <c r="A8" s="173" t="s">
        <v>93</v>
      </c>
      <c r="B8" s="224">
        <v>135.10838842867577</v>
      </c>
      <c r="C8" s="224">
        <v>142.70920790807457</v>
      </c>
      <c r="D8" s="224">
        <v>140.93490973135502</v>
      </c>
      <c r="E8" s="224">
        <v>147.86089696540765</v>
      </c>
      <c r="F8" s="224">
        <v>157.05740458792297</v>
      </c>
      <c r="G8" s="224">
        <v>162.59988251378866</v>
      </c>
      <c r="H8" s="224">
        <v>167.83002878986198</v>
      </c>
      <c r="I8" s="224">
        <v>170.60876960687693</v>
      </c>
      <c r="J8" s="224">
        <v>168.74490115322033</v>
      </c>
      <c r="K8" s="224">
        <v>165.0968695414376</v>
      </c>
      <c r="L8" s="224">
        <v>178.405576089514</v>
      </c>
      <c r="M8" s="224">
        <v>180.03578959655874</v>
      </c>
      <c r="N8" s="224">
        <v>182.88381198455414</v>
      </c>
      <c r="O8" s="224">
        <v>181.84427828687225</v>
      </c>
      <c r="P8" s="224">
        <v>182.89546111696865</v>
      </c>
      <c r="Q8" s="224">
        <v>185.15322088843718</v>
      </c>
      <c r="R8" s="224">
        <v>190.64575431845245</v>
      </c>
      <c r="S8" s="224">
        <v>190.96200944999333</v>
      </c>
      <c r="T8" s="224">
        <v>193.51194230292404</v>
      </c>
      <c r="U8" s="224">
        <v>196.51093907417834</v>
      </c>
      <c r="V8" s="224">
        <v>185.01052157418923</v>
      </c>
      <c r="W8" s="224">
        <v>193.8939111041577</v>
      </c>
      <c r="X8" s="224">
        <v>187.80056289103334</v>
      </c>
      <c r="Y8" s="224">
        <v>175.70720082841399</v>
      </c>
    </row>
    <row r="9" spans="1:25" ht="12" customHeight="1" x14ac:dyDescent="0.25">
      <c r="A9" s="173" t="s">
        <v>94</v>
      </c>
      <c r="B9" s="224">
        <v>91.703518257869433</v>
      </c>
      <c r="C9" s="224">
        <v>98.213754080649025</v>
      </c>
      <c r="D9" s="224">
        <v>97.739837673198096</v>
      </c>
      <c r="E9" s="224">
        <v>103.4078331273798</v>
      </c>
      <c r="F9" s="224">
        <v>109.02170067422236</v>
      </c>
      <c r="G9" s="224">
        <v>118.12462090874584</v>
      </c>
      <c r="H9" s="224">
        <v>122.37257350331053</v>
      </c>
      <c r="I9" s="224">
        <v>125.53869235063475</v>
      </c>
      <c r="J9" s="224">
        <v>123.8925756475758</v>
      </c>
      <c r="K9" s="224">
        <v>121.87130556712607</v>
      </c>
      <c r="L9" s="224">
        <v>130.87327086414476</v>
      </c>
      <c r="M9" s="224">
        <v>131.99437186382286</v>
      </c>
      <c r="N9" s="224">
        <v>134.41981029370857</v>
      </c>
      <c r="O9" s="224">
        <v>133.39687484465912</v>
      </c>
      <c r="P9" s="224">
        <v>134.56608082074155</v>
      </c>
      <c r="Q9" s="224">
        <v>136.81921753951522</v>
      </c>
      <c r="R9" s="224">
        <v>140.85074176560062</v>
      </c>
      <c r="S9" s="224">
        <v>141.39890840405488</v>
      </c>
      <c r="T9" s="224">
        <v>142.07955355705789</v>
      </c>
      <c r="U9" s="224">
        <v>147.24901998395345</v>
      </c>
      <c r="V9" s="224">
        <v>138.61089013259217</v>
      </c>
      <c r="W9" s="224">
        <v>147.34898326337239</v>
      </c>
      <c r="X9" s="224">
        <v>138.33859371233339</v>
      </c>
      <c r="Y9" s="224">
        <v>128.91101580612946</v>
      </c>
    </row>
    <row r="10" spans="1:25" ht="12" customHeight="1" x14ac:dyDescent="0.25">
      <c r="A10" s="36" t="s">
        <v>95</v>
      </c>
      <c r="B10" s="225">
        <f t="shared" ref="B10:Y10" si="1">SUM(B11:B15)</f>
        <v>78.184938982359157</v>
      </c>
      <c r="C10" s="225">
        <f t="shared" si="1"/>
        <v>82.130860906162724</v>
      </c>
      <c r="D10" s="225">
        <f t="shared" si="1"/>
        <v>80.780707895521715</v>
      </c>
      <c r="E10" s="225">
        <f t="shared" si="1"/>
        <v>84.371908360316027</v>
      </c>
      <c r="F10" s="225">
        <f t="shared" si="1"/>
        <v>87.837408297042543</v>
      </c>
      <c r="G10" s="225">
        <f t="shared" si="1"/>
        <v>96.100778037142334</v>
      </c>
      <c r="H10" s="225">
        <f t="shared" si="1"/>
        <v>98.087121042305867</v>
      </c>
      <c r="I10" s="225">
        <f t="shared" si="1"/>
        <v>99.157480809577507</v>
      </c>
      <c r="J10" s="225">
        <f t="shared" si="1"/>
        <v>96.624986848374462</v>
      </c>
      <c r="K10" s="225">
        <f t="shared" si="1"/>
        <v>97.447639377292305</v>
      </c>
      <c r="L10" s="225">
        <f t="shared" si="1"/>
        <v>105.59336524468536</v>
      </c>
      <c r="M10" s="225">
        <f t="shared" si="1"/>
        <v>105.98120384849057</v>
      </c>
      <c r="N10" s="225">
        <f t="shared" si="1"/>
        <v>106.84373900573797</v>
      </c>
      <c r="O10" s="225">
        <f t="shared" si="1"/>
        <v>103.30173462461366</v>
      </c>
      <c r="P10" s="225">
        <f t="shared" si="1"/>
        <v>103.90127122395117</v>
      </c>
      <c r="Q10" s="225">
        <f t="shared" si="1"/>
        <v>103.28047717809574</v>
      </c>
      <c r="R10" s="225">
        <f t="shared" si="1"/>
        <v>104.86402795722917</v>
      </c>
      <c r="S10" s="225">
        <f t="shared" si="1"/>
        <v>106.94423875128939</v>
      </c>
      <c r="T10" s="225">
        <f t="shared" si="1"/>
        <v>107.3328984863312</v>
      </c>
      <c r="U10" s="225">
        <f t="shared" si="1"/>
        <v>105.8929310337116</v>
      </c>
      <c r="V10" s="225">
        <f t="shared" si="1"/>
        <v>100.92385333641977</v>
      </c>
      <c r="W10" s="225">
        <f t="shared" si="1"/>
        <v>107.40139331168344</v>
      </c>
      <c r="X10" s="225">
        <f t="shared" si="1"/>
        <v>103.34532161376072</v>
      </c>
      <c r="Y10" s="225">
        <f t="shared" si="1"/>
        <v>98.298526456663282</v>
      </c>
    </row>
    <row r="11" spans="1:25" ht="12" customHeight="1" x14ac:dyDescent="0.25">
      <c r="A11" s="37" t="s">
        <v>82</v>
      </c>
      <c r="B11" s="226">
        <v>2.0730711167679976</v>
      </c>
      <c r="C11" s="226">
        <v>3.324137619923393</v>
      </c>
      <c r="D11" s="226">
        <v>2.3405101994424147</v>
      </c>
      <c r="E11" s="226">
        <v>3.5983057918824786</v>
      </c>
      <c r="F11" s="226">
        <v>4.7575261542685094</v>
      </c>
      <c r="G11" s="226">
        <v>4.6211165923285336</v>
      </c>
      <c r="H11" s="226">
        <v>4.4663258330899138</v>
      </c>
      <c r="I11" s="226">
        <v>4.2082048972694057</v>
      </c>
      <c r="J11" s="226">
        <v>4.1624990426530912</v>
      </c>
      <c r="K11" s="226">
        <v>3.9988237439383894</v>
      </c>
      <c r="L11" s="226">
        <v>3.7892455703324752</v>
      </c>
      <c r="M11" s="226">
        <v>3.7180740893624979</v>
      </c>
      <c r="N11" s="226">
        <v>4.2272930433000049</v>
      </c>
      <c r="O11" s="226">
        <v>1.6400230327052518</v>
      </c>
      <c r="P11" s="226">
        <v>1.4182896117449957</v>
      </c>
      <c r="Q11" s="226">
        <v>1.8434328741594388</v>
      </c>
      <c r="R11" s="226">
        <v>1.4847222494713228</v>
      </c>
      <c r="S11" s="226">
        <v>1.6113737815922553</v>
      </c>
      <c r="T11" s="226">
        <v>2.0712055579164401</v>
      </c>
      <c r="U11" s="226">
        <v>2.0787888662699467</v>
      </c>
      <c r="V11" s="226">
        <v>1.8564032796133794</v>
      </c>
      <c r="W11" s="226">
        <v>1.7758102891958298</v>
      </c>
      <c r="X11" s="226">
        <v>2.6046250127008594</v>
      </c>
      <c r="Y11" s="226">
        <v>2.7551961835904057</v>
      </c>
    </row>
    <row r="12" spans="1:25" ht="12" customHeight="1" x14ac:dyDescent="0.25">
      <c r="A12" s="37" t="s">
        <v>73</v>
      </c>
      <c r="B12" s="226">
        <v>41.847231477947325</v>
      </c>
      <c r="C12" s="226">
        <v>43.922577801614636</v>
      </c>
      <c r="D12" s="226">
        <v>41.782006255037977</v>
      </c>
      <c r="E12" s="226">
        <v>43.800438474607851</v>
      </c>
      <c r="F12" s="226">
        <v>39.107070531156069</v>
      </c>
      <c r="G12" s="226">
        <v>45.48930069937672</v>
      </c>
      <c r="H12" s="226">
        <v>43.926223142950548</v>
      </c>
      <c r="I12" s="226">
        <v>43.03360548335241</v>
      </c>
      <c r="J12" s="226">
        <v>44.986053583431094</v>
      </c>
      <c r="K12" s="226">
        <v>47.491577622576436</v>
      </c>
      <c r="L12" s="226">
        <v>51.13050186920043</v>
      </c>
      <c r="M12" s="226">
        <v>48.687399479676387</v>
      </c>
      <c r="N12" s="226">
        <v>48.14544177662038</v>
      </c>
      <c r="O12" s="226">
        <v>45.12397444070146</v>
      </c>
      <c r="P12" s="226">
        <v>41.606926111148468</v>
      </c>
      <c r="Q12" s="226">
        <v>41.161599119051758</v>
      </c>
      <c r="R12" s="226">
        <v>44.539633688548349</v>
      </c>
      <c r="S12" s="226">
        <v>44.432721554029634</v>
      </c>
      <c r="T12" s="226">
        <v>43.843534342798606</v>
      </c>
      <c r="U12" s="226">
        <v>44.925766194814841</v>
      </c>
      <c r="V12" s="226">
        <v>44.262391988176823</v>
      </c>
      <c r="W12" s="226">
        <v>49.630175272863205</v>
      </c>
      <c r="X12" s="226">
        <v>47.238269743507779</v>
      </c>
      <c r="Y12" s="226">
        <v>44.237398251089623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0.19094716257235955</v>
      </c>
      <c r="X13" s="226">
        <v>0.24859274160500819</v>
      </c>
      <c r="Y13" s="226">
        <v>0.2650300612603313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2.5823126594275596</v>
      </c>
      <c r="H14" s="226">
        <v>2.5885792402331482</v>
      </c>
      <c r="I14" s="226">
        <v>2.833867089754746</v>
      </c>
      <c r="J14" s="226">
        <v>1.3193753156347072</v>
      </c>
      <c r="K14" s="226">
        <v>2.0878418118772792</v>
      </c>
      <c r="L14" s="226">
        <v>2.1045009160777122</v>
      </c>
      <c r="M14" s="226">
        <v>3.1012568323306322</v>
      </c>
      <c r="N14" s="226">
        <v>3.4947447587230211</v>
      </c>
      <c r="O14" s="226">
        <v>3.8336580506781766</v>
      </c>
      <c r="P14" s="226">
        <v>5.3327527422164041</v>
      </c>
      <c r="Q14" s="226">
        <v>3.8591866053365704</v>
      </c>
      <c r="R14" s="226">
        <v>4.6696836933262684</v>
      </c>
      <c r="S14" s="226">
        <v>5.8208042158611271</v>
      </c>
      <c r="T14" s="226">
        <v>7.6436069224145493</v>
      </c>
      <c r="U14" s="226">
        <v>6.87202647814782</v>
      </c>
      <c r="V14" s="226">
        <v>7.3457274044458369</v>
      </c>
      <c r="W14" s="226">
        <v>8.4661935212804096</v>
      </c>
      <c r="X14" s="226">
        <v>9.8858254827563634</v>
      </c>
      <c r="Y14" s="226">
        <v>11.16639911293082</v>
      </c>
    </row>
    <row r="15" spans="1:25" ht="12" customHeight="1" x14ac:dyDescent="0.25">
      <c r="A15" s="38" t="s">
        <v>40</v>
      </c>
      <c r="B15" s="227">
        <v>34.264636387643833</v>
      </c>
      <c r="C15" s="227">
        <v>34.884145484624696</v>
      </c>
      <c r="D15" s="227">
        <v>36.658191441041332</v>
      </c>
      <c r="E15" s="227">
        <v>36.973164093825694</v>
      </c>
      <c r="F15" s="227">
        <v>43.972811611617971</v>
      </c>
      <c r="G15" s="227">
        <v>43.408048086009515</v>
      </c>
      <c r="H15" s="227">
        <v>47.105992826032264</v>
      </c>
      <c r="I15" s="227">
        <v>49.081803339200945</v>
      </c>
      <c r="J15" s="227">
        <v>46.157058906655571</v>
      </c>
      <c r="K15" s="227">
        <v>43.869396198900205</v>
      </c>
      <c r="L15" s="227">
        <v>48.569116889074742</v>
      </c>
      <c r="M15" s="227">
        <v>50.474473447121056</v>
      </c>
      <c r="N15" s="227">
        <v>50.976259427094561</v>
      </c>
      <c r="O15" s="227">
        <v>52.70407910052878</v>
      </c>
      <c r="P15" s="227">
        <v>55.543302758841307</v>
      </c>
      <c r="Q15" s="227">
        <v>56.416258579547971</v>
      </c>
      <c r="R15" s="227">
        <v>54.169988325883224</v>
      </c>
      <c r="S15" s="227">
        <v>55.07933919980637</v>
      </c>
      <c r="T15" s="227">
        <v>53.774551663201606</v>
      </c>
      <c r="U15" s="227">
        <v>52.016349494479002</v>
      </c>
      <c r="V15" s="227">
        <v>47.459330664183717</v>
      </c>
      <c r="W15" s="227">
        <v>47.338267065771632</v>
      </c>
      <c r="X15" s="227">
        <v>43.368008633190705</v>
      </c>
      <c r="Y15" s="227">
        <v>39.874502847792101</v>
      </c>
    </row>
    <row r="16" spans="1:25" ht="12" customHeight="1" x14ac:dyDescent="0.25">
      <c r="A16" s="39" t="s">
        <v>97</v>
      </c>
      <c r="B16" s="228">
        <f t="shared" ref="B16:Y16" si="2">SUM(B17:B26)</f>
        <v>1325.799006636503</v>
      </c>
      <c r="C16" s="228">
        <f t="shared" si="2"/>
        <v>1406.9593991220006</v>
      </c>
      <c r="D16" s="228">
        <f t="shared" si="2"/>
        <v>1369.4069203201213</v>
      </c>
      <c r="E16" s="228">
        <f t="shared" si="2"/>
        <v>1470.6321627020047</v>
      </c>
      <c r="F16" s="228">
        <f t="shared" si="2"/>
        <v>1443.534262803478</v>
      </c>
      <c r="G16" s="228">
        <f t="shared" si="2"/>
        <v>1620.4915763251565</v>
      </c>
      <c r="H16" s="228">
        <f t="shared" si="2"/>
        <v>1632.7275007002122</v>
      </c>
      <c r="I16" s="228">
        <f t="shared" si="2"/>
        <v>1641.5730109346782</v>
      </c>
      <c r="J16" s="228">
        <f t="shared" si="2"/>
        <v>1628.5357651234945</v>
      </c>
      <c r="K16" s="228">
        <f t="shared" si="2"/>
        <v>1641.7417314329882</v>
      </c>
      <c r="L16" s="228">
        <f t="shared" si="2"/>
        <v>1771.184440375649</v>
      </c>
      <c r="M16" s="228">
        <f t="shared" si="2"/>
        <v>1734.9879548728911</v>
      </c>
      <c r="N16" s="228">
        <f t="shared" si="2"/>
        <v>1751.2573599406842</v>
      </c>
      <c r="O16" s="228">
        <f t="shared" si="2"/>
        <v>1718.8067896698087</v>
      </c>
      <c r="P16" s="228">
        <f t="shared" si="2"/>
        <v>1678.5323195051221</v>
      </c>
      <c r="Q16" s="228">
        <f t="shared" si="2"/>
        <v>1675.9421962775541</v>
      </c>
      <c r="R16" s="228">
        <f t="shared" si="2"/>
        <v>1789.307056847661</v>
      </c>
      <c r="S16" s="228">
        <f t="shared" si="2"/>
        <v>1767.2216228124814</v>
      </c>
      <c r="T16" s="228">
        <f t="shared" si="2"/>
        <v>1807.5626393601328</v>
      </c>
      <c r="U16" s="228">
        <f t="shared" si="2"/>
        <v>1834.5939949992219</v>
      </c>
      <c r="V16" s="228">
        <f t="shared" si="2"/>
        <v>1748.0327835758003</v>
      </c>
      <c r="W16" s="228">
        <f t="shared" si="2"/>
        <v>1879.9274397058114</v>
      </c>
      <c r="X16" s="228">
        <f t="shared" si="2"/>
        <v>1862.1622042142803</v>
      </c>
      <c r="Y16" s="228">
        <f t="shared" si="2"/>
        <v>1745.752839302241</v>
      </c>
    </row>
    <row r="17" spans="1:25" ht="12" customHeight="1" x14ac:dyDescent="0.25">
      <c r="A17" s="46" t="s">
        <v>28</v>
      </c>
      <c r="B17" s="229">
        <v>65.980158771305724</v>
      </c>
      <c r="C17" s="229">
        <v>62.455778799817132</v>
      </c>
      <c r="D17" s="229">
        <v>73.227142147071362</v>
      </c>
      <c r="E17" s="229">
        <v>67.316226170541682</v>
      </c>
      <c r="F17" s="229">
        <v>65.870897394016282</v>
      </c>
      <c r="G17" s="229">
        <v>60.943254844877004</v>
      </c>
      <c r="H17" s="229">
        <v>63.697416297920206</v>
      </c>
      <c r="I17" s="229">
        <v>52.956815183900936</v>
      </c>
      <c r="J17" s="229">
        <v>43.480353634345946</v>
      </c>
      <c r="K17" s="229">
        <v>47.482161415402601</v>
      </c>
      <c r="L17" s="229">
        <v>46.452600197912716</v>
      </c>
      <c r="M17" s="229">
        <v>49.976591537348497</v>
      </c>
      <c r="N17" s="229">
        <v>52.241559058929937</v>
      </c>
      <c r="O17" s="229">
        <v>57.523515500225734</v>
      </c>
      <c r="P17" s="229">
        <v>55.134096828458674</v>
      </c>
      <c r="Q17" s="229">
        <v>67.844286547436795</v>
      </c>
      <c r="R17" s="229">
        <v>86.640051229267343</v>
      </c>
      <c r="S17" s="229">
        <v>64.304308816359892</v>
      </c>
      <c r="T17" s="229">
        <v>74.610895189163756</v>
      </c>
      <c r="U17" s="229">
        <v>45.159232540805569</v>
      </c>
      <c r="V17" s="229">
        <v>45.15691250813282</v>
      </c>
      <c r="W17" s="229">
        <v>48.980409675072828</v>
      </c>
      <c r="X17" s="229">
        <v>26.592035529064724</v>
      </c>
      <c r="Y17" s="229">
        <v>11.563844086879682</v>
      </c>
    </row>
    <row r="18" spans="1:25" ht="12" customHeight="1" x14ac:dyDescent="0.25">
      <c r="A18" s="46" t="s">
        <v>30</v>
      </c>
      <c r="B18" s="229">
        <v>1.1951652465944953</v>
      </c>
      <c r="C18" s="229">
        <v>0.4141983815080813</v>
      </c>
      <c r="D18" s="229">
        <v>1.1329535258802745</v>
      </c>
      <c r="E18" s="229">
        <v>1.1696638682228933</v>
      </c>
      <c r="F18" s="229">
        <v>1.3403782526506718</v>
      </c>
      <c r="G18" s="229">
        <v>0.91973798033786935</v>
      </c>
      <c r="H18" s="229">
        <v>0.92225917308647909</v>
      </c>
      <c r="I18" s="229">
        <v>1.1462522801565114</v>
      </c>
      <c r="J18" s="229">
        <v>1.1944106493262561</v>
      </c>
      <c r="K18" s="229">
        <v>1.2424440643220869</v>
      </c>
      <c r="L18" s="229">
        <v>2.1881934598617456</v>
      </c>
      <c r="M18" s="229">
        <v>1.3157186467558939</v>
      </c>
      <c r="N18" s="229">
        <v>1.5499484591665982</v>
      </c>
      <c r="O18" s="229">
        <v>0.43633572685555999</v>
      </c>
      <c r="P18" s="229">
        <v>0.58821712957517192</v>
      </c>
      <c r="Q18" s="229">
        <v>6.0650915006191616E-2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8.5587721331658493</v>
      </c>
      <c r="C19" s="229">
        <v>7.4433790315621184</v>
      </c>
      <c r="D19" s="229">
        <v>7.370302800112273</v>
      </c>
      <c r="E19" s="229">
        <v>6.1186724004644502</v>
      </c>
      <c r="F19" s="229">
        <v>5.9598751222630462</v>
      </c>
      <c r="G19" s="229">
        <v>6.9408119870118385</v>
      </c>
      <c r="H19" s="229">
        <v>8.6485376345029792</v>
      </c>
      <c r="I19" s="229">
        <v>6.6133482080624741</v>
      </c>
      <c r="J19" s="229">
        <v>5.8244655534289143</v>
      </c>
      <c r="K19" s="229">
        <v>6.4265341860613354</v>
      </c>
      <c r="L19" s="229">
        <v>7.5809034326736011</v>
      </c>
      <c r="M19" s="229">
        <v>7.2557077128767897</v>
      </c>
      <c r="N19" s="229">
        <v>6.6190169154194392</v>
      </c>
      <c r="O19" s="229">
        <v>5.4076286527614474</v>
      </c>
      <c r="P19" s="229">
        <v>5.3678851467569793</v>
      </c>
      <c r="Q19" s="229">
        <v>5.6512809349449498</v>
      </c>
      <c r="R19" s="229">
        <v>5.7407591152421986</v>
      </c>
      <c r="S19" s="229">
        <v>6.2713767104281173</v>
      </c>
      <c r="T19" s="229">
        <v>6.2474128172615178</v>
      </c>
      <c r="U19" s="229">
        <v>5.6551270630125803</v>
      </c>
      <c r="V19" s="229">
        <v>5.4597441249058951</v>
      </c>
      <c r="W19" s="229">
        <v>5.6530722812625704</v>
      </c>
      <c r="X19" s="229">
        <v>6.180576344940417</v>
      </c>
      <c r="Y19" s="229">
        <v>6.5425805083964983</v>
      </c>
    </row>
    <row r="20" spans="1:25" ht="12" customHeight="1" x14ac:dyDescent="0.25">
      <c r="A20" s="46" t="s">
        <v>82</v>
      </c>
      <c r="B20" s="229">
        <v>13.599370038865716</v>
      </c>
      <c r="C20" s="229">
        <v>28.267104386021565</v>
      </c>
      <c r="D20" s="229">
        <v>18.296606495328437</v>
      </c>
      <c r="E20" s="229">
        <v>25.163789561333143</v>
      </c>
      <c r="F20" s="229">
        <v>31.888748692335749</v>
      </c>
      <c r="G20" s="229">
        <v>32.722351260828134</v>
      </c>
      <c r="H20" s="229">
        <v>30.094710453022294</v>
      </c>
      <c r="I20" s="229">
        <v>26.35757053283249</v>
      </c>
      <c r="J20" s="229">
        <v>23.367185071045572</v>
      </c>
      <c r="K20" s="229">
        <v>23.114706101560376</v>
      </c>
      <c r="L20" s="229">
        <v>22.418722649478838</v>
      </c>
      <c r="M20" s="229">
        <v>22.241176882329487</v>
      </c>
      <c r="N20" s="229">
        <v>22.939327984603977</v>
      </c>
      <c r="O20" s="229">
        <v>9.2443353349091968</v>
      </c>
      <c r="P20" s="229">
        <v>7.835878224117403</v>
      </c>
      <c r="Q20" s="229">
        <v>10.62966093245111</v>
      </c>
      <c r="R20" s="229">
        <v>8.979423919863935</v>
      </c>
      <c r="S20" s="229">
        <v>9.9177847173271569</v>
      </c>
      <c r="T20" s="229">
        <v>17.859380218131996</v>
      </c>
      <c r="U20" s="229">
        <v>18.955043293165311</v>
      </c>
      <c r="V20" s="229">
        <v>17.505867460733256</v>
      </c>
      <c r="W20" s="229">
        <v>15.110603441494995</v>
      </c>
      <c r="X20" s="229">
        <v>27.541878025999946</v>
      </c>
      <c r="Y20" s="229">
        <v>31.012834112049827</v>
      </c>
    </row>
    <row r="21" spans="1:25" ht="12" customHeight="1" x14ac:dyDescent="0.25">
      <c r="A21" s="46" t="s">
        <v>32</v>
      </c>
      <c r="B21" s="229">
        <v>61.43486672073405</v>
      </c>
      <c r="C21" s="229">
        <v>61.435467740814069</v>
      </c>
      <c r="D21" s="229">
        <v>52.825318179458421</v>
      </c>
      <c r="E21" s="229">
        <v>61.438813186340361</v>
      </c>
      <c r="F21" s="229">
        <v>56.948129331983949</v>
      </c>
      <c r="G21" s="229">
        <v>60.950274554171742</v>
      </c>
      <c r="H21" s="229">
        <v>56.772596619491154</v>
      </c>
      <c r="I21" s="229">
        <v>49.269342526940655</v>
      </c>
      <c r="J21" s="229">
        <v>41.026949585277222</v>
      </c>
      <c r="K21" s="229">
        <v>44.341723213289015</v>
      </c>
      <c r="L21" s="229">
        <v>41.137097573023937</v>
      </c>
      <c r="M21" s="229">
        <v>38.68936221167926</v>
      </c>
      <c r="N21" s="229">
        <v>30.541597436622077</v>
      </c>
      <c r="O21" s="229">
        <v>32.91039389014125</v>
      </c>
      <c r="P21" s="229">
        <v>25.087785690539182</v>
      </c>
      <c r="Q21" s="229">
        <v>23.182853371047134</v>
      </c>
      <c r="R21" s="229">
        <v>20.690917328075514</v>
      </c>
      <c r="S21" s="229">
        <v>16.492821706973899</v>
      </c>
      <c r="T21" s="229">
        <v>8.6885214144819969</v>
      </c>
      <c r="U21" s="229">
        <v>8.8274572119777144</v>
      </c>
      <c r="V21" s="229">
        <v>7.2051865830450028</v>
      </c>
      <c r="W21" s="229">
        <v>8.1287147569399139</v>
      </c>
      <c r="X21" s="229">
        <v>6.7083848472840026</v>
      </c>
      <c r="Y21" s="229">
        <v>3.4099011861878004</v>
      </c>
    </row>
    <row r="22" spans="1:25" ht="12" customHeight="1" x14ac:dyDescent="0.25">
      <c r="A22" s="46" t="s">
        <v>33</v>
      </c>
      <c r="B22" s="229">
        <v>0.62603371439099031</v>
      </c>
      <c r="C22" s="229">
        <v>0.99278456645172086</v>
      </c>
      <c r="D22" s="229">
        <v>1.366062495501579</v>
      </c>
      <c r="E22" s="229">
        <v>1.3903151162624652</v>
      </c>
      <c r="F22" s="229">
        <v>1.659185448098806</v>
      </c>
      <c r="G22" s="229">
        <v>4.3427646952604437</v>
      </c>
      <c r="H22" s="229">
        <v>5.3226720328662722</v>
      </c>
      <c r="I22" s="229">
        <v>5.6591400976273594</v>
      </c>
      <c r="J22" s="229">
        <v>7.5278537190994435</v>
      </c>
      <c r="K22" s="229">
        <v>7.5700776908198542</v>
      </c>
      <c r="L22" s="229">
        <v>9.6731285622675447</v>
      </c>
      <c r="M22" s="229">
        <v>9.6539510831429904</v>
      </c>
      <c r="N22" s="229">
        <v>10.061072725642529</v>
      </c>
      <c r="O22" s="229">
        <v>4.5579679849243462</v>
      </c>
      <c r="P22" s="229">
        <v>3.2875797208398163</v>
      </c>
      <c r="Q22" s="229">
        <v>2.8299440478590339</v>
      </c>
      <c r="R22" s="229">
        <v>3.5568809477646539</v>
      </c>
      <c r="S22" s="229">
        <v>3.2726030781909738</v>
      </c>
      <c r="T22" s="229">
        <v>3.1390045337227517</v>
      </c>
      <c r="U22" s="229">
        <v>3.509509760253442</v>
      </c>
      <c r="V22" s="229">
        <v>2.7022013783198671</v>
      </c>
      <c r="W22" s="229">
        <v>2.9652130266500238</v>
      </c>
      <c r="X22" s="229">
        <v>3.4352109509866948</v>
      </c>
      <c r="Y22" s="229">
        <v>3.2793535546902035</v>
      </c>
    </row>
    <row r="23" spans="1:25" ht="12" customHeight="1" x14ac:dyDescent="0.25">
      <c r="A23" s="46" t="s">
        <v>73</v>
      </c>
      <c r="B23" s="229">
        <v>656.12154266497112</v>
      </c>
      <c r="C23" s="229">
        <v>681.72783664457518</v>
      </c>
      <c r="D23" s="229">
        <v>700.50832102745312</v>
      </c>
      <c r="E23" s="229">
        <v>719.25796131037748</v>
      </c>
      <c r="F23" s="229">
        <v>665.4432840768909</v>
      </c>
      <c r="G23" s="229">
        <v>713.97289736783137</v>
      </c>
      <c r="H23" s="229">
        <v>686.65406094885873</v>
      </c>
      <c r="I23" s="229">
        <v>687.9411196387764</v>
      </c>
      <c r="J23" s="229">
        <v>734.92308781292138</v>
      </c>
      <c r="K23" s="229">
        <v>741.3479885763777</v>
      </c>
      <c r="L23" s="229">
        <v>794.43084637735114</v>
      </c>
      <c r="M23" s="229">
        <v>780.28252119546664</v>
      </c>
      <c r="N23" s="229">
        <v>763.19885198961754</v>
      </c>
      <c r="O23" s="229">
        <v>768.9612115790469</v>
      </c>
      <c r="P23" s="229">
        <v>750.27007065531416</v>
      </c>
      <c r="Q23" s="229">
        <v>779.38027269774614</v>
      </c>
      <c r="R23" s="229">
        <v>789.30914519382111</v>
      </c>
      <c r="S23" s="229">
        <v>787.87438625562186</v>
      </c>
      <c r="T23" s="229">
        <v>816.194922448797</v>
      </c>
      <c r="U23" s="229">
        <v>874.73149444130752</v>
      </c>
      <c r="V23" s="229">
        <v>823.38358188020584</v>
      </c>
      <c r="W23" s="229">
        <v>890.53862775021423</v>
      </c>
      <c r="X23" s="229">
        <v>806.37945743683622</v>
      </c>
      <c r="Y23" s="229">
        <v>686.91255120676772</v>
      </c>
    </row>
    <row r="24" spans="1:25" ht="12" customHeight="1" x14ac:dyDescent="0.25">
      <c r="A24" s="46" t="s">
        <v>36</v>
      </c>
      <c r="B24" s="229">
        <v>9.8542959066263727</v>
      </c>
      <c r="C24" s="229">
        <v>5.3097904426891418</v>
      </c>
      <c r="D24" s="229">
        <v>5.3529442669657881</v>
      </c>
      <c r="E24" s="229">
        <v>6.7905591726350876</v>
      </c>
      <c r="F24" s="229">
        <v>5.4268209909518133</v>
      </c>
      <c r="G24" s="229">
        <v>5.1848046277563995</v>
      </c>
      <c r="H24" s="229">
        <v>5.811659440799616</v>
      </c>
      <c r="I24" s="229">
        <v>5.5288476177777337</v>
      </c>
      <c r="J24" s="229">
        <v>6.0426682072199576</v>
      </c>
      <c r="K24" s="229">
        <v>4.8490873679670123</v>
      </c>
      <c r="L24" s="229">
        <v>5.5464531575521754</v>
      </c>
      <c r="M24" s="229">
        <v>5.3000106207807471</v>
      </c>
      <c r="N24" s="229">
        <v>4.8926402998044445</v>
      </c>
      <c r="O24" s="229">
        <v>5.2387474713324904</v>
      </c>
      <c r="P24" s="229">
        <v>4.6227152895704506</v>
      </c>
      <c r="Q24" s="229">
        <v>4.3431477542978278</v>
      </c>
      <c r="R24" s="229">
        <v>5.2566479403560145</v>
      </c>
      <c r="S24" s="229">
        <v>5.5134852437042037</v>
      </c>
      <c r="T24" s="229">
        <v>4.4776751579057592</v>
      </c>
      <c r="U24" s="229">
        <v>5.2867805798345238</v>
      </c>
      <c r="V24" s="229">
        <v>4.5854818723553814</v>
      </c>
      <c r="W24" s="229">
        <v>5.3038079146664234</v>
      </c>
      <c r="X24" s="229">
        <v>4.8231789985777898</v>
      </c>
      <c r="Y24" s="229">
        <v>5.0425739301801675</v>
      </c>
    </row>
    <row r="25" spans="1:25" ht="12" customHeight="1" x14ac:dyDescent="0.25">
      <c r="A25" s="46" t="s">
        <v>38</v>
      </c>
      <c r="B25" s="229">
        <v>424.50302058844659</v>
      </c>
      <c r="C25" s="229">
        <v>468.61614275599811</v>
      </c>
      <c r="D25" s="229">
        <v>418.11198281968763</v>
      </c>
      <c r="E25" s="229">
        <v>485.8246727215589</v>
      </c>
      <c r="F25" s="229">
        <v>509.0935338173133</v>
      </c>
      <c r="G25" s="229">
        <v>620.0847148206235</v>
      </c>
      <c r="H25" s="229">
        <v>648.45259103538808</v>
      </c>
      <c r="I25" s="229">
        <v>686.10992824640437</v>
      </c>
      <c r="J25" s="229">
        <v>645.34858896249602</v>
      </c>
      <c r="K25" s="229">
        <v>621.09684386417428</v>
      </c>
      <c r="L25" s="229">
        <v>683.51108428070086</v>
      </c>
      <c r="M25" s="229">
        <v>660.85045211320778</v>
      </c>
      <c r="N25" s="229">
        <v>673.43608379379828</v>
      </c>
      <c r="O25" s="229">
        <v>658.05980336460777</v>
      </c>
      <c r="P25" s="229">
        <v>653.78895113957219</v>
      </c>
      <c r="Q25" s="229">
        <v>628.33592181492349</v>
      </c>
      <c r="R25" s="229">
        <v>716.10280108851634</v>
      </c>
      <c r="S25" s="229">
        <v>717.15357738936586</v>
      </c>
      <c r="T25" s="229">
        <v>714.13588296020589</v>
      </c>
      <c r="U25" s="229">
        <v>719.46216000475545</v>
      </c>
      <c r="V25" s="229">
        <v>694.34793440498026</v>
      </c>
      <c r="W25" s="229">
        <v>757.35936870728233</v>
      </c>
      <c r="X25" s="229">
        <v>830.2317782011221</v>
      </c>
      <c r="Y25" s="229">
        <v>850.59063338268834</v>
      </c>
    </row>
    <row r="26" spans="1:25" ht="12" customHeight="1" x14ac:dyDescent="0.25">
      <c r="A26" s="46" t="s">
        <v>39</v>
      </c>
      <c r="B26" s="229">
        <v>83.925780851402095</v>
      </c>
      <c r="C26" s="229">
        <v>90.296916372563558</v>
      </c>
      <c r="D26" s="229">
        <v>91.21528656266247</v>
      </c>
      <c r="E26" s="229">
        <v>96.161489194268427</v>
      </c>
      <c r="F26" s="229">
        <v>99.903409676973425</v>
      </c>
      <c r="G26" s="229">
        <v>114.42996418645825</v>
      </c>
      <c r="H26" s="229">
        <v>126.35099706427636</v>
      </c>
      <c r="I26" s="229">
        <v>119.99064660219938</v>
      </c>
      <c r="J26" s="229">
        <v>119.80020192833351</v>
      </c>
      <c r="K26" s="229">
        <v>144.27016495301399</v>
      </c>
      <c r="L26" s="229">
        <v>158.24541068482657</v>
      </c>
      <c r="M26" s="229">
        <v>159.4224628693029</v>
      </c>
      <c r="N26" s="229">
        <v>185.77726127707925</v>
      </c>
      <c r="O26" s="229">
        <v>176.46685016500396</v>
      </c>
      <c r="P26" s="229">
        <v>172.54913968037792</v>
      </c>
      <c r="Q26" s="229">
        <v>153.68417726184143</v>
      </c>
      <c r="R26" s="229">
        <v>153.03043008475373</v>
      </c>
      <c r="S26" s="229">
        <v>156.42127889450953</v>
      </c>
      <c r="T26" s="229">
        <v>162.20894462046223</v>
      </c>
      <c r="U26" s="229">
        <v>153.00719010410981</v>
      </c>
      <c r="V26" s="229">
        <v>147.68587336312203</v>
      </c>
      <c r="W26" s="229">
        <v>145.88762215222795</v>
      </c>
      <c r="X26" s="229">
        <v>150.26970387946849</v>
      </c>
      <c r="Y26" s="229">
        <v>147.39856733440078</v>
      </c>
    </row>
    <row r="27" spans="1:25" ht="12" customHeight="1" x14ac:dyDescent="0.25">
      <c r="A27" s="39" t="s">
        <v>98</v>
      </c>
      <c r="B27" s="228">
        <f t="shared" ref="B27:Y27" si="3">SUM(B28:B37)</f>
        <v>1598.3906902702313</v>
      </c>
      <c r="C27" s="228">
        <f t="shared" si="3"/>
        <v>1589.0513452895616</v>
      </c>
      <c r="D27" s="228">
        <f t="shared" si="3"/>
        <v>1609.7463413910959</v>
      </c>
      <c r="E27" s="228">
        <f t="shared" si="3"/>
        <v>1679.0216466762593</v>
      </c>
      <c r="F27" s="228">
        <f t="shared" si="3"/>
        <v>1856.5738563842278</v>
      </c>
      <c r="G27" s="228">
        <f t="shared" si="3"/>
        <v>1837.1819108009067</v>
      </c>
      <c r="H27" s="228">
        <f t="shared" si="3"/>
        <v>1906.6273355335104</v>
      </c>
      <c r="I27" s="228">
        <f t="shared" si="3"/>
        <v>1933.0397629661538</v>
      </c>
      <c r="J27" s="228">
        <f t="shared" si="3"/>
        <v>1935.5646743371426</v>
      </c>
      <c r="K27" s="228">
        <f t="shared" si="3"/>
        <v>1816.8687780268438</v>
      </c>
      <c r="L27" s="228">
        <f t="shared" si="3"/>
        <v>1931.6215272732975</v>
      </c>
      <c r="M27" s="228">
        <f t="shared" si="3"/>
        <v>1981.5380971800253</v>
      </c>
      <c r="N27" s="228">
        <f t="shared" si="3"/>
        <v>1992.9179707767016</v>
      </c>
      <c r="O27" s="228">
        <f t="shared" si="3"/>
        <v>1987.4060976269457</v>
      </c>
      <c r="P27" s="228">
        <f t="shared" si="3"/>
        <v>1954.5737820145828</v>
      </c>
      <c r="Q27" s="228">
        <f t="shared" si="3"/>
        <v>1990.5911393021267</v>
      </c>
      <c r="R27" s="228">
        <f t="shared" si="3"/>
        <v>2038.3603864636116</v>
      </c>
      <c r="S27" s="228">
        <f t="shared" si="3"/>
        <v>2066.9798974587297</v>
      </c>
      <c r="T27" s="228">
        <f t="shared" si="3"/>
        <v>2049.9546614535166</v>
      </c>
      <c r="U27" s="228">
        <f t="shared" si="3"/>
        <v>2049.4491596043285</v>
      </c>
      <c r="V27" s="228">
        <f t="shared" si="3"/>
        <v>1993.8992076203108</v>
      </c>
      <c r="W27" s="228">
        <f t="shared" si="3"/>
        <v>2030.4898046706389</v>
      </c>
      <c r="X27" s="228">
        <f t="shared" si="3"/>
        <v>2036.0747180178962</v>
      </c>
      <c r="Y27" s="228">
        <f t="shared" si="3"/>
        <v>1875.2899677764942</v>
      </c>
    </row>
    <row r="28" spans="1:25" ht="12" customHeight="1" x14ac:dyDescent="0.25">
      <c r="A28" s="18" t="s">
        <v>28</v>
      </c>
      <c r="B28" s="230">
        <v>73.830067707251402</v>
      </c>
      <c r="C28" s="230">
        <v>70.164404989682737</v>
      </c>
      <c r="D28" s="230">
        <v>57.931823156674135</v>
      </c>
      <c r="E28" s="230">
        <v>53.640901032095279</v>
      </c>
      <c r="F28" s="230">
        <v>51.094723694503443</v>
      </c>
      <c r="G28" s="230">
        <v>56.446019047661267</v>
      </c>
      <c r="H28" s="230">
        <v>74.950178943338571</v>
      </c>
      <c r="I28" s="230">
        <v>78.9778383532677</v>
      </c>
      <c r="J28" s="230">
        <v>71.291484192399253</v>
      </c>
      <c r="K28" s="230">
        <v>52.398146204826531</v>
      </c>
      <c r="L28" s="230">
        <v>37.36155247792594</v>
      </c>
      <c r="M28" s="230">
        <v>33.730669628689604</v>
      </c>
      <c r="N28" s="230">
        <v>35.448426060329624</v>
      </c>
      <c r="O28" s="230">
        <v>33.482623814009933</v>
      </c>
      <c r="P28" s="230">
        <v>34.945989750672823</v>
      </c>
      <c r="Q28" s="230">
        <v>35.587627759238387</v>
      </c>
      <c r="R28" s="230">
        <v>28.720981949443324</v>
      </c>
      <c r="S28" s="230">
        <v>30.092204949558788</v>
      </c>
      <c r="T28" s="230">
        <v>33.421142114936799</v>
      </c>
      <c r="U28" s="230">
        <v>28.751240221032301</v>
      </c>
      <c r="V28" s="230">
        <v>46.766855401166062</v>
      </c>
      <c r="W28" s="230">
        <v>34.162252638749116</v>
      </c>
      <c r="X28" s="230">
        <v>30.840334171366894</v>
      </c>
      <c r="Y28" s="230">
        <v>18.102306860052334</v>
      </c>
    </row>
    <row r="29" spans="1:25" ht="12" customHeight="1" x14ac:dyDescent="0.25">
      <c r="A29" s="18" t="s">
        <v>42</v>
      </c>
      <c r="B29" s="230">
        <v>82.414410091411739</v>
      </c>
      <c r="C29" s="230">
        <v>56.748191934068529</v>
      </c>
      <c r="D29" s="230">
        <v>76.590177407598844</v>
      </c>
      <c r="E29" s="230">
        <v>80.161740871883836</v>
      </c>
      <c r="F29" s="230">
        <v>86.68262879423115</v>
      </c>
      <c r="G29" s="230">
        <v>94.907464167978432</v>
      </c>
      <c r="H29" s="230">
        <v>97.725528702515319</v>
      </c>
      <c r="I29" s="230">
        <v>90.174819796446727</v>
      </c>
      <c r="J29" s="230">
        <v>94.452656801766111</v>
      </c>
      <c r="K29" s="230">
        <v>83.491948662965868</v>
      </c>
      <c r="L29" s="230">
        <v>85.666370022074432</v>
      </c>
      <c r="M29" s="230">
        <v>87.333217344277784</v>
      </c>
      <c r="N29" s="230">
        <v>86.400529411053625</v>
      </c>
      <c r="O29" s="230">
        <v>93.929165424511908</v>
      </c>
      <c r="P29" s="230">
        <v>94.476421902255524</v>
      </c>
      <c r="Q29" s="230">
        <v>93.296453732575003</v>
      </c>
      <c r="R29" s="230">
        <v>91.584883365321645</v>
      </c>
      <c r="S29" s="230">
        <v>89.036720391003698</v>
      </c>
      <c r="T29" s="230">
        <v>69.197064756955797</v>
      </c>
      <c r="U29" s="230">
        <v>101.08402920955371</v>
      </c>
      <c r="V29" s="230">
        <v>105.7746305281398</v>
      </c>
      <c r="W29" s="230">
        <v>58.864455918786163</v>
      </c>
      <c r="X29" s="230">
        <v>85.745476653962939</v>
      </c>
      <c r="Y29" s="230">
        <v>105.3051434344475</v>
      </c>
    </row>
    <row r="30" spans="1:25" ht="12" customHeight="1" x14ac:dyDescent="0.25">
      <c r="A30" s="18" t="s">
        <v>31</v>
      </c>
      <c r="B30" s="230">
        <v>18.586123163088505</v>
      </c>
      <c r="C30" s="230">
        <v>15.766055176498838</v>
      </c>
      <c r="D30" s="230">
        <v>13.274282317941349</v>
      </c>
      <c r="E30" s="230">
        <v>13.493930604988563</v>
      </c>
      <c r="F30" s="230">
        <v>8.2663912545026008</v>
      </c>
      <c r="G30" s="230">
        <v>9.7408929031356504</v>
      </c>
      <c r="H30" s="230">
        <v>12.051845606759951</v>
      </c>
      <c r="I30" s="230">
        <v>11.541541817479846</v>
      </c>
      <c r="J30" s="230">
        <v>11.985866007214542</v>
      </c>
      <c r="K30" s="230">
        <v>13.016334292079531</v>
      </c>
      <c r="L30" s="230">
        <v>13.958347455546908</v>
      </c>
      <c r="M30" s="230">
        <v>12.77164420981889</v>
      </c>
      <c r="N30" s="230">
        <v>12.980507715885924</v>
      </c>
      <c r="O30" s="230">
        <v>7.624931404917124</v>
      </c>
      <c r="P30" s="230">
        <v>6.7579818018875679</v>
      </c>
      <c r="Q30" s="230">
        <v>6.3016255319984333</v>
      </c>
      <c r="R30" s="230">
        <v>6.3159916513839161</v>
      </c>
      <c r="S30" s="230">
        <v>6.6900907142507062</v>
      </c>
      <c r="T30" s="230">
        <v>7.0163740767232028</v>
      </c>
      <c r="U30" s="230">
        <v>6.6825096060156124</v>
      </c>
      <c r="V30" s="230">
        <v>6.6522222216164968</v>
      </c>
      <c r="W30" s="230">
        <v>6.8782026354776562</v>
      </c>
      <c r="X30" s="230">
        <v>7.7635141964106369</v>
      </c>
      <c r="Y30" s="230">
        <v>9.6825955882773247</v>
      </c>
    </row>
    <row r="31" spans="1:25" ht="12" customHeight="1" x14ac:dyDescent="0.25">
      <c r="A31" s="18" t="s">
        <v>82</v>
      </c>
      <c r="B31" s="230">
        <v>57.69989657688317</v>
      </c>
      <c r="C31" s="230">
        <v>70.146549301736016</v>
      </c>
      <c r="D31" s="230">
        <v>59.498505615709419</v>
      </c>
      <c r="E31" s="230">
        <v>90.178415952471354</v>
      </c>
      <c r="F31" s="230">
        <v>124.2728762311739</v>
      </c>
      <c r="G31" s="230">
        <v>119.91485912375938</v>
      </c>
      <c r="H31" s="230">
        <v>118.80534890601371</v>
      </c>
      <c r="I31" s="230">
        <v>115.88072730580959</v>
      </c>
      <c r="J31" s="230">
        <v>117.18687413743658</v>
      </c>
      <c r="K31" s="230">
        <v>112.39509998615804</v>
      </c>
      <c r="L31" s="230">
        <v>106.67040165535514</v>
      </c>
      <c r="M31" s="230">
        <v>107.5464550921747</v>
      </c>
      <c r="N31" s="230">
        <v>112.70250728101345</v>
      </c>
      <c r="O31" s="230">
        <v>66.267452624521297</v>
      </c>
      <c r="P31" s="230">
        <v>56.940435997432054</v>
      </c>
      <c r="Q31" s="230">
        <v>61.406422830264113</v>
      </c>
      <c r="R31" s="230">
        <v>56.148927109172284</v>
      </c>
      <c r="S31" s="230">
        <v>62.919545212200433</v>
      </c>
      <c r="T31" s="230">
        <v>68.154413403835306</v>
      </c>
      <c r="U31" s="230">
        <v>69.67215994661602</v>
      </c>
      <c r="V31" s="230">
        <v>63.565268067573001</v>
      </c>
      <c r="W31" s="230">
        <v>64.362718885677751</v>
      </c>
      <c r="X31" s="230">
        <v>81.109093298838317</v>
      </c>
      <c r="Y31" s="230">
        <v>84.289746984300365</v>
      </c>
    </row>
    <row r="32" spans="1:25" ht="12" customHeight="1" x14ac:dyDescent="0.25">
      <c r="A32" s="18" t="s">
        <v>32</v>
      </c>
      <c r="B32" s="230">
        <v>57.252072520802997</v>
      </c>
      <c r="C32" s="230">
        <v>45.919936221049134</v>
      </c>
      <c r="D32" s="230">
        <v>39.316257380216896</v>
      </c>
      <c r="E32" s="230">
        <v>44.467062169437391</v>
      </c>
      <c r="F32" s="230">
        <v>48.935510831871014</v>
      </c>
      <c r="G32" s="230">
        <v>51.781368690045802</v>
      </c>
      <c r="H32" s="230">
        <v>52.065129713620017</v>
      </c>
      <c r="I32" s="230">
        <v>45.171116347789606</v>
      </c>
      <c r="J32" s="230">
        <v>51.969752311618713</v>
      </c>
      <c r="K32" s="230">
        <v>43.344318330050484</v>
      </c>
      <c r="L32" s="230">
        <v>40.713892235644863</v>
      </c>
      <c r="M32" s="230">
        <v>39.76508805054727</v>
      </c>
      <c r="N32" s="230">
        <v>33.46707343365707</v>
      </c>
      <c r="O32" s="230">
        <v>27.906918715547601</v>
      </c>
      <c r="P32" s="230">
        <v>22.300846934683662</v>
      </c>
      <c r="Q32" s="230">
        <v>23.32724097292197</v>
      </c>
      <c r="R32" s="230">
        <v>21.840141612557119</v>
      </c>
      <c r="S32" s="230">
        <v>17.742985043479074</v>
      </c>
      <c r="T32" s="230">
        <v>8.446261167747231</v>
      </c>
      <c r="U32" s="230">
        <v>13.742965153020132</v>
      </c>
      <c r="V32" s="230">
        <v>9.1796268099984744</v>
      </c>
      <c r="W32" s="230">
        <v>9.7538888282715863</v>
      </c>
      <c r="X32" s="230">
        <v>6.0257966955195661</v>
      </c>
      <c r="Y32" s="230">
        <v>2.9364177943156826</v>
      </c>
    </row>
    <row r="33" spans="1:25" ht="12" customHeight="1" x14ac:dyDescent="0.25">
      <c r="A33" s="18" t="s">
        <v>33</v>
      </c>
      <c r="B33" s="230">
        <v>9.2365227082804111</v>
      </c>
      <c r="C33" s="230">
        <v>7.7036605029068319</v>
      </c>
      <c r="D33" s="230">
        <v>23.494298907904334</v>
      </c>
      <c r="E33" s="230">
        <v>24.249679756294977</v>
      </c>
      <c r="F33" s="230">
        <v>35.556631734637691</v>
      </c>
      <c r="G33" s="230">
        <v>23.57393449042635</v>
      </c>
      <c r="H33" s="230">
        <v>14.980450696832936</v>
      </c>
      <c r="I33" s="230">
        <v>14.337299063477303</v>
      </c>
      <c r="J33" s="230">
        <v>14.563361596660119</v>
      </c>
      <c r="K33" s="230">
        <v>11.965799446005679</v>
      </c>
      <c r="L33" s="230">
        <v>17.509413019065565</v>
      </c>
      <c r="M33" s="230">
        <v>24.117948431265432</v>
      </c>
      <c r="N33" s="230">
        <v>19.998950062639928</v>
      </c>
      <c r="O33" s="230">
        <v>18.711080456315788</v>
      </c>
      <c r="P33" s="230">
        <v>17.90350564787353</v>
      </c>
      <c r="Q33" s="230">
        <v>17.363683591985428</v>
      </c>
      <c r="R33" s="230">
        <v>18.373292546867241</v>
      </c>
      <c r="S33" s="230">
        <v>14.963964479077365</v>
      </c>
      <c r="T33" s="230">
        <v>14.833905011198066</v>
      </c>
      <c r="U33" s="230">
        <v>11.549667182192296</v>
      </c>
      <c r="V33" s="230">
        <v>7.7068856643614048</v>
      </c>
      <c r="W33" s="230">
        <v>17.425318790492661</v>
      </c>
      <c r="X33" s="230">
        <v>21.502063370704462</v>
      </c>
      <c r="Y33" s="230">
        <v>23.189385965396397</v>
      </c>
    </row>
    <row r="34" spans="1:25" ht="12" customHeight="1" x14ac:dyDescent="0.25">
      <c r="A34" s="18" t="s">
        <v>73</v>
      </c>
      <c r="B34" s="230">
        <v>473.24707219881583</v>
      </c>
      <c r="C34" s="230">
        <v>488.44966396879886</v>
      </c>
      <c r="D34" s="230">
        <v>511.06874440421683</v>
      </c>
      <c r="E34" s="230">
        <v>522.94207365468992</v>
      </c>
      <c r="F34" s="230">
        <v>558.25559676718956</v>
      </c>
      <c r="G34" s="230">
        <v>582.15652727025918</v>
      </c>
      <c r="H34" s="230">
        <v>572.29662708901537</v>
      </c>
      <c r="I34" s="230">
        <v>582.25534482684805</v>
      </c>
      <c r="J34" s="230">
        <v>583.08273024027972</v>
      </c>
      <c r="K34" s="230">
        <v>572.30574727332521</v>
      </c>
      <c r="L34" s="230">
        <v>623.7166654596133</v>
      </c>
      <c r="M34" s="230">
        <v>635.38442515874874</v>
      </c>
      <c r="N34" s="230">
        <v>645.75563297495535</v>
      </c>
      <c r="O34" s="230">
        <v>674.14923929619545</v>
      </c>
      <c r="P34" s="230">
        <v>665.25249898692687</v>
      </c>
      <c r="Q34" s="230">
        <v>667.77942201581061</v>
      </c>
      <c r="R34" s="230">
        <v>684.76272178502063</v>
      </c>
      <c r="S34" s="230">
        <v>707.43658649050246</v>
      </c>
      <c r="T34" s="230">
        <v>713.56024128915919</v>
      </c>
      <c r="U34" s="230">
        <v>704.44530692909268</v>
      </c>
      <c r="V34" s="230">
        <v>709.29597562234949</v>
      </c>
      <c r="W34" s="230">
        <v>751.65411796765272</v>
      </c>
      <c r="X34" s="230">
        <v>737.56067370896767</v>
      </c>
      <c r="Y34" s="230">
        <v>660.20874605797383</v>
      </c>
    </row>
    <row r="35" spans="1:25" ht="12" customHeight="1" x14ac:dyDescent="0.25">
      <c r="A35" s="18" t="s">
        <v>36</v>
      </c>
      <c r="B35" s="230">
        <v>83.752719428700388</v>
      </c>
      <c r="C35" s="230">
        <v>56.671895468442806</v>
      </c>
      <c r="D35" s="230">
        <v>43.668332510872588</v>
      </c>
      <c r="E35" s="230">
        <v>56.509533368486487</v>
      </c>
      <c r="F35" s="230">
        <v>45.838295680425567</v>
      </c>
      <c r="G35" s="230">
        <v>46.212640408945674</v>
      </c>
      <c r="H35" s="230">
        <v>50.888828367959199</v>
      </c>
      <c r="I35" s="230">
        <v>46.624522919581878</v>
      </c>
      <c r="J35" s="230">
        <v>51.227482062338872</v>
      </c>
      <c r="K35" s="230">
        <v>42.872575428247238</v>
      </c>
      <c r="L35" s="230">
        <v>49.477477416141305</v>
      </c>
      <c r="M35" s="230">
        <v>47.785489663588514</v>
      </c>
      <c r="N35" s="230">
        <v>44.652681856681376</v>
      </c>
      <c r="O35" s="230">
        <v>48.567622194953927</v>
      </c>
      <c r="P35" s="230">
        <v>42.014808111948263</v>
      </c>
      <c r="Q35" s="230">
        <v>41.17914074949622</v>
      </c>
      <c r="R35" s="230">
        <v>51.244903298806037</v>
      </c>
      <c r="S35" s="230">
        <v>53.832334140422162</v>
      </c>
      <c r="T35" s="230">
        <v>45.714300794116802</v>
      </c>
      <c r="U35" s="230">
        <v>48.847635507778335</v>
      </c>
      <c r="V35" s="230">
        <v>41.165987624170818</v>
      </c>
      <c r="W35" s="230">
        <v>60.07524394056437</v>
      </c>
      <c r="X35" s="230">
        <v>52.437896867375649</v>
      </c>
      <c r="Y35" s="230">
        <v>50.539495395724394</v>
      </c>
    </row>
    <row r="36" spans="1:25" ht="12" customHeight="1" x14ac:dyDescent="0.25">
      <c r="A36" s="18" t="s">
        <v>38</v>
      </c>
      <c r="B36" s="230">
        <v>42.712919585212042</v>
      </c>
      <c r="C36" s="230">
        <v>54.595881630368353</v>
      </c>
      <c r="D36" s="230">
        <v>54.841677177007568</v>
      </c>
      <c r="E36" s="230">
        <v>50.955596422809307</v>
      </c>
      <c r="F36" s="230">
        <v>65.703099790341241</v>
      </c>
      <c r="G36" s="230">
        <v>57.501870106762894</v>
      </c>
      <c r="H36" s="230">
        <v>92.650462616919498</v>
      </c>
      <c r="I36" s="230">
        <v>100.02570089137404</v>
      </c>
      <c r="J36" s="230">
        <v>113.01727429606646</v>
      </c>
      <c r="K36" s="230">
        <v>108.95704504430225</v>
      </c>
      <c r="L36" s="230">
        <v>108.05470141135254</v>
      </c>
      <c r="M36" s="230">
        <v>119.90515974808503</v>
      </c>
      <c r="N36" s="230">
        <v>118.13784296594105</v>
      </c>
      <c r="O36" s="230">
        <v>124.89977245435435</v>
      </c>
      <c r="P36" s="230">
        <v>123.61798962289146</v>
      </c>
      <c r="Q36" s="230">
        <v>136.1305419106815</v>
      </c>
      <c r="R36" s="230">
        <v>141.51310928539229</v>
      </c>
      <c r="S36" s="230">
        <v>141.41849924542481</v>
      </c>
      <c r="T36" s="230">
        <v>129.48932340531181</v>
      </c>
      <c r="U36" s="230">
        <v>122.52202399109478</v>
      </c>
      <c r="V36" s="230">
        <v>123.17770816706363</v>
      </c>
      <c r="W36" s="230">
        <v>127.82447633757693</v>
      </c>
      <c r="X36" s="230">
        <v>152.18943619071359</v>
      </c>
      <c r="Y36" s="230">
        <v>130.22269271897582</v>
      </c>
    </row>
    <row r="37" spans="1:25" ht="12" customHeight="1" x14ac:dyDescent="0.25">
      <c r="A37" s="47" t="s">
        <v>40</v>
      </c>
      <c r="B37" s="231">
        <v>699.65888628978485</v>
      </c>
      <c r="C37" s="231">
        <v>722.88510609600951</v>
      </c>
      <c r="D37" s="231">
        <v>730.06224251295396</v>
      </c>
      <c r="E37" s="231">
        <v>742.42271284310209</v>
      </c>
      <c r="F37" s="231">
        <v>831.96810160535176</v>
      </c>
      <c r="G37" s="231">
        <v>794.9463345919321</v>
      </c>
      <c r="H37" s="231">
        <v>820.21293489053596</v>
      </c>
      <c r="I37" s="231">
        <v>848.05085164407899</v>
      </c>
      <c r="J37" s="231">
        <v>826.78719269136218</v>
      </c>
      <c r="K37" s="231">
        <v>776.12176335888284</v>
      </c>
      <c r="L37" s="231">
        <v>848.49270612057774</v>
      </c>
      <c r="M37" s="231">
        <v>873.1979998528293</v>
      </c>
      <c r="N37" s="231">
        <v>883.3738190145441</v>
      </c>
      <c r="O37" s="231">
        <v>891.86729124161809</v>
      </c>
      <c r="P37" s="231">
        <v>890.363303258011</v>
      </c>
      <c r="Q37" s="231">
        <v>908.21898020715503</v>
      </c>
      <c r="R37" s="231">
        <v>937.85543385964706</v>
      </c>
      <c r="S37" s="231">
        <v>942.84696679281024</v>
      </c>
      <c r="T37" s="231">
        <v>960.12163543353267</v>
      </c>
      <c r="U37" s="231">
        <v>942.15162185793281</v>
      </c>
      <c r="V37" s="231">
        <v>880.61404751387147</v>
      </c>
      <c r="W37" s="231">
        <v>899.48912872739004</v>
      </c>
      <c r="X37" s="231">
        <v>860.90043286403647</v>
      </c>
      <c r="Y37" s="231">
        <v>790.81343697703051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0.99999999999999978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0.99999999999999989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0.99999999999999989</v>
      </c>
      <c r="W41" s="232">
        <f t="shared" si="4"/>
        <v>1.0000000000000002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8.3369892457790962E-3</v>
      </c>
      <c r="C42" s="233">
        <f t="shared" si="5"/>
        <v>8.5461653170666365E-3</v>
      </c>
      <c r="D42" s="233">
        <f t="shared" si="5"/>
        <v>8.5141015397829974E-3</v>
      </c>
      <c r="E42" s="233">
        <f t="shared" si="5"/>
        <v>8.7578660698708552E-3</v>
      </c>
      <c r="F42" s="233">
        <f t="shared" si="5"/>
        <v>9.1386113045877921E-3</v>
      </c>
      <c r="G42" s="233">
        <f t="shared" si="5"/>
        <v>9.2211229075945724E-3</v>
      </c>
      <c r="H42" s="233">
        <f t="shared" si="5"/>
        <v>9.4199601416451763E-3</v>
      </c>
      <c r="I42" s="233">
        <f t="shared" si="5"/>
        <v>9.4131105238243334E-3</v>
      </c>
      <c r="J42" s="233">
        <f t="shared" si="5"/>
        <v>9.1347605328369452E-3</v>
      </c>
      <c r="K42" s="233">
        <f t="shared" si="5"/>
        <v>9.3173777536425077E-3</v>
      </c>
      <c r="L42" s="233">
        <f t="shared" si="5"/>
        <v>9.4796912737637289E-3</v>
      </c>
      <c r="M42" s="233">
        <f t="shared" si="5"/>
        <v>9.6101518390040754E-3</v>
      </c>
      <c r="N42" s="233">
        <f t="shared" si="5"/>
        <v>9.4973096877165163E-3</v>
      </c>
      <c r="O42" s="233">
        <f t="shared" si="5"/>
        <v>9.6319006825356362E-3</v>
      </c>
      <c r="P42" s="233">
        <f t="shared" si="5"/>
        <v>9.825942871920193E-3</v>
      </c>
      <c r="Q42" s="233">
        <f t="shared" si="5"/>
        <v>9.6441378898298232E-3</v>
      </c>
      <c r="R42" s="233">
        <f t="shared" si="5"/>
        <v>9.4902556778644551E-3</v>
      </c>
      <c r="S42" s="233">
        <f t="shared" si="5"/>
        <v>9.7516153388490269E-3</v>
      </c>
      <c r="T42" s="233">
        <f t="shared" si="5"/>
        <v>9.5031834354134641E-3</v>
      </c>
      <c r="U42" s="233">
        <f t="shared" si="5"/>
        <v>9.2112419682380663E-3</v>
      </c>
      <c r="V42" s="233">
        <f t="shared" si="5"/>
        <v>9.0202751645488254E-3</v>
      </c>
      <c r="W42" s="233">
        <f t="shared" si="5"/>
        <v>8.7639710034382087E-3</v>
      </c>
      <c r="X42" s="233">
        <f t="shared" si="5"/>
        <v>8.4834763283894339E-3</v>
      </c>
      <c r="Y42" s="233">
        <f t="shared" si="5"/>
        <v>8.46606774941174E-3</v>
      </c>
    </row>
    <row r="43" spans="1:25" ht="12" customHeight="1" x14ac:dyDescent="0.25">
      <c r="A43" s="173" t="s">
        <v>92</v>
      </c>
      <c r="B43" s="233">
        <f t="shared" ref="B43:Y43" si="6">IF(B7=0,0,B7/B$5)</f>
        <v>3.8906698629723843E-3</v>
      </c>
      <c r="C43" s="233">
        <f t="shared" si="6"/>
        <v>4.008983039904033E-3</v>
      </c>
      <c r="D43" s="233">
        <f t="shared" si="6"/>
        <v>4.0284233638673908E-3</v>
      </c>
      <c r="E43" s="233">
        <f t="shared" si="6"/>
        <v>3.9965607323652922E-3</v>
      </c>
      <c r="F43" s="233">
        <f t="shared" si="6"/>
        <v>4.0771326243829445E-3</v>
      </c>
      <c r="G43" s="233">
        <f t="shared" si="6"/>
        <v>4.0448998967143931E-3</v>
      </c>
      <c r="H43" s="233">
        <f t="shared" si="6"/>
        <v>4.0836293928018528E-3</v>
      </c>
      <c r="I43" s="233">
        <f t="shared" si="6"/>
        <v>4.1114985179470532E-3</v>
      </c>
      <c r="J43" s="233">
        <f t="shared" si="6"/>
        <v>4.1033274507298228E-3</v>
      </c>
      <c r="K43" s="233">
        <f t="shared" si="6"/>
        <v>4.2173736975701873E-3</v>
      </c>
      <c r="L43" s="233">
        <f t="shared" si="6"/>
        <v>4.2728472368782607E-3</v>
      </c>
      <c r="M43" s="233">
        <f t="shared" si="6"/>
        <v>4.3058252987271915E-3</v>
      </c>
      <c r="N43" s="233">
        <f t="shared" si="6"/>
        <v>4.3503552675639521E-3</v>
      </c>
      <c r="O43" s="233">
        <f t="shared" si="6"/>
        <v>4.2719629125621021E-3</v>
      </c>
      <c r="P43" s="233">
        <f t="shared" si="6"/>
        <v>4.4089120712432926E-3</v>
      </c>
      <c r="Q43" s="233">
        <f t="shared" si="6"/>
        <v>4.4315288534955144E-3</v>
      </c>
      <c r="R43" s="233">
        <f t="shared" si="6"/>
        <v>4.3335972438867396E-3</v>
      </c>
      <c r="S43" s="233">
        <f t="shared" si="6"/>
        <v>4.3500060775195012E-3</v>
      </c>
      <c r="T43" s="233">
        <f t="shared" si="6"/>
        <v>4.3491068858840408E-3</v>
      </c>
      <c r="U43" s="233">
        <f t="shared" si="6"/>
        <v>4.4331051064538541E-3</v>
      </c>
      <c r="V43" s="233">
        <f t="shared" si="6"/>
        <v>4.3101086780529966E-3</v>
      </c>
      <c r="W43" s="233">
        <f t="shared" si="6"/>
        <v>4.4858183753908503E-3</v>
      </c>
      <c r="X43" s="233">
        <f t="shared" si="6"/>
        <v>4.3210000182659011E-3</v>
      </c>
      <c r="Y43" s="233">
        <f t="shared" si="6"/>
        <v>4.2821892436920349E-3</v>
      </c>
    </row>
    <row r="44" spans="1:25" ht="12" customHeight="1" x14ac:dyDescent="0.25">
      <c r="A44" s="173" t="s">
        <v>93</v>
      </c>
      <c r="B44" s="233">
        <f t="shared" ref="B44:Y44" si="7">IF(B8=0,0,B8/B$5)</f>
        <v>4.1328157216272407E-2</v>
      </c>
      <c r="C44" s="233">
        <f t="shared" si="7"/>
        <v>4.2456984422343733E-2</v>
      </c>
      <c r="D44" s="233">
        <f t="shared" si="7"/>
        <v>4.2189675119257065E-2</v>
      </c>
      <c r="E44" s="233">
        <f t="shared" si="7"/>
        <v>4.1883122979459737E-2</v>
      </c>
      <c r="F44" s="233">
        <f t="shared" si="7"/>
        <v>4.2413992713079635E-2</v>
      </c>
      <c r="G44" s="233">
        <f t="shared" si="7"/>
        <v>4.1841929922840512E-2</v>
      </c>
      <c r="H44" s="233">
        <f t="shared" si="7"/>
        <v>4.2153437883312161E-2</v>
      </c>
      <c r="I44" s="233">
        <f t="shared" si="7"/>
        <v>4.2394166506833038E-2</v>
      </c>
      <c r="J44" s="233">
        <f t="shared" si="7"/>
        <v>4.2118835377848621E-2</v>
      </c>
      <c r="K44" s="233">
        <f t="shared" si="7"/>
        <v>4.2378664812165005E-2</v>
      </c>
      <c r="L44" s="233">
        <f t="shared" si="7"/>
        <v>4.2730888342603565E-2</v>
      </c>
      <c r="M44" s="233">
        <f t="shared" si="7"/>
        <v>4.2938398602724512E-2</v>
      </c>
      <c r="N44" s="233">
        <f t="shared" si="7"/>
        <v>4.3267115229951955E-2</v>
      </c>
      <c r="O44" s="233">
        <f t="shared" si="7"/>
        <v>4.3473104839455101E-2</v>
      </c>
      <c r="P44" s="233">
        <f t="shared" si="7"/>
        <v>4.4467468995843674E-2</v>
      </c>
      <c r="Q44" s="233">
        <f t="shared" si="7"/>
        <v>4.4613050303363044E-2</v>
      </c>
      <c r="R44" s="233">
        <f t="shared" si="7"/>
        <v>4.4092181592169405E-2</v>
      </c>
      <c r="S44" s="233">
        <f t="shared" si="7"/>
        <v>4.4054952928124134E-2</v>
      </c>
      <c r="T44" s="233">
        <f t="shared" si="7"/>
        <v>4.4374827569986959E-2</v>
      </c>
      <c r="U44" s="233">
        <f t="shared" si="7"/>
        <v>4.4726181443835084E-2</v>
      </c>
      <c r="V44" s="233">
        <f t="shared" si="7"/>
        <v>4.381261412943626E-2</v>
      </c>
      <c r="W44" s="233">
        <f t="shared" si="7"/>
        <v>4.3891295457342279E-2</v>
      </c>
      <c r="X44" s="233">
        <f t="shared" si="7"/>
        <v>4.2839142789172786E-2</v>
      </c>
      <c r="Y44" s="233">
        <f t="shared" si="7"/>
        <v>4.3108594436390028E-2</v>
      </c>
    </row>
    <row r="45" spans="1:25" ht="12" customHeight="1" x14ac:dyDescent="0.25">
      <c r="A45" s="173" t="s">
        <v>94</v>
      </c>
      <c r="B45" s="233">
        <f t="shared" ref="B45:Y45" si="8">IF(B9=0,0,B9/B$5)</f>
        <v>2.8051088936252525E-2</v>
      </c>
      <c r="C45" s="233">
        <f t="shared" si="8"/>
        <v>2.9219276654860338E-2</v>
      </c>
      <c r="D45" s="233">
        <f t="shared" si="8"/>
        <v>2.9258982075494485E-2</v>
      </c>
      <c r="E45" s="233">
        <f t="shared" si="8"/>
        <v>2.9291334496143056E-2</v>
      </c>
      <c r="F45" s="233">
        <f t="shared" si="8"/>
        <v>2.9441754943654436E-2</v>
      </c>
      <c r="G45" s="233">
        <f t="shared" si="8"/>
        <v>3.0397082911832421E-2</v>
      </c>
      <c r="H45" s="233">
        <f t="shared" si="8"/>
        <v>3.0736005427560616E-2</v>
      </c>
      <c r="I45" s="233">
        <f t="shared" si="8"/>
        <v>3.1194810435748968E-2</v>
      </c>
      <c r="J45" s="233">
        <f t="shared" si="8"/>
        <v>3.092366621199279E-2</v>
      </c>
      <c r="K45" s="233">
        <f t="shared" si="8"/>
        <v>3.1283108051627095E-2</v>
      </c>
      <c r="L45" s="233">
        <f t="shared" si="8"/>
        <v>3.1346167798708045E-2</v>
      </c>
      <c r="M45" s="233">
        <f t="shared" si="8"/>
        <v>3.1480557088707901E-2</v>
      </c>
      <c r="N45" s="233">
        <f t="shared" si="8"/>
        <v>3.1801379017938287E-2</v>
      </c>
      <c r="O45" s="233">
        <f t="shared" si="8"/>
        <v>3.1890892471353564E-2</v>
      </c>
      <c r="P45" s="233">
        <f t="shared" si="8"/>
        <v>3.2717121519826239E-2</v>
      </c>
      <c r="Q45" s="233">
        <f t="shared" si="8"/>
        <v>3.2966872546252066E-2</v>
      </c>
      <c r="R45" s="233">
        <f t="shared" si="8"/>
        <v>3.2575687329216965E-2</v>
      </c>
      <c r="S45" s="233">
        <f t="shared" si="8"/>
        <v>3.2620741014248847E-2</v>
      </c>
      <c r="T45" s="233">
        <f t="shared" si="8"/>
        <v>3.2580705951706548E-2</v>
      </c>
      <c r="U45" s="233">
        <f t="shared" si="8"/>
        <v>3.3514095532072033E-2</v>
      </c>
      <c r="V45" s="233">
        <f t="shared" si="8"/>
        <v>3.2824649062359997E-2</v>
      </c>
      <c r="W45" s="233">
        <f t="shared" si="8"/>
        <v>3.3355032774997649E-2</v>
      </c>
      <c r="X45" s="233">
        <f t="shared" si="8"/>
        <v>3.1556384486102977E-2</v>
      </c>
      <c r="Y45" s="233">
        <f t="shared" si="8"/>
        <v>3.1627461325255131E-2</v>
      </c>
    </row>
    <row r="46" spans="1:25" ht="12" customHeight="1" x14ac:dyDescent="0.25">
      <c r="A46" s="173" t="s">
        <v>95</v>
      </c>
      <c r="B46" s="233">
        <f t="shared" ref="B46:Y46" si="9">IF(B10=0,0,B10/B$5)</f>
        <v>2.3915905502147176E-2</v>
      </c>
      <c r="C46" s="233">
        <f t="shared" si="9"/>
        <v>2.4434503794126466E-2</v>
      </c>
      <c r="D46" s="233">
        <f t="shared" si="9"/>
        <v>2.4182169119858831E-2</v>
      </c>
      <c r="E46" s="233">
        <f t="shared" si="9"/>
        <v>2.3899212613958061E-2</v>
      </c>
      <c r="F46" s="233">
        <f t="shared" si="9"/>
        <v>2.3720850380925244E-2</v>
      </c>
      <c r="G46" s="233">
        <f t="shared" si="9"/>
        <v>2.4729673588906629E-2</v>
      </c>
      <c r="H46" s="233">
        <f t="shared" si="9"/>
        <v>2.4636290619879372E-2</v>
      </c>
      <c r="I46" s="233">
        <f t="shared" si="9"/>
        <v>2.4639406060577362E-2</v>
      </c>
      <c r="J46" s="233">
        <f t="shared" si="9"/>
        <v>2.411765858784768E-2</v>
      </c>
      <c r="K46" s="233">
        <f t="shared" si="9"/>
        <v>2.5013804667389471E-2</v>
      </c>
      <c r="L46" s="233">
        <f t="shared" si="9"/>
        <v>2.5291240323825338E-2</v>
      </c>
      <c r="M46" s="233">
        <f t="shared" si="9"/>
        <v>2.5276436343244009E-2</v>
      </c>
      <c r="N46" s="233">
        <f t="shared" si="9"/>
        <v>2.5277362260748414E-2</v>
      </c>
      <c r="O46" s="233">
        <f t="shared" si="9"/>
        <v>2.4696114619283036E-2</v>
      </c>
      <c r="P46" s="233">
        <f t="shared" si="9"/>
        <v>2.5261570344957775E-2</v>
      </c>
      <c r="Q46" s="233">
        <f t="shared" si="9"/>
        <v>2.4885643909365405E-2</v>
      </c>
      <c r="R46" s="233">
        <f t="shared" si="9"/>
        <v>2.4252749712186772E-2</v>
      </c>
      <c r="S46" s="233">
        <f t="shared" si="9"/>
        <v>2.4672045595309312E-2</v>
      </c>
      <c r="T46" s="233">
        <f t="shared" si="9"/>
        <v>2.4612842009833377E-2</v>
      </c>
      <c r="U46" s="233">
        <f t="shared" si="9"/>
        <v>2.4101388295974194E-2</v>
      </c>
      <c r="V46" s="233">
        <f t="shared" si="9"/>
        <v>2.3899926366681045E-2</v>
      </c>
      <c r="W46" s="233">
        <f t="shared" si="9"/>
        <v>2.431219350586528E-2</v>
      </c>
      <c r="X46" s="233">
        <f t="shared" si="9"/>
        <v>2.3574077313994361E-2</v>
      </c>
      <c r="Y46" s="233">
        <f t="shared" si="9"/>
        <v>2.4116890433267864E-2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0.40554720858339988</v>
      </c>
      <c r="C47" s="234">
        <f t="shared" si="10"/>
        <v>0.41858023155640417</v>
      </c>
      <c r="D47" s="234">
        <f t="shared" si="10"/>
        <v>0.40993983097939707</v>
      </c>
      <c r="E47" s="234">
        <f t="shared" si="10"/>
        <v>0.41657171701323509</v>
      </c>
      <c r="F47" s="234">
        <f t="shared" si="10"/>
        <v>0.38983231554264147</v>
      </c>
      <c r="G47" s="234">
        <f t="shared" si="10"/>
        <v>0.41700211543142202</v>
      </c>
      <c r="H47" s="234">
        <f t="shared" si="10"/>
        <v>0.41008797875687064</v>
      </c>
      <c r="I47" s="234">
        <f t="shared" si="10"/>
        <v>0.4079105647326749</v>
      </c>
      <c r="J47" s="234">
        <f t="shared" si="10"/>
        <v>0.40648356975179756</v>
      </c>
      <c r="K47" s="234">
        <f t="shared" si="10"/>
        <v>0.42141818156691013</v>
      </c>
      <c r="L47" s="234">
        <f t="shared" si="10"/>
        <v>0.42422600355201051</v>
      </c>
      <c r="M47" s="234">
        <f t="shared" si="10"/>
        <v>0.41379330489898314</v>
      </c>
      <c r="N47" s="234">
        <f t="shared" si="10"/>
        <v>0.41431689971693347</v>
      </c>
      <c r="O47" s="234">
        <f t="shared" si="10"/>
        <v>0.4109112943779501</v>
      </c>
      <c r="P47" s="234">
        <f t="shared" si="10"/>
        <v>0.40810243961374409</v>
      </c>
      <c r="Q47" s="234">
        <f t="shared" si="10"/>
        <v>0.40382172748218487</v>
      </c>
      <c r="R47" s="234">
        <f t="shared" si="10"/>
        <v>0.41382747786186141</v>
      </c>
      <c r="S47" s="234">
        <f t="shared" si="10"/>
        <v>0.40769818892670712</v>
      </c>
      <c r="T47" s="234">
        <f t="shared" si="10"/>
        <v>0.4144978314464699</v>
      </c>
      <c r="U47" s="234">
        <f t="shared" si="10"/>
        <v>0.41755631662383857</v>
      </c>
      <c r="V47" s="234">
        <f t="shared" si="10"/>
        <v>0.41395421828320156</v>
      </c>
      <c r="W47" s="234">
        <f t="shared" si="10"/>
        <v>0.42555462533409827</v>
      </c>
      <c r="X47" s="234">
        <f t="shared" si="10"/>
        <v>0.42477738796354336</v>
      </c>
      <c r="Y47" s="234">
        <f t="shared" si="10"/>
        <v>0.42830886145154912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0.4889299806531765</v>
      </c>
      <c r="C48" s="235">
        <f t="shared" si="11"/>
        <v>0.47275385521529467</v>
      </c>
      <c r="D48" s="235">
        <f t="shared" si="11"/>
        <v>0.4818868178023421</v>
      </c>
      <c r="E48" s="235">
        <f t="shared" si="11"/>
        <v>0.47560018609496796</v>
      </c>
      <c r="F48" s="235">
        <f t="shared" si="11"/>
        <v>0.50137534249072846</v>
      </c>
      <c r="G48" s="235">
        <f t="shared" si="11"/>
        <v>0.4727631753406894</v>
      </c>
      <c r="H48" s="235">
        <f t="shared" si="11"/>
        <v>0.47888269777793024</v>
      </c>
      <c r="I48" s="235">
        <f t="shared" si="11"/>
        <v>0.48033644322239427</v>
      </c>
      <c r="J48" s="235">
        <f t="shared" si="11"/>
        <v>0.48311818208694651</v>
      </c>
      <c r="K48" s="235">
        <f t="shared" si="11"/>
        <v>0.46637148945069562</v>
      </c>
      <c r="L48" s="235">
        <f t="shared" si="11"/>
        <v>0.46265316147221042</v>
      </c>
      <c r="M48" s="235">
        <f t="shared" si="11"/>
        <v>0.4725953259286092</v>
      </c>
      <c r="N48" s="235">
        <f t="shared" si="11"/>
        <v>0.47148957881914744</v>
      </c>
      <c r="O48" s="235">
        <f t="shared" si="11"/>
        <v>0.4751247300968604</v>
      </c>
      <c r="P48" s="235">
        <f t="shared" si="11"/>
        <v>0.47521654458246465</v>
      </c>
      <c r="Q48" s="235">
        <f t="shared" si="11"/>
        <v>0.47963703901550919</v>
      </c>
      <c r="R48" s="235">
        <f t="shared" si="11"/>
        <v>0.47142805058281423</v>
      </c>
      <c r="S48" s="235">
        <f t="shared" si="11"/>
        <v>0.4768524501192421</v>
      </c>
      <c r="T48" s="235">
        <f t="shared" si="11"/>
        <v>0.4700815027007057</v>
      </c>
      <c r="U48" s="235">
        <f t="shared" si="11"/>
        <v>0.46645767102958818</v>
      </c>
      <c r="V48" s="235">
        <f t="shared" si="11"/>
        <v>0.47217820831571922</v>
      </c>
      <c r="W48" s="235">
        <f t="shared" si="11"/>
        <v>0.45963706354886763</v>
      </c>
      <c r="X48" s="235">
        <f t="shared" si="11"/>
        <v>0.46444853110053125</v>
      </c>
      <c r="Y48" s="235">
        <f t="shared" si="11"/>
        <v>0.46008993536043419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AT: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17585.116542232583</v>
      </c>
      <c r="C5" s="223">
        <f t="shared" si="0"/>
        <v>17430.180738325136</v>
      </c>
      <c r="D5" s="223">
        <f t="shared" si="0"/>
        <v>17876.171408896626</v>
      </c>
      <c r="E5" s="223">
        <f t="shared" si="0"/>
        <v>18701.593763185545</v>
      </c>
      <c r="F5" s="223">
        <f t="shared" si="0"/>
        <v>19559.949720458684</v>
      </c>
      <c r="G5" s="223">
        <f t="shared" si="0"/>
        <v>19175.796212403617</v>
      </c>
      <c r="H5" s="223">
        <f t="shared" si="0"/>
        <v>19630.358639588572</v>
      </c>
      <c r="I5" s="223">
        <f t="shared" si="0"/>
        <v>19740.098759367007</v>
      </c>
      <c r="J5" s="223">
        <f t="shared" si="0"/>
        <v>19990.801106573468</v>
      </c>
      <c r="K5" s="223">
        <f t="shared" si="0"/>
        <v>17594.001037231908</v>
      </c>
      <c r="L5" s="223">
        <f t="shared" si="0"/>
        <v>19138.998817410189</v>
      </c>
      <c r="M5" s="223">
        <f t="shared" si="0"/>
        <v>19548.48113608094</v>
      </c>
      <c r="N5" s="223">
        <f t="shared" si="0"/>
        <v>19209.712904720491</v>
      </c>
      <c r="O5" s="223">
        <f t="shared" si="0"/>
        <v>19136.041400525886</v>
      </c>
      <c r="P5" s="223">
        <f t="shared" si="0"/>
        <v>18848.916474409802</v>
      </c>
      <c r="Q5" s="223">
        <f t="shared" si="0"/>
        <v>18836.699736089744</v>
      </c>
      <c r="R5" s="223">
        <f t="shared" si="0"/>
        <v>19022.718146602529</v>
      </c>
      <c r="S5" s="223">
        <f t="shared" si="0"/>
        <v>19342.144426704603</v>
      </c>
      <c r="T5" s="223">
        <f t="shared" si="0"/>
        <v>18402.422423276876</v>
      </c>
      <c r="U5" s="223">
        <f t="shared" si="0"/>
        <v>18926.386985650919</v>
      </c>
      <c r="V5" s="223">
        <f t="shared" si="0"/>
        <v>18330.517597494167</v>
      </c>
      <c r="W5" s="223">
        <f t="shared" si="0"/>
        <v>19295.055489396058</v>
      </c>
      <c r="X5" s="223">
        <f t="shared" si="0"/>
        <v>18984.274274467723</v>
      </c>
      <c r="Y5" s="223">
        <f t="shared" si="0"/>
        <v>17345.823695806408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154.24634731443456</v>
      </c>
      <c r="C10" s="225">
        <f t="shared" si="1"/>
        <v>167.63895299705416</v>
      </c>
      <c r="D10" s="225">
        <f t="shared" si="1"/>
        <v>155.9143500668267</v>
      </c>
      <c r="E10" s="225">
        <f t="shared" si="1"/>
        <v>168.10361781449245</v>
      </c>
      <c r="F10" s="225">
        <f t="shared" si="1"/>
        <v>157.75361865389456</v>
      </c>
      <c r="G10" s="225">
        <f t="shared" si="1"/>
        <v>177.8241093520239</v>
      </c>
      <c r="H10" s="225">
        <f t="shared" si="1"/>
        <v>171.3954945618699</v>
      </c>
      <c r="I10" s="225">
        <f t="shared" si="1"/>
        <v>166.71219857437913</v>
      </c>
      <c r="J10" s="225">
        <f t="shared" si="1"/>
        <v>172.03063999531753</v>
      </c>
      <c r="K10" s="225">
        <f t="shared" si="1"/>
        <v>178.02334953292939</v>
      </c>
      <c r="L10" s="225">
        <f t="shared" si="1"/>
        <v>188.57528151587451</v>
      </c>
      <c r="M10" s="225">
        <f t="shared" si="1"/>
        <v>179.80569946812165</v>
      </c>
      <c r="N10" s="225">
        <f t="shared" si="1"/>
        <v>179.82575274378411</v>
      </c>
      <c r="O10" s="225">
        <f t="shared" si="1"/>
        <v>156.35585484183869</v>
      </c>
      <c r="P10" s="225">
        <f t="shared" si="1"/>
        <v>143.12083217293369</v>
      </c>
      <c r="Q10" s="225">
        <f t="shared" si="1"/>
        <v>142.99416742809152</v>
      </c>
      <c r="R10" s="225">
        <f t="shared" si="1"/>
        <v>151.79739692581165</v>
      </c>
      <c r="S10" s="225">
        <f t="shared" si="1"/>
        <v>150.88694854044223</v>
      </c>
      <c r="T10" s="225">
        <f t="shared" si="1"/>
        <v>150.75533594837026</v>
      </c>
      <c r="U10" s="225">
        <f t="shared" si="1"/>
        <v>153.10465343679968</v>
      </c>
      <c r="V10" s="225">
        <f t="shared" si="1"/>
        <v>149.87332682640343</v>
      </c>
      <c r="W10" s="225">
        <f t="shared" si="1"/>
        <v>164.99178407603662</v>
      </c>
      <c r="X10" s="225">
        <f t="shared" si="1"/>
        <v>160.68141440121789</v>
      </c>
      <c r="Y10" s="225">
        <f t="shared" si="1"/>
        <v>150.47830328051748</v>
      </c>
      <c r="DA10" s="90"/>
    </row>
    <row r="11" spans="1:105" ht="12" customHeight="1" x14ac:dyDescent="0.25">
      <c r="A11" s="37" t="s">
        <v>82</v>
      </c>
      <c r="B11" s="226">
        <v>10.32541505349986</v>
      </c>
      <c r="C11" s="226">
        <v>16.746870285992586</v>
      </c>
      <c r="D11" s="226">
        <v>11.73173642704004</v>
      </c>
      <c r="E11" s="226">
        <v>17.97911141952622</v>
      </c>
      <c r="F11" s="226">
        <v>23.695546267268998</v>
      </c>
      <c r="G11" s="226">
        <v>22.951840394239845</v>
      </c>
      <c r="H11" s="226">
        <v>21.78232264203983</v>
      </c>
      <c r="I11" s="226">
        <v>20.364884972602997</v>
      </c>
      <c r="J11" s="226">
        <v>19.982825044651939</v>
      </c>
      <c r="K11" s="226">
        <v>19.052031574327174</v>
      </c>
      <c r="L11" s="226">
        <v>18.107427042814322</v>
      </c>
      <c r="M11" s="226">
        <v>17.697764874038345</v>
      </c>
      <c r="N11" s="226">
        <v>20.203885079510904</v>
      </c>
      <c r="O11" s="226">
        <v>7.6219133246167523</v>
      </c>
      <c r="P11" s="226">
        <v>6.5930499888670386</v>
      </c>
      <c r="Q11" s="226">
        <v>8.6250410235397776</v>
      </c>
      <c r="R11" s="226">
        <v>6.9423518975041665</v>
      </c>
      <c r="S11" s="226">
        <v>7.5426339548932519</v>
      </c>
      <c r="T11" s="226">
        <v>9.112843971875737</v>
      </c>
      <c r="U11" s="226">
        <v>9.145601995710944</v>
      </c>
      <c r="V11" s="226">
        <v>8.0658303845829753</v>
      </c>
      <c r="W11" s="226">
        <v>7.7755590779340658</v>
      </c>
      <c r="X11" s="226">
        <v>11.524318634124784</v>
      </c>
      <c r="Y11" s="226">
        <v>12.998254617428875</v>
      </c>
      <c r="DA11" s="69"/>
    </row>
    <row r="12" spans="1:105" ht="12" customHeight="1" x14ac:dyDescent="0.25">
      <c r="A12" s="37" t="s">
        <v>73</v>
      </c>
      <c r="B12" s="226">
        <v>143.92093226093471</v>
      </c>
      <c r="C12" s="226">
        <v>150.89208271106156</v>
      </c>
      <c r="D12" s="226">
        <v>144.18261363978667</v>
      </c>
      <c r="E12" s="226">
        <v>150.12450639496623</v>
      </c>
      <c r="F12" s="226">
        <v>134.05807238662555</v>
      </c>
      <c r="G12" s="226">
        <v>154.87226895778406</v>
      </c>
      <c r="H12" s="226">
        <v>149.61317191983008</v>
      </c>
      <c r="I12" s="226">
        <v>146.34731360177614</v>
      </c>
      <c r="J12" s="226">
        <v>152.04781495066558</v>
      </c>
      <c r="K12" s="226">
        <v>158.97131795860221</v>
      </c>
      <c r="L12" s="226">
        <v>170.46785447306019</v>
      </c>
      <c r="M12" s="226">
        <v>162.1079345940833</v>
      </c>
      <c r="N12" s="226">
        <v>159.6218676642732</v>
      </c>
      <c r="O12" s="226">
        <v>148.73394151722195</v>
      </c>
      <c r="P12" s="226">
        <v>136.52778218406664</v>
      </c>
      <c r="Q12" s="226">
        <v>134.36912640455174</v>
      </c>
      <c r="R12" s="226">
        <v>144.8550450283075</v>
      </c>
      <c r="S12" s="226">
        <v>143.34431458554897</v>
      </c>
      <c r="T12" s="226">
        <v>141.64249197649451</v>
      </c>
      <c r="U12" s="226">
        <v>143.95905144108875</v>
      </c>
      <c r="V12" s="226">
        <v>141.80749644182046</v>
      </c>
      <c r="W12" s="226">
        <v>157.21622499810255</v>
      </c>
      <c r="X12" s="226">
        <v>149.1570957670931</v>
      </c>
      <c r="Y12" s="226">
        <v>137.48004866308861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3721.9124907918908</v>
      </c>
      <c r="C16" s="228">
        <f t="shared" si="2"/>
        <v>3949.5328181363343</v>
      </c>
      <c r="D16" s="228">
        <f t="shared" si="2"/>
        <v>4138.0903465741412</v>
      </c>
      <c r="E16" s="228">
        <f t="shared" si="2"/>
        <v>4482.6935983495541</v>
      </c>
      <c r="F16" s="228">
        <f t="shared" si="2"/>
        <v>4496.704705568739</v>
      </c>
      <c r="G16" s="228">
        <f t="shared" si="2"/>
        <v>4193.2986196816273</v>
      </c>
      <c r="H16" s="228">
        <f t="shared" si="2"/>
        <v>4032.650048790093</v>
      </c>
      <c r="I16" s="228">
        <f t="shared" si="2"/>
        <v>3818.952793584715</v>
      </c>
      <c r="J16" s="228">
        <f t="shared" si="2"/>
        <v>3848.6291470657625</v>
      </c>
      <c r="K16" s="228">
        <f t="shared" si="2"/>
        <v>3809.9510095681389</v>
      </c>
      <c r="L16" s="228">
        <f t="shared" si="2"/>
        <v>4160.1874703291824</v>
      </c>
      <c r="M16" s="228">
        <f t="shared" si="2"/>
        <v>4099.6021546275633</v>
      </c>
      <c r="N16" s="228">
        <f t="shared" si="2"/>
        <v>3988.8682506660457</v>
      </c>
      <c r="O16" s="228">
        <f t="shared" si="2"/>
        <v>3770.0369508054355</v>
      </c>
      <c r="P16" s="228">
        <f t="shared" si="2"/>
        <v>3711.9907161243755</v>
      </c>
      <c r="Q16" s="228">
        <f t="shared" si="2"/>
        <v>3802.9780279462466</v>
      </c>
      <c r="R16" s="228">
        <f t="shared" si="2"/>
        <v>3976.0723632242161</v>
      </c>
      <c r="S16" s="228">
        <f t="shared" si="2"/>
        <v>3763.6345660578609</v>
      </c>
      <c r="T16" s="228">
        <f t="shared" si="2"/>
        <v>3891.5218481543125</v>
      </c>
      <c r="U16" s="228">
        <f t="shared" si="2"/>
        <v>3759.2028551170924</v>
      </c>
      <c r="V16" s="228">
        <f t="shared" si="2"/>
        <v>3635.067063657455</v>
      </c>
      <c r="W16" s="228">
        <f t="shared" si="2"/>
        <v>3862.4609009565274</v>
      </c>
      <c r="X16" s="228">
        <f t="shared" si="2"/>
        <v>3697.3080782589409</v>
      </c>
      <c r="Y16" s="228">
        <f t="shared" si="2"/>
        <v>3191.0986627730831</v>
      </c>
      <c r="DA16" s="92"/>
    </row>
    <row r="17" spans="1:105" ht="12" customHeight="1" x14ac:dyDescent="0.25">
      <c r="A17" s="46" t="s">
        <v>28</v>
      </c>
      <c r="B17" s="229">
        <v>432.14230574880582</v>
      </c>
      <c r="C17" s="229">
        <v>406.31989098134113</v>
      </c>
      <c r="D17" s="229">
        <v>474.07651902596587</v>
      </c>
      <c r="E17" s="229">
        <v>436.82302697233149</v>
      </c>
      <c r="F17" s="229">
        <v>422.24865451910404</v>
      </c>
      <c r="G17" s="229">
        <v>391.43809829619244</v>
      </c>
      <c r="H17" s="229">
        <v>397.60177089962309</v>
      </c>
      <c r="I17" s="229">
        <v>337.63334572267411</v>
      </c>
      <c r="J17" s="229">
        <v>269.84253429882</v>
      </c>
      <c r="K17" s="229">
        <v>295.0367396491186</v>
      </c>
      <c r="L17" s="229">
        <v>288.62629710062328</v>
      </c>
      <c r="M17" s="229">
        <v>308.38354451708318</v>
      </c>
      <c r="N17" s="229">
        <v>320.44466453012893</v>
      </c>
      <c r="O17" s="229">
        <v>345.402680457141</v>
      </c>
      <c r="P17" s="229">
        <v>335.73135388746209</v>
      </c>
      <c r="Q17" s="229">
        <v>408.72276804017292</v>
      </c>
      <c r="R17" s="229">
        <v>513.80125379404501</v>
      </c>
      <c r="S17" s="229">
        <v>387.49330129459207</v>
      </c>
      <c r="T17" s="229">
        <v>434.91369857876327</v>
      </c>
      <c r="U17" s="229">
        <v>264.37548206091384</v>
      </c>
      <c r="V17" s="229">
        <v>262.43200942602215</v>
      </c>
      <c r="W17" s="229">
        <v>279.57318890979218</v>
      </c>
      <c r="X17" s="229">
        <v>156.10934367730667</v>
      </c>
      <c r="Y17" s="229">
        <v>75.273122270314587</v>
      </c>
      <c r="DA17" s="73"/>
    </row>
    <row r="18" spans="1:105" ht="12" customHeight="1" x14ac:dyDescent="0.25">
      <c r="A18" s="46" t="s">
        <v>30</v>
      </c>
      <c r="B18" s="229">
        <v>4.2834355199926337</v>
      </c>
      <c r="C18" s="229">
        <v>1.4774399999974894</v>
      </c>
      <c r="D18" s="229">
        <v>4.0484966399928375</v>
      </c>
      <c r="E18" s="229">
        <v>4.152591359993453</v>
      </c>
      <c r="F18" s="229">
        <v>4.7568383999953063</v>
      </c>
      <c r="G18" s="229">
        <v>3.2621875199964805</v>
      </c>
      <c r="H18" s="229">
        <v>3.2746291199965922</v>
      </c>
      <c r="I18" s="229">
        <v>4.0856140799934604</v>
      </c>
      <c r="J18" s="229">
        <v>4.205882879994852</v>
      </c>
      <c r="K18" s="229">
        <v>4.3012684799941807</v>
      </c>
      <c r="L18" s="229">
        <v>7.5211545599919845</v>
      </c>
      <c r="M18" s="229">
        <v>4.5158860799957168</v>
      </c>
      <c r="N18" s="229">
        <v>5.2495257599924185</v>
      </c>
      <c r="O18" s="229">
        <v>1.4876006399980595</v>
      </c>
      <c r="P18" s="229">
        <v>1.9993651199964602</v>
      </c>
      <c r="Q18" s="229">
        <v>0.20466431999968038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39.788033125023773</v>
      </c>
      <c r="C19" s="229">
        <v>35.869972272867116</v>
      </c>
      <c r="D19" s="229">
        <v>33.530765631931096</v>
      </c>
      <c r="E19" s="229">
        <v>28.991400231614577</v>
      </c>
      <c r="F19" s="229">
        <v>27.710731166667909</v>
      </c>
      <c r="G19" s="229">
        <v>33.117537929891292</v>
      </c>
      <c r="H19" s="229">
        <v>41.94150768968894</v>
      </c>
      <c r="I19" s="229">
        <v>31.415208299505771</v>
      </c>
      <c r="J19" s="229">
        <v>27.763107896601262</v>
      </c>
      <c r="K19" s="229">
        <v>32.325023229694359</v>
      </c>
      <c r="L19" s="229">
        <v>38.002282364111188</v>
      </c>
      <c r="M19" s="229">
        <v>36.806249998237959</v>
      </c>
      <c r="N19" s="229">
        <v>33.546062142353954</v>
      </c>
      <c r="O19" s="229">
        <v>26.026164294098649</v>
      </c>
      <c r="P19" s="229">
        <v>25.87207473924305</v>
      </c>
      <c r="Q19" s="229">
        <v>27.288869096693379</v>
      </c>
      <c r="R19" s="229">
        <v>26.999596055580252</v>
      </c>
      <c r="S19" s="229">
        <v>29.640441976902753</v>
      </c>
      <c r="T19" s="229">
        <v>29.363665679775476</v>
      </c>
      <c r="U19" s="229">
        <v>26.19994981282586</v>
      </c>
      <c r="V19" s="229">
        <v>25.95333469059948</v>
      </c>
      <c r="W19" s="229">
        <v>26.752497946542022</v>
      </c>
      <c r="X19" s="229">
        <v>29.494437008302476</v>
      </c>
      <c r="Y19" s="229">
        <v>31.578110965011717</v>
      </c>
      <c r="DA19" s="73"/>
    </row>
    <row r="20" spans="1:105" ht="12" customHeight="1" x14ac:dyDescent="0.25">
      <c r="A20" s="46" t="s">
        <v>82</v>
      </c>
      <c r="B20" s="229">
        <v>89.033165251769788</v>
      </c>
      <c r="C20" s="229">
        <v>182.00801365144218</v>
      </c>
      <c r="D20" s="229">
        <v>119.35918123397695</v>
      </c>
      <c r="E20" s="229">
        <v>169.37849998886563</v>
      </c>
      <c r="F20" s="229">
        <v>216.33953438194453</v>
      </c>
      <c r="G20" s="229">
        <v>222.59097251377301</v>
      </c>
      <c r="H20" s="229">
        <v>200.67692068832767</v>
      </c>
      <c r="I20" s="229">
        <v>176.20140705887584</v>
      </c>
      <c r="J20" s="229">
        <v>157.39723825066935</v>
      </c>
      <c r="K20" s="229">
        <v>154.36178061425198</v>
      </c>
      <c r="L20" s="229">
        <v>149.41188888540918</v>
      </c>
      <c r="M20" s="229">
        <v>148.21606358943251</v>
      </c>
      <c r="N20" s="229">
        <v>147.71205637064543</v>
      </c>
      <c r="O20" s="229">
        <v>62.291350140825145</v>
      </c>
      <c r="P20" s="229">
        <v>52.516993336380715</v>
      </c>
      <c r="Q20" s="229">
        <v>68.233548073205512</v>
      </c>
      <c r="R20" s="229">
        <v>57.550563804165677</v>
      </c>
      <c r="S20" s="229">
        <v>64.081616706464956</v>
      </c>
      <c r="T20" s="229">
        <v>85.346269643196322</v>
      </c>
      <c r="U20" s="229">
        <v>89.860558591027058</v>
      </c>
      <c r="V20" s="229">
        <v>79.550919911262071</v>
      </c>
      <c r="W20" s="229">
        <v>73.547741009982232</v>
      </c>
      <c r="X20" s="229">
        <v>142.30022980537919</v>
      </c>
      <c r="Y20" s="229">
        <v>186.8539808166577</v>
      </c>
      <c r="DA20" s="73"/>
    </row>
    <row r="21" spans="1:105" ht="12" customHeight="1" x14ac:dyDescent="0.25">
      <c r="A21" s="46" t="s">
        <v>32</v>
      </c>
      <c r="B21" s="229">
        <v>392.67009765571038</v>
      </c>
      <c r="C21" s="229">
        <v>390.0931885919494</v>
      </c>
      <c r="D21" s="229">
        <v>335.56487761184815</v>
      </c>
      <c r="E21" s="229">
        <v>388.82392767757523</v>
      </c>
      <c r="F21" s="229">
        <v>371.82724172147391</v>
      </c>
      <c r="G21" s="229">
        <v>386.4058428438338</v>
      </c>
      <c r="H21" s="229">
        <v>360.14582365515844</v>
      </c>
      <c r="I21" s="229">
        <v>309.45722330088245</v>
      </c>
      <c r="J21" s="229">
        <v>256.87383503215841</v>
      </c>
      <c r="K21" s="229">
        <v>271.2191360850822</v>
      </c>
      <c r="L21" s="229">
        <v>254.73504904660345</v>
      </c>
      <c r="M21" s="229">
        <v>245.98381809926366</v>
      </c>
      <c r="N21" s="229">
        <v>198.6145636818292</v>
      </c>
      <c r="O21" s="229">
        <v>198.30728325975127</v>
      </c>
      <c r="P21" s="229">
        <v>163.87452576148723</v>
      </c>
      <c r="Q21" s="229">
        <v>145.0879394797449</v>
      </c>
      <c r="R21" s="229">
        <v>129.28745222971017</v>
      </c>
      <c r="S21" s="229">
        <v>102.59554075401358</v>
      </c>
      <c r="T21" s="229">
        <v>52.393756722297319</v>
      </c>
      <c r="U21" s="229">
        <v>54.238102780459343</v>
      </c>
      <c r="V21" s="229">
        <v>40.575939027529934</v>
      </c>
      <c r="W21" s="229">
        <v>49.600514047958484</v>
      </c>
      <c r="X21" s="229">
        <v>39.516441509226773</v>
      </c>
      <c r="Y21" s="229">
        <v>19.820148659499974</v>
      </c>
      <c r="DA21" s="73"/>
    </row>
    <row r="22" spans="1:105" ht="12" customHeight="1" x14ac:dyDescent="0.25">
      <c r="A22" s="46" t="s">
        <v>33</v>
      </c>
      <c r="B22" s="229">
        <v>5.2211609658301334</v>
      </c>
      <c r="C22" s="229">
        <v>8.1142034545426736</v>
      </c>
      <c r="D22" s="229">
        <v>11.431479900934121</v>
      </c>
      <c r="E22" s="229">
        <v>11.655154148751064</v>
      </c>
      <c r="F22" s="229">
        <v>13.996159341714442</v>
      </c>
      <c r="G22" s="229">
        <v>27.474059326536544</v>
      </c>
      <c r="H22" s="229">
        <v>31.921029313913628</v>
      </c>
      <c r="I22" s="229">
        <v>35.580465543517441</v>
      </c>
      <c r="J22" s="229">
        <v>43.120467546386145</v>
      </c>
      <c r="K22" s="229">
        <v>42.868383531702236</v>
      </c>
      <c r="L22" s="229">
        <v>53.326156876525758</v>
      </c>
      <c r="M22" s="229">
        <v>53.946200872287584</v>
      </c>
      <c r="N22" s="229">
        <v>54.804085556363091</v>
      </c>
      <c r="O22" s="229">
        <v>25.337343924307774</v>
      </c>
      <c r="P22" s="229">
        <v>18.924175099930189</v>
      </c>
      <c r="Q22" s="229">
        <v>16.485717346166407</v>
      </c>
      <c r="R22" s="229">
        <v>19.492761350262331</v>
      </c>
      <c r="S22" s="229">
        <v>17.89247530651744</v>
      </c>
      <c r="T22" s="229">
        <v>17.276524873554646</v>
      </c>
      <c r="U22" s="229">
        <v>18.677470059603802</v>
      </c>
      <c r="V22" s="229">
        <v>14.377762300412328</v>
      </c>
      <c r="W22" s="229">
        <v>16.321425176322997</v>
      </c>
      <c r="X22" s="229">
        <v>18.536208376902195</v>
      </c>
      <c r="Y22" s="229">
        <v>17.713075414608465</v>
      </c>
      <c r="DA22" s="73"/>
    </row>
    <row r="23" spans="1:105" ht="12" customHeight="1" x14ac:dyDescent="0.25">
      <c r="A23" s="46" t="s">
        <v>73</v>
      </c>
      <c r="B23" s="229">
        <v>2324.6939415240067</v>
      </c>
      <c r="C23" s="229">
        <v>2408.005798308779</v>
      </c>
      <c r="D23" s="229">
        <v>2528.2741444419848</v>
      </c>
      <c r="E23" s="229">
        <v>2521.4514963520942</v>
      </c>
      <c r="F23" s="229">
        <v>2335.5655898578812</v>
      </c>
      <c r="G23" s="229">
        <v>2503.4567243128045</v>
      </c>
      <c r="H23" s="229">
        <v>2408.3535487356967</v>
      </c>
      <c r="I23" s="229">
        <v>2403.1499231577523</v>
      </c>
      <c r="J23" s="229">
        <v>2548.0213074901003</v>
      </c>
      <c r="K23" s="229">
        <v>2524.4030846922428</v>
      </c>
      <c r="L23" s="229">
        <v>2704.5858744016318</v>
      </c>
      <c r="M23" s="229">
        <v>2651.1007517228145</v>
      </c>
      <c r="N23" s="229">
        <v>2592.7075926440712</v>
      </c>
      <c r="O23" s="229">
        <v>2615.3786710966115</v>
      </c>
      <c r="P23" s="229">
        <v>2547.5296876660032</v>
      </c>
      <c r="Q23" s="229">
        <v>2618.1827085138557</v>
      </c>
      <c r="R23" s="229">
        <v>2635.7794216728362</v>
      </c>
      <c r="S23" s="229">
        <v>2618.1305085462618</v>
      </c>
      <c r="T23" s="229">
        <v>2698.2662013352146</v>
      </c>
      <c r="U23" s="229">
        <v>2841.6731050465064</v>
      </c>
      <c r="V23" s="229">
        <v>2700.6669144817502</v>
      </c>
      <c r="W23" s="229">
        <v>2879.1028084261134</v>
      </c>
      <c r="X23" s="229">
        <v>2639.2093961095597</v>
      </c>
      <c r="Y23" s="229">
        <v>2241.1040542396336</v>
      </c>
      <c r="DA23" s="73"/>
    </row>
    <row r="24" spans="1:105" ht="12" customHeight="1" x14ac:dyDescent="0.25">
      <c r="A24" s="46" t="s">
        <v>36</v>
      </c>
      <c r="B24" s="229">
        <v>127.18536797990514</v>
      </c>
      <c r="C24" s="229">
        <v>59.426745146299666</v>
      </c>
      <c r="D24" s="229">
        <v>58.768888597371379</v>
      </c>
      <c r="E24" s="229">
        <v>62.586680762345729</v>
      </c>
      <c r="F24" s="229">
        <v>48.35953642158718</v>
      </c>
      <c r="G24" s="229">
        <v>34.945804531710955</v>
      </c>
      <c r="H24" s="229">
        <v>40.366651695054102</v>
      </c>
      <c r="I24" s="229">
        <v>41.998318272015965</v>
      </c>
      <c r="J24" s="229">
        <v>50.807871643576803</v>
      </c>
      <c r="K24" s="229">
        <v>43.210637321357126</v>
      </c>
      <c r="L24" s="229">
        <v>44.351648570507741</v>
      </c>
      <c r="M24" s="229">
        <v>42.778497869645854</v>
      </c>
      <c r="N24" s="229">
        <v>40.281120519577073</v>
      </c>
      <c r="O24" s="229">
        <v>44.269368445319451</v>
      </c>
      <c r="P24" s="229">
        <v>38.114350328686371</v>
      </c>
      <c r="Q24" s="229">
        <v>36.347235163386628</v>
      </c>
      <c r="R24" s="229">
        <v>37.800321171655902</v>
      </c>
      <c r="S24" s="229">
        <v>37.898224391494537</v>
      </c>
      <c r="T24" s="229">
        <v>28.942742687079612</v>
      </c>
      <c r="U24" s="229">
        <v>33.616243796339532</v>
      </c>
      <c r="V24" s="229">
        <v>32.647857833216079</v>
      </c>
      <c r="W24" s="229">
        <v>36.391783979359445</v>
      </c>
      <c r="X24" s="229">
        <v>32.712589620276297</v>
      </c>
      <c r="Y24" s="229">
        <v>33.636244105950041</v>
      </c>
      <c r="DA24" s="73"/>
    </row>
    <row r="25" spans="1:105" ht="12" customHeight="1" x14ac:dyDescent="0.25">
      <c r="A25" s="46" t="s">
        <v>38</v>
      </c>
      <c r="B25" s="229">
        <v>306.8949830208465</v>
      </c>
      <c r="C25" s="229">
        <v>458.21756572911545</v>
      </c>
      <c r="D25" s="229">
        <v>573.03599349013666</v>
      </c>
      <c r="E25" s="229">
        <v>858.83082085598323</v>
      </c>
      <c r="F25" s="229">
        <v>1055.9004197583706</v>
      </c>
      <c r="G25" s="229">
        <v>590.60739240688815</v>
      </c>
      <c r="H25" s="229">
        <v>548.36816699263386</v>
      </c>
      <c r="I25" s="229">
        <v>479.43128814949739</v>
      </c>
      <c r="J25" s="229">
        <v>490.59690202745554</v>
      </c>
      <c r="K25" s="229">
        <v>442.22495596469514</v>
      </c>
      <c r="L25" s="229">
        <v>619.62711852377799</v>
      </c>
      <c r="M25" s="229">
        <v>607.87114187880195</v>
      </c>
      <c r="N25" s="229">
        <v>595.50857946108408</v>
      </c>
      <c r="O25" s="229">
        <v>451.53648854738299</v>
      </c>
      <c r="P25" s="229">
        <v>527.42819018518617</v>
      </c>
      <c r="Q25" s="229">
        <v>482.42457791302093</v>
      </c>
      <c r="R25" s="229">
        <v>555.36099314596049</v>
      </c>
      <c r="S25" s="229">
        <v>505.90245708161387</v>
      </c>
      <c r="T25" s="229">
        <v>545.01898863443114</v>
      </c>
      <c r="U25" s="229">
        <v>430.56194296941658</v>
      </c>
      <c r="V25" s="229">
        <v>478.86232598666288</v>
      </c>
      <c r="W25" s="229">
        <v>501.17094146045679</v>
      </c>
      <c r="X25" s="229">
        <v>639.4294321519875</v>
      </c>
      <c r="Y25" s="229">
        <v>585.11992630140742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6477.3099412773345</v>
      </c>
      <c r="C27" s="228">
        <f t="shared" si="3"/>
        <v>6006.0744771648378</v>
      </c>
      <c r="D27" s="228">
        <f t="shared" si="3"/>
        <v>5999.6281557051461</v>
      </c>
      <c r="E27" s="228">
        <f t="shared" si="3"/>
        <v>6402.5870252153736</v>
      </c>
      <c r="F27" s="228">
        <f t="shared" si="3"/>
        <v>7059.9039713898137</v>
      </c>
      <c r="G27" s="228">
        <f t="shared" si="3"/>
        <v>6664.9904280148658</v>
      </c>
      <c r="H27" s="228">
        <f t="shared" si="3"/>
        <v>7056.5517038586149</v>
      </c>
      <c r="I27" s="228">
        <f t="shared" si="3"/>
        <v>6969.0806540158101</v>
      </c>
      <c r="J27" s="228">
        <f t="shared" si="3"/>
        <v>7125.7042914976964</v>
      </c>
      <c r="K27" s="228">
        <f t="shared" si="3"/>
        <v>6616.4290234444725</v>
      </c>
      <c r="L27" s="228">
        <f t="shared" si="3"/>
        <v>6752.3357120587598</v>
      </c>
      <c r="M27" s="228">
        <f t="shared" si="3"/>
        <v>6942.5699638942315</v>
      </c>
      <c r="N27" s="228">
        <f t="shared" si="3"/>
        <v>6861.0134649366419</v>
      </c>
      <c r="O27" s="228">
        <f t="shared" si="3"/>
        <v>6712.9032240828928</v>
      </c>
      <c r="P27" s="228">
        <f t="shared" si="3"/>
        <v>6453.4548736221996</v>
      </c>
      <c r="Q27" s="228">
        <f t="shared" si="3"/>
        <v>6475.4942752805</v>
      </c>
      <c r="R27" s="228">
        <f t="shared" si="3"/>
        <v>6578.2494125304256</v>
      </c>
      <c r="S27" s="228">
        <f t="shared" si="3"/>
        <v>6712.4715937830424</v>
      </c>
      <c r="T27" s="228">
        <f t="shared" si="3"/>
        <v>6487.3891122874684</v>
      </c>
      <c r="U27" s="228">
        <f t="shared" si="3"/>
        <v>6582.1323053863925</v>
      </c>
      <c r="V27" s="228">
        <f t="shared" si="3"/>
        <v>6604.1944845802755</v>
      </c>
      <c r="W27" s="228">
        <f t="shared" si="3"/>
        <v>6414.0380822845891</v>
      </c>
      <c r="X27" s="228">
        <f t="shared" si="3"/>
        <v>6723.3669044899525</v>
      </c>
      <c r="Y27" s="228">
        <f t="shared" si="3"/>
        <v>6159.6260791963259</v>
      </c>
      <c r="DA27" s="92"/>
    </row>
    <row r="28" spans="1:105" ht="12" customHeight="1" x14ac:dyDescent="0.25">
      <c r="A28" s="18" t="s">
        <v>28</v>
      </c>
      <c r="B28" s="230">
        <v>639.56626781250702</v>
      </c>
      <c r="C28" s="230">
        <v>607.20963860786719</v>
      </c>
      <c r="D28" s="230">
        <v>510.55250751025665</v>
      </c>
      <c r="E28" s="230">
        <v>477.30495568815792</v>
      </c>
      <c r="F28" s="230">
        <v>451.48425344506052</v>
      </c>
      <c r="G28" s="230">
        <v>486.5518608193093</v>
      </c>
      <c r="H28" s="230">
        <v>641.37507297322497</v>
      </c>
      <c r="I28" s="230">
        <v>666.86148110123122</v>
      </c>
      <c r="J28" s="230">
        <v>604.95796374770123</v>
      </c>
      <c r="K28" s="230">
        <v>447.02923064693198</v>
      </c>
      <c r="L28" s="230">
        <v>323.54302062566808</v>
      </c>
      <c r="M28" s="230">
        <v>292.10835595269401</v>
      </c>
      <c r="N28" s="230">
        <v>303.70137515282721</v>
      </c>
      <c r="O28" s="230">
        <v>285.26304130082445</v>
      </c>
      <c r="P28" s="230">
        <v>301.39204689552901</v>
      </c>
      <c r="Q28" s="230">
        <v>305.81850060076277</v>
      </c>
      <c r="R28" s="230">
        <v>245.33262214810915</v>
      </c>
      <c r="S28" s="230">
        <v>255.31088003159749</v>
      </c>
      <c r="T28" s="230">
        <v>272.29109715623918</v>
      </c>
      <c r="U28" s="230">
        <v>233.05716228109736</v>
      </c>
      <c r="V28" s="230">
        <v>363.96641249106335</v>
      </c>
      <c r="W28" s="230">
        <v>260.31393736181633</v>
      </c>
      <c r="X28" s="230">
        <v>237.82805871767502</v>
      </c>
      <c r="Y28" s="230">
        <v>143.70004054762148</v>
      </c>
      <c r="DA28" s="71"/>
    </row>
    <row r="29" spans="1:105" ht="12" customHeight="1" x14ac:dyDescent="0.25">
      <c r="A29" s="18" t="s">
        <v>42</v>
      </c>
      <c r="B29" s="230">
        <v>617.2496504652197</v>
      </c>
      <c r="C29" s="230">
        <v>424.35934779051439</v>
      </c>
      <c r="D29" s="230">
        <v>572.7364454115085</v>
      </c>
      <c r="E29" s="230">
        <v>599.44436844203085</v>
      </c>
      <c r="F29" s="230">
        <v>640.99015277271371</v>
      </c>
      <c r="G29" s="230">
        <v>692.71050677293567</v>
      </c>
      <c r="H29" s="230">
        <v>722.51591697805247</v>
      </c>
      <c r="I29" s="230">
        <v>664.63008671330283</v>
      </c>
      <c r="J29" s="230">
        <v>705.23130743735965</v>
      </c>
      <c r="K29" s="230">
        <v>621.9270762164582</v>
      </c>
      <c r="L29" s="230">
        <v>630.12867081855291</v>
      </c>
      <c r="M29" s="230">
        <v>643.11472752124075</v>
      </c>
      <c r="N29" s="230">
        <v>635.57705478837636</v>
      </c>
      <c r="O29" s="230">
        <v>669.11395373289702</v>
      </c>
      <c r="P29" s="230">
        <v>684.99477941989107</v>
      </c>
      <c r="Q29" s="230">
        <v>680.93236249827783</v>
      </c>
      <c r="R29" s="230">
        <v>670.82188686012853</v>
      </c>
      <c r="S29" s="230">
        <v>655.56909169686583</v>
      </c>
      <c r="T29" s="230">
        <v>507.59100021235122</v>
      </c>
      <c r="U29" s="230">
        <v>743.30766531932716</v>
      </c>
      <c r="V29" s="230">
        <v>778.05648287672818</v>
      </c>
      <c r="W29" s="230">
        <v>420.33717204622371</v>
      </c>
      <c r="X29" s="230">
        <v>609.50999561652645</v>
      </c>
      <c r="Y29" s="230">
        <v>749.6951131760394</v>
      </c>
      <c r="DA29" s="71"/>
    </row>
    <row r="30" spans="1:105" ht="12" customHeight="1" x14ac:dyDescent="0.25">
      <c r="A30" s="18" t="s">
        <v>31</v>
      </c>
      <c r="B30" s="230">
        <v>122.75789499494059</v>
      </c>
      <c r="C30" s="230">
        <v>100.55255584707245</v>
      </c>
      <c r="D30" s="230">
        <v>85.476086768074111</v>
      </c>
      <c r="E30" s="230">
        <v>87.112801688313098</v>
      </c>
      <c r="F30" s="230">
        <v>56.464769793157394</v>
      </c>
      <c r="G30" s="230">
        <v>65.858345670065063</v>
      </c>
      <c r="H30" s="230">
        <v>82.829756870250847</v>
      </c>
      <c r="I30" s="230">
        <v>76.941928980424422</v>
      </c>
      <c r="J30" s="230">
        <v>80.86957446329113</v>
      </c>
      <c r="K30" s="230">
        <v>88.022300330210911</v>
      </c>
      <c r="L30" s="230">
        <v>92.968860075906818</v>
      </c>
      <c r="M30" s="230">
        <v>86.867831761772877</v>
      </c>
      <c r="N30" s="230">
        <v>87.89821705761122</v>
      </c>
      <c r="O30" s="230">
        <v>54.662884985909812</v>
      </c>
      <c r="P30" s="230">
        <v>48.037611500707669</v>
      </c>
      <c r="Q30" s="230">
        <v>43.349713143236222</v>
      </c>
      <c r="R30" s="230">
        <v>43.024972704381895</v>
      </c>
      <c r="S30" s="230">
        <v>45.590179663050762</v>
      </c>
      <c r="T30" s="230">
        <v>46.661561640247953</v>
      </c>
      <c r="U30" s="230">
        <v>45.803182547124713</v>
      </c>
      <c r="V30" s="230">
        <v>45.479626069404063</v>
      </c>
      <c r="W30" s="230">
        <v>46.106573293504496</v>
      </c>
      <c r="X30" s="230">
        <v>52.243637151714019</v>
      </c>
      <c r="Y30" s="230">
        <v>60.587061515137982</v>
      </c>
      <c r="DA30" s="71"/>
    </row>
    <row r="31" spans="1:105" ht="12" customHeight="1" x14ac:dyDescent="0.25">
      <c r="A31" s="18" t="s">
        <v>82</v>
      </c>
      <c r="B31" s="230">
        <v>563.4813324965512</v>
      </c>
      <c r="C31" s="230">
        <v>670.23022110470959</v>
      </c>
      <c r="D31" s="230">
        <v>576.1495965807801</v>
      </c>
      <c r="E31" s="230">
        <v>890.94579607337482</v>
      </c>
      <c r="F31" s="230">
        <v>1241.0463164693497</v>
      </c>
      <c r="G31" s="230">
        <v>1180.6135004948105</v>
      </c>
      <c r="H31" s="230">
        <v>1135.3368857118799</v>
      </c>
      <c r="I31" s="230">
        <v>1108.358271770539</v>
      </c>
      <c r="J31" s="230">
        <v>1120.1901940637595</v>
      </c>
      <c r="K31" s="230">
        <v>1058.9757732499497</v>
      </c>
      <c r="L31" s="230">
        <v>1003.7462169140177</v>
      </c>
      <c r="M31" s="230">
        <v>1010.5524573384548</v>
      </c>
      <c r="N31" s="230">
        <v>1043.0738900287358</v>
      </c>
      <c r="O31" s="230">
        <v>620.0377348967927</v>
      </c>
      <c r="P31" s="230">
        <v>532.36143259636401</v>
      </c>
      <c r="Q31" s="230">
        <v>565.00278378572193</v>
      </c>
      <c r="R31" s="230">
        <v>513.79501425997069</v>
      </c>
      <c r="S31" s="230">
        <v>580.65890190075152</v>
      </c>
      <c r="T31" s="230">
        <v>625.53466270708452</v>
      </c>
      <c r="U31" s="230">
        <v>636.21107541564243</v>
      </c>
      <c r="V31" s="230">
        <v>576.38223470661819</v>
      </c>
      <c r="W31" s="230">
        <v>580.84891243432889</v>
      </c>
      <c r="X31" s="230">
        <v>735.78590628312372</v>
      </c>
      <c r="Y31" s="230">
        <v>756.04807928877392</v>
      </c>
      <c r="DA31" s="71"/>
    </row>
    <row r="32" spans="1:105" ht="12" customHeight="1" x14ac:dyDescent="0.25">
      <c r="A32" s="18" t="s">
        <v>32</v>
      </c>
      <c r="B32" s="230">
        <v>496.84017626457603</v>
      </c>
      <c r="C32" s="230">
        <v>409.30100836782395</v>
      </c>
      <c r="D32" s="230">
        <v>348.26449390811507</v>
      </c>
      <c r="E32" s="230">
        <v>400.08337424220974</v>
      </c>
      <c r="F32" s="230">
        <v>431.52810147814779</v>
      </c>
      <c r="G32" s="230">
        <v>448.43414851601352</v>
      </c>
      <c r="H32" s="230">
        <v>457.33266658466874</v>
      </c>
      <c r="I32" s="230">
        <v>391.50349269872032</v>
      </c>
      <c r="J32" s="230">
        <v>420.89177280743803</v>
      </c>
      <c r="K32" s="230">
        <v>360.93282511419557</v>
      </c>
      <c r="L32" s="230">
        <v>336.02326831290145</v>
      </c>
      <c r="M32" s="230">
        <v>336.9516812603851</v>
      </c>
      <c r="N32" s="230">
        <v>305.98102103772209</v>
      </c>
      <c r="O32" s="230">
        <v>245.643141380093</v>
      </c>
      <c r="P32" s="230">
        <v>199.16023607827111</v>
      </c>
      <c r="Q32" s="230">
        <v>203.83788595998772</v>
      </c>
      <c r="R32" s="230">
        <v>190.46476521024701</v>
      </c>
      <c r="S32" s="230">
        <v>155.54602900597223</v>
      </c>
      <c r="T32" s="230">
        <v>73.020156797754439</v>
      </c>
      <c r="U32" s="230">
        <v>113.17438201966813</v>
      </c>
      <c r="V32" s="230">
        <v>72.000472412522356</v>
      </c>
      <c r="W32" s="230">
        <v>80.64195203220612</v>
      </c>
      <c r="X32" s="230">
        <v>52.063052730785714</v>
      </c>
      <c r="Y32" s="230">
        <v>25.572536460537968</v>
      </c>
      <c r="DA32" s="71"/>
    </row>
    <row r="33" spans="1:105" ht="12" customHeight="1" x14ac:dyDescent="0.25">
      <c r="A33" s="18" t="s">
        <v>33</v>
      </c>
      <c r="B33" s="230">
        <v>77.384052034324228</v>
      </c>
      <c r="C33" s="230">
        <v>64.494700545563859</v>
      </c>
      <c r="D33" s="230">
        <v>196.66131809933995</v>
      </c>
      <c r="E33" s="230">
        <v>202.54785185151098</v>
      </c>
      <c r="F33" s="230">
        <v>294.91085865870622</v>
      </c>
      <c r="G33" s="230">
        <v>195.41186911367339</v>
      </c>
      <c r="H33" s="230">
        <v>123.73344004625727</v>
      </c>
      <c r="I33" s="230">
        <v>116.81049905661861</v>
      </c>
      <c r="J33" s="230">
        <v>118.60124921372146</v>
      </c>
      <c r="K33" s="230">
        <v>97.440081428352954</v>
      </c>
      <c r="L33" s="230">
        <v>142.64911348369009</v>
      </c>
      <c r="M33" s="230">
        <v>195.55136172790105</v>
      </c>
      <c r="N33" s="230">
        <v>162.12509244376176</v>
      </c>
      <c r="O33" s="230">
        <v>151.64117643590811</v>
      </c>
      <c r="P33" s="230">
        <v>145.13261902021191</v>
      </c>
      <c r="Q33" s="230">
        <v>140.77898845398366</v>
      </c>
      <c r="R33" s="230">
        <v>148.96336488987771</v>
      </c>
      <c r="S33" s="230">
        <v>119.93339869352253</v>
      </c>
      <c r="T33" s="230">
        <v>116.47670188649475</v>
      </c>
      <c r="U33" s="230">
        <v>89.941776740460028</v>
      </c>
      <c r="V33" s="230">
        <v>60.003126139593505</v>
      </c>
      <c r="W33" s="230">
        <v>132.9090997838108</v>
      </c>
      <c r="X33" s="230">
        <v>162.67870198315387</v>
      </c>
      <c r="Y33" s="230">
        <v>173.36063222551655</v>
      </c>
      <c r="DA33" s="71"/>
    </row>
    <row r="34" spans="1:105" ht="12" customHeight="1" x14ac:dyDescent="0.25">
      <c r="A34" s="18" t="s">
        <v>73</v>
      </c>
      <c r="B34" s="230">
        <v>2378.0716962121778</v>
      </c>
      <c r="C34" s="230">
        <v>2466.0183889770565</v>
      </c>
      <c r="D34" s="230">
        <v>2593.7512219153455</v>
      </c>
      <c r="E34" s="230">
        <v>2642.6984572503284</v>
      </c>
      <c r="F34" s="230">
        <v>2789.9701277527397</v>
      </c>
      <c r="G34" s="230">
        <v>2907.8871334072383</v>
      </c>
      <c r="H34" s="230">
        <v>2879.5891723422787</v>
      </c>
      <c r="I34" s="230">
        <v>2918.1222198767296</v>
      </c>
      <c r="J34" s="230">
        <v>2929.2320376756788</v>
      </c>
      <c r="K34" s="230">
        <v>2843.066307905402</v>
      </c>
      <c r="L34" s="230">
        <v>3086.2296831624412</v>
      </c>
      <c r="M34" s="230">
        <v>3134.6389328006007</v>
      </c>
      <c r="N34" s="230">
        <v>3158.928257769167</v>
      </c>
      <c r="O34" s="230">
        <v>3357.124937063244</v>
      </c>
      <c r="P34" s="230">
        <v>3286.2339640661949</v>
      </c>
      <c r="Q34" s="230">
        <v>3252.8658959165623</v>
      </c>
      <c r="R34" s="230">
        <v>3349.6531125365668</v>
      </c>
      <c r="S34" s="230">
        <v>3449.4052980260285</v>
      </c>
      <c r="T34" s="230">
        <v>3455.834615928678</v>
      </c>
      <c r="U34" s="230">
        <v>3381.8477469475206</v>
      </c>
      <c r="V34" s="230">
        <v>3387.4972856240338</v>
      </c>
      <c r="W34" s="230">
        <v>3495.2670300535619</v>
      </c>
      <c r="X34" s="230">
        <v>3443.9246729790261</v>
      </c>
      <c r="Y34" s="230">
        <v>3038.0214295899659</v>
      </c>
      <c r="DA34" s="71"/>
    </row>
    <row r="35" spans="1:105" ht="12" customHeight="1" x14ac:dyDescent="0.25">
      <c r="A35" s="18" t="s">
        <v>36</v>
      </c>
      <c r="B35" s="230">
        <v>1086.051568017471</v>
      </c>
      <c r="C35" s="230">
        <v>630.17823885269047</v>
      </c>
      <c r="D35" s="230">
        <v>480.43687940162397</v>
      </c>
      <c r="E35" s="230">
        <v>523.12878323567065</v>
      </c>
      <c r="F35" s="230">
        <v>409.18303957769888</v>
      </c>
      <c r="G35" s="230">
        <v>316.26269162781153</v>
      </c>
      <c r="H35" s="230">
        <v>359.24394094418108</v>
      </c>
      <c r="I35" s="230">
        <v>358.74456796752088</v>
      </c>
      <c r="J35" s="230">
        <v>436.7885253157404</v>
      </c>
      <c r="K35" s="230">
        <v>387.20182171738895</v>
      </c>
      <c r="L35" s="230">
        <v>399.25244598881409</v>
      </c>
      <c r="M35" s="230">
        <v>389.26571300971699</v>
      </c>
      <c r="N35" s="230">
        <v>370.55384011934126</v>
      </c>
      <c r="O35" s="230">
        <v>412.22165043421057</v>
      </c>
      <c r="P35" s="230">
        <v>349.68403463095785</v>
      </c>
      <c r="Q35" s="230">
        <v>346.83478483602039</v>
      </c>
      <c r="R35" s="230">
        <v>370.68059226746641</v>
      </c>
      <c r="S35" s="230">
        <v>372.21925624783819</v>
      </c>
      <c r="T35" s="230">
        <v>295.63366339255884</v>
      </c>
      <c r="U35" s="230">
        <v>313.74344628329396</v>
      </c>
      <c r="V35" s="230">
        <v>297.23406264617955</v>
      </c>
      <c r="W35" s="230">
        <v>409.4370587387931</v>
      </c>
      <c r="X35" s="230">
        <v>357.97586237920075</v>
      </c>
      <c r="Y35" s="230">
        <v>341.35072869344833</v>
      </c>
      <c r="DA35" s="71"/>
    </row>
    <row r="36" spans="1:105" ht="12" customHeight="1" x14ac:dyDescent="0.25">
      <c r="A36" s="18" t="s">
        <v>38</v>
      </c>
      <c r="B36" s="230">
        <v>495.90730297956748</v>
      </c>
      <c r="C36" s="230">
        <v>633.73037707153901</v>
      </c>
      <c r="D36" s="230">
        <v>635.59960611010183</v>
      </c>
      <c r="E36" s="230">
        <v>579.32063674377719</v>
      </c>
      <c r="F36" s="230">
        <v>744.32635144224002</v>
      </c>
      <c r="G36" s="230">
        <v>371.2603715930087</v>
      </c>
      <c r="H36" s="230">
        <v>654.59485140782044</v>
      </c>
      <c r="I36" s="230">
        <v>667.10810585072363</v>
      </c>
      <c r="J36" s="230">
        <v>708.94166677300632</v>
      </c>
      <c r="K36" s="230">
        <v>711.83360683558226</v>
      </c>
      <c r="L36" s="230">
        <v>737.79443267676766</v>
      </c>
      <c r="M36" s="230">
        <v>853.51890252146495</v>
      </c>
      <c r="N36" s="230">
        <v>793.17471653909865</v>
      </c>
      <c r="O36" s="230">
        <v>917.19470385301383</v>
      </c>
      <c r="P36" s="230">
        <v>906.45814941407207</v>
      </c>
      <c r="Q36" s="230">
        <v>936.0733600859478</v>
      </c>
      <c r="R36" s="230">
        <v>1045.5130816536766</v>
      </c>
      <c r="S36" s="230">
        <v>1078.2385585174156</v>
      </c>
      <c r="T36" s="230">
        <v>1094.3456525660604</v>
      </c>
      <c r="U36" s="230">
        <v>1025.045867832257</v>
      </c>
      <c r="V36" s="230">
        <v>1023.5747816141331</v>
      </c>
      <c r="W36" s="230">
        <v>988.17634654034327</v>
      </c>
      <c r="X36" s="230">
        <v>1071.357016648747</v>
      </c>
      <c r="Y36" s="230">
        <v>871.29045769928416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7231.6477628489238</v>
      </c>
      <c r="C38" s="236">
        <f t="shared" si="4"/>
        <v>7306.934490026908</v>
      </c>
      <c r="D38" s="236">
        <f t="shared" si="4"/>
        <v>7582.5385565505094</v>
      </c>
      <c r="E38" s="236">
        <f t="shared" si="4"/>
        <v>7648.2095218061268</v>
      </c>
      <c r="F38" s="236">
        <f t="shared" si="4"/>
        <v>7845.5874248462369</v>
      </c>
      <c r="G38" s="236">
        <f t="shared" si="4"/>
        <v>8139.6830553550999</v>
      </c>
      <c r="H38" s="236">
        <f t="shared" si="4"/>
        <v>8369.7613923779936</v>
      </c>
      <c r="I38" s="236">
        <f t="shared" si="4"/>
        <v>8785.3531131921009</v>
      </c>
      <c r="J38" s="236">
        <f t="shared" si="4"/>
        <v>8844.4370280146941</v>
      </c>
      <c r="K38" s="236">
        <f t="shared" si="4"/>
        <v>6989.5976546863694</v>
      </c>
      <c r="L38" s="236">
        <f t="shared" si="4"/>
        <v>8037.9003535063694</v>
      </c>
      <c r="M38" s="236">
        <f t="shared" si="4"/>
        <v>8326.5033180910214</v>
      </c>
      <c r="N38" s="236">
        <f t="shared" si="4"/>
        <v>8180.0054363740192</v>
      </c>
      <c r="O38" s="236">
        <f t="shared" si="4"/>
        <v>8496.7453707957175</v>
      </c>
      <c r="P38" s="236">
        <f t="shared" si="4"/>
        <v>8540.350052490292</v>
      </c>
      <c r="Q38" s="236">
        <f t="shared" si="4"/>
        <v>8415.2332654349048</v>
      </c>
      <c r="R38" s="236">
        <f t="shared" si="4"/>
        <v>8316.5989739220731</v>
      </c>
      <c r="S38" s="236">
        <f t="shared" si="4"/>
        <v>8715.1513183232582</v>
      </c>
      <c r="T38" s="236">
        <f t="shared" si="4"/>
        <v>7872.7561268867257</v>
      </c>
      <c r="U38" s="236">
        <f t="shared" si="4"/>
        <v>8431.9471717106371</v>
      </c>
      <c r="V38" s="236">
        <f t="shared" si="4"/>
        <v>7941.382722430033</v>
      </c>
      <c r="W38" s="236">
        <f t="shared" si="4"/>
        <v>8853.5647220789069</v>
      </c>
      <c r="X38" s="236">
        <f t="shared" si="4"/>
        <v>8402.91787731761</v>
      </c>
      <c r="Y38" s="236">
        <f t="shared" si="4"/>
        <v>7844.6206505564796</v>
      </c>
      <c r="DA38" s="93"/>
    </row>
    <row r="39" spans="1:105" ht="12" customHeight="1" x14ac:dyDescent="0.25">
      <c r="A39" s="43" t="s">
        <v>106</v>
      </c>
      <c r="B39" s="237">
        <f>ISI!B$53</f>
        <v>3564.9362828489234</v>
      </c>
      <c r="C39" s="237">
        <f>ISI!C$53</f>
        <v>3675.9686800269074</v>
      </c>
      <c r="D39" s="237">
        <f>ISI!D$53</f>
        <v>3879.8096565505089</v>
      </c>
      <c r="E39" s="237">
        <f>ISI!E$53</f>
        <v>3922.5821618061273</v>
      </c>
      <c r="F39" s="237">
        <f>ISI!F$53</f>
        <v>4058.2144348462375</v>
      </c>
      <c r="G39" s="237">
        <f>ISI!G$53</f>
        <v>4403.2084553550994</v>
      </c>
      <c r="H39" s="237">
        <f>ISI!H$53</f>
        <v>4458.8129023779929</v>
      </c>
      <c r="I39" s="237">
        <f>ISI!I$53</f>
        <v>4725.1781931921005</v>
      </c>
      <c r="J39" s="237">
        <f>ISI!J$53</f>
        <v>4727.2917880146924</v>
      </c>
      <c r="K39" s="237">
        <f>ISI!K$53</f>
        <v>3496.4121346863703</v>
      </c>
      <c r="L39" s="237">
        <f>ISI!L$53</f>
        <v>4514.8822635063698</v>
      </c>
      <c r="M39" s="237">
        <f>ISI!M$53</f>
        <v>4665.333508091021</v>
      </c>
      <c r="N39" s="237">
        <f>ISI!N$53</f>
        <v>4637.3530963740204</v>
      </c>
      <c r="O39" s="237">
        <f>ISI!O$53</f>
        <v>5006.0394507957171</v>
      </c>
      <c r="P39" s="237">
        <f>ISI!P$53</f>
        <v>4936.7499824902916</v>
      </c>
      <c r="Q39" s="237">
        <f>ISI!Q$53</f>
        <v>4822.8380454349044</v>
      </c>
      <c r="R39" s="237">
        <f>ISI!R$53</f>
        <v>4650.7040139220726</v>
      </c>
      <c r="S39" s="237">
        <f>ISI!S$53</f>
        <v>5093.5220483232597</v>
      </c>
      <c r="T39" s="237">
        <f>ISI!T$53</f>
        <v>4253.8353468867253</v>
      </c>
      <c r="U39" s="237">
        <f>ISI!U$53</f>
        <v>4732.391551710637</v>
      </c>
      <c r="V39" s="237">
        <f>ISI!V$53</f>
        <v>4258.198862430032</v>
      </c>
      <c r="W39" s="237">
        <f>ISI!W$53</f>
        <v>4943.3375120789069</v>
      </c>
      <c r="X39" s="237">
        <f>ISI!X$53</f>
        <v>4697.0656873176104</v>
      </c>
      <c r="Y39" s="237">
        <f>ISI!Y$53</f>
        <v>4522.1935905564787</v>
      </c>
      <c r="DA39" s="83"/>
    </row>
    <row r="40" spans="1:105" ht="12" customHeight="1" x14ac:dyDescent="0.25">
      <c r="A40" s="44" t="s">
        <v>107</v>
      </c>
      <c r="B40" s="238">
        <f>NFM!B$72</f>
        <v>6.3807999999999998</v>
      </c>
      <c r="C40" s="238">
        <f>NFM!C$72</f>
        <v>6.2689199999999996</v>
      </c>
      <c r="D40" s="238">
        <f>NFM!D$72</f>
        <v>6.1570300000000007</v>
      </c>
      <c r="E40" s="238">
        <f>NFM!E$72</f>
        <v>6.0451499999999996</v>
      </c>
      <c r="F40" s="238">
        <f>NFM!F$72</f>
        <v>6.2859699999999998</v>
      </c>
      <c r="G40" s="238">
        <f>NFM!G$72</f>
        <v>6.2759800000000006</v>
      </c>
      <c r="H40" s="238">
        <f>NFM!H$72</f>
        <v>6.9123999999999999</v>
      </c>
      <c r="I40" s="238">
        <f>NFM!I$72</f>
        <v>6.8850199999999999</v>
      </c>
      <c r="J40" s="238">
        <f>NFM!J$72</f>
        <v>6.4364400000000002</v>
      </c>
      <c r="K40" s="238">
        <f>NFM!K$72</f>
        <v>7.3961600000000001</v>
      </c>
      <c r="L40" s="238">
        <f>NFM!L$72</f>
        <v>9.0168499999999998</v>
      </c>
      <c r="M40" s="238">
        <f>NFM!M$72</f>
        <v>9.9032</v>
      </c>
      <c r="N40" s="238">
        <f>NFM!N$72</f>
        <v>11.8703</v>
      </c>
      <c r="O40" s="238">
        <f>NFM!O$72</f>
        <v>10.93099</v>
      </c>
      <c r="P40" s="238">
        <f>NFM!P$72</f>
        <v>11.717639999999999</v>
      </c>
      <c r="Q40" s="238">
        <f>NFM!Q$72</f>
        <v>12.51172</v>
      </c>
      <c r="R40" s="238">
        <f>NFM!R$72</f>
        <v>10.18374</v>
      </c>
      <c r="S40" s="238">
        <f>NFM!S$72</f>
        <v>10.345129999999999</v>
      </c>
      <c r="T40" s="238">
        <f>NFM!T$72</f>
        <v>11.120710000000001</v>
      </c>
      <c r="U40" s="238">
        <f>NFM!U$72</f>
        <v>10.81757</v>
      </c>
      <c r="V40" s="238">
        <f>NFM!V$72</f>
        <v>10.026949999999999</v>
      </c>
      <c r="W40" s="238">
        <f>NFM!W$72</f>
        <v>11.19844</v>
      </c>
      <c r="X40" s="238">
        <f>NFM!X$72</f>
        <v>10.30869</v>
      </c>
      <c r="Y40" s="238">
        <f>NFM!Y$72</f>
        <v>10.01032</v>
      </c>
      <c r="DA40" s="94"/>
    </row>
    <row r="41" spans="1:105" ht="12" customHeight="1" x14ac:dyDescent="0.25">
      <c r="A41" s="44" t="s">
        <v>108</v>
      </c>
      <c r="B41" s="238">
        <f>CHI!B$78</f>
        <v>668.37867000000006</v>
      </c>
      <c r="C41" s="238">
        <f>CHI!C$78</f>
        <v>623.58162000000004</v>
      </c>
      <c r="D41" s="238">
        <f>CHI!D$78</f>
        <v>635.09853999999996</v>
      </c>
      <c r="E41" s="238">
        <f>CHI!E$78</f>
        <v>672.27774999999997</v>
      </c>
      <c r="F41" s="238">
        <f>CHI!F$78</f>
        <v>668.04417000000001</v>
      </c>
      <c r="G41" s="238">
        <f>CHI!G$78</f>
        <v>645.05691999999999</v>
      </c>
      <c r="H41" s="238">
        <f>CHI!H$78</f>
        <v>670.00743</v>
      </c>
      <c r="I41" s="238">
        <f>CHI!I$78</f>
        <v>602.18368999999996</v>
      </c>
      <c r="J41" s="238">
        <f>CHI!J$78</f>
        <v>649.71573000000001</v>
      </c>
      <c r="K41" s="238">
        <f>CHI!K$78</f>
        <v>585.00382000000002</v>
      </c>
      <c r="L41" s="238">
        <f>CHI!L$78</f>
        <v>669.44644000000005</v>
      </c>
      <c r="M41" s="238">
        <f>CHI!M$78</f>
        <v>687.04290000000003</v>
      </c>
      <c r="N41" s="238">
        <f>CHI!N$78</f>
        <v>656.78336999999999</v>
      </c>
      <c r="O41" s="238">
        <f>CHI!O$78</f>
        <v>594.42151000000001</v>
      </c>
      <c r="P41" s="238">
        <f>CHI!P$78</f>
        <v>711.40827999999999</v>
      </c>
      <c r="Q41" s="238">
        <f>CHI!Q$78</f>
        <v>683.05139999999994</v>
      </c>
      <c r="R41" s="238">
        <f>CHI!R$78</f>
        <v>713.02535999999998</v>
      </c>
      <c r="S41" s="238">
        <f>CHI!S$78</f>
        <v>652.98668999999995</v>
      </c>
      <c r="T41" s="238">
        <f>CHI!T$78</f>
        <v>537.72415000000001</v>
      </c>
      <c r="U41" s="238">
        <f>CHI!U$78</f>
        <v>710.73281999999995</v>
      </c>
      <c r="V41" s="238">
        <f>CHI!V$78</f>
        <v>676.90922</v>
      </c>
      <c r="W41" s="238">
        <f>CHI!W$78</f>
        <v>688.97916999999995</v>
      </c>
      <c r="X41" s="238">
        <f>CHI!X$78</f>
        <v>600.79765999999995</v>
      </c>
      <c r="Y41" s="238">
        <f>CHI!Y$78</f>
        <v>589.39215999999999</v>
      </c>
      <c r="DA41" s="94"/>
    </row>
    <row r="42" spans="1:105" ht="12" customHeight="1" x14ac:dyDescent="0.25">
      <c r="A42" s="44" t="s">
        <v>109</v>
      </c>
      <c r="B42" s="238">
        <f>NMM!B$58</f>
        <v>2775.2175299999999</v>
      </c>
      <c r="C42" s="238">
        <f>NMM!C$58</f>
        <v>2789.6949199999999</v>
      </c>
      <c r="D42" s="238">
        <f>NMM!D$58</f>
        <v>2868.9444700000004</v>
      </c>
      <c r="E42" s="238">
        <f>NMM!E$58</f>
        <v>2855.46794</v>
      </c>
      <c r="F42" s="238">
        <f>NMM!F$58</f>
        <v>2930.8063400000001</v>
      </c>
      <c r="G42" s="238">
        <f>NMM!G$58</f>
        <v>2903.4035100000001</v>
      </c>
      <c r="H42" s="238">
        <f>NMM!H$58</f>
        <v>3056.19587</v>
      </c>
      <c r="I42" s="238">
        <f>NMM!I$58</f>
        <v>3271.6111200000005</v>
      </c>
      <c r="J42" s="238">
        <f>NMM!J$58</f>
        <v>3284.6597199999997</v>
      </c>
      <c r="K42" s="238">
        <f>NMM!K$58</f>
        <v>2728.5030699999998</v>
      </c>
      <c r="L42" s="238">
        <f>NMM!L$58</f>
        <v>2673.47676</v>
      </c>
      <c r="M42" s="238">
        <f>NMM!M$58</f>
        <v>2797.2305499999998</v>
      </c>
      <c r="N42" s="238">
        <f>NMM!N$58</f>
        <v>2715.4721199999999</v>
      </c>
      <c r="O42" s="238">
        <f>NMM!O$58</f>
        <v>2730.1328800000001</v>
      </c>
      <c r="P42" s="238">
        <f>NMM!P$58</f>
        <v>2730.3117400000001</v>
      </c>
      <c r="Q42" s="238">
        <f>NMM!Q$58</f>
        <v>2752.9194900000002</v>
      </c>
      <c r="R42" s="238">
        <f>NMM!R$58</f>
        <v>2796.7796799999996</v>
      </c>
      <c r="S42" s="238">
        <f>NMM!S$58</f>
        <v>2806.7845400000001</v>
      </c>
      <c r="T42" s="238">
        <f>NMM!T$58</f>
        <v>2916.78197</v>
      </c>
      <c r="U42" s="238">
        <f>NMM!U$58</f>
        <v>2825.1969599999998</v>
      </c>
      <c r="V42" s="238">
        <f>NMM!V$58</f>
        <v>2837.2048999999997</v>
      </c>
      <c r="W42" s="238">
        <f>NMM!W$58</f>
        <v>3039.9436900000005</v>
      </c>
      <c r="X42" s="238">
        <f>NMM!X$58</f>
        <v>2917.0688200000004</v>
      </c>
      <c r="Y42" s="238">
        <f>NMM!Y$58</f>
        <v>2561.0113700000002</v>
      </c>
      <c r="DA42" s="94"/>
    </row>
    <row r="43" spans="1:105" ht="12" customHeight="1" x14ac:dyDescent="0.25">
      <c r="A43" s="45" t="s">
        <v>110</v>
      </c>
      <c r="B43" s="239">
        <v>216.73447999999999</v>
      </c>
      <c r="C43" s="239">
        <v>211.42035000000001</v>
      </c>
      <c r="D43" s="239">
        <v>192.52886000000001</v>
      </c>
      <c r="E43" s="239">
        <v>191.83652000000001</v>
      </c>
      <c r="F43" s="239">
        <v>182.23651000000001</v>
      </c>
      <c r="G43" s="239">
        <v>181.73819</v>
      </c>
      <c r="H43" s="239">
        <v>177.83278999999999</v>
      </c>
      <c r="I43" s="239">
        <v>179.49509</v>
      </c>
      <c r="J43" s="239">
        <v>176.33335</v>
      </c>
      <c r="K43" s="239">
        <v>172.28246999999999</v>
      </c>
      <c r="L43" s="239">
        <v>171.07803999999999</v>
      </c>
      <c r="M43" s="239">
        <v>166.99315999999999</v>
      </c>
      <c r="N43" s="239">
        <v>158.52654999999999</v>
      </c>
      <c r="O43" s="239">
        <v>155.22054</v>
      </c>
      <c r="P43" s="239">
        <v>150.16240999999999</v>
      </c>
      <c r="Q43" s="239">
        <v>143.91261</v>
      </c>
      <c r="R43" s="239">
        <v>145.90618000000001</v>
      </c>
      <c r="S43" s="239">
        <v>151.51291000000001</v>
      </c>
      <c r="T43" s="239">
        <v>153.29395</v>
      </c>
      <c r="U43" s="239">
        <v>152.80826999999999</v>
      </c>
      <c r="V43" s="239">
        <v>159.04279</v>
      </c>
      <c r="W43" s="239">
        <v>170.10590999999999</v>
      </c>
      <c r="X43" s="239">
        <v>177.67702</v>
      </c>
      <c r="Y43" s="239">
        <v>162.01320999999999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0.99999999999999978</v>
      </c>
      <c r="D47" s="232">
        <f t="shared" si="5"/>
        <v>0.99999999999999978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0.99999999999999989</v>
      </c>
      <c r="J47" s="232">
        <f t="shared" si="5"/>
        <v>1</v>
      </c>
      <c r="K47" s="232">
        <f t="shared" si="5"/>
        <v>1.0000000000000002</v>
      </c>
      <c r="L47" s="232">
        <f t="shared" si="5"/>
        <v>0.99999999999999989</v>
      </c>
      <c r="M47" s="232">
        <f t="shared" si="5"/>
        <v>0.99999999999999989</v>
      </c>
      <c r="N47" s="232">
        <f t="shared" si="5"/>
        <v>1</v>
      </c>
      <c r="O47" s="232">
        <f t="shared" si="5"/>
        <v>0.99999999999999989</v>
      </c>
      <c r="P47" s="232">
        <f t="shared" si="5"/>
        <v>1</v>
      </c>
      <c r="Q47" s="232">
        <f t="shared" si="5"/>
        <v>0.99999999999999989</v>
      </c>
      <c r="R47" s="232">
        <f t="shared" si="5"/>
        <v>0.99999999999999989</v>
      </c>
      <c r="S47" s="232">
        <f t="shared" si="5"/>
        <v>1</v>
      </c>
      <c r="T47" s="232">
        <f t="shared" si="5"/>
        <v>1</v>
      </c>
      <c r="U47" s="232">
        <f t="shared" si="5"/>
        <v>1.0000000000000002</v>
      </c>
      <c r="V47" s="232">
        <f t="shared" si="5"/>
        <v>1</v>
      </c>
      <c r="W47" s="232">
        <f t="shared" si="5"/>
        <v>1</v>
      </c>
      <c r="X47" s="232">
        <f t="shared" si="5"/>
        <v>0.99999999999999989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8.7714145620812391E-3</v>
      </c>
      <c r="C52" s="233">
        <f t="shared" si="10"/>
        <v>9.6177403730790326E-3</v>
      </c>
      <c r="D52" s="233">
        <f t="shared" si="10"/>
        <v>8.7219095465392062E-3</v>
      </c>
      <c r="E52" s="233">
        <f t="shared" si="10"/>
        <v>8.9887321873822184E-3</v>
      </c>
      <c r="F52" s="233">
        <f t="shared" si="10"/>
        <v>8.0651341597720236E-3</v>
      </c>
      <c r="G52" s="233">
        <f t="shared" si="10"/>
        <v>9.2733624920878464E-3</v>
      </c>
      <c r="H52" s="233">
        <f t="shared" si="10"/>
        <v>8.7311443315261882E-3</v>
      </c>
      <c r="I52" s="233">
        <f t="shared" si="10"/>
        <v>8.4453578782259838E-3</v>
      </c>
      <c r="J52" s="233">
        <f t="shared" si="10"/>
        <v>8.6054900490580948E-3</v>
      </c>
      <c r="K52" s="233">
        <f t="shared" si="10"/>
        <v>1.0118411903932574E-2</v>
      </c>
      <c r="L52" s="233">
        <f t="shared" si="10"/>
        <v>9.8529334431189299E-3</v>
      </c>
      <c r="M52" s="233">
        <f t="shared" si="10"/>
        <v>9.1979370784081756E-3</v>
      </c>
      <c r="N52" s="233">
        <f t="shared" si="10"/>
        <v>9.3611889795393397E-3</v>
      </c>
      <c r="O52" s="233">
        <f t="shared" si="10"/>
        <v>8.1707523290340395E-3</v>
      </c>
      <c r="P52" s="233">
        <f t="shared" si="10"/>
        <v>7.5930535512341753E-3</v>
      </c>
      <c r="Q52" s="233">
        <f t="shared" si="10"/>
        <v>7.5912537456933136E-3</v>
      </c>
      <c r="R52" s="233">
        <f t="shared" si="10"/>
        <v>7.9797953034867822E-3</v>
      </c>
      <c r="S52" s="233">
        <f t="shared" si="10"/>
        <v>7.8009420885163678E-3</v>
      </c>
      <c r="T52" s="233">
        <f t="shared" si="10"/>
        <v>8.1921462555757159E-3</v>
      </c>
      <c r="U52" s="233">
        <f t="shared" si="10"/>
        <v>8.0894812915363237E-3</v>
      </c>
      <c r="V52" s="233">
        <f t="shared" si="10"/>
        <v>8.1761644770408197E-3</v>
      </c>
      <c r="W52" s="233">
        <f t="shared" si="10"/>
        <v>8.550987799268616E-3</v>
      </c>
      <c r="X52" s="233">
        <f t="shared" si="10"/>
        <v>8.4639218796644274E-3</v>
      </c>
      <c r="Y52" s="233">
        <f t="shared" si="10"/>
        <v>8.675189251283447E-3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0.21165128373493064</v>
      </c>
      <c r="C53" s="234">
        <f t="shared" si="11"/>
        <v>0.22659161585468701</v>
      </c>
      <c r="D53" s="234">
        <f t="shared" si="11"/>
        <v>0.23148638776839506</v>
      </c>
      <c r="E53" s="234">
        <f t="shared" si="11"/>
        <v>0.23969580641698168</v>
      </c>
      <c r="F53" s="234">
        <f t="shared" si="11"/>
        <v>0.22989346955556952</v>
      </c>
      <c r="G53" s="234">
        <f t="shared" si="11"/>
        <v>0.21867663659093572</v>
      </c>
      <c r="H53" s="234">
        <f t="shared" si="11"/>
        <v>0.20542925999616951</v>
      </c>
      <c r="I53" s="234">
        <f t="shared" si="11"/>
        <v>0.19346168629336558</v>
      </c>
      <c r="J53" s="234">
        <f t="shared" si="11"/>
        <v>0.19252000590412749</v>
      </c>
      <c r="K53" s="234">
        <f t="shared" si="11"/>
        <v>0.21654829970201961</v>
      </c>
      <c r="L53" s="234">
        <f t="shared" si="11"/>
        <v>0.21736703732615215</v>
      </c>
      <c r="M53" s="234">
        <f t="shared" si="11"/>
        <v>0.20971461292002186</v>
      </c>
      <c r="N53" s="234">
        <f t="shared" si="11"/>
        <v>0.20764850939994231</v>
      </c>
      <c r="O53" s="234">
        <f t="shared" si="11"/>
        <v>0.19701237428875074</v>
      </c>
      <c r="P53" s="234">
        <f t="shared" si="11"/>
        <v>0.19693390445885595</v>
      </c>
      <c r="Q53" s="234">
        <f t="shared" si="11"/>
        <v>0.20189194929194618</v>
      </c>
      <c r="R53" s="234">
        <f t="shared" si="11"/>
        <v>0.20901704649050618</v>
      </c>
      <c r="S53" s="234">
        <f t="shared" si="11"/>
        <v>0.19458207337453359</v>
      </c>
      <c r="T53" s="234">
        <f t="shared" si="11"/>
        <v>0.21146791213921926</v>
      </c>
      <c r="U53" s="234">
        <f t="shared" si="11"/>
        <v>0.19862231803498154</v>
      </c>
      <c r="V53" s="234">
        <f t="shared" si="11"/>
        <v>0.19830684236403553</v>
      </c>
      <c r="W53" s="234">
        <f t="shared" si="11"/>
        <v>0.20017879207858261</v>
      </c>
      <c r="X53" s="234">
        <f t="shared" si="11"/>
        <v>0.19475635596097102</v>
      </c>
      <c r="Y53" s="234">
        <f t="shared" si="11"/>
        <v>0.1839692780657384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0.36834046141925564</v>
      </c>
      <c r="C54" s="235">
        <f t="shared" si="12"/>
        <v>0.34457901311136724</v>
      </c>
      <c r="D54" s="235">
        <f t="shared" si="12"/>
        <v>0.33562153877755091</v>
      </c>
      <c r="E54" s="235">
        <f t="shared" si="12"/>
        <v>0.34235515466168409</v>
      </c>
      <c r="F54" s="235">
        <f t="shared" si="12"/>
        <v>0.36093671365655522</v>
      </c>
      <c r="G54" s="235">
        <f t="shared" si="12"/>
        <v>0.34757307358657175</v>
      </c>
      <c r="H54" s="235">
        <f t="shared" si="12"/>
        <v>0.35947135930709168</v>
      </c>
      <c r="I54" s="235">
        <f t="shared" si="12"/>
        <v>0.35304183322329452</v>
      </c>
      <c r="J54" s="235">
        <f t="shared" si="12"/>
        <v>0.35644916146730055</v>
      </c>
      <c r="K54" s="235">
        <f t="shared" si="12"/>
        <v>0.37606164791300056</v>
      </c>
      <c r="L54" s="235">
        <f t="shared" si="12"/>
        <v>0.35280506449043492</v>
      </c>
      <c r="M54" s="235">
        <f t="shared" si="12"/>
        <v>0.35514625998642013</v>
      </c>
      <c r="N54" s="235">
        <f t="shared" si="12"/>
        <v>0.35716376912903541</v>
      </c>
      <c r="O54" s="235">
        <f t="shared" si="12"/>
        <v>0.35079894966669606</v>
      </c>
      <c r="P54" s="235">
        <f t="shared" si="12"/>
        <v>0.342378029123516</v>
      </c>
      <c r="Q54" s="235">
        <f t="shared" si="12"/>
        <v>0.34377010654758833</v>
      </c>
      <c r="R54" s="235">
        <f t="shared" si="12"/>
        <v>0.3458101708616918</v>
      </c>
      <c r="S54" s="235">
        <f t="shared" si="12"/>
        <v>0.34703864502818588</v>
      </c>
      <c r="T54" s="235">
        <f t="shared" si="12"/>
        <v>0.35252908356682938</v>
      </c>
      <c r="U54" s="235">
        <f t="shared" si="12"/>
        <v>0.34777542646552934</v>
      </c>
      <c r="V54" s="235">
        <f t="shared" si="12"/>
        <v>0.36028412451828895</v>
      </c>
      <c r="W54" s="235">
        <f t="shared" si="12"/>
        <v>0.3324187425016496</v>
      </c>
      <c r="X54" s="235">
        <f t="shared" si="12"/>
        <v>0.35415453902982869</v>
      </c>
      <c r="Y54" s="235">
        <f t="shared" si="12"/>
        <v>0.35510715358449657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0.41123684028373253</v>
      </c>
      <c r="C55" s="240">
        <f t="shared" si="13"/>
        <v>0.41921163066086659</v>
      </c>
      <c r="D55" s="240">
        <f t="shared" si="13"/>
        <v>0.42417016390751466</v>
      </c>
      <c r="E55" s="240">
        <f t="shared" si="13"/>
        <v>0.40896030673395212</v>
      </c>
      <c r="F55" s="240">
        <f t="shared" si="13"/>
        <v>0.40110468262810323</v>
      </c>
      <c r="G55" s="240">
        <f t="shared" si="13"/>
        <v>0.42447692733040471</v>
      </c>
      <c r="H55" s="240">
        <f t="shared" si="13"/>
        <v>0.42636823636521259</v>
      </c>
      <c r="I55" s="240">
        <f t="shared" si="13"/>
        <v>0.44505112260511381</v>
      </c>
      <c r="J55" s="240">
        <f t="shared" si="13"/>
        <v>0.44242534257951399</v>
      </c>
      <c r="K55" s="240">
        <f t="shared" si="13"/>
        <v>0.39727164048104741</v>
      </c>
      <c r="L55" s="240">
        <f t="shared" si="13"/>
        <v>0.41997496474029383</v>
      </c>
      <c r="M55" s="240">
        <f t="shared" si="13"/>
        <v>0.42594119001514974</v>
      </c>
      <c r="N55" s="240">
        <f t="shared" si="13"/>
        <v>0.42582653249148295</v>
      </c>
      <c r="O55" s="240">
        <f t="shared" si="13"/>
        <v>0.44401792371551907</v>
      </c>
      <c r="P55" s="240">
        <f t="shared" si="13"/>
        <v>0.45309501286639386</v>
      </c>
      <c r="Q55" s="240">
        <f t="shared" si="13"/>
        <v>0.44674669041477211</v>
      </c>
      <c r="R55" s="240">
        <f t="shared" si="13"/>
        <v>0.43719298734431511</v>
      </c>
      <c r="S55" s="240">
        <f t="shared" si="13"/>
        <v>0.45057833950876425</v>
      </c>
      <c r="T55" s="240">
        <f t="shared" si="13"/>
        <v>0.42781085803837571</v>
      </c>
      <c r="U55" s="240">
        <f t="shared" si="13"/>
        <v>0.44551277420795293</v>
      </c>
      <c r="V55" s="240">
        <f t="shared" si="13"/>
        <v>0.43323286864063471</v>
      </c>
      <c r="W55" s="240">
        <f t="shared" si="13"/>
        <v>0.45885147762049927</v>
      </c>
      <c r="X55" s="240">
        <f t="shared" si="13"/>
        <v>0.44262518312953569</v>
      </c>
      <c r="Y55" s="240">
        <f t="shared" si="13"/>
        <v>0.45224837909848148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AT: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2997.4504299945747</v>
      </c>
      <c r="C3" s="203">
        <f t="shared" si="0"/>
        <v>3257.2223476397444</v>
      </c>
      <c r="D3" s="203">
        <f t="shared" si="0"/>
        <v>2882.6235327955319</v>
      </c>
      <c r="E3" s="203">
        <f t="shared" si="0"/>
        <v>2956.185965265026</v>
      </c>
      <c r="F3" s="203">
        <f t="shared" si="0"/>
        <v>3351.572756718394</v>
      </c>
      <c r="G3" s="203">
        <f t="shared" si="0"/>
        <v>3969.984976395237</v>
      </c>
      <c r="H3" s="203">
        <f t="shared" si="0"/>
        <v>4190.9264792251215</v>
      </c>
      <c r="I3" s="203">
        <f t="shared" si="0"/>
        <v>4480.1925277277096</v>
      </c>
      <c r="J3" s="203">
        <f t="shared" si="0"/>
        <v>4433.8172809165853</v>
      </c>
      <c r="K3" s="203">
        <f t="shared" si="0"/>
        <v>3318.1209222287998</v>
      </c>
      <c r="L3" s="203">
        <f t="shared" si="0"/>
        <v>3232.0583173883301</v>
      </c>
      <c r="M3" s="203">
        <f t="shared" si="0"/>
        <v>3477.7045079204131</v>
      </c>
      <c r="N3" s="203">
        <f t="shared" si="0"/>
        <v>3564.7075171297502</v>
      </c>
      <c r="O3" s="203">
        <f t="shared" si="0"/>
        <v>3316.7213593797528</v>
      </c>
      <c r="P3" s="203">
        <f t="shared" si="0"/>
        <v>3313.837688124021</v>
      </c>
      <c r="Q3" s="203">
        <f t="shared" si="0"/>
        <v>3798.6788038678751</v>
      </c>
      <c r="R3" s="203">
        <f t="shared" si="0"/>
        <v>3357.8754444287042</v>
      </c>
      <c r="S3" s="203">
        <f t="shared" si="0"/>
        <v>3593.7482454005067</v>
      </c>
      <c r="T3" s="203">
        <f t="shared" si="0"/>
        <v>4091.2869552597226</v>
      </c>
      <c r="U3" s="203">
        <f t="shared" si="0"/>
        <v>3721.1306175306913</v>
      </c>
      <c r="V3" s="203">
        <f t="shared" si="0"/>
        <v>3053.9852849434001</v>
      </c>
      <c r="W3" s="203">
        <f t="shared" si="0"/>
        <v>3006.2883136758896</v>
      </c>
      <c r="X3" s="203">
        <f t="shared" si="0"/>
        <v>4061.7518445069295</v>
      </c>
      <c r="Y3" s="203">
        <f t="shared" si="0"/>
        <v>3821.7874623226953</v>
      </c>
      <c r="DA3" s="112"/>
    </row>
    <row r="4" spans="1:105" ht="12" customHeight="1" x14ac:dyDescent="0.25">
      <c r="A4" s="50" t="s">
        <v>43</v>
      </c>
      <c r="B4" s="241">
        <v>2754.9002593582159</v>
      </c>
      <c r="C4" s="241">
        <v>2995.7065462000101</v>
      </c>
      <c r="D4" s="241">
        <v>2674.6924104516752</v>
      </c>
      <c r="E4" s="241">
        <v>2732.929051649875</v>
      </c>
      <c r="F4" s="241">
        <v>3081.8746340224679</v>
      </c>
      <c r="G4" s="241">
        <v>3664.138764319081</v>
      </c>
      <c r="H4" s="241">
        <v>3858.908652169574</v>
      </c>
      <c r="I4" s="241">
        <v>4111.8619328518889</v>
      </c>
      <c r="J4" s="241">
        <v>4063.0221756331798</v>
      </c>
      <c r="K4" s="241">
        <v>3015.1526530796082</v>
      </c>
      <c r="L4" s="241">
        <v>2997.180188398042</v>
      </c>
      <c r="M4" s="241">
        <v>3210.9760042747362</v>
      </c>
      <c r="N4" s="241">
        <v>3293.2473918669139</v>
      </c>
      <c r="O4" s="241">
        <v>3094.8334452427498</v>
      </c>
      <c r="P4" s="241">
        <v>3079.003198424959</v>
      </c>
      <c r="Q4" s="241">
        <v>3521.441663386443</v>
      </c>
      <c r="R4" s="241">
        <v>3107.6657676761611</v>
      </c>
      <c r="S4" s="241">
        <v>3332.1448800597</v>
      </c>
      <c r="T4" s="241">
        <v>3713.9121305131539</v>
      </c>
      <c r="U4" s="241">
        <v>3427.436434459768</v>
      </c>
      <c r="V4" s="241">
        <v>2803.4539124500461</v>
      </c>
      <c r="W4" s="241">
        <v>2800.2047362611038</v>
      </c>
      <c r="X4" s="241">
        <v>3747.1707664080868</v>
      </c>
      <c r="Y4" s="241">
        <v>3522.961705861695</v>
      </c>
      <c r="DA4" s="83" t="s">
        <v>113</v>
      </c>
    </row>
    <row r="5" spans="1:105" ht="12" customHeight="1" x14ac:dyDescent="0.25">
      <c r="A5" s="49" t="s">
        <v>44</v>
      </c>
      <c r="B5" s="242">
        <v>242.5501706363589</v>
      </c>
      <c r="C5" s="242">
        <v>261.51580143973428</v>
      </c>
      <c r="D5" s="242">
        <v>207.93112234385671</v>
      </c>
      <c r="E5" s="242">
        <v>223.25691361515101</v>
      </c>
      <c r="F5" s="242">
        <v>269.69812269592597</v>
      </c>
      <c r="G5" s="242">
        <v>305.84621207615601</v>
      </c>
      <c r="H5" s="242">
        <v>332.01782705554712</v>
      </c>
      <c r="I5" s="242">
        <v>368.33059487582068</v>
      </c>
      <c r="J5" s="242">
        <v>370.79510528340552</v>
      </c>
      <c r="K5" s="242">
        <v>302.96826914919171</v>
      </c>
      <c r="L5" s="242">
        <v>234.8781289902881</v>
      </c>
      <c r="M5" s="242">
        <v>266.72850364567688</v>
      </c>
      <c r="N5" s="242">
        <v>271.4601252628363</v>
      </c>
      <c r="O5" s="242">
        <v>221.88791413700301</v>
      </c>
      <c r="P5" s="242">
        <v>234.834489699062</v>
      </c>
      <c r="Q5" s="242">
        <v>277.23714048143211</v>
      </c>
      <c r="R5" s="242">
        <v>250.20967675254309</v>
      </c>
      <c r="S5" s="242">
        <v>261.6033653408067</v>
      </c>
      <c r="T5" s="242">
        <v>377.37482474656872</v>
      </c>
      <c r="U5" s="242">
        <v>293.69418307092337</v>
      </c>
      <c r="V5" s="242">
        <v>250.53137249335401</v>
      </c>
      <c r="W5" s="242">
        <v>206.08357741478591</v>
      </c>
      <c r="X5" s="242">
        <v>314.58107809884268</v>
      </c>
      <c r="Y5" s="242">
        <v>298.82575646100031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5724</v>
      </c>
      <c r="C7" s="203">
        <f t="shared" si="1"/>
        <v>5892</v>
      </c>
      <c r="D7" s="203">
        <f t="shared" si="1"/>
        <v>6185.6370000000006</v>
      </c>
      <c r="E7" s="203">
        <f t="shared" si="1"/>
        <v>6275.0950000000003</v>
      </c>
      <c r="F7" s="203">
        <f t="shared" si="1"/>
        <v>6515.1720000000005</v>
      </c>
      <c r="G7" s="203">
        <f t="shared" si="1"/>
        <v>7030.223</v>
      </c>
      <c r="H7" s="203">
        <f t="shared" si="1"/>
        <v>7130.009</v>
      </c>
      <c r="I7" s="203">
        <f t="shared" si="1"/>
        <v>7579.3609999999999</v>
      </c>
      <c r="J7" s="203">
        <f t="shared" si="1"/>
        <v>7596.1724900000017</v>
      </c>
      <c r="K7" s="203">
        <f t="shared" si="1"/>
        <v>5664.5759199999993</v>
      </c>
      <c r="L7" s="203">
        <f t="shared" si="1"/>
        <v>7207.7402499999998</v>
      </c>
      <c r="M7" s="203">
        <f t="shared" si="1"/>
        <v>7474.4888099999998</v>
      </c>
      <c r="N7" s="203">
        <f t="shared" si="1"/>
        <v>7420.674</v>
      </c>
      <c r="O7" s="203">
        <f t="shared" si="1"/>
        <v>7954.4702300000008</v>
      </c>
      <c r="P7" s="203">
        <f t="shared" si="1"/>
        <v>7876</v>
      </c>
      <c r="Q7" s="203">
        <f t="shared" si="1"/>
        <v>7687.1779999999999</v>
      </c>
      <c r="R7" s="203">
        <f t="shared" si="1"/>
        <v>7438.1610000000001</v>
      </c>
      <c r="S7" s="203">
        <f t="shared" si="1"/>
        <v>8134.9610000000002</v>
      </c>
      <c r="T7" s="203">
        <f t="shared" si="1"/>
        <v>6896.92</v>
      </c>
      <c r="U7" s="203">
        <f t="shared" si="1"/>
        <v>7592.2139999999999</v>
      </c>
      <c r="V7" s="203">
        <f t="shared" si="1"/>
        <v>6867.3519999999999</v>
      </c>
      <c r="W7" s="203">
        <f t="shared" si="1"/>
        <v>7882.4422100000002</v>
      </c>
      <c r="X7" s="203">
        <f t="shared" si="1"/>
        <v>7509.0550000000003</v>
      </c>
      <c r="Y7" s="203">
        <f t="shared" si="1"/>
        <v>7238.6710000000003</v>
      </c>
      <c r="DA7" s="112"/>
    </row>
    <row r="8" spans="1:105" ht="12" customHeight="1" x14ac:dyDescent="0.25">
      <c r="A8" s="50" t="s">
        <v>43</v>
      </c>
      <c r="B8" s="241">
        <v>5183.4610000000002</v>
      </c>
      <c r="C8" s="241">
        <v>5346.3050000000003</v>
      </c>
      <c r="D8" s="241">
        <v>5647.2820000000011</v>
      </c>
      <c r="E8" s="241">
        <v>5706.64</v>
      </c>
      <c r="F8" s="241">
        <v>5900.81</v>
      </c>
      <c r="G8" s="241">
        <v>6407.7380000000003</v>
      </c>
      <c r="H8" s="241">
        <v>6487.1549999999997</v>
      </c>
      <c r="I8" s="241">
        <v>6871.4989999999998</v>
      </c>
      <c r="J8" s="241">
        <v>6872.7424900000015</v>
      </c>
      <c r="K8" s="241">
        <v>5076.9259199999997</v>
      </c>
      <c r="L8" s="241">
        <v>6570.35725</v>
      </c>
      <c r="M8" s="241">
        <v>6785.68181</v>
      </c>
      <c r="N8" s="241">
        <v>6746.21</v>
      </c>
      <c r="O8" s="241">
        <v>7290.2182300000004</v>
      </c>
      <c r="P8" s="241">
        <v>7185</v>
      </c>
      <c r="Q8" s="241">
        <v>7020.1779999999999</v>
      </c>
      <c r="R8" s="241">
        <v>6766.1610000000001</v>
      </c>
      <c r="S8" s="241">
        <v>7411.9610000000002</v>
      </c>
      <c r="T8" s="241">
        <v>6176.02</v>
      </c>
      <c r="U8" s="241">
        <v>6881.8140000000003</v>
      </c>
      <c r="V8" s="241">
        <v>6187.3519999999999</v>
      </c>
      <c r="W8" s="241">
        <v>7195.14221</v>
      </c>
      <c r="X8" s="241">
        <v>6834.0550000000003</v>
      </c>
      <c r="Y8" s="241">
        <v>6578.3710000000001</v>
      </c>
      <c r="DA8" s="83" t="s">
        <v>116</v>
      </c>
    </row>
    <row r="9" spans="1:105" ht="12" customHeight="1" x14ac:dyDescent="0.25">
      <c r="A9" s="49" t="s">
        <v>44</v>
      </c>
      <c r="B9" s="242">
        <v>540.53899999999999</v>
      </c>
      <c r="C9" s="242">
        <v>545.69500000000005</v>
      </c>
      <c r="D9" s="242">
        <v>538.35500000000002</v>
      </c>
      <c r="E9" s="242">
        <v>568.45500000000004</v>
      </c>
      <c r="F9" s="242">
        <v>614.36199999999997</v>
      </c>
      <c r="G9" s="242">
        <v>622.48500000000001</v>
      </c>
      <c r="H9" s="242">
        <v>642.85400000000004</v>
      </c>
      <c r="I9" s="242">
        <v>707.86199999999997</v>
      </c>
      <c r="J9" s="242">
        <v>723.43</v>
      </c>
      <c r="K9" s="242">
        <v>587.65</v>
      </c>
      <c r="L9" s="242">
        <v>637.38300000000004</v>
      </c>
      <c r="M9" s="242">
        <v>688.80700000000002</v>
      </c>
      <c r="N9" s="242">
        <v>674.46400000000006</v>
      </c>
      <c r="O9" s="242">
        <v>664.25199999999995</v>
      </c>
      <c r="P9" s="242">
        <v>691</v>
      </c>
      <c r="Q9" s="242">
        <v>667</v>
      </c>
      <c r="R9" s="242">
        <v>672</v>
      </c>
      <c r="S9" s="242">
        <v>723</v>
      </c>
      <c r="T9" s="242">
        <v>720.90000000000009</v>
      </c>
      <c r="U9" s="242">
        <v>710.4</v>
      </c>
      <c r="V9" s="242">
        <v>680</v>
      </c>
      <c r="W9" s="242">
        <v>687.3</v>
      </c>
      <c r="X9" s="242">
        <v>675</v>
      </c>
      <c r="Y9" s="242">
        <v>660.30000000000007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6193.1168421052644</v>
      </c>
      <c r="C11" s="203">
        <f t="shared" si="2"/>
        <v>6814.8070138236253</v>
      </c>
      <c r="D11" s="203">
        <f t="shared" si="2"/>
        <v>6737.1595146073696</v>
      </c>
      <c r="E11" s="203">
        <f t="shared" si="2"/>
        <v>6737.1595146073696</v>
      </c>
      <c r="F11" s="203">
        <f t="shared" si="2"/>
        <v>7358.8496863257305</v>
      </c>
      <c r="G11" s="203">
        <f t="shared" si="2"/>
        <v>7980.5398580440915</v>
      </c>
      <c r="H11" s="203">
        <f t="shared" si="2"/>
        <v>8058.1873572603472</v>
      </c>
      <c r="I11" s="203">
        <f t="shared" si="2"/>
        <v>8135.834856476602</v>
      </c>
      <c r="J11" s="203">
        <f t="shared" si="2"/>
        <v>8135.834856476602</v>
      </c>
      <c r="K11" s="203">
        <f t="shared" si="2"/>
        <v>7514.1446847582411</v>
      </c>
      <c r="L11" s="203">
        <f t="shared" si="2"/>
        <v>8058.1873572603472</v>
      </c>
      <c r="M11" s="203">
        <f t="shared" si="2"/>
        <v>8058.1873572603472</v>
      </c>
      <c r="N11" s="203">
        <f t="shared" si="2"/>
        <v>8058.1873572603472</v>
      </c>
      <c r="O11" s="203">
        <f t="shared" si="2"/>
        <v>8679.8775289787081</v>
      </c>
      <c r="P11" s="203">
        <f t="shared" si="2"/>
        <v>8679.8775289787081</v>
      </c>
      <c r="Q11" s="203">
        <f t="shared" si="2"/>
        <v>8679.8775289787081</v>
      </c>
      <c r="R11" s="203">
        <f t="shared" si="2"/>
        <v>8679.8775289787081</v>
      </c>
      <c r="S11" s="203">
        <f t="shared" si="2"/>
        <v>8757.5250281949629</v>
      </c>
      <c r="T11" s="203">
        <f t="shared" si="2"/>
        <v>8135.834856476602</v>
      </c>
      <c r="U11" s="203">
        <f t="shared" si="2"/>
        <v>8135.834856476602</v>
      </c>
      <c r="V11" s="203">
        <f t="shared" si="2"/>
        <v>8135.834856476602</v>
      </c>
      <c r="W11" s="203">
        <f t="shared" si="2"/>
        <v>8679.8775289787081</v>
      </c>
      <c r="X11" s="203">
        <f t="shared" si="2"/>
        <v>8679.8775289787081</v>
      </c>
      <c r="Y11" s="203">
        <f t="shared" si="2"/>
        <v>8058.1873572603472</v>
      </c>
      <c r="DA11" s="112"/>
    </row>
    <row r="12" spans="1:105" ht="12" customHeight="1" x14ac:dyDescent="0.25">
      <c r="A12" s="50" t="s">
        <v>43</v>
      </c>
      <c r="B12" s="241">
        <v>5456.274736842106</v>
      </c>
      <c r="C12" s="241">
        <v>6077.9649085604669</v>
      </c>
      <c r="D12" s="241">
        <v>6077.9649085604669</v>
      </c>
      <c r="E12" s="241">
        <v>6077.9649085604669</v>
      </c>
      <c r="F12" s="241">
        <v>6699.6550802788279</v>
      </c>
      <c r="G12" s="241">
        <v>7321.3452519971888</v>
      </c>
      <c r="H12" s="241">
        <v>7321.3452519971888</v>
      </c>
      <c r="I12" s="241">
        <v>7321.3452519971888</v>
      </c>
      <c r="J12" s="241">
        <v>7321.3452519971888</v>
      </c>
      <c r="K12" s="241">
        <v>6699.6550802788279</v>
      </c>
      <c r="L12" s="241">
        <v>7321.3452519971888</v>
      </c>
      <c r="M12" s="241">
        <v>7321.3452519971888</v>
      </c>
      <c r="N12" s="241">
        <v>7321.3452519971888</v>
      </c>
      <c r="O12" s="241">
        <v>7943.0354237155498</v>
      </c>
      <c r="P12" s="241">
        <v>7943.0354237155498</v>
      </c>
      <c r="Q12" s="241">
        <v>7943.0354237155498</v>
      </c>
      <c r="R12" s="241">
        <v>7943.0354237155498</v>
      </c>
      <c r="S12" s="241">
        <v>7943.0354237155498</v>
      </c>
      <c r="T12" s="241">
        <v>7321.3452519971888</v>
      </c>
      <c r="U12" s="241">
        <v>7321.3452519971888</v>
      </c>
      <c r="V12" s="241">
        <v>7321.3452519971888</v>
      </c>
      <c r="W12" s="241">
        <v>7943.0354237155498</v>
      </c>
      <c r="X12" s="241">
        <v>7943.0354237155498</v>
      </c>
      <c r="Y12" s="241">
        <v>7321.3452519971888</v>
      </c>
      <c r="DA12" s="83" t="s">
        <v>119</v>
      </c>
    </row>
    <row r="13" spans="1:105" ht="12" customHeight="1" x14ac:dyDescent="0.25">
      <c r="A13" s="49" t="s">
        <v>44</v>
      </c>
      <c r="B13" s="242">
        <v>736.84210526315792</v>
      </c>
      <c r="C13" s="242">
        <v>736.84210526315792</v>
      </c>
      <c r="D13" s="242">
        <v>659.19460604690244</v>
      </c>
      <c r="E13" s="242">
        <v>659.19460604690244</v>
      </c>
      <c r="F13" s="242">
        <v>659.19460604690244</v>
      </c>
      <c r="G13" s="242">
        <v>659.19460604690244</v>
      </c>
      <c r="H13" s="242">
        <v>736.84210526315792</v>
      </c>
      <c r="I13" s="242">
        <v>814.4896044794134</v>
      </c>
      <c r="J13" s="242">
        <v>814.4896044794134</v>
      </c>
      <c r="K13" s="242">
        <v>814.4896044794134</v>
      </c>
      <c r="L13" s="242">
        <v>736.84210526315792</v>
      </c>
      <c r="M13" s="242">
        <v>736.84210526315792</v>
      </c>
      <c r="N13" s="242">
        <v>736.84210526315792</v>
      </c>
      <c r="O13" s="242">
        <v>736.84210526315792</v>
      </c>
      <c r="P13" s="242">
        <v>736.84210526315792</v>
      </c>
      <c r="Q13" s="242">
        <v>736.84210526315792</v>
      </c>
      <c r="R13" s="242">
        <v>736.84210526315792</v>
      </c>
      <c r="S13" s="242">
        <v>814.4896044794134</v>
      </c>
      <c r="T13" s="242">
        <v>814.4896044794134</v>
      </c>
      <c r="U13" s="242">
        <v>814.4896044794134</v>
      </c>
      <c r="V13" s="242">
        <v>814.4896044794134</v>
      </c>
      <c r="W13" s="242">
        <v>736.84210526315792</v>
      </c>
      <c r="X13" s="242">
        <v>736.84210526315792</v>
      </c>
      <c r="Y13" s="242">
        <v>736.84210526315792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621.69017171836083</v>
      </c>
      <c r="D14" s="210">
        <f t="shared" si="3"/>
        <v>0</v>
      </c>
      <c r="E14" s="210">
        <f t="shared" si="3"/>
        <v>0</v>
      </c>
      <c r="F14" s="210">
        <f t="shared" si="3"/>
        <v>1243.3803434367219</v>
      </c>
      <c r="G14" s="210">
        <f t="shared" si="3"/>
        <v>621.69017171836083</v>
      </c>
      <c r="H14" s="210">
        <f t="shared" si="3"/>
        <v>155.29499843251099</v>
      </c>
      <c r="I14" s="210">
        <f t="shared" si="3"/>
        <v>77.647499216255497</v>
      </c>
      <c r="J14" s="210">
        <f t="shared" si="3"/>
        <v>0</v>
      </c>
      <c r="K14" s="210">
        <f t="shared" si="3"/>
        <v>0</v>
      </c>
      <c r="L14" s="210">
        <f t="shared" si="3"/>
        <v>621.69017171836083</v>
      </c>
      <c r="M14" s="210">
        <f t="shared" si="3"/>
        <v>0</v>
      </c>
      <c r="N14" s="210">
        <f t="shared" si="3"/>
        <v>0</v>
      </c>
      <c r="O14" s="210">
        <f t="shared" si="3"/>
        <v>1321.0278426529774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155.29499843251099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621.69017171836083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621.69017171836083</v>
      </c>
      <c r="D15" s="241">
        <v>0</v>
      </c>
      <c r="E15" s="241">
        <v>0</v>
      </c>
      <c r="F15" s="241">
        <v>1243.3803434367219</v>
      </c>
      <c r="G15" s="241">
        <v>621.69017171836083</v>
      </c>
      <c r="H15" s="241">
        <v>0</v>
      </c>
      <c r="I15" s="241">
        <v>0</v>
      </c>
      <c r="J15" s="241">
        <v>0</v>
      </c>
      <c r="K15" s="241">
        <v>0</v>
      </c>
      <c r="L15" s="241">
        <v>621.69017171836083</v>
      </c>
      <c r="M15" s="241">
        <v>0</v>
      </c>
      <c r="N15" s="241">
        <v>0</v>
      </c>
      <c r="O15" s="241">
        <v>1243.3803434367219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621.69017171836083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155.29499843251099</v>
      </c>
      <c r="I16" s="242">
        <v>77.647499216255497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77.647499216255497</v>
      </c>
      <c r="P16" s="242">
        <v>0</v>
      </c>
      <c r="Q16" s="242">
        <v>0</v>
      </c>
      <c r="R16" s="242">
        <v>0</v>
      </c>
      <c r="S16" s="242">
        <v>155.29499843251099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77.647499216255483</v>
      </c>
      <c r="E17" s="210">
        <f t="shared" si="4"/>
        <v>0</v>
      </c>
      <c r="F17" s="210">
        <f t="shared" si="4"/>
        <v>621.69017171836094</v>
      </c>
      <c r="G17" s="210">
        <f t="shared" si="4"/>
        <v>0</v>
      </c>
      <c r="H17" s="210">
        <f t="shared" si="4"/>
        <v>77.647499216255483</v>
      </c>
      <c r="I17" s="210">
        <f t="shared" si="4"/>
        <v>0</v>
      </c>
      <c r="J17" s="210">
        <f t="shared" si="4"/>
        <v>0</v>
      </c>
      <c r="K17" s="210">
        <f t="shared" si="4"/>
        <v>621.69017171836094</v>
      </c>
      <c r="L17" s="210">
        <f t="shared" si="4"/>
        <v>77.647499216255483</v>
      </c>
      <c r="M17" s="210">
        <f t="shared" si="4"/>
        <v>0</v>
      </c>
      <c r="N17" s="210">
        <f t="shared" si="4"/>
        <v>0</v>
      </c>
      <c r="O17" s="210">
        <f t="shared" si="4"/>
        <v>699.33767093461643</v>
      </c>
      <c r="P17" s="210">
        <f t="shared" si="4"/>
        <v>0</v>
      </c>
      <c r="Q17" s="210">
        <f t="shared" si="4"/>
        <v>0</v>
      </c>
      <c r="R17" s="210">
        <f t="shared" si="4"/>
        <v>0</v>
      </c>
      <c r="S17" s="210">
        <f t="shared" si="4"/>
        <v>77.647499216255483</v>
      </c>
      <c r="T17" s="210">
        <f t="shared" si="4"/>
        <v>621.69017171836094</v>
      </c>
      <c r="U17" s="210">
        <f t="shared" si="4"/>
        <v>0</v>
      </c>
      <c r="V17" s="210">
        <f t="shared" si="4"/>
        <v>0</v>
      </c>
      <c r="W17" s="210">
        <f t="shared" si="4"/>
        <v>77.647499216255483</v>
      </c>
      <c r="X17" s="210">
        <f t="shared" si="4"/>
        <v>0</v>
      </c>
      <c r="Y17" s="210">
        <f t="shared" si="4"/>
        <v>621.69017171836094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621.69017171836094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621.69017171836094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621.69017171836094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621.69017171836094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621.69017171836094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77.647499216255483</v>
      </c>
      <c r="E19" s="242">
        <f t="shared" si="6"/>
        <v>0</v>
      </c>
      <c r="F19" s="242">
        <f t="shared" si="6"/>
        <v>0</v>
      </c>
      <c r="G19" s="242">
        <f t="shared" si="6"/>
        <v>0</v>
      </c>
      <c r="H19" s="242">
        <f t="shared" si="6"/>
        <v>77.647499216255483</v>
      </c>
      <c r="I19" s="242">
        <f t="shared" si="6"/>
        <v>0</v>
      </c>
      <c r="J19" s="242">
        <f t="shared" si="6"/>
        <v>0</v>
      </c>
      <c r="K19" s="242">
        <f t="shared" si="6"/>
        <v>0</v>
      </c>
      <c r="L19" s="242">
        <f t="shared" si="6"/>
        <v>77.647499216255483</v>
      </c>
      <c r="M19" s="242">
        <f t="shared" si="6"/>
        <v>0</v>
      </c>
      <c r="N19" s="242">
        <f t="shared" si="6"/>
        <v>0</v>
      </c>
      <c r="O19" s="242">
        <f t="shared" si="6"/>
        <v>77.647499216255483</v>
      </c>
      <c r="P19" s="242">
        <f t="shared" si="6"/>
        <v>0</v>
      </c>
      <c r="Q19" s="242">
        <f t="shared" si="6"/>
        <v>0</v>
      </c>
      <c r="R19" s="242">
        <f t="shared" si="6"/>
        <v>0</v>
      </c>
      <c r="S19" s="242">
        <f t="shared" si="6"/>
        <v>77.647499216255483</v>
      </c>
      <c r="T19" s="242">
        <f t="shared" si="6"/>
        <v>0</v>
      </c>
      <c r="U19" s="242">
        <f t="shared" si="6"/>
        <v>0</v>
      </c>
      <c r="V19" s="242">
        <f t="shared" si="6"/>
        <v>0</v>
      </c>
      <c r="W19" s="242">
        <f t="shared" si="6"/>
        <v>77.647499216255483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469.11684210526369</v>
      </c>
      <c r="C20" s="203">
        <f t="shared" si="7"/>
        <v>922.80701382362452</v>
      </c>
      <c r="D20" s="203">
        <f t="shared" si="7"/>
        <v>551.52251460736829</v>
      </c>
      <c r="E20" s="203">
        <f t="shared" si="7"/>
        <v>462.06451460736901</v>
      </c>
      <c r="F20" s="203">
        <f t="shared" si="7"/>
        <v>843.67768632572995</v>
      </c>
      <c r="G20" s="203">
        <f t="shared" si="7"/>
        <v>950.31685804409096</v>
      </c>
      <c r="H20" s="203">
        <f t="shared" si="7"/>
        <v>928.17835726034696</v>
      </c>
      <c r="I20" s="203">
        <f t="shared" si="7"/>
        <v>556.47385647660246</v>
      </c>
      <c r="J20" s="203">
        <f t="shared" si="7"/>
        <v>539.66236647660082</v>
      </c>
      <c r="K20" s="203">
        <f t="shared" si="7"/>
        <v>1849.5687647582417</v>
      </c>
      <c r="L20" s="203">
        <f t="shared" si="7"/>
        <v>850.44710726034668</v>
      </c>
      <c r="M20" s="203">
        <f t="shared" si="7"/>
        <v>583.69854726034669</v>
      </c>
      <c r="N20" s="203">
        <f t="shared" si="7"/>
        <v>637.51335726034665</v>
      </c>
      <c r="O20" s="203">
        <f t="shared" si="7"/>
        <v>725.40729897870733</v>
      </c>
      <c r="P20" s="203">
        <f t="shared" si="7"/>
        <v>803.87752897870769</v>
      </c>
      <c r="Q20" s="203">
        <f t="shared" si="7"/>
        <v>992.6995289787078</v>
      </c>
      <c r="R20" s="203">
        <f t="shared" si="7"/>
        <v>1241.7165289787076</v>
      </c>
      <c r="S20" s="203">
        <f t="shared" si="7"/>
        <v>622.56402819496293</v>
      </c>
      <c r="T20" s="203">
        <f t="shared" si="7"/>
        <v>1238.9148564766017</v>
      </c>
      <c r="U20" s="203">
        <f t="shared" si="7"/>
        <v>543.62085647660194</v>
      </c>
      <c r="V20" s="203">
        <f t="shared" si="7"/>
        <v>1268.4828564766024</v>
      </c>
      <c r="W20" s="203">
        <f t="shared" si="7"/>
        <v>797.43531897870776</v>
      </c>
      <c r="X20" s="203">
        <f t="shared" si="7"/>
        <v>1170.8225289787074</v>
      </c>
      <c r="Y20" s="203">
        <f t="shared" si="7"/>
        <v>819.51635726034658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272.81373684210575</v>
      </c>
      <c r="C21" s="241">
        <f t="shared" si="8"/>
        <v>731.65990856046665</v>
      </c>
      <c r="D21" s="241">
        <f t="shared" si="8"/>
        <v>430.68290856046588</v>
      </c>
      <c r="E21" s="241">
        <f t="shared" si="8"/>
        <v>371.32490856046661</v>
      </c>
      <c r="F21" s="241">
        <f t="shared" si="8"/>
        <v>798.84508027882748</v>
      </c>
      <c r="G21" s="241">
        <f t="shared" si="8"/>
        <v>913.60725199718854</v>
      </c>
      <c r="H21" s="241">
        <f t="shared" si="8"/>
        <v>834.19025199718908</v>
      </c>
      <c r="I21" s="241">
        <f t="shared" si="8"/>
        <v>449.84625199718903</v>
      </c>
      <c r="J21" s="241">
        <f t="shared" si="8"/>
        <v>448.60276199718737</v>
      </c>
      <c r="K21" s="241">
        <f t="shared" si="8"/>
        <v>1622.7291602788282</v>
      </c>
      <c r="L21" s="241">
        <f t="shared" si="8"/>
        <v>750.9880019971888</v>
      </c>
      <c r="M21" s="241">
        <f t="shared" si="8"/>
        <v>535.66344199718878</v>
      </c>
      <c r="N21" s="241">
        <f t="shared" si="8"/>
        <v>575.13525199718879</v>
      </c>
      <c r="O21" s="241">
        <f t="shared" si="8"/>
        <v>652.81719371554937</v>
      </c>
      <c r="P21" s="241">
        <f t="shared" si="8"/>
        <v>758.03542371554977</v>
      </c>
      <c r="Q21" s="241">
        <f t="shared" si="8"/>
        <v>922.85742371554988</v>
      </c>
      <c r="R21" s="241">
        <f t="shared" si="8"/>
        <v>1176.8744237155497</v>
      </c>
      <c r="S21" s="241">
        <f t="shared" si="8"/>
        <v>531.07442371554953</v>
      </c>
      <c r="T21" s="241">
        <f t="shared" si="8"/>
        <v>1145.3252519971884</v>
      </c>
      <c r="U21" s="241">
        <f t="shared" si="8"/>
        <v>439.53125199718852</v>
      </c>
      <c r="V21" s="241">
        <f t="shared" si="8"/>
        <v>1133.993251997189</v>
      </c>
      <c r="W21" s="241">
        <f t="shared" si="8"/>
        <v>747.89321371554979</v>
      </c>
      <c r="X21" s="241">
        <f t="shared" si="8"/>
        <v>1108.9804237155495</v>
      </c>
      <c r="Y21" s="241">
        <f t="shared" si="8"/>
        <v>742.97425199718873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196.30310526315793</v>
      </c>
      <c r="C22" s="242">
        <f t="shared" si="9"/>
        <v>191.14710526315787</v>
      </c>
      <c r="D22" s="242">
        <f t="shared" si="9"/>
        <v>120.83960604690242</v>
      </c>
      <c r="E22" s="242">
        <f t="shared" si="9"/>
        <v>90.739606046902395</v>
      </c>
      <c r="F22" s="242">
        <f t="shared" si="9"/>
        <v>44.83260604690247</v>
      </c>
      <c r="G22" s="242">
        <f t="shared" si="9"/>
        <v>36.709606046902422</v>
      </c>
      <c r="H22" s="242">
        <f t="shared" si="9"/>
        <v>93.988105263157877</v>
      </c>
      <c r="I22" s="242">
        <f t="shared" si="9"/>
        <v>106.62760447941344</v>
      </c>
      <c r="J22" s="242">
        <f t="shared" si="9"/>
        <v>91.059604479413451</v>
      </c>
      <c r="K22" s="242">
        <f t="shared" si="9"/>
        <v>226.83960447941342</v>
      </c>
      <c r="L22" s="242">
        <f t="shared" si="9"/>
        <v>99.45910526315788</v>
      </c>
      <c r="M22" s="242">
        <f t="shared" si="9"/>
        <v>48.035105263157902</v>
      </c>
      <c r="N22" s="242">
        <f t="shared" si="9"/>
        <v>62.378105263157863</v>
      </c>
      <c r="O22" s="242">
        <f t="shared" si="9"/>
        <v>72.590105263157966</v>
      </c>
      <c r="P22" s="242">
        <f t="shared" si="9"/>
        <v>45.842105263157919</v>
      </c>
      <c r="Q22" s="242">
        <f t="shared" si="9"/>
        <v>69.842105263157919</v>
      </c>
      <c r="R22" s="242">
        <f t="shared" si="9"/>
        <v>64.842105263157919</v>
      </c>
      <c r="S22" s="242">
        <f t="shared" si="9"/>
        <v>91.489604479413401</v>
      </c>
      <c r="T22" s="242">
        <f t="shared" si="9"/>
        <v>93.58960447941331</v>
      </c>
      <c r="U22" s="242">
        <f t="shared" si="9"/>
        <v>104.08960447941342</v>
      </c>
      <c r="V22" s="242">
        <f t="shared" si="9"/>
        <v>134.4896044794134</v>
      </c>
      <c r="W22" s="242">
        <f t="shared" si="9"/>
        <v>49.542105263157964</v>
      </c>
      <c r="X22" s="242">
        <f t="shared" si="9"/>
        <v>61.842105263157919</v>
      </c>
      <c r="Y22" s="242">
        <f t="shared" si="9"/>
        <v>76.54210526315785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843.84643164230431</v>
      </c>
      <c r="C25" s="210">
        <v>762.20713671539124</v>
      </c>
      <c r="D25" s="210">
        <v>752.11203783319002</v>
      </c>
      <c r="E25" s="210">
        <v>780.07549441100593</v>
      </c>
      <c r="F25" s="210">
        <v>846.24582975064482</v>
      </c>
      <c r="G25" s="210">
        <v>788.95327683807682</v>
      </c>
      <c r="H25" s="210">
        <v>805.61003203332325</v>
      </c>
      <c r="I25" s="210">
        <v>796.60171684512113</v>
      </c>
      <c r="J25" s="210">
        <v>820.51474166578907</v>
      </c>
      <c r="K25" s="210">
        <v>732.31527476911492</v>
      </c>
      <c r="L25" s="210">
        <v>799.33183394141656</v>
      </c>
      <c r="M25" s="210">
        <v>817.63801869582835</v>
      </c>
      <c r="N25" s="210">
        <v>834.36578403610952</v>
      </c>
      <c r="O25" s="210">
        <v>855.29385444742456</v>
      </c>
      <c r="P25" s="210">
        <v>851.60788779882853</v>
      </c>
      <c r="Q25" s="210">
        <v>886.84204423907613</v>
      </c>
      <c r="R25" s="210">
        <v>887.74992769277924</v>
      </c>
      <c r="S25" s="210">
        <v>902.64153645186741</v>
      </c>
      <c r="T25" s="210">
        <v>858.66160265095561</v>
      </c>
      <c r="U25" s="210">
        <v>917.58486669306751</v>
      </c>
      <c r="V25" s="210">
        <v>882.82600172368575</v>
      </c>
      <c r="W25" s="210">
        <v>822.50312059565488</v>
      </c>
      <c r="X25" s="210">
        <v>866.67402525210343</v>
      </c>
      <c r="Y25" s="210">
        <v>891.78133033257654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140.0974204643164</v>
      </c>
      <c r="C26" s="213">
        <f t="shared" si="10"/>
        <v>96.317024935511597</v>
      </c>
      <c r="D26" s="213">
        <f t="shared" si="10"/>
        <v>129.99423903697331</v>
      </c>
      <c r="E26" s="213">
        <f t="shared" si="10"/>
        <v>136.0561478933792</v>
      </c>
      <c r="F26" s="213">
        <f t="shared" si="10"/>
        <v>145.48581255374029</v>
      </c>
      <c r="G26" s="213">
        <f t="shared" si="10"/>
        <v>160.73490971625102</v>
      </c>
      <c r="H26" s="213">
        <f t="shared" si="10"/>
        <v>166.2791917454858</v>
      </c>
      <c r="I26" s="213">
        <f t="shared" si="10"/>
        <v>154.71014617368877</v>
      </c>
      <c r="J26" s="213">
        <f t="shared" si="10"/>
        <v>158.13731728288903</v>
      </c>
      <c r="K26" s="213">
        <f t="shared" si="10"/>
        <v>139.36483233018058</v>
      </c>
      <c r="L26" s="213">
        <f t="shared" si="10"/>
        <v>141.29036973344796</v>
      </c>
      <c r="M26" s="213">
        <f t="shared" si="10"/>
        <v>144.0381771281169</v>
      </c>
      <c r="N26" s="213">
        <f t="shared" si="10"/>
        <v>142.4999140154772</v>
      </c>
      <c r="O26" s="213">
        <f t="shared" si="10"/>
        <v>150.65176268271711</v>
      </c>
      <c r="P26" s="213">
        <f t="shared" si="10"/>
        <v>151.5294926913156</v>
      </c>
      <c r="Q26" s="213">
        <f t="shared" si="10"/>
        <v>149.63766122098016</v>
      </c>
      <c r="R26" s="213">
        <f t="shared" si="10"/>
        <v>146.8918314703354</v>
      </c>
      <c r="S26" s="213">
        <f t="shared" si="10"/>
        <v>142.80558899398108</v>
      </c>
      <c r="T26" s="213">
        <f t="shared" si="10"/>
        <v>110.98460877042129</v>
      </c>
      <c r="U26" s="213">
        <f t="shared" si="10"/>
        <v>162.12734307824587</v>
      </c>
      <c r="V26" s="213">
        <f t="shared" si="10"/>
        <v>169.65038693035251</v>
      </c>
      <c r="W26" s="213">
        <f t="shared" si="10"/>
        <v>92.275236457437657</v>
      </c>
      <c r="X26" s="213">
        <f t="shared" si="10"/>
        <v>134.50705073086843</v>
      </c>
      <c r="Y26" s="213">
        <f t="shared" si="10"/>
        <v>165.07265692175409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2.3168529664660298</v>
      </c>
      <c r="H27" s="204">
        <v>3.1572656921753999</v>
      </c>
      <c r="I27" s="204">
        <v>4.1917454858125609</v>
      </c>
      <c r="J27" s="204">
        <v>0.47841788478072539</v>
      </c>
      <c r="K27" s="204">
        <v>1.375752364566551E-3</v>
      </c>
      <c r="L27" s="204">
        <v>2.5795356835658372E-3</v>
      </c>
      <c r="M27" s="204">
        <v>1.289767841797129E-3</v>
      </c>
      <c r="N27" s="204">
        <v>1.289767841797129E-3</v>
      </c>
      <c r="O27" s="204">
        <v>1.289767841797129E-3</v>
      </c>
      <c r="P27" s="204">
        <v>1.289767841797129E-3</v>
      </c>
      <c r="Q27" s="204">
        <v>1.9776440240661941E-3</v>
      </c>
      <c r="R27" s="204">
        <v>1.289767841797129E-3</v>
      </c>
      <c r="S27" s="204">
        <v>1.9776440240661941E-3</v>
      </c>
      <c r="T27" s="204">
        <v>1.2897678417829179E-3</v>
      </c>
      <c r="U27" s="204">
        <v>1.375752364566551E-3</v>
      </c>
      <c r="V27" s="204">
        <v>1.289767841797129E-3</v>
      </c>
      <c r="W27" s="204">
        <v>1.3757523645807619E-3</v>
      </c>
      <c r="X27" s="204">
        <v>9.5442820292333863E-2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140.0974204643164</v>
      </c>
      <c r="C28" s="204">
        <v>96.317024935511597</v>
      </c>
      <c r="D28" s="204">
        <v>129.99423903697331</v>
      </c>
      <c r="E28" s="204">
        <v>136.0561478933792</v>
      </c>
      <c r="F28" s="204">
        <v>145.48581255374029</v>
      </c>
      <c r="G28" s="204">
        <v>158.41805674978499</v>
      </c>
      <c r="H28" s="204">
        <v>163.1219260533104</v>
      </c>
      <c r="I28" s="204">
        <v>150.51840068787621</v>
      </c>
      <c r="J28" s="204">
        <v>157.6588993981083</v>
      </c>
      <c r="K28" s="204">
        <v>139.36345657781601</v>
      </c>
      <c r="L28" s="204">
        <v>141.28779019776439</v>
      </c>
      <c r="M28" s="204">
        <v>144.0368873602751</v>
      </c>
      <c r="N28" s="204">
        <v>142.49862424763541</v>
      </c>
      <c r="O28" s="204">
        <v>150.65047291487531</v>
      </c>
      <c r="P28" s="204">
        <v>151.5282029234738</v>
      </c>
      <c r="Q28" s="204">
        <v>149.6356835769561</v>
      </c>
      <c r="R28" s="204">
        <v>146.89054170249361</v>
      </c>
      <c r="S28" s="204">
        <v>142.80361134995701</v>
      </c>
      <c r="T28" s="204">
        <v>110.98331900257951</v>
      </c>
      <c r="U28" s="204">
        <v>162.12596732588131</v>
      </c>
      <c r="V28" s="204">
        <v>169.64909716251071</v>
      </c>
      <c r="W28" s="204">
        <v>92.273860705073076</v>
      </c>
      <c r="X28" s="204">
        <v>134.41160791057609</v>
      </c>
      <c r="Y28" s="204">
        <v>165.07265692175409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21.908512467755802</v>
      </c>
      <c r="C29" s="204">
        <f t="shared" si="11"/>
        <v>12.98331900257954</v>
      </c>
      <c r="D29" s="204">
        <f t="shared" si="11"/>
        <v>7.9256233877901971</v>
      </c>
      <c r="E29" s="204">
        <f t="shared" si="11"/>
        <v>5.9377472055030092</v>
      </c>
      <c r="F29" s="204">
        <f t="shared" si="11"/>
        <v>9.8766981943250212</v>
      </c>
      <c r="G29" s="204">
        <f t="shared" si="11"/>
        <v>15.02940670679277</v>
      </c>
      <c r="H29" s="204">
        <f t="shared" si="11"/>
        <v>15.862080825451413</v>
      </c>
      <c r="I29" s="204">
        <f t="shared" si="11"/>
        <v>6.4915735167669828</v>
      </c>
      <c r="J29" s="204">
        <f t="shared" si="11"/>
        <v>28.028632846087703</v>
      </c>
      <c r="K29" s="204">
        <f t="shared" si="11"/>
        <v>6.9068787618228713</v>
      </c>
      <c r="L29" s="204">
        <f t="shared" si="11"/>
        <v>8.3319862424763542</v>
      </c>
      <c r="M29" s="204">
        <f t="shared" si="11"/>
        <v>8.3286328460877037</v>
      </c>
      <c r="N29" s="204">
        <f t="shared" si="11"/>
        <v>4.9783319002579525</v>
      </c>
      <c r="O29" s="204">
        <f t="shared" si="11"/>
        <v>2.5344797936371446</v>
      </c>
      <c r="P29" s="204">
        <f t="shared" si="11"/>
        <v>1.9852966466036106</v>
      </c>
      <c r="Q29" s="204">
        <f t="shared" si="11"/>
        <v>2.9229578675838352</v>
      </c>
      <c r="R29" s="204">
        <f t="shared" si="11"/>
        <v>2.832674118658641</v>
      </c>
      <c r="S29" s="204">
        <f t="shared" si="11"/>
        <v>2.5007738607050731</v>
      </c>
      <c r="T29" s="204">
        <f t="shared" si="11"/>
        <v>1.5358555460017196</v>
      </c>
      <c r="U29" s="204">
        <f t="shared" si="11"/>
        <v>1.915907136715391</v>
      </c>
      <c r="V29" s="204">
        <f t="shared" si="11"/>
        <v>1.1777300085984521</v>
      </c>
      <c r="W29" s="204">
        <f t="shared" si="11"/>
        <v>8.2181427343078237</v>
      </c>
      <c r="X29" s="204">
        <f t="shared" si="11"/>
        <v>9.3233018056749781</v>
      </c>
      <c r="Y29" s="204">
        <f t="shared" si="11"/>
        <v>9.6533104041272573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1.098710232158211</v>
      </c>
      <c r="C31" s="204">
        <v>0</v>
      </c>
      <c r="D31" s="204">
        <v>0</v>
      </c>
      <c r="E31" s="204">
        <v>0</v>
      </c>
      <c r="F31" s="204">
        <v>0</v>
      </c>
      <c r="G31" s="204">
        <v>0.25382631126397248</v>
      </c>
      <c r="H31" s="204">
        <v>0.26809974204643161</v>
      </c>
      <c r="I31" s="204">
        <v>0.27248495270851247</v>
      </c>
      <c r="J31" s="204">
        <v>0.26698194325021501</v>
      </c>
      <c r="K31" s="204">
        <v>0.27136715391229582</v>
      </c>
      <c r="L31" s="204">
        <v>0.24720550300945829</v>
      </c>
      <c r="M31" s="204">
        <v>0.19552880481513329</v>
      </c>
      <c r="N31" s="204">
        <v>0.16741186586414439</v>
      </c>
      <c r="O31" s="204">
        <v>0.23619948409286329</v>
      </c>
      <c r="P31" s="204">
        <v>0.16741186586414439</v>
      </c>
      <c r="Q31" s="204">
        <v>0.17291487532244201</v>
      </c>
      <c r="R31" s="204">
        <v>0.17291487532244201</v>
      </c>
      <c r="S31" s="204">
        <v>0.17291487532244201</v>
      </c>
      <c r="T31" s="204">
        <v>0.16629406706792779</v>
      </c>
      <c r="U31" s="204">
        <v>0.17403267411865861</v>
      </c>
      <c r="V31" s="204">
        <v>0.15752364574376609</v>
      </c>
      <c r="W31" s="204">
        <v>0.25339638865004299</v>
      </c>
      <c r="X31" s="204">
        <v>0.2775580395528805</v>
      </c>
      <c r="Y31" s="204">
        <v>0.51994840928632835</v>
      </c>
      <c r="DA31" s="71" t="s">
        <v>130</v>
      </c>
    </row>
    <row r="32" spans="1:105" ht="12" customHeight="1" x14ac:dyDescent="0.25">
      <c r="A32" s="18" t="s">
        <v>71</v>
      </c>
      <c r="B32" s="204">
        <v>0</v>
      </c>
      <c r="C32" s="204">
        <v>0</v>
      </c>
      <c r="D32" s="204">
        <v>0</v>
      </c>
      <c r="E32" s="204">
        <v>0</v>
      </c>
      <c r="F32" s="204">
        <v>0</v>
      </c>
      <c r="G32" s="204">
        <v>0.1768701633705933</v>
      </c>
      <c r="H32" s="204">
        <v>0.13387790197764399</v>
      </c>
      <c r="I32" s="204">
        <v>8.8907996560619082E-2</v>
      </c>
      <c r="J32" s="204">
        <v>9.097162510748065E-2</v>
      </c>
      <c r="K32" s="204">
        <v>0.2136715391229578</v>
      </c>
      <c r="L32" s="204">
        <v>0.2862424763542562</v>
      </c>
      <c r="M32" s="204">
        <v>0.29062768701633701</v>
      </c>
      <c r="N32" s="204">
        <v>0.27343078245915742</v>
      </c>
      <c r="O32" s="204">
        <v>0.17480653482373171</v>
      </c>
      <c r="P32" s="204">
        <v>0.17652622527944969</v>
      </c>
      <c r="Q32" s="204">
        <v>1.094840928632846</v>
      </c>
      <c r="R32" s="204">
        <v>1.0940670679277731</v>
      </c>
      <c r="S32" s="204">
        <v>1.1214101461736889</v>
      </c>
      <c r="T32" s="204">
        <v>0.76345657781599308</v>
      </c>
      <c r="U32" s="204">
        <v>1.298194325021496</v>
      </c>
      <c r="V32" s="204">
        <v>0.68013757523645746</v>
      </c>
      <c r="W32" s="204">
        <v>7.1938950988822006</v>
      </c>
      <c r="X32" s="204">
        <v>8.2815993121238165</v>
      </c>
      <c r="Y32" s="204">
        <v>8.7311263972484952</v>
      </c>
      <c r="DA32" s="71" t="s">
        <v>131</v>
      </c>
    </row>
    <row r="33" spans="1:105" ht="12" customHeight="1" x14ac:dyDescent="0.25">
      <c r="A33" s="18" t="s">
        <v>32</v>
      </c>
      <c r="B33" s="204">
        <v>20.809802235597591</v>
      </c>
      <c r="C33" s="204">
        <v>12.98331900257954</v>
      </c>
      <c r="D33" s="204">
        <v>7.9256233877901971</v>
      </c>
      <c r="E33" s="204">
        <v>5.9377472055030092</v>
      </c>
      <c r="F33" s="204">
        <v>9.8766981943250212</v>
      </c>
      <c r="G33" s="204">
        <v>14.550816852966459</v>
      </c>
      <c r="H33" s="204">
        <v>15.3957007738607</v>
      </c>
      <c r="I33" s="204">
        <v>6.0876182287188314</v>
      </c>
      <c r="J33" s="204">
        <v>27.624935511607909</v>
      </c>
      <c r="K33" s="204">
        <v>6.3865004299226138</v>
      </c>
      <c r="L33" s="204">
        <v>7.7778159931212381</v>
      </c>
      <c r="M33" s="204">
        <v>7.8207222699914007</v>
      </c>
      <c r="N33" s="204">
        <v>4.5085124677558026</v>
      </c>
      <c r="O33" s="204">
        <v>2.103783319002579</v>
      </c>
      <c r="P33" s="204">
        <v>1.6206362854686149</v>
      </c>
      <c r="Q33" s="204">
        <v>1.6552020636285469</v>
      </c>
      <c r="R33" s="204">
        <v>1.5656921754084261</v>
      </c>
      <c r="S33" s="204">
        <v>1.2064488392089421</v>
      </c>
      <c r="T33" s="204">
        <v>0.6061049011177988</v>
      </c>
      <c r="U33" s="204">
        <v>0.44368013757523639</v>
      </c>
      <c r="V33" s="204">
        <v>0.34006878761822867</v>
      </c>
      <c r="W33" s="204">
        <v>0.77085124677558037</v>
      </c>
      <c r="X33" s="204">
        <v>0.76414445399828035</v>
      </c>
      <c r="Y33" s="204">
        <v>0.40223559759243332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4.7893379191745487E-2</v>
      </c>
      <c r="H34" s="204">
        <v>6.4402407566637995E-2</v>
      </c>
      <c r="I34" s="204">
        <v>4.256233877901977E-2</v>
      </c>
      <c r="J34" s="204">
        <v>4.5743766122098017E-2</v>
      </c>
      <c r="K34" s="204">
        <v>3.5339638865004297E-2</v>
      </c>
      <c r="L34" s="204">
        <v>2.0722269991401549E-2</v>
      </c>
      <c r="M34" s="204">
        <v>2.175408426483233E-2</v>
      </c>
      <c r="N34" s="204">
        <v>2.897678417884781E-2</v>
      </c>
      <c r="O34" s="204">
        <v>1.9690455717970769E-2</v>
      </c>
      <c r="P34" s="204">
        <v>2.0722269991401549E-2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452.09466895958724</v>
      </c>
      <c r="C35" s="204">
        <f t="shared" si="12"/>
        <v>400.39888220120366</v>
      </c>
      <c r="D35" s="204">
        <f t="shared" si="12"/>
        <v>376.03895098882197</v>
      </c>
      <c r="E35" s="204">
        <f t="shared" si="12"/>
        <v>405.49346517626822</v>
      </c>
      <c r="F35" s="204">
        <f t="shared" si="12"/>
        <v>422.33929492691311</v>
      </c>
      <c r="G35" s="204">
        <f t="shared" si="12"/>
        <v>432.88297506448833</v>
      </c>
      <c r="H35" s="204">
        <f t="shared" si="12"/>
        <v>437.9137575236457</v>
      </c>
      <c r="I35" s="204">
        <f t="shared" si="12"/>
        <v>438.52115219260531</v>
      </c>
      <c r="J35" s="204">
        <f t="shared" si="12"/>
        <v>436.17841788478074</v>
      </c>
      <c r="K35" s="204">
        <f t="shared" si="12"/>
        <v>408.7464316423044</v>
      </c>
      <c r="L35" s="204">
        <f t="shared" si="12"/>
        <v>448.65442820292338</v>
      </c>
      <c r="M35" s="204">
        <f t="shared" si="12"/>
        <v>458.27446259673252</v>
      </c>
      <c r="N35" s="204">
        <f t="shared" si="12"/>
        <v>475.68822012037828</v>
      </c>
      <c r="O35" s="204">
        <f t="shared" si="12"/>
        <v>485.97050730868443</v>
      </c>
      <c r="P35" s="204">
        <f t="shared" si="12"/>
        <v>486.16517626827169</v>
      </c>
      <c r="Q35" s="204">
        <f t="shared" si="12"/>
        <v>503.43224419604473</v>
      </c>
      <c r="R35" s="204">
        <f t="shared" si="12"/>
        <v>505.55331040412727</v>
      </c>
      <c r="S35" s="204">
        <f t="shared" si="12"/>
        <v>526.09441100601885</v>
      </c>
      <c r="T35" s="204">
        <f t="shared" si="12"/>
        <v>511.39982803095438</v>
      </c>
      <c r="U35" s="204">
        <f t="shared" si="12"/>
        <v>515.97470467629432</v>
      </c>
      <c r="V35" s="204">
        <f t="shared" si="12"/>
        <v>491.01340240375959</v>
      </c>
      <c r="W35" s="204">
        <f t="shared" si="12"/>
        <v>489.70290012778713</v>
      </c>
      <c r="X35" s="204">
        <f t="shared" si="12"/>
        <v>510.60182154554388</v>
      </c>
      <c r="Y35" s="204">
        <f t="shared" si="12"/>
        <v>501.8571185889179</v>
      </c>
      <c r="DA35" s="71"/>
    </row>
    <row r="36" spans="1:105" ht="12" customHeight="1" x14ac:dyDescent="0.25">
      <c r="A36" s="18" t="s">
        <v>73</v>
      </c>
      <c r="B36" s="204">
        <v>276.93465176268268</v>
      </c>
      <c r="C36" s="204">
        <v>285.74806534823728</v>
      </c>
      <c r="D36" s="204">
        <v>284.65176268271711</v>
      </c>
      <c r="E36" s="204">
        <v>287.23129836629403</v>
      </c>
      <c r="F36" s="204">
        <v>327.79449699054169</v>
      </c>
      <c r="G36" s="204">
        <v>337.39036973344793</v>
      </c>
      <c r="H36" s="204">
        <v>332.60963026655202</v>
      </c>
      <c r="I36" s="204">
        <v>341.9999140154772</v>
      </c>
      <c r="J36" s="204">
        <v>330.07738607050732</v>
      </c>
      <c r="K36" s="204">
        <v>320.38572656921752</v>
      </c>
      <c r="L36" s="204">
        <v>348.31504729148747</v>
      </c>
      <c r="M36" s="204">
        <v>361.44307824591567</v>
      </c>
      <c r="N36" s="204">
        <v>385.42983662940668</v>
      </c>
      <c r="O36" s="204">
        <v>390.51891659501291</v>
      </c>
      <c r="P36" s="204">
        <v>403.38839208942392</v>
      </c>
      <c r="Q36" s="204">
        <v>422.87153912295793</v>
      </c>
      <c r="R36" s="204">
        <v>405.59888220120382</v>
      </c>
      <c r="S36" s="204">
        <v>421.28873602751497</v>
      </c>
      <c r="T36" s="204">
        <v>423.27334479793632</v>
      </c>
      <c r="U36" s="204">
        <v>420.10497122831498</v>
      </c>
      <c r="V36" s="204">
        <v>409.70127858604678</v>
      </c>
      <c r="W36" s="204">
        <v>377.80590958608462</v>
      </c>
      <c r="X36" s="204">
        <v>411.65659368655849</v>
      </c>
      <c r="Y36" s="204">
        <v>405.29787525271843</v>
      </c>
      <c r="DA36" s="71" t="s">
        <v>134</v>
      </c>
    </row>
    <row r="37" spans="1:105" ht="12" customHeight="1" x14ac:dyDescent="0.25">
      <c r="A37" s="18" t="s">
        <v>36</v>
      </c>
      <c r="B37" s="204">
        <v>175.16001719690459</v>
      </c>
      <c r="C37" s="204">
        <v>114.6508168529664</v>
      </c>
      <c r="D37" s="204">
        <v>91.387188306104889</v>
      </c>
      <c r="E37" s="204">
        <v>118.2621668099742</v>
      </c>
      <c r="F37" s="204">
        <v>94.544797936371452</v>
      </c>
      <c r="G37" s="204">
        <v>95.492605331040394</v>
      </c>
      <c r="H37" s="204">
        <v>105.3041272570937</v>
      </c>
      <c r="I37" s="204">
        <v>96.521238177128112</v>
      </c>
      <c r="J37" s="204">
        <v>106.1010318142734</v>
      </c>
      <c r="K37" s="204">
        <v>88.360705073086848</v>
      </c>
      <c r="L37" s="204">
        <v>100.3393809114359</v>
      </c>
      <c r="M37" s="204">
        <v>96.831384350816847</v>
      </c>
      <c r="N37" s="204">
        <v>90.25838349097161</v>
      </c>
      <c r="O37" s="204">
        <v>95.451590713671536</v>
      </c>
      <c r="P37" s="204">
        <v>82.776784178847791</v>
      </c>
      <c r="Q37" s="204">
        <v>80.560705073086837</v>
      </c>
      <c r="R37" s="204">
        <v>99.954428202923481</v>
      </c>
      <c r="S37" s="204">
        <v>104.8056749785039</v>
      </c>
      <c r="T37" s="204">
        <v>88.12648323301805</v>
      </c>
      <c r="U37" s="204">
        <v>95.869733447979357</v>
      </c>
      <c r="V37" s="204">
        <v>81.312123817712802</v>
      </c>
      <c r="W37" s="204">
        <v>111.89699054170249</v>
      </c>
      <c r="X37" s="204">
        <v>98.945227858985376</v>
      </c>
      <c r="Y37" s="204">
        <v>96.559243336199472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0.29472137805973481</v>
      </c>
      <c r="H38" s="204">
        <f t="shared" si="13"/>
        <v>0.29636049420040705</v>
      </c>
      <c r="I38" s="204">
        <f t="shared" si="13"/>
        <v>0.38237032749434996</v>
      </c>
      <c r="J38" s="204">
        <f t="shared" si="13"/>
        <v>0.28860237086227547</v>
      </c>
      <c r="K38" s="204">
        <f t="shared" si="13"/>
        <v>0.3396943735862159</v>
      </c>
      <c r="L38" s="204">
        <f t="shared" si="13"/>
        <v>0.3364771056471092</v>
      </c>
      <c r="M38" s="204">
        <f t="shared" si="13"/>
        <v>0.66415799075547166</v>
      </c>
      <c r="N38" s="204">
        <f t="shared" si="13"/>
        <v>0.78229306448450875</v>
      </c>
      <c r="O38" s="204">
        <f t="shared" si="13"/>
        <v>0.935041033839071</v>
      </c>
      <c r="P38" s="204">
        <f t="shared" si="13"/>
        <v>1.3201835855868032</v>
      </c>
      <c r="Q38" s="204">
        <f t="shared" si="13"/>
        <v>1.2243314273823711</v>
      </c>
      <c r="R38" s="204">
        <f t="shared" si="13"/>
        <v>1.4650609687894851</v>
      </c>
      <c r="S38" s="204">
        <f t="shared" si="13"/>
        <v>1.5722329265020958</v>
      </c>
      <c r="T38" s="204">
        <f t="shared" si="13"/>
        <v>2.3905794351346099</v>
      </c>
      <c r="U38" s="204">
        <f t="shared" si="13"/>
        <v>1.8031112859047929</v>
      </c>
      <c r="V38" s="204">
        <f t="shared" si="13"/>
        <v>1.8370189243973569</v>
      </c>
      <c r="W38" s="204">
        <f t="shared" si="13"/>
        <v>1.8334964781860625</v>
      </c>
      <c r="X38" s="204">
        <f t="shared" si="13"/>
        <v>3.568506372079856</v>
      </c>
      <c r="Y38" s="204">
        <f t="shared" si="13"/>
        <v>2.6114000497635583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6.5434221840068779E-2</v>
      </c>
      <c r="J39" s="204">
        <v>0.13078245915735159</v>
      </c>
      <c r="K39" s="204">
        <v>0.1018916595012898</v>
      </c>
      <c r="L39" s="204">
        <v>6.3112639724849526E-2</v>
      </c>
      <c r="M39" s="204">
        <v>5.7781599312123823E-2</v>
      </c>
      <c r="N39" s="204">
        <v>5.2450558899398113E-2</v>
      </c>
      <c r="O39" s="204">
        <v>0.115219260533104</v>
      </c>
      <c r="P39" s="204">
        <v>5.6405846947549437E-2</v>
      </c>
      <c r="Q39" s="204">
        <v>0.1098022355975924</v>
      </c>
      <c r="R39" s="204">
        <v>0.2539982803095443</v>
      </c>
      <c r="S39" s="204">
        <v>0.26612209802235598</v>
      </c>
      <c r="T39" s="204">
        <v>0.30163370593293198</v>
      </c>
      <c r="U39" s="204">
        <v>0.26251074806534819</v>
      </c>
      <c r="V39" s="204">
        <v>0.29518486672398958</v>
      </c>
      <c r="W39" s="204">
        <v>0.32837489251934648</v>
      </c>
      <c r="X39" s="204">
        <v>1.7662080825451421</v>
      </c>
      <c r="Y39" s="204">
        <v>0.4276870163370593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3.7833190025795349E-3</v>
      </c>
      <c r="K40" s="204">
        <v>6.1049011177987953E-3</v>
      </c>
      <c r="L40" s="204">
        <v>3.0610490111779881E-2</v>
      </c>
      <c r="M40" s="204">
        <v>0.25004299226139293</v>
      </c>
      <c r="N40" s="204">
        <v>0.32433361994840931</v>
      </c>
      <c r="O40" s="204">
        <v>0.36543422184006868</v>
      </c>
      <c r="P40" s="204">
        <v>0.62674118658641442</v>
      </c>
      <c r="Q40" s="204">
        <v>0.57360275150472917</v>
      </c>
      <c r="R40" s="204">
        <v>0.59329320722269996</v>
      </c>
      <c r="S40" s="204">
        <v>0.54634565778159927</v>
      </c>
      <c r="T40" s="204">
        <v>1.1942390369733451</v>
      </c>
      <c r="U40" s="204">
        <v>0.6824750313582183</v>
      </c>
      <c r="V40" s="204">
        <v>0.63139553261180259</v>
      </c>
      <c r="W40" s="204">
        <v>0.54327356094894486</v>
      </c>
      <c r="X40" s="204">
        <v>0.66945962384564928</v>
      </c>
      <c r="Y40" s="204">
        <v>0.76042225373037264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8.5984522785898529E-4</v>
      </c>
      <c r="H41" s="204">
        <v>2.665520206362855E-3</v>
      </c>
      <c r="I41" s="204">
        <v>2.665520206362855E-3</v>
      </c>
      <c r="J41" s="204">
        <v>2.665520206362855E-3</v>
      </c>
      <c r="K41" s="204">
        <v>1.1349957007738609E-2</v>
      </c>
      <c r="L41" s="204">
        <v>1.573516766981943E-2</v>
      </c>
      <c r="M41" s="204">
        <v>1.573516766981943E-2</v>
      </c>
      <c r="N41" s="204">
        <v>1.74548581255374E-2</v>
      </c>
      <c r="O41" s="204">
        <v>1.066208082545142E-2</v>
      </c>
      <c r="P41" s="204">
        <v>1.066208082545142E-2</v>
      </c>
      <c r="Q41" s="204">
        <v>7.1711092003439378E-2</v>
      </c>
      <c r="R41" s="204">
        <v>6.9303525365434215E-2</v>
      </c>
      <c r="S41" s="204">
        <v>6.8443680137575236E-2</v>
      </c>
      <c r="T41" s="204">
        <v>3.112639724849527E-2</v>
      </c>
      <c r="U41" s="204">
        <v>3.0954428202923469E-2</v>
      </c>
      <c r="V41" s="204">
        <v>2.7515047291487529E-2</v>
      </c>
      <c r="W41" s="204">
        <v>5.4170249355116079E-2</v>
      </c>
      <c r="X41" s="204">
        <v>1.8658641444539981E-2</v>
      </c>
      <c r="Y41" s="204">
        <v>3.2674118658641442E-2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0.29386153283187583</v>
      </c>
      <c r="H44" s="204">
        <v>0.29369497399404421</v>
      </c>
      <c r="I44" s="204">
        <v>0.3142705854479183</v>
      </c>
      <c r="J44" s="204">
        <v>0.1513710724959815</v>
      </c>
      <c r="K44" s="204">
        <v>0.22034785595938869</v>
      </c>
      <c r="L44" s="204">
        <v>0.22701880814066039</v>
      </c>
      <c r="M44" s="204">
        <v>0.34059823151213547</v>
      </c>
      <c r="N44" s="204">
        <v>0.38805402751116391</v>
      </c>
      <c r="O44" s="204">
        <v>0.44372547064044687</v>
      </c>
      <c r="P44" s="204">
        <v>0.62637447122738787</v>
      </c>
      <c r="Q44" s="204">
        <v>0.46921534827661021</v>
      </c>
      <c r="R44" s="204">
        <v>0.54846595589180658</v>
      </c>
      <c r="S44" s="204">
        <v>0.69132149056056535</v>
      </c>
      <c r="T44" s="204">
        <v>0.86358029497983779</v>
      </c>
      <c r="U44" s="204">
        <v>0.82717107827830283</v>
      </c>
      <c r="V44" s="204">
        <v>0.88292347777007707</v>
      </c>
      <c r="W44" s="204">
        <v>0.90767777536265526</v>
      </c>
      <c r="X44" s="204">
        <v>1.114180024244525</v>
      </c>
      <c r="Y44" s="204">
        <v>1.390616661037485</v>
      </c>
      <c r="DA44" s="71" t="s">
        <v>141</v>
      </c>
    </row>
    <row r="45" spans="1:105" ht="12" customHeight="1" x14ac:dyDescent="0.25">
      <c r="A45" s="14" t="s">
        <v>39</v>
      </c>
      <c r="B45" s="204">
        <v>0.16715391229578669</v>
      </c>
      <c r="C45" s="204">
        <v>9.6016337059329313</v>
      </c>
      <c r="D45" s="204">
        <v>2.1257093723129841</v>
      </c>
      <c r="E45" s="204">
        <v>2.1496130696474629</v>
      </c>
      <c r="F45" s="204">
        <v>4.2276010318142729</v>
      </c>
      <c r="G45" s="204">
        <v>5.7871023215821147</v>
      </c>
      <c r="H45" s="204">
        <v>5.2462596732588134</v>
      </c>
      <c r="I45" s="204">
        <v>2.9943250214961301</v>
      </c>
      <c r="J45" s="204">
        <v>3.3294067067927768</v>
      </c>
      <c r="K45" s="204">
        <v>4.6411865864144444</v>
      </c>
      <c r="L45" s="204">
        <v>4.2964746345657776</v>
      </c>
      <c r="M45" s="204">
        <v>5.1232158211521934</v>
      </c>
      <c r="N45" s="204">
        <v>5.2565778159931211</v>
      </c>
      <c r="O45" s="204">
        <v>6.3136715391229572</v>
      </c>
      <c r="P45" s="204">
        <v>5.8638865004299223</v>
      </c>
      <c r="Q45" s="204">
        <v>7.4873602751504729</v>
      </c>
      <c r="R45" s="204">
        <v>8.3161650902837483</v>
      </c>
      <c r="S45" s="204">
        <v>7.5627687016337051</v>
      </c>
      <c r="T45" s="204">
        <v>7.1430782459157349</v>
      </c>
      <c r="U45" s="204">
        <v>7.1627687016337056</v>
      </c>
      <c r="V45" s="204">
        <v>7.0097162510748046</v>
      </c>
      <c r="W45" s="204">
        <v>9.2987102321582107</v>
      </c>
      <c r="X45" s="204">
        <v>9.8194325021496134</v>
      </c>
      <c r="Y45" s="204">
        <v>10.35098882201204</v>
      </c>
      <c r="DA45" s="71" t="s">
        <v>142</v>
      </c>
    </row>
    <row r="46" spans="1:105" ht="12" customHeight="1" x14ac:dyDescent="0.25">
      <c r="A46" s="21" t="s">
        <v>40</v>
      </c>
      <c r="B46" s="207">
        <v>229.57867583834911</v>
      </c>
      <c r="C46" s="207">
        <v>242.9062768701634</v>
      </c>
      <c r="D46" s="207">
        <v>236.0275150472915</v>
      </c>
      <c r="E46" s="207">
        <v>230.4385210662081</v>
      </c>
      <c r="F46" s="207">
        <v>264.31642304385213</v>
      </c>
      <c r="G46" s="207">
        <v>174.2241616509028</v>
      </c>
      <c r="H46" s="207">
        <v>180.01238177128121</v>
      </c>
      <c r="I46" s="207">
        <v>193.50214961306961</v>
      </c>
      <c r="J46" s="207">
        <v>194.55236457437661</v>
      </c>
      <c r="K46" s="207">
        <v>172.3162510748065</v>
      </c>
      <c r="L46" s="207">
        <v>196.42209802235601</v>
      </c>
      <c r="M46" s="207">
        <v>201.20937231298359</v>
      </c>
      <c r="N46" s="207">
        <v>205.16044711951849</v>
      </c>
      <c r="O46" s="207">
        <v>208.88839208942389</v>
      </c>
      <c r="P46" s="207">
        <v>204.74385210662081</v>
      </c>
      <c r="Q46" s="207">
        <v>222.1374892519346</v>
      </c>
      <c r="R46" s="207">
        <v>222.6908856405847</v>
      </c>
      <c r="S46" s="207">
        <v>222.10576096302671</v>
      </c>
      <c r="T46" s="207">
        <v>225.20765262252789</v>
      </c>
      <c r="U46" s="207">
        <v>228.6010318142734</v>
      </c>
      <c r="V46" s="207">
        <v>212.13774720550299</v>
      </c>
      <c r="W46" s="207">
        <v>221.17463456577809</v>
      </c>
      <c r="X46" s="207">
        <v>198.8539122957867</v>
      </c>
      <c r="Y46" s="207">
        <v>202.23585554600169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843.84643164230454</v>
      </c>
      <c r="C47" s="210">
        <f t="shared" si="14"/>
        <v>762.20713671539136</v>
      </c>
      <c r="D47" s="210">
        <f t="shared" si="14"/>
        <v>752.11203783318979</v>
      </c>
      <c r="E47" s="210">
        <f t="shared" si="14"/>
        <v>780.07549441100593</v>
      </c>
      <c r="F47" s="210">
        <f t="shared" si="14"/>
        <v>846.24582975064482</v>
      </c>
      <c r="G47" s="210">
        <f t="shared" si="14"/>
        <v>788.95327683807682</v>
      </c>
      <c r="H47" s="210">
        <f t="shared" si="14"/>
        <v>805.61003203332325</v>
      </c>
      <c r="I47" s="210">
        <f t="shared" si="14"/>
        <v>796.60171684512079</v>
      </c>
      <c r="J47" s="210">
        <f t="shared" si="14"/>
        <v>820.51474166578896</v>
      </c>
      <c r="K47" s="210">
        <f t="shared" si="14"/>
        <v>732.31527476911515</v>
      </c>
      <c r="L47" s="210">
        <f t="shared" si="14"/>
        <v>799.33183394141633</v>
      </c>
      <c r="M47" s="210">
        <f t="shared" si="14"/>
        <v>817.63801869582869</v>
      </c>
      <c r="N47" s="210">
        <f t="shared" si="14"/>
        <v>834.3657840361094</v>
      </c>
      <c r="O47" s="210">
        <f t="shared" si="14"/>
        <v>855.29385444742491</v>
      </c>
      <c r="P47" s="210">
        <f t="shared" si="14"/>
        <v>851.60788779882841</v>
      </c>
      <c r="Q47" s="210">
        <f t="shared" si="14"/>
        <v>886.84204423907602</v>
      </c>
      <c r="R47" s="210">
        <f t="shared" si="14"/>
        <v>887.74992769277912</v>
      </c>
      <c r="S47" s="210">
        <f t="shared" si="14"/>
        <v>902.64153645186752</v>
      </c>
      <c r="T47" s="210">
        <f t="shared" si="14"/>
        <v>858.66160265095596</v>
      </c>
      <c r="U47" s="210">
        <f t="shared" si="14"/>
        <v>917.58486669306774</v>
      </c>
      <c r="V47" s="210">
        <f t="shared" si="14"/>
        <v>882.82600172368586</v>
      </c>
      <c r="W47" s="210">
        <f t="shared" si="14"/>
        <v>822.50312059565488</v>
      </c>
      <c r="X47" s="210">
        <f t="shared" si="14"/>
        <v>866.67402525210332</v>
      </c>
      <c r="Y47" s="210">
        <f t="shared" si="14"/>
        <v>891.78133033257643</v>
      </c>
      <c r="DA47" s="109"/>
    </row>
    <row r="48" spans="1:105" ht="12" customHeight="1" x14ac:dyDescent="0.25">
      <c r="A48" s="51" t="s">
        <v>43</v>
      </c>
      <c r="B48" s="241">
        <f>ISI_fec!B5</f>
        <v>790.49292387702781</v>
      </c>
      <c r="C48" s="241">
        <f>ISI_fec!C5</f>
        <v>710.10430514034078</v>
      </c>
      <c r="D48" s="241">
        <f>ISI_fec!D5</f>
        <v>701.5370270624519</v>
      </c>
      <c r="E48" s="241">
        <f>ISI_fec!E5</f>
        <v>726.35956520689172</v>
      </c>
      <c r="F48" s="241">
        <f>ISI_fec!F5</f>
        <v>787.52478298538972</v>
      </c>
      <c r="G48" s="241">
        <f>ISI_fec!G5</f>
        <v>731.68046528352761</v>
      </c>
      <c r="H48" s="241">
        <f>ISI_fec!H5</f>
        <v>746.35432548081553</v>
      </c>
      <c r="I48" s="241">
        <f>ISI_fec!I5</f>
        <v>732.56367347764217</v>
      </c>
      <c r="J48" s="241">
        <f>ISI_fec!J5</f>
        <v>754.58893041077067</v>
      </c>
      <c r="K48" s="241">
        <f>ISI_fec!K5</f>
        <v>676.16417226285807</v>
      </c>
      <c r="L48" s="241">
        <f>ISI_fec!L5</f>
        <v>740.89937841755079</v>
      </c>
      <c r="M48" s="241">
        <f>ISI_fec!M5</f>
        <v>754.7051693926569</v>
      </c>
      <c r="N48" s="241">
        <f>ISI_fec!N5</f>
        <v>772.3050780678476</v>
      </c>
      <c r="O48" s="241">
        <f>ISI_fec!O5</f>
        <v>794.88961257965241</v>
      </c>
      <c r="P48" s="241">
        <f>ISI_fec!P5</f>
        <v>788.66846454778124</v>
      </c>
      <c r="Q48" s="241">
        <f>ISI_fec!Q5</f>
        <v>825.07062340320181</v>
      </c>
      <c r="R48" s="241">
        <f>ISI_fec!R5</f>
        <v>824.95684367688398</v>
      </c>
      <c r="S48" s="241">
        <f>ISI_fec!S5</f>
        <v>836.34395078855289</v>
      </c>
      <c r="T48" s="241">
        <f>ISI_fec!T5</f>
        <v>790.44319027451002</v>
      </c>
      <c r="U48" s="241">
        <f>ISI_fec!U5</f>
        <v>850.92200755682711</v>
      </c>
      <c r="V48" s="241">
        <f>ISI_fec!V5</f>
        <v>817.96007492702813</v>
      </c>
      <c r="W48" s="241">
        <f>ISI_fec!W5</f>
        <v>760.40294766009924</v>
      </c>
      <c r="X48" s="241">
        <f>ISI_fec!X5</f>
        <v>804.05846360560849</v>
      </c>
      <c r="Y48" s="241">
        <f>ISI_fec!Y5</f>
        <v>829.48824421969448</v>
      </c>
      <c r="DA48" s="83"/>
    </row>
    <row r="49" spans="1:105" ht="12" customHeight="1" x14ac:dyDescent="0.25">
      <c r="A49" s="52" t="s">
        <v>44</v>
      </c>
      <c r="B49" s="242">
        <f>ISI_fec!B54</f>
        <v>53.353507765276753</v>
      </c>
      <c r="C49" s="242">
        <f>ISI_fec!C54</f>
        <v>52.102831575050523</v>
      </c>
      <c r="D49" s="242">
        <f>ISI_fec!D54</f>
        <v>50.575010770737933</v>
      </c>
      <c r="E49" s="242">
        <f>ISI_fec!E54</f>
        <v>53.715929204114197</v>
      </c>
      <c r="F49" s="242">
        <f>ISI_fec!F54</f>
        <v>58.72104676525511</v>
      </c>
      <c r="G49" s="242">
        <f>ISI_fec!G54</f>
        <v>57.2728115545492</v>
      </c>
      <c r="H49" s="242">
        <f>ISI_fec!H54</f>
        <v>59.255706552507711</v>
      </c>
      <c r="I49" s="242">
        <f>ISI_fec!I54</f>
        <v>64.038043367478636</v>
      </c>
      <c r="J49" s="242">
        <f>ISI_fec!J54</f>
        <v>65.925811255018289</v>
      </c>
      <c r="K49" s="242">
        <f>ISI_fec!K54</f>
        <v>56.151102506257082</v>
      </c>
      <c r="L49" s="242">
        <f>ISI_fec!L54</f>
        <v>58.432455523865563</v>
      </c>
      <c r="M49" s="242">
        <f>ISI_fec!M54</f>
        <v>62.93284930317175</v>
      </c>
      <c r="N49" s="242">
        <f>ISI_fec!N54</f>
        <v>62.06070596826175</v>
      </c>
      <c r="O49" s="242">
        <f>ISI_fec!O54</f>
        <v>60.40424186777247</v>
      </c>
      <c r="P49" s="242">
        <f>ISI_fec!P54</f>
        <v>62.93942325104716</v>
      </c>
      <c r="Q49" s="242">
        <f>ISI_fec!Q54</f>
        <v>61.771420835874231</v>
      </c>
      <c r="R49" s="242">
        <f>ISI_fec!R54</f>
        <v>62.793084015895097</v>
      </c>
      <c r="S49" s="242">
        <f>ISI_fec!S54</f>
        <v>66.297585663314678</v>
      </c>
      <c r="T49" s="242">
        <f>ISI_fec!T54</f>
        <v>68.218412376445883</v>
      </c>
      <c r="U49" s="242">
        <f>ISI_fec!U54</f>
        <v>66.662859136240598</v>
      </c>
      <c r="V49" s="242">
        <f>ISI_fec!V54</f>
        <v>64.865926796657718</v>
      </c>
      <c r="W49" s="242">
        <f>ISI_fec!W54</f>
        <v>62.100172935555683</v>
      </c>
      <c r="X49" s="242">
        <f>ISI_fec!X54</f>
        <v>62.615561646494811</v>
      </c>
      <c r="Y49" s="242">
        <f>ISI_fec!Y54</f>
        <v>62.29308611288193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6116.2240853121693</v>
      </c>
      <c r="C51" s="203">
        <f t="shared" si="15"/>
        <v>5503.1701072565365</v>
      </c>
      <c r="D51" s="203">
        <f t="shared" si="15"/>
        <v>5686.0240919613143</v>
      </c>
      <c r="E51" s="203">
        <f t="shared" si="15"/>
        <v>5801.6311380869211</v>
      </c>
      <c r="F51" s="203">
        <f t="shared" si="15"/>
        <v>5958.6754358585049</v>
      </c>
      <c r="G51" s="203">
        <f t="shared" si="15"/>
        <v>6297.1472891892508</v>
      </c>
      <c r="H51" s="203">
        <f t="shared" si="15"/>
        <v>6425.7122660895475</v>
      </c>
      <c r="I51" s="203">
        <f t="shared" si="15"/>
        <v>6631.024441185471</v>
      </c>
      <c r="J51" s="203">
        <f t="shared" si="15"/>
        <v>6787.9784591716307</v>
      </c>
      <c r="K51" s="203">
        <f t="shared" si="15"/>
        <v>5323.4595344374766</v>
      </c>
      <c r="L51" s="203">
        <f t="shared" si="15"/>
        <v>6433.5538266994708</v>
      </c>
      <c r="M51" s="203">
        <f t="shared" si="15"/>
        <v>6616.280481857184</v>
      </c>
      <c r="N51" s="203">
        <f t="shared" si="15"/>
        <v>6605.0537210771226</v>
      </c>
      <c r="O51" s="203">
        <f t="shared" si="15"/>
        <v>7056.9412694891162</v>
      </c>
      <c r="P51" s="203">
        <f t="shared" si="15"/>
        <v>6963.3288197886523</v>
      </c>
      <c r="Q51" s="203">
        <f t="shared" si="15"/>
        <v>6889.4158956743868</v>
      </c>
      <c r="R51" s="203">
        <f t="shared" si="15"/>
        <v>6691.6051510081325</v>
      </c>
      <c r="S51" s="203">
        <f t="shared" si="15"/>
        <v>7156.5989688005338</v>
      </c>
      <c r="T51" s="203">
        <f t="shared" si="15"/>
        <v>6084.9799949453854</v>
      </c>
      <c r="U51" s="203">
        <f t="shared" si="15"/>
        <v>6815.7296974837409</v>
      </c>
      <c r="V51" s="203">
        <f t="shared" si="15"/>
        <v>6332.0819243563801</v>
      </c>
      <c r="W51" s="203">
        <f t="shared" si="15"/>
        <v>6722.3833194031777</v>
      </c>
      <c r="X51" s="203">
        <f t="shared" si="15"/>
        <v>6693.4480436349077</v>
      </c>
      <c r="Y51" s="203">
        <f t="shared" si="15"/>
        <v>6628.601943497124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2551.2878024632464</v>
      </c>
      <c r="C52" s="213">
        <f>(ISI_emi!C5-ISI_emi!C52)+(ISI_emi!C54-ISI_emi!C96)</f>
        <v>1827.2014272296294</v>
      </c>
      <c r="D52" s="213">
        <f>(ISI_emi!D5-ISI_emi!D52)+(ISI_emi!D54-ISI_emi!D96)</f>
        <v>1806.2144354108054</v>
      </c>
      <c r="E52" s="213">
        <f>(ISI_emi!E5-ISI_emi!E52)+(ISI_emi!E54-ISI_emi!E96)</f>
        <v>1879.0489762807933</v>
      </c>
      <c r="F52" s="213">
        <f>(ISI_emi!F5-ISI_emi!F52)+(ISI_emi!F54-ISI_emi!F96)</f>
        <v>1900.4610010122674</v>
      </c>
      <c r="G52" s="213">
        <f>(ISI_emi!G5-ISI_emi!G52)+(ISI_emi!G54-ISI_emi!G96)</f>
        <v>1893.9388338341514</v>
      </c>
      <c r="H52" s="213">
        <f>(ISI_emi!H5-ISI_emi!H52)+(ISI_emi!H54-ISI_emi!H96)</f>
        <v>1966.8993637115545</v>
      </c>
      <c r="I52" s="213">
        <f>(ISI_emi!I5-ISI_emi!I52)+(ISI_emi!I54-ISI_emi!I96)</f>
        <v>1905.8462479933708</v>
      </c>
      <c r="J52" s="213">
        <f>(ISI_emi!J5-ISI_emi!J52)+(ISI_emi!J54-ISI_emi!J96)</f>
        <v>2060.6866711569387</v>
      </c>
      <c r="K52" s="213">
        <f>(ISI_emi!K5-ISI_emi!K52)+(ISI_emi!K54-ISI_emi!K96)</f>
        <v>1827.0473997511062</v>
      </c>
      <c r="L52" s="213">
        <f>(ISI_emi!L5-ISI_emi!L52)+(ISI_emi!L54-ISI_emi!L96)</f>
        <v>1918.6715631931013</v>
      </c>
      <c r="M52" s="213">
        <f>(ISI_emi!M5-ISI_emi!M52)+(ISI_emi!M54-ISI_emi!M96)</f>
        <v>1950.9469737661634</v>
      </c>
      <c r="N52" s="213">
        <f>(ISI_emi!N5-ISI_emi!N52)+(ISI_emi!N54-ISI_emi!N96)</f>
        <v>1967.7006247031024</v>
      </c>
      <c r="O52" s="213">
        <f>(ISI_emi!O5-ISI_emi!O52)+(ISI_emi!O54-ISI_emi!O96)</f>
        <v>2050.9018186933995</v>
      </c>
      <c r="P52" s="213">
        <f>(ISI_emi!P5-ISI_emi!P52)+(ISI_emi!P54-ISI_emi!P96)</f>
        <v>2026.5788372983602</v>
      </c>
      <c r="Q52" s="213">
        <f>(ISI_emi!Q5-ISI_emi!Q52)+(ISI_emi!Q54-ISI_emi!Q96)</f>
        <v>2066.5778502394824</v>
      </c>
      <c r="R52" s="213">
        <f>(ISI_emi!R5-ISI_emi!R52)+(ISI_emi!R54-ISI_emi!R96)</f>
        <v>2040.9011370860601</v>
      </c>
      <c r="S52" s="213">
        <f>(ISI_emi!S5-ISI_emi!S52)+(ISI_emi!S54-ISI_emi!S96)</f>
        <v>2063.0769204772741</v>
      </c>
      <c r="T52" s="213">
        <f>(ISI_emi!T5-ISI_emi!T52)+(ISI_emi!T54-ISI_emi!T96)</f>
        <v>1831.1446480586601</v>
      </c>
      <c r="U52" s="213">
        <f>(ISI_emi!U5-ISI_emi!U52)+(ISI_emi!U54-ISI_emi!U96)</f>
        <v>2083.3381457731043</v>
      </c>
      <c r="V52" s="213">
        <f>(ISI_emi!V5-ISI_emi!V52)+(ISI_emi!V54-ISI_emi!V96)</f>
        <v>2073.8830619263485</v>
      </c>
      <c r="W52" s="213">
        <f>(ISI_emi!W5-ISI_emi!W52)+(ISI_emi!W54-ISI_emi!W96)</f>
        <v>1779.0458073242705</v>
      </c>
      <c r="X52" s="213">
        <f>(ISI_emi!X5-ISI_emi!X52)+(ISI_emi!X54-ISI_emi!X96)</f>
        <v>1996.3823563172973</v>
      </c>
      <c r="Y52" s="213">
        <f>(ISI_emi!Y5-ISI_emi!Y52)+(ISI_emi!Y54-ISI_emi!Y96)</f>
        <v>2106.4083529406448</v>
      </c>
      <c r="DA52" s="85"/>
    </row>
    <row r="53" spans="1:105" ht="12" customHeight="1" x14ac:dyDescent="0.25">
      <c r="A53" s="14" t="s">
        <v>146</v>
      </c>
      <c r="B53" s="204">
        <f>ISI_emi!B52+ISI_emi!B96</f>
        <v>3564.9362828489234</v>
      </c>
      <c r="C53" s="204">
        <f>ISI_emi!C52+ISI_emi!C96</f>
        <v>3675.9686800269074</v>
      </c>
      <c r="D53" s="204">
        <f>ISI_emi!D52+ISI_emi!D96</f>
        <v>3879.8096565505089</v>
      </c>
      <c r="E53" s="204">
        <f>ISI_emi!E52+ISI_emi!E96</f>
        <v>3922.5821618061273</v>
      </c>
      <c r="F53" s="204">
        <f>ISI_emi!F52+ISI_emi!F96</f>
        <v>4058.2144348462375</v>
      </c>
      <c r="G53" s="204">
        <f>ISI_emi!G52+ISI_emi!G96</f>
        <v>4403.2084553550994</v>
      </c>
      <c r="H53" s="204">
        <f>ISI_emi!H52+ISI_emi!H96</f>
        <v>4458.8129023779929</v>
      </c>
      <c r="I53" s="204">
        <f>ISI_emi!I52+ISI_emi!I96</f>
        <v>4725.1781931921005</v>
      </c>
      <c r="J53" s="204">
        <f>ISI_emi!J52+ISI_emi!J96</f>
        <v>4727.2917880146924</v>
      </c>
      <c r="K53" s="204">
        <f>ISI_emi!K52+ISI_emi!K96</f>
        <v>3496.4121346863703</v>
      </c>
      <c r="L53" s="204">
        <f>ISI_emi!L52+ISI_emi!L96</f>
        <v>4514.8822635063698</v>
      </c>
      <c r="M53" s="204">
        <f>ISI_emi!M52+ISI_emi!M96</f>
        <v>4665.333508091021</v>
      </c>
      <c r="N53" s="204">
        <f>ISI_emi!N52+ISI_emi!N96</f>
        <v>4637.3530963740204</v>
      </c>
      <c r="O53" s="204">
        <f>ISI_emi!O52+ISI_emi!O96</f>
        <v>5006.0394507957171</v>
      </c>
      <c r="P53" s="204">
        <f>ISI_emi!P52+ISI_emi!P96</f>
        <v>4936.7499824902916</v>
      </c>
      <c r="Q53" s="204">
        <f>ISI_emi!Q52+ISI_emi!Q96</f>
        <v>4822.8380454349044</v>
      </c>
      <c r="R53" s="204">
        <f>ISI_emi!R52+ISI_emi!R96</f>
        <v>4650.7040139220726</v>
      </c>
      <c r="S53" s="204">
        <f>ISI_emi!S52+ISI_emi!S96</f>
        <v>5093.5220483232597</v>
      </c>
      <c r="T53" s="204">
        <f>ISI_emi!T52+ISI_emi!T96</f>
        <v>4253.8353468867253</v>
      </c>
      <c r="U53" s="204">
        <f>ISI_emi!U52+ISI_emi!U96</f>
        <v>4732.391551710637</v>
      </c>
      <c r="V53" s="204">
        <f>ISI_emi!V52+ISI_emi!V96</f>
        <v>4258.198862430032</v>
      </c>
      <c r="W53" s="204">
        <f>ISI_emi!W52+ISI_emi!W96</f>
        <v>4943.3375120789069</v>
      </c>
      <c r="X53" s="204">
        <f>ISI_emi!X52+ISI_emi!X96</f>
        <v>4697.0656873176104</v>
      </c>
      <c r="Y53" s="204">
        <f>ISI_emi!Y52+ISI_emi!Y96</f>
        <v>4522.1935905564787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6116.2240853121702</v>
      </c>
      <c r="C54" s="210">
        <f t="shared" si="16"/>
        <v>5503.1701072565365</v>
      </c>
      <c r="D54" s="210">
        <f t="shared" si="16"/>
        <v>5686.0240919613143</v>
      </c>
      <c r="E54" s="210">
        <f t="shared" si="16"/>
        <v>5801.6311380869211</v>
      </c>
      <c r="F54" s="210">
        <f t="shared" si="16"/>
        <v>5958.6754358585049</v>
      </c>
      <c r="G54" s="210">
        <f t="shared" si="16"/>
        <v>6297.1472891892508</v>
      </c>
      <c r="H54" s="210">
        <f t="shared" si="16"/>
        <v>6425.7122660895475</v>
      </c>
      <c r="I54" s="210">
        <f t="shared" si="16"/>
        <v>6631.024441185471</v>
      </c>
      <c r="J54" s="210">
        <f t="shared" si="16"/>
        <v>6787.9784591716307</v>
      </c>
      <c r="K54" s="210">
        <f t="shared" si="16"/>
        <v>5323.4595344374766</v>
      </c>
      <c r="L54" s="210">
        <f t="shared" si="16"/>
        <v>6433.5538266994708</v>
      </c>
      <c r="M54" s="210">
        <f t="shared" si="16"/>
        <v>6616.2804818571849</v>
      </c>
      <c r="N54" s="210">
        <f t="shared" si="16"/>
        <v>6605.0537210771236</v>
      </c>
      <c r="O54" s="210">
        <f t="shared" si="16"/>
        <v>7056.9412694891162</v>
      </c>
      <c r="P54" s="210">
        <f t="shared" si="16"/>
        <v>6963.3288197886523</v>
      </c>
      <c r="Q54" s="210">
        <f t="shared" si="16"/>
        <v>6889.4158956743868</v>
      </c>
      <c r="R54" s="210">
        <f t="shared" si="16"/>
        <v>6691.6051510081325</v>
      </c>
      <c r="S54" s="210">
        <f t="shared" si="16"/>
        <v>7156.5989688005338</v>
      </c>
      <c r="T54" s="210">
        <f t="shared" si="16"/>
        <v>6084.9799949453854</v>
      </c>
      <c r="U54" s="210">
        <f t="shared" si="16"/>
        <v>6815.7296974837418</v>
      </c>
      <c r="V54" s="210">
        <f t="shared" si="16"/>
        <v>6332.0819243563801</v>
      </c>
      <c r="W54" s="210">
        <f t="shared" si="16"/>
        <v>6722.3833194031777</v>
      </c>
      <c r="X54" s="210">
        <f t="shared" si="16"/>
        <v>6693.4480436349077</v>
      </c>
      <c r="Y54" s="210">
        <f t="shared" si="16"/>
        <v>6628.601943497124</v>
      </c>
      <c r="DA54" s="109"/>
    </row>
    <row r="55" spans="1:105" ht="12" customHeight="1" x14ac:dyDescent="0.25">
      <c r="A55" s="51" t="s">
        <v>43</v>
      </c>
      <c r="B55" s="241">
        <f>ISI_emi!B$5</f>
        <v>6021.5336621425777</v>
      </c>
      <c r="C55" s="241">
        <f>ISI_emi!C$5</f>
        <v>5425.7457565026116</v>
      </c>
      <c r="D55" s="241">
        <f>ISI_emi!D$5</f>
        <v>5611.1179252713291</v>
      </c>
      <c r="E55" s="241">
        <f>ISI_emi!E$5</f>
        <v>5721.57425591419</v>
      </c>
      <c r="F55" s="241">
        <f>ISI_emi!F$5</f>
        <v>5876.0958969169724</v>
      </c>
      <c r="G55" s="241">
        <f>ISI_emi!G$5</f>
        <v>6207.8726581170313</v>
      </c>
      <c r="H55" s="241">
        <f>ISI_emi!H$5</f>
        <v>6332.7925037080913</v>
      </c>
      <c r="I55" s="241">
        <f>ISI_emi!I$5</f>
        <v>6531.6743526842447</v>
      </c>
      <c r="J55" s="241">
        <f>ISI_emi!J$5</f>
        <v>6681.6973134183854</v>
      </c>
      <c r="K55" s="241">
        <f>ISI_emi!K$5</f>
        <v>5234.9615336583011</v>
      </c>
      <c r="L55" s="241">
        <f>ISI_emi!L$5</f>
        <v>6343.1769764640403</v>
      </c>
      <c r="M55" s="241">
        <f>ISI_emi!M$5</f>
        <v>6519.0497673039017</v>
      </c>
      <c r="N55" s="241">
        <f>ISI_emi!N$5</f>
        <v>6509.9636720179969</v>
      </c>
      <c r="O55" s="241">
        <f>ISI_emi!O$5</f>
        <v>6963.5079380399438</v>
      </c>
      <c r="P55" s="241">
        <f>ISI_emi!P$5</f>
        <v>6866.4705976299711</v>
      </c>
      <c r="Q55" s="241">
        <f>ISI_emi!Q$5</f>
        <v>6796.5990344967304</v>
      </c>
      <c r="R55" s="241">
        <f>ISI_emi!R$5</f>
        <v>6598.4287469304127</v>
      </c>
      <c r="S55" s="241">
        <f>ISI_emi!S$5</f>
        <v>7057.2284676082372</v>
      </c>
      <c r="T55" s="241">
        <f>ISI_emi!T$5</f>
        <v>5986.7190782929247</v>
      </c>
      <c r="U55" s="241">
        <f>ISI_emi!U$5</f>
        <v>6718.287174186723</v>
      </c>
      <c r="V55" s="241">
        <f>ISI_emi!V$5</f>
        <v>6235.7336047588124</v>
      </c>
      <c r="W55" s="241">
        <f>ISI_emi!W$5</f>
        <v>6630.7466580124428</v>
      </c>
      <c r="X55" s="241">
        <f>ISI_emi!X$5</f>
        <v>6597.7776810133819</v>
      </c>
      <c r="Y55" s="241">
        <f>ISI_emi!Y$5</f>
        <v>6533.9791629497176</v>
      </c>
      <c r="DA55" s="83"/>
    </row>
    <row r="56" spans="1:105" ht="12" customHeight="1" x14ac:dyDescent="0.25">
      <c r="A56" s="52" t="s">
        <v>44</v>
      </c>
      <c r="B56" s="242">
        <f>ISI_emi!B$54</f>
        <v>94.69042316959235</v>
      </c>
      <c r="C56" s="242">
        <f>ISI_emi!C$54</f>
        <v>77.424350753925125</v>
      </c>
      <c r="D56" s="242">
        <f>ISI_emi!D$54</f>
        <v>74.906166689985284</v>
      </c>
      <c r="E56" s="242">
        <f>ISI_emi!E$54</f>
        <v>80.056882172730852</v>
      </c>
      <c r="F56" s="242">
        <f>ISI_emi!F$54</f>
        <v>82.579538941532491</v>
      </c>
      <c r="G56" s="242">
        <f>ISI_emi!G$54</f>
        <v>89.274631072219236</v>
      </c>
      <c r="H56" s="242">
        <f>ISI_emi!H$54</f>
        <v>92.919762381456167</v>
      </c>
      <c r="I56" s="242">
        <f>ISI_emi!I$54</f>
        <v>99.350088501226352</v>
      </c>
      <c r="J56" s="242">
        <f>ISI_emi!J$54</f>
        <v>106.28114575324553</v>
      </c>
      <c r="K56" s="242">
        <f>ISI_emi!K$54</f>
        <v>88.498000779175484</v>
      </c>
      <c r="L56" s="242">
        <f>ISI_emi!L$54</f>
        <v>90.376850235430894</v>
      </c>
      <c r="M56" s="242">
        <f>ISI_emi!M$54</f>
        <v>97.230714553283065</v>
      </c>
      <c r="N56" s="242">
        <f>ISI_emi!N$54</f>
        <v>95.090049059126315</v>
      </c>
      <c r="O56" s="242">
        <f>ISI_emi!O$54</f>
        <v>93.433331449172414</v>
      </c>
      <c r="P56" s="242">
        <f>ISI_emi!P$54</f>
        <v>96.858222158680888</v>
      </c>
      <c r="Q56" s="242">
        <f>ISI_emi!Q$54</f>
        <v>92.816861177656079</v>
      </c>
      <c r="R56" s="242">
        <f>ISI_emi!R$54</f>
        <v>93.176404077719752</v>
      </c>
      <c r="S56" s="242">
        <f>ISI_emi!S$54</f>
        <v>99.370501192296246</v>
      </c>
      <c r="T56" s="242">
        <f>ISI_emi!T$54</f>
        <v>98.260916652460537</v>
      </c>
      <c r="U56" s="242">
        <f>ISI_emi!U$54</f>
        <v>97.442523297018539</v>
      </c>
      <c r="V56" s="242">
        <f>ISI_emi!V$54</f>
        <v>96.348319597568135</v>
      </c>
      <c r="W56" s="242">
        <f>ISI_emi!W$54</f>
        <v>91.636661390734957</v>
      </c>
      <c r="X56" s="242">
        <f>ISI_emi!X$54</f>
        <v>95.670362621525769</v>
      </c>
      <c r="Y56" s="242">
        <f>ISI_emi!Y$54</f>
        <v>94.62278054740608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523.66359713392296</v>
      </c>
      <c r="C58" s="250">
        <f t="shared" si="17"/>
        <v>552.82117237605974</v>
      </c>
      <c r="D58" s="250">
        <f t="shared" si="17"/>
        <v>466.01886479848906</v>
      </c>
      <c r="E58" s="250">
        <f t="shared" si="17"/>
        <v>471.09820094596586</v>
      </c>
      <c r="F58" s="250">
        <f t="shared" si="17"/>
        <v>514.4258289295193</v>
      </c>
      <c r="G58" s="250">
        <f t="shared" si="17"/>
        <v>564.70256724363321</v>
      </c>
      <c r="H58" s="250">
        <f t="shared" si="17"/>
        <v>587.78698304940735</v>
      </c>
      <c r="I58" s="250">
        <f t="shared" si="17"/>
        <v>591.10425373955798</v>
      </c>
      <c r="J58" s="250">
        <f t="shared" si="17"/>
        <v>583.69096893909318</v>
      </c>
      <c r="K58" s="250">
        <f t="shared" si="17"/>
        <v>585.76687277038036</v>
      </c>
      <c r="L58" s="250">
        <f t="shared" si="17"/>
        <v>448.41492690976628</v>
      </c>
      <c r="M58" s="250">
        <f t="shared" si="17"/>
        <v>465.27656891634484</v>
      </c>
      <c r="N58" s="250">
        <f t="shared" si="17"/>
        <v>480.37516769093349</v>
      </c>
      <c r="O58" s="250">
        <f t="shared" si="17"/>
        <v>416.96319974532764</v>
      </c>
      <c r="P58" s="250">
        <f t="shared" si="17"/>
        <v>420.75135704977413</v>
      </c>
      <c r="Q58" s="250">
        <f t="shared" si="17"/>
        <v>494.15777855903366</v>
      </c>
      <c r="R58" s="250">
        <f t="shared" si="17"/>
        <v>451.43893019103837</v>
      </c>
      <c r="S58" s="250">
        <f t="shared" si="17"/>
        <v>441.76588497480282</v>
      </c>
      <c r="T58" s="250">
        <f t="shared" si="17"/>
        <v>593.20493136932464</v>
      </c>
      <c r="U58" s="250">
        <f t="shared" si="17"/>
        <v>490.12456939842468</v>
      </c>
      <c r="V58" s="250">
        <f t="shared" si="17"/>
        <v>444.71075386020698</v>
      </c>
      <c r="W58" s="250">
        <f t="shared" si="17"/>
        <v>381.39046675939915</v>
      </c>
      <c r="X58" s="250">
        <f t="shared" si="17"/>
        <v>540.91384928022626</v>
      </c>
      <c r="Y58" s="250">
        <f t="shared" si="17"/>
        <v>527.96811214692514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0.14742250727503572</v>
      </c>
      <c r="C59" s="251">
        <f t="shared" si="18"/>
        <v>0.12936305782678062</v>
      </c>
      <c r="D59" s="251">
        <f t="shared" si="18"/>
        <v>0.12159007032471994</v>
      </c>
      <c r="E59" s="251">
        <f t="shared" si="18"/>
        <v>0.12431293779791476</v>
      </c>
      <c r="F59" s="251">
        <f t="shared" si="18"/>
        <v>0.12988848640536962</v>
      </c>
      <c r="G59" s="251">
        <f t="shared" si="18"/>
        <v>0.1122230798138376</v>
      </c>
      <c r="H59" s="251">
        <f t="shared" si="18"/>
        <v>0.11298864167398993</v>
      </c>
      <c r="I59" s="251">
        <f t="shared" si="18"/>
        <v>0.10510143491583536</v>
      </c>
      <c r="J59" s="251">
        <f t="shared" si="18"/>
        <v>0.1080168654340008</v>
      </c>
      <c r="K59" s="251">
        <f t="shared" si="18"/>
        <v>0.12927980578096218</v>
      </c>
      <c r="L59" s="251">
        <f t="shared" si="18"/>
        <v>0.11089908989733868</v>
      </c>
      <c r="M59" s="251">
        <f t="shared" si="18"/>
        <v>0.10939049338088831</v>
      </c>
      <c r="N59" s="251">
        <f t="shared" si="18"/>
        <v>0.11243800550140182</v>
      </c>
      <c r="O59" s="251">
        <f t="shared" si="18"/>
        <v>0.10752367281754537</v>
      </c>
      <c r="P59" s="251">
        <f t="shared" si="18"/>
        <v>0.10812695375810416</v>
      </c>
      <c r="Q59" s="251">
        <f t="shared" si="18"/>
        <v>0.11536639898790896</v>
      </c>
      <c r="R59" s="251">
        <f t="shared" si="18"/>
        <v>0.11935072764528479</v>
      </c>
      <c r="S59" s="251">
        <f t="shared" si="18"/>
        <v>0.11095831147215918</v>
      </c>
      <c r="T59" s="251">
        <f t="shared" si="18"/>
        <v>0.12449928412261646</v>
      </c>
      <c r="U59" s="251">
        <f t="shared" si="18"/>
        <v>0.12085866740493191</v>
      </c>
      <c r="V59" s="251">
        <f t="shared" si="18"/>
        <v>0.12855406301055863</v>
      </c>
      <c r="W59" s="251">
        <f t="shared" si="18"/>
        <v>0.10434622908521836</v>
      </c>
      <c r="X59" s="251">
        <f t="shared" si="18"/>
        <v>0.11541718967994019</v>
      </c>
      <c r="Y59" s="251">
        <f t="shared" si="18"/>
        <v>0.12319683134273908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0.15250291723561299</v>
      </c>
      <c r="C60" s="252">
        <f t="shared" si="19"/>
        <v>0.13282151039649642</v>
      </c>
      <c r="D60" s="252">
        <f t="shared" si="19"/>
        <v>0.12422560570951685</v>
      </c>
      <c r="E60" s="252">
        <f t="shared" si="19"/>
        <v>0.12728322887143603</v>
      </c>
      <c r="F60" s="252">
        <f t="shared" si="19"/>
        <v>0.13346045424024663</v>
      </c>
      <c r="G60" s="252">
        <f t="shared" si="19"/>
        <v>0.11418701346458417</v>
      </c>
      <c r="H60" s="252">
        <f t="shared" si="19"/>
        <v>0.11505110105752299</v>
      </c>
      <c r="I60" s="252">
        <f t="shared" si="19"/>
        <v>0.10660900532440479</v>
      </c>
      <c r="J60" s="252">
        <f t="shared" si="19"/>
        <v>0.10979444254003623</v>
      </c>
      <c r="K60" s="252">
        <f t="shared" si="19"/>
        <v>0.13318377752946572</v>
      </c>
      <c r="L60" s="252">
        <f t="shared" si="19"/>
        <v>0.11276394117192802</v>
      </c>
      <c r="M60" s="252">
        <f t="shared" si="19"/>
        <v>0.11122024146202295</v>
      </c>
      <c r="N60" s="252">
        <f t="shared" si="19"/>
        <v>0.11447984543437688</v>
      </c>
      <c r="O60" s="252">
        <f t="shared" si="19"/>
        <v>0.10903509161201781</v>
      </c>
      <c r="P60" s="252">
        <f t="shared" si="19"/>
        <v>0.10976596583824373</v>
      </c>
      <c r="Q60" s="252">
        <f t="shared" si="19"/>
        <v>0.11752844776915938</v>
      </c>
      <c r="R60" s="252">
        <f t="shared" si="19"/>
        <v>0.12192391574437617</v>
      </c>
      <c r="S60" s="252">
        <f t="shared" si="19"/>
        <v>0.11283706846117415</v>
      </c>
      <c r="T60" s="252">
        <f t="shared" si="19"/>
        <v>0.12798585339336821</v>
      </c>
      <c r="U60" s="252">
        <f t="shared" si="19"/>
        <v>0.12364792299774842</v>
      </c>
      <c r="V60" s="252">
        <f t="shared" si="19"/>
        <v>0.13219872975176264</v>
      </c>
      <c r="W60" s="252">
        <f t="shared" si="19"/>
        <v>0.10568282397577507</v>
      </c>
      <c r="X60" s="252">
        <f t="shared" si="19"/>
        <v>0.11765466675430743</v>
      </c>
      <c r="Y60" s="252">
        <f t="shared" si="19"/>
        <v>0.12609325989970685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9.8704270672933414E-2</v>
      </c>
      <c r="C61" s="253">
        <f t="shared" si="20"/>
        <v>9.5479767223541567E-2</v>
      </c>
      <c r="D61" s="253">
        <f t="shared" si="20"/>
        <v>9.3943607416552152E-2</v>
      </c>
      <c r="E61" s="253">
        <f t="shared" si="20"/>
        <v>9.4494602394409752E-2</v>
      </c>
      <c r="F61" s="253">
        <f t="shared" si="20"/>
        <v>9.5580531942494995E-2</v>
      </c>
      <c r="G61" s="253">
        <f t="shared" si="20"/>
        <v>9.2006733583217593E-2</v>
      </c>
      <c r="H61" s="253">
        <f t="shared" si="20"/>
        <v>9.2175994164316793E-2</v>
      </c>
      <c r="I61" s="253">
        <f t="shared" si="20"/>
        <v>9.0466847164388881E-2</v>
      </c>
      <c r="J61" s="253">
        <f t="shared" si="20"/>
        <v>9.1129495949875308E-2</v>
      </c>
      <c r="K61" s="253">
        <f t="shared" si="20"/>
        <v>9.5551948449344143E-2</v>
      </c>
      <c r="L61" s="253">
        <f t="shared" si="20"/>
        <v>9.1675578928000212E-2</v>
      </c>
      <c r="M61" s="253">
        <f t="shared" si="20"/>
        <v>9.1364996730828443E-2</v>
      </c>
      <c r="N61" s="253">
        <f t="shared" si="20"/>
        <v>9.2014853229025931E-2</v>
      </c>
      <c r="O61" s="253">
        <f t="shared" si="20"/>
        <v>9.0935732023046181E-2</v>
      </c>
      <c r="P61" s="253">
        <f t="shared" si="20"/>
        <v>9.1084548843773025E-2</v>
      </c>
      <c r="Q61" s="253">
        <f t="shared" si="20"/>
        <v>9.2610825840890906E-2</v>
      </c>
      <c r="R61" s="253">
        <f t="shared" si="20"/>
        <v>9.3442089309367704E-2</v>
      </c>
      <c r="S61" s="253">
        <f t="shared" si="20"/>
        <v>9.1697905481763042E-2</v>
      </c>
      <c r="T61" s="253">
        <f t="shared" si="20"/>
        <v>9.4629508082183206E-2</v>
      </c>
      <c r="U61" s="253">
        <f t="shared" si="20"/>
        <v>9.3838484144482828E-2</v>
      </c>
      <c r="V61" s="253">
        <f t="shared" si="20"/>
        <v>9.5391068818614297E-2</v>
      </c>
      <c r="W61" s="253">
        <f t="shared" si="20"/>
        <v>9.0353809014339717E-2</v>
      </c>
      <c r="X61" s="253">
        <f t="shared" si="20"/>
        <v>9.2763795031844162E-2</v>
      </c>
      <c r="Y61" s="253">
        <f t="shared" si="20"/>
        <v>9.4340581724794675E-2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8.5216408620343631E-2</v>
      </c>
      <c r="C62" s="251">
        <f>IF(SUM(ISI_ued!C$5,ISI_ued!C$54)=0,"",SUM(ISI_ued!C$5,ISI_ued!C$54)/C$7)</f>
        <v>7.5874235768891032E-2</v>
      </c>
      <c r="D62" s="251">
        <f>IF(SUM(ISI_ued!D$5,ISI_ued!D$54)=0,"",SUM(ISI_ued!D$5,ISI_ued!D$54)/D$7)</f>
        <v>7.1346623758273719E-2</v>
      </c>
      <c r="E62" s="251">
        <f>IF(SUM(ISI_ued!E$5,ISI_ued!E$54)=0,"",SUM(ISI_ued!E$5,ISI_ued!E$54)/E$7)</f>
        <v>7.2609199135101388E-2</v>
      </c>
      <c r="F62" s="251">
        <f>IF(SUM(ISI_ued!F$5,ISI_ued!F$54)=0,"",SUM(ISI_ued!F$5,ISI_ued!F$54)/F$7)</f>
        <v>7.6990278281615768E-2</v>
      </c>
      <c r="G62" s="251">
        <f>IF(SUM(ISI_ued!G$5,ISI_ued!G$54)=0,"",SUM(ISI_ued!G$5,ISI_ued!G$54)/G$7)</f>
        <v>6.551486173577796E-2</v>
      </c>
      <c r="H62" s="251">
        <f>IF(SUM(ISI_ued!H$5,ISI_ued!H$54)=0,"",SUM(ISI_ued!H$5,ISI_ued!H$54)/H$7)</f>
        <v>6.6061108248348516E-2</v>
      </c>
      <c r="I62" s="251">
        <f>IF(SUM(ISI_ued!I$5,ISI_ued!I$54)=0,"",SUM(ISI_ued!I$5,ISI_ued!I$54)/I$7)</f>
        <v>6.1806148925950301E-2</v>
      </c>
      <c r="J62" s="251">
        <f>IF(SUM(ISI_ued!J$5,ISI_ued!J$54)=0,"",SUM(ISI_ued!J$5,ISI_ued!J$54)/J$7)</f>
        <v>6.3261181862807783E-2</v>
      </c>
      <c r="K62" s="251">
        <f>IF(SUM(ISI_ued!K$5,ISI_ued!K$54)=0,"",SUM(ISI_ued!K$5,ISI_ued!K$54)/K$7)</f>
        <v>7.5965940725656239E-2</v>
      </c>
      <c r="L62" s="251">
        <f>IF(SUM(ISI_ued!L$5,ISI_ued!L$54)=0,"",SUM(ISI_ued!L$5,ISI_ued!L$54)/L$7)</f>
        <v>6.5984007499719263E-2</v>
      </c>
      <c r="M62" s="251">
        <f>IF(SUM(ISI_ued!M$5,ISI_ued!M$54)=0,"",SUM(ISI_ued!M$5,ISI_ued!M$54)/M$7)</f>
        <v>6.5115727891732311E-2</v>
      </c>
      <c r="N62" s="251">
        <f>IF(SUM(ISI_ued!N$5,ISI_ued!N$54)=0,"",SUM(ISI_ued!N$5,ISI_ued!N$54)/N$7)</f>
        <v>6.699772306543339E-2</v>
      </c>
      <c r="O62" s="251">
        <f>IF(SUM(ISI_ued!O$5,ISI_ued!O$54)=0,"",SUM(ISI_ued!O$5,ISI_ued!O$54)/O$7)</f>
        <v>6.5771820841996551E-2</v>
      </c>
      <c r="P62" s="251">
        <f>IF(SUM(ISI_ued!P$5,ISI_ued!P$54)=0,"",SUM(ISI_ued!P$5,ISI_ued!P$54)/P$7)</f>
        <v>6.614257701244862E-2</v>
      </c>
      <c r="Q62" s="251">
        <f>IF(SUM(ISI_ued!Q$5,ISI_ued!Q$54)=0,"",SUM(ISI_ued!Q$5,ISI_ued!Q$54)/Q$7)</f>
        <v>7.0743180981261783E-2</v>
      </c>
      <c r="R62" s="251">
        <f>IF(SUM(ISI_ued!R$5,ISI_ued!R$54)=0,"",SUM(ISI_ued!R$5,ISI_ued!R$54)/R$7)</f>
        <v>7.3139443018652786E-2</v>
      </c>
      <c r="S62" s="251">
        <f>IF(SUM(ISI_ued!S$5,ISI_ued!S$54)=0,"",SUM(ISI_ued!S$5,ISI_ued!S$54)/S$7)</f>
        <v>6.8072026084504966E-2</v>
      </c>
      <c r="T62" s="251">
        <f>IF(SUM(ISI_ued!T$5,ISI_ued!T$54)=0,"",SUM(ISI_ued!T$5,ISI_ued!T$54)/T$7)</f>
        <v>7.672021617169672E-2</v>
      </c>
      <c r="U62" s="251">
        <f>IF(SUM(ISI_ued!U$5,ISI_ued!U$54)=0,"",SUM(ISI_ued!U$5,ISI_ued!U$54)/U$7)</f>
        <v>7.4327500876164812E-2</v>
      </c>
      <c r="V62" s="251">
        <f>IF(SUM(ISI_ued!V$5,ISI_ued!V$54)=0,"",SUM(ISI_ued!V$5,ISI_ued!V$54)/V$7)</f>
        <v>7.8986568783216207E-2</v>
      </c>
      <c r="W62" s="251">
        <f>IF(SUM(ISI_ued!W$5,ISI_ued!W$54)=0,"",SUM(ISI_ued!W$5,ISI_ued!W$54)/W$7)</f>
        <v>6.5594547004209136E-2</v>
      </c>
      <c r="X62" s="251">
        <f>IF(SUM(ISI_ued!X$5,ISI_ued!X$54)=0,"",SUM(ISI_ued!X$5,ISI_ued!X$54)/X$7)</f>
        <v>7.204080714577471E-2</v>
      </c>
      <c r="Y62" s="251">
        <f>IF(SUM(ISI_ued!Y$5,ISI_ued!Y$54)=0,"",SUM(ISI_ued!Y$5,ISI_ued!Y$54)/Y$7)</f>
        <v>7.6954402427387589E-2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8.8047424773161784E-2</v>
      </c>
      <c r="C63" s="252">
        <f>IF(ISI_ued!C$5=0,"",ISI_ued!C$5/C$8)</f>
        <v>7.7821429048853585E-2</v>
      </c>
      <c r="D63" s="252">
        <f>IF(ISI_ued!D$5=0,"",ISI_ued!D$5/D$8)</f>
        <v>7.2818527294708876E-2</v>
      </c>
      <c r="E63" s="252">
        <f>IF(ISI_ued!E$5=0,"",ISI_ued!E$5/E$8)</f>
        <v>7.4262469650246979E-2</v>
      </c>
      <c r="F63" s="252">
        <f>IF(ISI_ued!F$5=0,"",ISI_ued!F$5/F$8)</f>
        <v>7.9085207707988422E-2</v>
      </c>
      <c r="G63" s="252">
        <f>IF(ISI_ued!G$5=0,"",ISI_ued!G$5/G$8)</f>
        <v>6.6661031463224163E-2</v>
      </c>
      <c r="H63" s="252">
        <f>IF(ISI_ued!H$5=0,"",ISI_ued!H$5/H$8)</f>
        <v>6.7171077501217355E-2</v>
      </c>
      <c r="I63" s="252">
        <f>IF(ISI_ued!I$5=0,"",ISI_ued!I$5/I$8)</f>
        <v>6.2551404416488016E-2</v>
      </c>
      <c r="J63" s="252">
        <f>IF(ISI_ued!J$5=0,"",ISI_ued!J$5/J$8)</f>
        <v>6.4155244044743875E-2</v>
      </c>
      <c r="K63" s="252">
        <f>IF(ISI_ued!K$5=0,"",ISI_ued!K$5/K$8)</f>
        <v>7.8090946612283163E-2</v>
      </c>
      <c r="L63" s="252">
        <f>IF(ISI_ued!L$5=0,"",ISI_ued!L$5/L$8)</f>
        <v>6.7011686395496817E-2</v>
      </c>
      <c r="M63" s="252">
        <f>IF(ISI_ued!M$5=0,"",ISI_ued!M$5/M$8)</f>
        <v>6.6121670419212145E-2</v>
      </c>
      <c r="N63" s="252">
        <f>IF(ISI_ued!N$5=0,"",ISI_ued!N$5/N$8)</f>
        <v>6.8131933012895801E-2</v>
      </c>
      <c r="O63" s="252">
        <f>IF(ISI_ued!O$5=0,"",ISI_ued!O$5/O$8)</f>
        <v>6.6658411566901749E-2</v>
      </c>
      <c r="P63" s="252">
        <f>IF(ISI_ued!P$5=0,"",ISI_ued!P$5/P$8)</f>
        <v>6.7105004044671276E-2</v>
      </c>
      <c r="Q63" s="252">
        <f>IF(ISI_ued!Q$5=0,"",ISI_ued!Q$5/Q$8)</f>
        <v>7.2027729741366897E-2</v>
      </c>
      <c r="R63" s="252">
        <f>IF(ISI_ued!R$5=0,"",ISI_ued!R$5/R$8)</f>
        <v>7.4672747549359264E-2</v>
      </c>
      <c r="S63" s="252">
        <f>IF(ISI_ued!S$5=0,"",ISI_ued!S$5/S$8)</f>
        <v>6.9018158650413206E-2</v>
      </c>
      <c r="T63" s="252">
        <f>IF(ISI_ued!T$5=0,"",ISI_ued!T$5/T$8)</f>
        <v>7.8561618963642763E-2</v>
      </c>
      <c r="U63" s="252">
        <f>IF(ISI_ued!U$5=0,"",ISI_ued!U$5/U$8)</f>
        <v>7.5763037858653695E-2</v>
      </c>
      <c r="V63" s="252">
        <f>IF(ISI_ued!V$5=0,"",ISI_ued!V$5/V$8)</f>
        <v>8.0923474280565427E-2</v>
      </c>
      <c r="W63" s="252">
        <f>IF(ISI_ued!W$5=0,"",ISI_ued!W$5/W$8)</f>
        <v>6.6288971281814685E-2</v>
      </c>
      <c r="X63" s="252">
        <f>IF(ISI_ued!X$5=0,"",ISI_ued!X$5/X$8)</f>
        <v>7.3282026154832411E-2</v>
      </c>
      <c r="Y63" s="252">
        <f>IF(ISI_ued!Y$5=0,"",ISI_ued!Y$5/Y$8)</f>
        <v>7.8603775427199513E-2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5.8068576884792639E-2</v>
      </c>
      <c r="C64" s="253">
        <f>IF(ISI_ued!C$54=0,"",ISI_ued!C$54/C$9)</f>
        <v>5.6797115456939808E-2</v>
      </c>
      <c r="D64" s="253">
        <f>IF(ISI_ued!D$54=0,"",ISI_ued!D$54/D$9)</f>
        <v>5.5906525037082856E-2</v>
      </c>
      <c r="E64" s="253">
        <f>IF(ISI_ued!E$54=0,"",ISI_ued!E$54/E$9)</f>
        <v>5.6012248360545053E-2</v>
      </c>
      <c r="F64" s="253">
        <f>IF(ISI_ued!F$54=0,"",ISI_ued!F$54/F$9)</f>
        <v>5.6868948335372198E-2</v>
      </c>
      <c r="G64" s="253">
        <f>IF(ISI_ued!G$54=0,"",ISI_ued!G$54/G$9)</f>
        <v>5.3716416284069625E-2</v>
      </c>
      <c r="H64" s="253">
        <f>IF(ISI_ued!H$54=0,"",ISI_ued!H$54/H$9)</f>
        <v>5.4860209461696632E-2</v>
      </c>
      <c r="I64" s="253">
        <f>IF(ISI_ued!I$54=0,"",ISI_ued!I$54/I$9)</f>
        <v>5.4571656386480094E-2</v>
      </c>
      <c r="J64" s="253">
        <f>IF(ISI_ued!J$54=0,"",ISI_ued!J$54/J$9)</f>
        <v>5.4767396497956616E-2</v>
      </c>
      <c r="K64" s="253">
        <f>IF(ISI_ued!K$54=0,"",ISI_ued!K$54/K$9)</f>
        <v>5.7607228114461131E-2</v>
      </c>
      <c r="L64" s="253">
        <f>IF(ISI_ued!L$54=0,"",ISI_ued!L$54/L$9)</f>
        <v>5.5390349552230773E-2</v>
      </c>
      <c r="M64" s="253">
        <f>IF(ISI_ued!M$54=0,"",ISI_ued!M$54/M$9)</f>
        <v>5.5205831635414725E-2</v>
      </c>
      <c r="N64" s="253">
        <f>IF(ISI_ued!N$54=0,"",ISI_ued!N$54/N$9)</f>
        <v>5.5652983405984735E-2</v>
      </c>
      <c r="O64" s="253">
        <f>IF(ISI_ued!O$54=0,"",ISI_ued!O$54/O$9)</f>
        <v>5.6041417523297041E-2</v>
      </c>
      <c r="P64" s="253">
        <f>IF(ISI_ued!P$54=0,"",ISI_ued!P$54/P$9)</f>
        <v>5.6135285801855672E-2</v>
      </c>
      <c r="Q64" s="253">
        <f>IF(ISI_ued!Q$54=0,"",ISI_ued!Q$54/Q$9)</f>
        <v>5.7223299503574916E-2</v>
      </c>
      <c r="R64" s="253">
        <f>IF(ISI_ued!R$54=0,"",ISI_ued!R$54/R$9)</f>
        <v>5.7701072011525571E-2</v>
      </c>
      <c r="S64" s="253">
        <f>IF(ISI_ued!S$54=0,"",ISI_ued!S$54/S$9)</f>
        <v>5.837258254461325E-2</v>
      </c>
      <c r="T64" s="253">
        <f>IF(ISI_ued!T$54=0,"",ISI_ued!T$54/T$9)</f>
        <v>6.0944740417618985E-2</v>
      </c>
      <c r="U64" s="253">
        <f>IF(ISI_ued!U$54=0,"",ISI_ued!U$54/U$9)</f>
        <v>6.0421112216804219E-2</v>
      </c>
      <c r="V64" s="253">
        <f>IF(ISI_ued!V$54=0,"",ISI_ued!V$54/V$9)</f>
        <v>6.1362574514341732E-2</v>
      </c>
      <c r="W64" s="253">
        <f>IF(ISI_ued!W$54=0,"",ISI_ued!W$54/W$9)</f>
        <v>5.8324822820521635E-2</v>
      </c>
      <c r="X64" s="253">
        <f>IF(ISI_ued!X$54=0,"",ISI_ued!X$54/X$9)</f>
        <v>5.9474053108817884E-2</v>
      </c>
      <c r="Y64" s="253">
        <f>IF(ISI_ued!Y$54=0,"",ISI_ued!Y$54/Y$9)</f>
        <v>6.0522193567557579E-2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7.2480298025420309</v>
      </c>
      <c r="C65" s="254">
        <f t="shared" si="21"/>
        <v>7.220045368469731</v>
      </c>
      <c r="D65" s="254">
        <f t="shared" si="21"/>
        <v>7.5600759008492462</v>
      </c>
      <c r="E65" s="254">
        <f t="shared" si="21"/>
        <v>7.4372688023835796</v>
      </c>
      <c r="F65" s="254">
        <f t="shared" si="21"/>
        <v>7.0413055242048177</v>
      </c>
      <c r="G65" s="254">
        <f t="shared" si="21"/>
        <v>7.9816479303142112</v>
      </c>
      <c r="H65" s="254">
        <f t="shared" si="21"/>
        <v>7.9762068626073841</v>
      </c>
      <c r="I65" s="254">
        <f t="shared" si="21"/>
        <v>8.324140283612655</v>
      </c>
      <c r="J65" s="254">
        <f t="shared" si="21"/>
        <v>8.2728293770698649</v>
      </c>
      <c r="K65" s="254">
        <f t="shared" si="21"/>
        <v>7.2693547681575543</v>
      </c>
      <c r="L65" s="254">
        <f t="shared" si="21"/>
        <v>8.0486645889934501</v>
      </c>
      <c r="M65" s="254">
        <f t="shared" si="21"/>
        <v>8.0919432934521129</v>
      </c>
      <c r="N65" s="254">
        <f t="shared" si="21"/>
        <v>7.9162566915510908</v>
      </c>
      <c r="O65" s="254">
        <f t="shared" si="21"/>
        <v>8.2508967330863801</v>
      </c>
      <c r="P65" s="254">
        <f t="shared" si="21"/>
        <v>8.1766842693142934</v>
      </c>
      <c r="Q65" s="254">
        <f t="shared" si="21"/>
        <v>7.7684813664710841</v>
      </c>
      <c r="R65" s="254">
        <f t="shared" si="21"/>
        <v>7.5377141042402602</v>
      </c>
      <c r="S65" s="254">
        <f t="shared" si="21"/>
        <v>7.9285061453430608</v>
      </c>
      <c r="T65" s="254">
        <f t="shared" si="21"/>
        <v>7.0865868185547782</v>
      </c>
      <c r="U65" s="254">
        <f t="shared" si="21"/>
        <v>7.4279011619353614</v>
      </c>
      <c r="V65" s="254">
        <f t="shared" si="21"/>
        <v>7.1725140763788326</v>
      </c>
      <c r="W65" s="254">
        <f t="shared" si="21"/>
        <v>8.1730794097593726</v>
      </c>
      <c r="X65" s="254">
        <f t="shared" si="21"/>
        <v>7.7231437064101209</v>
      </c>
      <c r="Y65" s="254">
        <f t="shared" si="21"/>
        <v>7.4329902612169363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7.617441573808839</v>
      </c>
      <c r="C66" s="255">
        <f t="shared" si="22"/>
        <v>7.6407729360692995</v>
      </c>
      <c r="D66" s="255">
        <f t="shared" si="22"/>
        <v>7.9983204147709497</v>
      </c>
      <c r="E66" s="255">
        <f t="shared" si="22"/>
        <v>7.87705501514872</v>
      </c>
      <c r="F66" s="255">
        <f t="shared" si="22"/>
        <v>7.4614742594405268</v>
      </c>
      <c r="G66" s="255">
        <f t="shared" si="22"/>
        <v>8.4844039887158509</v>
      </c>
      <c r="H66" s="255">
        <f t="shared" si="22"/>
        <v>8.4849679133679388</v>
      </c>
      <c r="I66" s="255">
        <f t="shared" si="22"/>
        <v>8.9161865229775028</v>
      </c>
      <c r="J66" s="255">
        <f t="shared" si="22"/>
        <v>8.854751301190058</v>
      </c>
      <c r="K66" s="255">
        <f t="shared" si="22"/>
        <v>7.742145692426921</v>
      </c>
      <c r="L66" s="255">
        <f t="shared" si="22"/>
        <v>8.5614553895457561</v>
      </c>
      <c r="M66" s="255">
        <f t="shared" si="22"/>
        <v>8.6378761292307775</v>
      </c>
      <c r="N66" s="255">
        <f t="shared" si="22"/>
        <v>8.4292643631252826</v>
      </c>
      <c r="O66" s="255">
        <f t="shared" si="22"/>
        <v>8.7603458742419544</v>
      </c>
      <c r="P66" s="255">
        <f t="shared" si="22"/>
        <v>8.7064094816662578</v>
      </c>
      <c r="Q66" s="255">
        <f t="shared" si="22"/>
        <v>8.2375966877387139</v>
      </c>
      <c r="R66" s="255">
        <f t="shared" si="22"/>
        <v>7.9985138586411448</v>
      </c>
      <c r="S66" s="255">
        <f t="shared" si="22"/>
        <v>8.4381891696045379</v>
      </c>
      <c r="T66" s="255">
        <f t="shared" si="22"/>
        <v>7.5738764682302087</v>
      </c>
      <c r="U66" s="255">
        <f t="shared" si="22"/>
        <v>7.8953031118284427</v>
      </c>
      <c r="V66" s="255">
        <f t="shared" si="22"/>
        <v>7.6235183059700251</v>
      </c>
      <c r="W66" s="255">
        <f t="shared" si="22"/>
        <v>8.7200433380965698</v>
      </c>
      <c r="X66" s="255">
        <f t="shared" si="22"/>
        <v>8.2055944681276287</v>
      </c>
      <c r="Y66" s="255">
        <f t="shared" si="22"/>
        <v>7.8771208736011422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1.7747740895720125</v>
      </c>
      <c r="C67" s="256">
        <f t="shared" si="23"/>
        <v>1.4859912295246509</v>
      </c>
      <c r="D67" s="256">
        <f t="shared" si="23"/>
        <v>1.4810904742965483</v>
      </c>
      <c r="E67" s="256">
        <f t="shared" si="23"/>
        <v>1.490375077912627</v>
      </c>
      <c r="F67" s="256">
        <f t="shared" si="23"/>
        <v>1.4063022287673916</v>
      </c>
      <c r="G67" s="256">
        <f t="shared" si="23"/>
        <v>1.5587611058205177</v>
      </c>
      <c r="H67" s="256">
        <f t="shared" si="23"/>
        <v>1.5681150017022925</v>
      </c>
      <c r="I67" s="256">
        <f t="shared" si="23"/>
        <v>1.5514229242000974</v>
      </c>
      <c r="J67" s="256">
        <f t="shared" si="23"/>
        <v>1.6121325430812257</v>
      </c>
      <c r="K67" s="256">
        <f t="shared" si="23"/>
        <v>1.5760688005959258</v>
      </c>
      <c r="L67" s="256">
        <f t="shared" si="23"/>
        <v>1.546689240169246</v>
      </c>
      <c r="M67" s="256">
        <f t="shared" si="23"/>
        <v>1.5449914572417547</v>
      </c>
      <c r="N67" s="256">
        <f t="shared" si="23"/>
        <v>1.5322102379524329</v>
      </c>
      <c r="O67" s="256">
        <f t="shared" si="23"/>
        <v>1.5468008298771809</v>
      </c>
      <c r="P67" s="256">
        <f t="shared" si="23"/>
        <v>1.5389118164038689</v>
      </c>
      <c r="Q67" s="256">
        <f t="shared" si="23"/>
        <v>1.5025858224027115</v>
      </c>
      <c r="R67" s="256">
        <f t="shared" si="23"/>
        <v>1.4838641155789321</v>
      </c>
      <c r="S67" s="256">
        <f t="shared" si="23"/>
        <v>1.4988555042854637</v>
      </c>
      <c r="T67" s="256">
        <f t="shared" si="23"/>
        <v>1.4403870337854356</v>
      </c>
      <c r="U67" s="256">
        <f t="shared" si="23"/>
        <v>1.4617213326820073</v>
      </c>
      <c r="V67" s="256">
        <f t="shared" si="23"/>
        <v>1.4853456098700586</v>
      </c>
      <c r="W67" s="256">
        <f t="shared" si="23"/>
        <v>1.4756265088960492</v>
      </c>
      <c r="X67" s="256">
        <f t="shared" si="23"/>
        <v>1.5279007343517352</v>
      </c>
      <c r="Y67" s="256">
        <f t="shared" si="23"/>
        <v>1.5189933016954591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AT: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790.49292387702781</v>
      </c>
      <c r="C5" s="223">
        <v>710.10430514034078</v>
      </c>
      <c r="D5" s="223">
        <v>701.5370270624519</v>
      </c>
      <c r="E5" s="223">
        <v>726.35956520689172</v>
      </c>
      <c r="F5" s="223">
        <v>787.52478298538972</v>
      </c>
      <c r="G5" s="223">
        <v>731.68046528352761</v>
      </c>
      <c r="H5" s="223">
        <v>746.35432548081553</v>
      </c>
      <c r="I5" s="223">
        <v>732.56367347764217</v>
      </c>
      <c r="J5" s="223">
        <v>754.58893041077067</v>
      </c>
      <c r="K5" s="223">
        <v>676.16417226285807</v>
      </c>
      <c r="L5" s="223">
        <v>740.89937841755079</v>
      </c>
      <c r="M5" s="223">
        <v>754.7051693926569</v>
      </c>
      <c r="N5" s="223">
        <v>772.3050780678476</v>
      </c>
      <c r="O5" s="223">
        <v>794.88961257965241</v>
      </c>
      <c r="P5" s="223">
        <v>788.66846454778124</v>
      </c>
      <c r="Q5" s="223">
        <v>825.07062340320181</v>
      </c>
      <c r="R5" s="223">
        <v>824.95684367688398</v>
      </c>
      <c r="S5" s="223">
        <v>836.34395078855289</v>
      </c>
      <c r="T5" s="223">
        <v>790.44319027451002</v>
      </c>
      <c r="U5" s="223">
        <v>850.92200755682711</v>
      </c>
      <c r="V5" s="223">
        <v>817.96007492702813</v>
      </c>
      <c r="W5" s="223">
        <v>760.40294766009924</v>
      </c>
      <c r="X5" s="223">
        <v>804.05846360560849</v>
      </c>
      <c r="Y5" s="223">
        <v>829.48824421969448</v>
      </c>
      <c r="DA5" s="89" t="s">
        <v>153</v>
      </c>
    </row>
    <row r="6" spans="1:105" ht="12" customHeight="1" x14ac:dyDescent="0.25">
      <c r="A6" s="55" t="s">
        <v>91</v>
      </c>
      <c r="B6" s="259">
        <v>1.783840602282676</v>
      </c>
      <c r="C6" s="259">
        <v>1.758010828357804</v>
      </c>
      <c r="D6" s="259">
        <v>1.7077552666533919</v>
      </c>
      <c r="E6" s="259">
        <v>1.7107664857622169</v>
      </c>
      <c r="F6" s="259">
        <v>1.9237076517529199</v>
      </c>
      <c r="G6" s="259">
        <v>1.6210484679696731</v>
      </c>
      <c r="H6" s="259">
        <v>1.639926999594933</v>
      </c>
      <c r="I6" s="259">
        <v>1.661372139126688</v>
      </c>
      <c r="J6" s="259">
        <v>1.6887060886020451</v>
      </c>
      <c r="K6" s="259">
        <v>1.5314038824731151</v>
      </c>
      <c r="L6" s="259">
        <v>1.7155950387332699</v>
      </c>
      <c r="M6" s="259">
        <v>1.7498094031535969</v>
      </c>
      <c r="N6" s="259">
        <v>1.8181051615229451</v>
      </c>
      <c r="O6" s="259">
        <v>1.8602211030875011</v>
      </c>
      <c r="P6" s="259">
        <v>1.850611839970008</v>
      </c>
      <c r="Q6" s="259">
        <v>1.980108061845097</v>
      </c>
      <c r="R6" s="259">
        <v>1.954148960751477</v>
      </c>
      <c r="S6" s="259">
        <v>1.981016447514993</v>
      </c>
      <c r="T6" s="259">
        <v>1.9505276413941159</v>
      </c>
      <c r="U6" s="259">
        <v>2.0014102400736911</v>
      </c>
      <c r="V6" s="259">
        <v>1.897032198694836</v>
      </c>
      <c r="W6" s="259">
        <v>1.873775801161681</v>
      </c>
      <c r="X6" s="259">
        <v>1.8838136496882361</v>
      </c>
      <c r="Y6" s="259">
        <v>1.8970081764834079</v>
      </c>
      <c r="DA6" s="67" t="s">
        <v>154</v>
      </c>
    </row>
    <row r="7" spans="1:105" ht="12" customHeight="1" x14ac:dyDescent="0.25">
      <c r="A7" s="173" t="s">
        <v>92</v>
      </c>
      <c r="B7" s="224">
        <v>0.95138165455076029</v>
      </c>
      <c r="C7" s="224">
        <v>0.93760577512416243</v>
      </c>
      <c r="D7" s="224">
        <v>0.91080280888180898</v>
      </c>
      <c r="E7" s="224">
        <v>0.91240879240651573</v>
      </c>
      <c r="F7" s="224">
        <v>1.0259774142682241</v>
      </c>
      <c r="G7" s="224">
        <v>0.86455918291715905</v>
      </c>
      <c r="H7" s="224">
        <v>0.87462773311729813</v>
      </c>
      <c r="I7" s="224">
        <v>0.88606514086756705</v>
      </c>
      <c r="J7" s="224">
        <v>0.90064324725442446</v>
      </c>
      <c r="K7" s="224">
        <v>0.816748737318995</v>
      </c>
      <c r="L7" s="224">
        <v>0.91498402065774376</v>
      </c>
      <c r="M7" s="224">
        <v>0.93323168168191839</v>
      </c>
      <c r="N7" s="224">
        <v>0.96965608614557142</v>
      </c>
      <c r="O7" s="224">
        <v>0.99211792164666734</v>
      </c>
      <c r="P7" s="224">
        <v>0.9869929813173377</v>
      </c>
      <c r="Q7" s="224">
        <v>1.0560576329840521</v>
      </c>
      <c r="R7" s="224">
        <v>1.0422127790674549</v>
      </c>
      <c r="S7" s="224">
        <v>1.05654210534133</v>
      </c>
      <c r="T7" s="224">
        <v>1.0402814087435279</v>
      </c>
      <c r="U7" s="224">
        <v>1.0674187947059679</v>
      </c>
      <c r="V7" s="224">
        <v>1.01175050597058</v>
      </c>
      <c r="W7" s="224">
        <v>0.99934709395289678</v>
      </c>
      <c r="X7" s="224">
        <v>1.0047006131670591</v>
      </c>
      <c r="Y7" s="224">
        <v>1.011737694124484</v>
      </c>
      <c r="DA7" s="177" t="s">
        <v>155</v>
      </c>
    </row>
    <row r="8" spans="1:105" ht="12" customHeight="1" x14ac:dyDescent="0.25">
      <c r="A8" s="173" t="s">
        <v>93</v>
      </c>
      <c r="B8" s="224">
        <v>23.784541363769009</v>
      </c>
      <c r="C8" s="224">
        <v>23.440144378104051</v>
      </c>
      <c r="D8" s="224">
        <v>22.77007022204522</v>
      </c>
      <c r="E8" s="224">
        <v>22.810219810162899</v>
      </c>
      <c r="F8" s="224">
        <v>25.649435356705599</v>
      </c>
      <c r="G8" s="224">
        <v>21.613979572928969</v>
      </c>
      <c r="H8" s="224">
        <v>21.865693327932451</v>
      </c>
      <c r="I8" s="224">
        <v>22.15162852168918</v>
      </c>
      <c r="J8" s="224">
        <v>22.516081181360601</v>
      </c>
      <c r="K8" s="224">
        <v>20.41871843297487</v>
      </c>
      <c r="L8" s="224">
        <v>22.8746005164436</v>
      </c>
      <c r="M8" s="224">
        <v>23.33079204204796</v>
      </c>
      <c r="N8" s="224">
        <v>24.241402153639282</v>
      </c>
      <c r="O8" s="224">
        <v>24.80294804116668</v>
      </c>
      <c r="P8" s="224">
        <v>24.674824532933439</v>
      </c>
      <c r="Q8" s="224">
        <v>26.401440824601298</v>
      </c>
      <c r="R8" s="224">
        <v>26.055319476686361</v>
      </c>
      <c r="S8" s="224">
        <v>26.413552633533239</v>
      </c>
      <c r="T8" s="224">
        <v>26.0070352185882</v>
      </c>
      <c r="U8" s="224">
        <v>26.685469867649211</v>
      </c>
      <c r="V8" s="224">
        <v>25.29376264926449</v>
      </c>
      <c r="W8" s="224">
        <v>24.983677348822411</v>
      </c>
      <c r="X8" s="224">
        <v>25.117515329176491</v>
      </c>
      <c r="Y8" s="224">
        <v>25.293442353112109</v>
      </c>
      <c r="DA8" s="177" t="s">
        <v>156</v>
      </c>
    </row>
    <row r="9" spans="1:105" ht="12" customHeight="1" x14ac:dyDescent="0.25">
      <c r="A9" s="173" t="s">
        <v>94</v>
      </c>
      <c r="B9" s="224">
        <v>0.59461353409422524</v>
      </c>
      <c r="C9" s="224">
        <v>0.58600360945260144</v>
      </c>
      <c r="D9" s="224">
        <v>0.5692517555511305</v>
      </c>
      <c r="E9" s="224">
        <v>0.57025549525407226</v>
      </c>
      <c r="F9" s="224">
        <v>0.64123588391763997</v>
      </c>
      <c r="G9" s="224">
        <v>0.54034948932322435</v>
      </c>
      <c r="H9" s="224">
        <v>0.54664233319831124</v>
      </c>
      <c r="I9" s="224">
        <v>0.55379071304222927</v>
      </c>
      <c r="J9" s="224">
        <v>0.56290202953401514</v>
      </c>
      <c r="K9" s="224">
        <v>0.51046796082437185</v>
      </c>
      <c r="L9" s="224">
        <v>0.57186501291108993</v>
      </c>
      <c r="M9" s="224">
        <v>0.58326980105119897</v>
      </c>
      <c r="N9" s="224">
        <v>0.60603505384098166</v>
      </c>
      <c r="O9" s="224">
        <v>0.62007370102916703</v>
      </c>
      <c r="P9" s="224">
        <v>0.61687061332333604</v>
      </c>
      <c r="Q9" s="224">
        <v>0.66003602061503241</v>
      </c>
      <c r="R9" s="224">
        <v>0.65138298691715923</v>
      </c>
      <c r="S9" s="224">
        <v>0.66033881583833121</v>
      </c>
      <c r="T9" s="224">
        <v>0.65017588046470509</v>
      </c>
      <c r="U9" s="224">
        <v>0.66713674669123002</v>
      </c>
      <c r="V9" s="224">
        <v>0.63234406623161221</v>
      </c>
      <c r="W9" s="224">
        <v>0.62459193372056032</v>
      </c>
      <c r="X9" s="224">
        <v>0.62793788322941202</v>
      </c>
      <c r="Y9" s="224">
        <v>0.63233605882780275</v>
      </c>
      <c r="DA9" s="177" t="s">
        <v>157</v>
      </c>
    </row>
    <row r="10" spans="1:105" ht="12" customHeight="1" x14ac:dyDescent="0.25">
      <c r="A10" s="56" t="s">
        <v>95</v>
      </c>
      <c r="B10" s="260">
        <v>1.1853983974179649</v>
      </c>
      <c r="C10" s="260">
        <v>1.140916568290218</v>
      </c>
      <c r="D10" s="260">
        <v>1.11212245241963</v>
      </c>
      <c r="E10" s="260">
        <v>1.125378184574312</v>
      </c>
      <c r="F10" s="260">
        <v>1.2529725654642001</v>
      </c>
      <c r="G10" s="260">
        <v>1.250477654813249</v>
      </c>
      <c r="H10" s="260">
        <v>1.2628081729215721</v>
      </c>
      <c r="I10" s="260">
        <v>1.2757269877421431</v>
      </c>
      <c r="J10" s="260">
        <v>1.217796242632631</v>
      </c>
      <c r="K10" s="260">
        <v>1.14355721557643</v>
      </c>
      <c r="L10" s="260">
        <v>1.2604979194819479</v>
      </c>
      <c r="M10" s="260">
        <v>1.342309062079164</v>
      </c>
      <c r="N10" s="260">
        <v>1.409017307668978</v>
      </c>
      <c r="O10" s="260">
        <v>1.4670229523695251</v>
      </c>
      <c r="P10" s="260">
        <v>1.5635451845766981</v>
      </c>
      <c r="Q10" s="260">
        <v>1.5514216416913349</v>
      </c>
      <c r="R10" s="260">
        <v>1.5802484824349921</v>
      </c>
      <c r="S10" s="260">
        <v>1.6806861672175939</v>
      </c>
      <c r="T10" s="260">
        <v>1.744328447695852</v>
      </c>
      <c r="U10" s="260">
        <v>1.7716842105382711</v>
      </c>
      <c r="V10" s="260">
        <v>1.744666768269421</v>
      </c>
      <c r="W10" s="260">
        <v>1.722832295546002</v>
      </c>
      <c r="X10" s="260">
        <v>1.8866689810444719</v>
      </c>
      <c r="Y10" s="260">
        <v>2.0799515056362599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5.1902421404391701E-4</v>
      </c>
      <c r="H11" s="226">
        <v>3.996339763090625E-4</v>
      </c>
      <c r="I11" s="226">
        <v>2.5857721942043388E-4</v>
      </c>
      <c r="J11" s="226">
        <v>2.9317225968955829E-4</v>
      </c>
      <c r="K11" s="226">
        <v>6.6014177857129364E-4</v>
      </c>
      <c r="L11" s="226">
        <v>8.9567887449703253E-4</v>
      </c>
      <c r="M11" s="226">
        <v>8.672740294777086E-4</v>
      </c>
      <c r="N11" s="226">
        <v>8.0939260739148913E-4</v>
      </c>
      <c r="O11" s="226">
        <v>5.0819296719216813E-4</v>
      </c>
      <c r="P11" s="226">
        <v>4.7687025452670701E-4</v>
      </c>
      <c r="Q11" s="226">
        <v>3.1893870303855332E-3</v>
      </c>
      <c r="R11" s="226">
        <v>3.097607783777261E-3</v>
      </c>
      <c r="S11" s="226">
        <v>3.019210366105622E-3</v>
      </c>
      <c r="T11" s="226">
        <v>1.873225340253573E-3</v>
      </c>
      <c r="U11" s="226">
        <v>3.2199446002113509E-3</v>
      </c>
      <c r="V11" s="226">
        <v>1.6563230679207269E-3</v>
      </c>
      <c r="W11" s="226">
        <v>1.6780726612985009E-2</v>
      </c>
      <c r="X11" s="226">
        <v>1.8151216445550469E-2</v>
      </c>
      <c r="Y11" s="226">
        <v>1.7566753777307081E-2</v>
      </c>
      <c r="DA11" s="69" t="s">
        <v>160</v>
      </c>
    </row>
    <row r="12" spans="1:105" ht="12" customHeight="1" x14ac:dyDescent="0.25">
      <c r="A12" s="37" t="s">
        <v>35</v>
      </c>
      <c r="B12" s="226">
        <v>0.64463672183710541</v>
      </c>
      <c r="C12" s="226">
        <v>0.58772746074927407</v>
      </c>
      <c r="D12" s="226">
        <v>0.58378854930421442</v>
      </c>
      <c r="E12" s="226">
        <v>0.6108576755881624</v>
      </c>
      <c r="F12" s="226">
        <v>0.66700288842377686</v>
      </c>
      <c r="G12" s="226">
        <v>0.66237247813932365</v>
      </c>
      <c r="H12" s="226">
        <v>0.66108673479479052</v>
      </c>
      <c r="I12" s="226">
        <v>0.64206284868140862</v>
      </c>
      <c r="J12" s="226">
        <v>0.69397164359762542</v>
      </c>
      <c r="K12" s="226">
        <v>0.62284697009021983</v>
      </c>
      <c r="L12" s="226">
        <v>0.67696391292489877</v>
      </c>
      <c r="M12" s="226">
        <v>0.66757952187093539</v>
      </c>
      <c r="N12" s="226">
        <v>0.68987439043997789</v>
      </c>
      <c r="O12" s="226">
        <v>0.6921980823992594</v>
      </c>
      <c r="P12" s="226">
        <v>0.66004860921759712</v>
      </c>
      <c r="Q12" s="226">
        <v>0.72856680917838079</v>
      </c>
      <c r="R12" s="226">
        <v>0.69129512888367917</v>
      </c>
      <c r="S12" s="226">
        <v>0.68416099069562475</v>
      </c>
      <c r="T12" s="226">
        <v>0.61560955651593341</v>
      </c>
      <c r="U12" s="226">
        <v>0.65400963146687885</v>
      </c>
      <c r="V12" s="226">
        <v>0.61963825028500874</v>
      </c>
      <c r="W12" s="226">
        <v>0.54038305196728098</v>
      </c>
      <c r="X12" s="226">
        <v>0.57338017606895419</v>
      </c>
      <c r="Y12" s="226">
        <v>0.52729960461074132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0.26982637484809358</v>
      </c>
      <c r="H14" s="226">
        <v>0.26922101212215932</v>
      </c>
      <c r="I14" s="226">
        <v>0.2861979691615722</v>
      </c>
      <c r="J14" s="226">
        <v>0.13776121841364511</v>
      </c>
      <c r="K14" s="226">
        <v>0.20156932160233909</v>
      </c>
      <c r="L14" s="226">
        <v>0.2088184883930837</v>
      </c>
      <c r="M14" s="226">
        <v>0.31190056209246608</v>
      </c>
      <c r="N14" s="226">
        <v>0.35674939959267821</v>
      </c>
      <c r="O14" s="226">
        <v>0.40957790697975882</v>
      </c>
      <c r="P14" s="226">
        <v>0.57603820058179778</v>
      </c>
      <c r="Q14" s="226">
        <v>0.43415475589448338</v>
      </c>
      <c r="R14" s="226">
        <v>0.50657620009341542</v>
      </c>
      <c r="S14" s="226">
        <v>0.63659984622140031</v>
      </c>
      <c r="T14" s="226">
        <v>0.79166942056202894</v>
      </c>
      <c r="U14" s="226">
        <v>0.76189116860650341</v>
      </c>
      <c r="V14" s="226">
        <v>0.81173785394271092</v>
      </c>
      <c r="W14" s="226">
        <v>0.83600535585776226</v>
      </c>
      <c r="X14" s="226">
        <v>1.027267675700396</v>
      </c>
      <c r="Y14" s="226">
        <v>1.2836319020971421</v>
      </c>
      <c r="DA14" s="69" t="s">
        <v>163</v>
      </c>
    </row>
    <row r="15" spans="1:105" ht="12" customHeight="1" x14ac:dyDescent="0.25">
      <c r="A15" s="37" t="s">
        <v>40</v>
      </c>
      <c r="B15" s="226">
        <v>0.54076167558086008</v>
      </c>
      <c r="C15" s="226">
        <v>0.55318910754094419</v>
      </c>
      <c r="D15" s="226">
        <v>0.52833390311541528</v>
      </c>
      <c r="E15" s="226">
        <v>0.51452050898614943</v>
      </c>
      <c r="F15" s="226">
        <v>0.58596967704042313</v>
      </c>
      <c r="G15" s="226">
        <v>0.31775977761178831</v>
      </c>
      <c r="H15" s="226">
        <v>0.332100792028313</v>
      </c>
      <c r="I15" s="226">
        <v>0.34720759267974183</v>
      </c>
      <c r="J15" s="226">
        <v>0.38577020836167059</v>
      </c>
      <c r="K15" s="226">
        <v>0.31848078210529979</v>
      </c>
      <c r="L15" s="226">
        <v>0.37381983928946871</v>
      </c>
      <c r="M15" s="226">
        <v>0.36196170408628492</v>
      </c>
      <c r="N15" s="226">
        <v>0.36158412502893061</v>
      </c>
      <c r="O15" s="226">
        <v>0.36473877002331428</v>
      </c>
      <c r="P15" s="226">
        <v>0.32698150452277652</v>
      </c>
      <c r="Q15" s="226">
        <v>0.38551068958808499</v>
      </c>
      <c r="R15" s="226">
        <v>0.37927954567411998</v>
      </c>
      <c r="S15" s="226">
        <v>0.35690611993446297</v>
      </c>
      <c r="T15" s="226">
        <v>0.33517624527763651</v>
      </c>
      <c r="U15" s="226">
        <v>0.35256346586467768</v>
      </c>
      <c r="V15" s="226">
        <v>0.31163434097378001</v>
      </c>
      <c r="W15" s="226">
        <v>0.32966316110797378</v>
      </c>
      <c r="X15" s="226">
        <v>0.26786991282957168</v>
      </c>
      <c r="Y15" s="226">
        <v>0.25145324515106932</v>
      </c>
      <c r="DA15" s="69" t="s">
        <v>164</v>
      </c>
    </row>
    <row r="16" spans="1:105" ht="12" customHeight="1" x14ac:dyDescent="0.25">
      <c r="A16" s="57" t="s">
        <v>165</v>
      </c>
      <c r="B16" s="261">
        <v>132.0039437239576</v>
      </c>
      <c r="C16" s="261">
        <v>116.2891524361272</v>
      </c>
      <c r="D16" s="261">
        <v>111.9117606906177</v>
      </c>
      <c r="E16" s="261">
        <v>117.27082886418739</v>
      </c>
      <c r="F16" s="261">
        <v>125.12757548036851</v>
      </c>
      <c r="G16" s="261">
        <v>115.56569807320911</v>
      </c>
      <c r="H16" s="261">
        <v>118.4740622385783</v>
      </c>
      <c r="I16" s="261">
        <v>116.42373904813221</v>
      </c>
      <c r="J16" s="261">
        <v>120.0168005164585</v>
      </c>
      <c r="K16" s="261">
        <v>107.07068677234049</v>
      </c>
      <c r="L16" s="261">
        <v>118.4309711470797</v>
      </c>
      <c r="M16" s="261">
        <v>120.1784699408913</v>
      </c>
      <c r="N16" s="261">
        <v>122.79150673444479</v>
      </c>
      <c r="O16" s="261">
        <v>126.2086187706572</v>
      </c>
      <c r="P16" s="261">
        <v>124.2962541634958</v>
      </c>
      <c r="Q16" s="261">
        <v>130.26043811314301</v>
      </c>
      <c r="R16" s="261">
        <v>131.55015499389009</v>
      </c>
      <c r="S16" s="261">
        <v>134.10589868952559</v>
      </c>
      <c r="T16" s="261">
        <v>127.6884167933511</v>
      </c>
      <c r="U16" s="261">
        <v>134.4784311016368</v>
      </c>
      <c r="V16" s="261">
        <v>127.4617024409204</v>
      </c>
      <c r="W16" s="261">
        <v>124.8142584139991</v>
      </c>
      <c r="X16" s="261">
        <v>128.61846243954889</v>
      </c>
      <c r="Y16" s="261">
        <v>130.39720893084149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0.93760898398459047</v>
      </c>
      <c r="H17" s="230">
        <v>1.2760609630997011</v>
      </c>
      <c r="I17" s="230">
        <v>1.6235822607023269</v>
      </c>
      <c r="J17" s="230">
        <v>0.18731954792346919</v>
      </c>
      <c r="K17" s="230">
        <v>5.4022732129555679E-4</v>
      </c>
      <c r="L17" s="230">
        <v>9.8271110095798963E-4</v>
      </c>
      <c r="M17" s="230">
        <v>4.9095286805638687E-4</v>
      </c>
      <c r="N17" s="230">
        <v>4.87036487495297E-4</v>
      </c>
      <c r="O17" s="230">
        <v>4.9301078955917E-4</v>
      </c>
      <c r="P17" s="230">
        <v>4.9503060375739785E-4</v>
      </c>
      <c r="Q17" s="230">
        <v>7.4345802037534313E-4</v>
      </c>
      <c r="R17" s="230">
        <v>4.836918739507551E-4</v>
      </c>
      <c r="S17" s="230">
        <v>7.3558550533432633E-4</v>
      </c>
      <c r="T17" s="230">
        <v>4.5072672658249857E-4</v>
      </c>
      <c r="U17" s="230">
        <v>5.2400444605513749E-4</v>
      </c>
      <c r="V17" s="230">
        <v>5.0689225176850882E-4</v>
      </c>
      <c r="W17" s="230">
        <v>4.6869098670578849E-4</v>
      </c>
      <c r="X17" s="230">
        <v>3.6128651667984187E-2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3.0483734069642532</v>
      </c>
      <c r="C18" s="230">
        <v>2.016819096128692</v>
      </c>
      <c r="D18" s="230">
        <v>1.295933061742806</v>
      </c>
      <c r="E18" s="230">
        <v>0.93856027186915736</v>
      </c>
      <c r="F18" s="230">
        <v>1.6330348971387201</v>
      </c>
      <c r="G18" s="230">
        <v>2.451575260423426</v>
      </c>
      <c r="H18" s="230">
        <v>2.5453096759731331</v>
      </c>
      <c r="I18" s="230">
        <v>1.0051742198033009</v>
      </c>
      <c r="J18" s="230">
        <v>4.5474635544141586</v>
      </c>
      <c r="K18" s="230">
        <v>1.071072447891416</v>
      </c>
      <c r="L18" s="230">
        <v>1.2908618284145861</v>
      </c>
      <c r="M18" s="230">
        <v>1.3064111332401871</v>
      </c>
      <c r="N18" s="230">
        <v>0.76401600349587073</v>
      </c>
      <c r="O18" s="230">
        <v>0.35705434540192521</v>
      </c>
      <c r="P18" s="230">
        <v>0.28003154995635798</v>
      </c>
      <c r="Q18" s="230">
        <v>0.28770980905083582</v>
      </c>
      <c r="R18" s="230">
        <v>0.26425768560518509</v>
      </c>
      <c r="S18" s="230">
        <v>0.2018953945103788</v>
      </c>
      <c r="T18" s="230">
        <v>0.1006926308766322</v>
      </c>
      <c r="U18" s="230">
        <v>7.5887991254378881E-2</v>
      </c>
      <c r="V18" s="230">
        <v>5.9592764282639828E-2</v>
      </c>
      <c r="W18" s="230">
        <v>0.1234180675538652</v>
      </c>
      <c r="X18" s="230">
        <v>0.13004686972993609</v>
      </c>
      <c r="Y18" s="230">
        <v>6.9984407916875283E-2</v>
      </c>
      <c r="DA18" s="71" t="s">
        <v>168</v>
      </c>
    </row>
    <row r="19" spans="1:105" ht="12" customHeight="1" x14ac:dyDescent="0.25">
      <c r="A19" s="18" t="s">
        <v>35</v>
      </c>
      <c r="B19" s="230">
        <v>35.262530237597559</v>
      </c>
      <c r="C19" s="230">
        <v>39.240426751207167</v>
      </c>
      <c r="D19" s="230">
        <v>41.160688539285729</v>
      </c>
      <c r="E19" s="230">
        <v>39.941145320297878</v>
      </c>
      <c r="F19" s="230">
        <v>47.967161310298309</v>
      </c>
      <c r="G19" s="230">
        <v>49.692546487395163</v>
      </c>
      <c r="H19" s="230">
        <v>47.986163094468232</v>
      </c>
      <c r="I19" s="230">
        <v>49.591839256717527</v>
      </c>
      <c r="J19" s="230">
        <v>47.393695586763258</v>
      </c>
      <c r="K19" s="230">
        <v>47.178153840579938</v>
      </c>
      <c r="L19" s="230">
        <v>50.839694223460917</v>
      </c>
      <c r="M19" s="230">
        <v>53.178893012991082</v>
      </c>
      <c r="N19" s="230">
        <v>57.701118765236473</v>
      </c>
      <c r="O19" s="230">
        <v>58.525943599888613</v>
      </c>
      <c r="P19" s="230">
        <v>61.686154918142996</v>
      </c>
      <c r="Q19" s="230">
        <v>65.191537216976315</v>
      </c>
      <c r="R19" s="230">
        <v>60.569024187471101</v>
      </c>
      <c r="S19" s="230">
        <v>62.379337886066857</v>
      </c>
      <c r="T19" s="230">
        <v>62.669242870987873</v>
      </c>
      <c r="U19" s="230">
        <v>63.600729026614673</v>
      </c>
      <c r="V19" s="230">
        <v>63.506032147414047</v>
      </c>
      <c r="W19" s="230">
        <v>53.76794812639416</v>
      </c>
      <c r="X19" s="230">
        <v>62.022412195211139</v>
      </c>
      <c r="Y19" s="230">
        <v>62.311100183113503</v>
      </c>
      <c r="DA19" s="71" t="s">
        <v>169</v>
      </c>
    </row>
    <row r="20" spans="1:105" ht="12" customHeight="1" x14ac:dyDescent="0.25">
      <c r="A20" s="18" t="s">
        <v>36</v>
      </c>
      <c r="B20" s="230">
        <v>64.112620145884009</v>
      </c>
      <c r="C20" s="230">
        <v>38.097480168844747</v>
      </c>
      <c r="D20" s="230">
        <v>32.204344676445331</v>
      </c>
      <c r="E20" s="230">
        <v>42.749017686783318</v>
      </c>
      <c r="F20" s="230">
        <v>33.387678666892228</v>
      </c>
      <c r="G20" s="230">
        <v>38.644974868236218</v>
      </c>
      <c r="H20" s="230">
        <v>42.560398505288447</v>
      </c>
      <c r="I20" s="230">
        <v>37.385421089093512</v>
      </c>
      <c r="J20" s="230">
        <v>41.542755707748228</v>
      </c>
      <c r="K20" s="230">
        <v>34.697281457669817</v>
      </c>
      <c r="L20" s="230">
        <v>38.225725704485527</v>
      </c>
      <c r="M20" s="230">
        <v>36.859072093674911</v>
      </c>
      <c r="N20" s="230">
        <v>34.082975740188097</v>
      </c>
      <c r="O20" s="230">
        <v>36.486150900502849</v>
      </c>
      <c r="P20" s="230">
        <v>31.770866136695179</v>
      </c>
      <c r="Q20" s="230">
        <v>30.285279648322749</v>
      </c>
      <c r="R20" s="230">
        <v>37.485152847184203</v>
      </c>
      <c r="S20" s="230">
        <v>38.982513765271797</v>
      </c>
      <c r="T20" s="230">
        <v>30.796985338025781</v>
      </c>
      <c r="U20" s="230">
        <v>36.51541357494937</v>
      </c>
      <c r="V20" s="230">
        <v>31.956515120279519</v>
      </c>
      <c r="W20" s="230">
        <v>38.121039989911722</v>
      </c>
      <c r="X20" s="230">
        <v>37.454442990865161</v>
      </c>
      <c r="Y20" s="230">
        <v>38.301843856813598</v>
      </c>
      <c r="DA20" s="71" t="s">
        <v>170</v>
      </c>
    </row>
    <row r="21" spans="1:105" ht="12" customHeight="1" x14ac:dyDescent="0.25">
      <c r="A21" s="18" t="s">
        <v>40</v>
      </c>
      <c r="B21" s="230">
        <v>29.580419933511791</v>
      </c>
      <c r="C21" s="230">
        <v>36.934426419946547</v>
      </c>
      <c r="D21" s="230">
        <v>37.250794413143829</v>
      </c>
      <c r="E21" s="230">
        <v>33.642105585237033</v>
      </c>
      <c r="F21" s="230">
        <v>42.139700606039277</v>
      </c>
      <c r="G21" s="230">
        <v>23.83899247316975</v>
      </c>
      <c r="H21" s="230">
        <v>24.106129999748841</v>
      </c>
      <c r="I21" s="230">
        <v>26.817722221815551</v>
      </c>
      <c r="J21" s="230">
        <v>26.345566119609419</v>
      </c>
      <c r="K21" s="230">
        <v>24.12363879887803</v>
      </c>
      <c r="L21" s="230">
        <v>28.073706679617729</v>
      </c>
      <c r="M21" s="230">
        <v>28.833602748117059</v>
      </c>
      <c r="N21" s="230">
        <v>30.24290918903689</v>
      </c>
      <c r="O21" s="230">
        <v>30.838976914074269</v>
      </c>
      <c r="P21" s="230">
        <v>30.55870652809751</v>
      </c>
      <c r="Q21" s="230">
        <v>34.495167980772749</v>
      </c>
      <c r="R21" s="230">
        <v>33.231236581755681</v>
      </c>
      <c r="S21" s="230">
        <v>32.541416058171272</v>
      </c>
      <c r="T21" s="230">
        <v>34.121045226734282</v>
      </c>
      <c r="U21" s="230">
        <v>34.285876504372347</v>
      </c>
      <c r="V21" s="230">
        <v>31.939055516692459</v>
      </c>
      <c r="W21" s="230">
        <v>32.801383539152681</v>
      </c>
      <c r="X21" s="230">
        <v>28.975431732074721</v>
      </c>
      <c r="Y21" s="230">
        <v>29.714280482997552</v>
      </c>
      <c r="DA21" s="71" t="s">
        <v>171</v>
      </c>
    </row>
    <row r="22" spans="1:105" ht="12" customHeight="1" x14ac:dyDescent="0.25">
      <c r="A22" s="57" t="s">
        <v>172</v>
      </c>
      <c r="B22" s="261">
        <v>281.87833690592839</v>
      </c>
      <c r="C22" s="261">
        <v>229.72918202142031</v>
      </c>
      <c r="D22" s="261">
        <v>238.84470847834061</v>
      </c>
      <c r="E22" s="261">
        <v>253.19148484533409</v>
      </c>
      <c r="F22" s="261">
        <v>266.61320930185349</v>
      </c>
      <c r="G22" s="261">
        <v>264.48594087120148</v>
      </c>
      <c r="H22" s="261">
        <v>272.02468200507349</v>
      </c>
      <c r="I22" s="261">
        <v>261.00871526267849</v>
      </c>
      <c r="J22" s="261">
        <v>271.00686844730097</v>
      </c>
      <c r="K22" s="261">
        <v>240.34245330831459</v>
      </c>
      <c r="L22" s="261">
        <v>258.09765459438631</v>
      </c>
      <c r="M22" s="261">
        <v>262.16247281412342</v>
      </c>
      <c r="N22" s="261">
        <v>264.47830038611062</v>
      </c>
      <c r="O22" s="261">
        <v>274.19692881995019</v>
      </c>
      <c r="P22" s="261">
        <v>271.44881692940788</v>
      </c>
      <c r="Q22" s="261">
        <v>278.12607996716031</v>
      </c>
      <c r="R22" s="261">
        <v>279.88888960916609</v>
      </c>
      <c r="S22" s="261">
        <v>282.07917307326107</v>
      </c>
      <c r="T22" s="261">
        <v>254.32859356590609</v>
      </c>
      <c r="U22" s="261">
        <v>292.54988733409778</v>
      </c>
      <c r="V22" s="261">
        <v>286.36219492703623</v>
      </c>
      <c r="W22" s="261">
        <v>241.8360966184209</v>
      </c>
      <c r="X22" s="261">
        <v>269.36650693708009</v>
      </c>
      <c r="Y22" s="261">
        <v>288.83790631868862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1.0842011649103529</v>
      </c>
      <c r="H23" s="230">
        <v>1.472603588401513</v>
      </c>
      <c r="I23" s="230">
        <v>2.001987378497212</v>
      </c>
      <c r="J23" s="230">
        <v>0.22666820243317201</v>
      </c>
      <c r="K23" s="230">
        <v>6.5766792482812567E-4</v>
      </c>
      <c r="L23" s="230">
        <v>1.270405330672031E-3</v>
      </c>
      <c r="M23" s="230">
        <v>6.3489166662467349E-4</v>
      </c>
      <c r="N23" s="230">
        <v>6.4191737733834415E-4</v>
      </c>
      <c r="O23" s="230">
        <v>6.3867006929480702E-4</v>
      </c>
      <c r="P23" s="230">
        <v>6.3330410760665872E-4</v>
      </c>
      <c r="Q23" s="230">
        <v>9.9751418865987886E-4</v>
      </c>
      <c r="R23" s="230">
        <v>6.5430154410352681E-4</v>
      </c>
      <c r="S23" s="230">
        <v>1.008709755586087E-3</v>
      </c>
      <c r="T23" s="230">
        <v>6.9051364052799666E-4</v>
      </c>
      <c r="U23" s="230">
        <v>6.8211369827982505E-4</v>
      </c>
      <c r="V23" s="230">
        <v>6.1933967328244846E-4</v>
      </c>
      <c r="W23" s="230">
        <v>7.618332980008388E-4</v>
      </c>
      <c r="X23" s="230">
        <v>4.8932057798835867E-2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140.09742046380131</v>
      </c>
      <c r="C24" s="230">
        <v>96.317024935281225</v>
      </c>
      <c r="D24" s="230">
        <v>129.99423903647931</v>
      </c>
      <c r="E24" s="230">
        <v>136.05614789248571</v>
      </c>
      <c r="F24" s="230">
        <v>145.48581255327119</v>
      </c>
      <c r="G24" s="230">
        <v>158.41805674927829</v>
      </c>
      <c r="H24" s="230">
        <v>163.12192605259509</v>
      </c>
      <c r="I24" s="230">
        <v>150.5184006874907</v>
      </c>
      <c r="J24" s="230">
        <v>157.6588993976174</v>
      </c>
      <c r="K24" s="230">
        <v>139.3634565768979</v>
      </c>
      <c r="L24" s="230">
        <v>141.28779019730811</v>
      </c>
      <c r="M24" s="230">
        <v>144.0368873598205</v>
      </c>
      <c r="N24" s="230">
        <v>142.4986242468278</v>
      </c>
      <c r="O24" s="230">
        <v>150.65047291453749</v>
      </c>
      <c r="P24" s="230">
        <v>151.52820292315641</v>
      </c>
      <c r="Q24" s="230">
        <v>149.6356835764436</v>
      </c>
      <c r="R24" s="230">
        <v>146.89054170184181</v>
      </c>
      <c r="S24" s="230">
        <v>142.80361134949209</v>
      </c>
      <c r="T24" s="230">
        <v>110.98331900235171</v>
      </c>
      <c r="U24" s="230">
        <v>162.12596732550301</v>
      </c>
      <c r="V24" s="230">
        <v>169.649097161746</v>
      </c>
      <c r="W24" s="230">
        <v>92.273860704450385</v>
      </c>
      <c r="X24" s="230">
        <v>134.41160791022281</v>
      </c>
      <c r="Y24" s="230">
        <v>165.07265692115729</v>
      </c>
      <c r="DA24" s="71" t="s">
        <v>175</v>
      </c>
    </row>
    <row r="25" spans="1:105" ht="12" customHeight="1" x14ac:dyDescent="0.25">
      <c r="A25" s="18" t="s">
        <v>32</v>
      </c>
      <c r="B25" s="230">
        <v>4.2197452235822928</v>
      </c>
      <c r="C25" s="230">
        <v>3.390701468897801</v>
      </c>
      <c r="D25" s="230">
        <v>1.889379808073733</v>
      </c>
      <c r="E25" s="230">
        <v>1.3146030381121789</v>
      </c>
      <c r="F25" s="230">
        <v>2.3835441766588659</v>
      </c>
      <c r="G25" s="230">
        <v>2.834871250828547</v>
      </c>
      <c r="H25" s="230">
        <v>2.9373456839602992</v>
      </c>
      <c r="I25" s="230">
        <v>1.239448194245786</v>
      </c>
      <c r="J25" s="230">
        <v>5.5027112809953351</v>
      </c>
      <c r="K25" s="230">
        <v>1.3039140494709389</v>
      </c>
      <c r="L25" s="230">
        <v>1.6687689254555811</v>
      </c>
      <c r="M25" s="230">
        <v>1.6894280401364901</v>
      </c>
      <c r="N25" s="230">
        <v>1.006978248653964</v>
      </c>
      <c r="O25" s="230">
        <v>0.46254550275413497</v>
      </c>
      <c r="P25" s="230">
        <v>0.35825084247464661</v>
      </c>
      <c r="Q25" s="230">
        <v>0.38602666038889538</v>
      </c>
      <c r="R25" s="230">
        <v>0.35746767941423052</v>
      </c>
      <c r="S25" s="230">
        <v>0.27685952560737209</v>
      </c>
      <c r="T25" s="230">
        <v>0.15426117649635029</v>
      </c>
      <c r="U25" s="230">
        <v>9.8785876263547123E-2</v>
      </c>
      <c r="V25" s="230">
        <v>7.2812640224896544E-2</v>
      </c>
      <c r="W25" s="230">
        <v>0.20060977510641381</v>
      </c>
      <c r="X25" s="230">
        <v>0.17613336375411889</v>
      </c>
      <c r="Y25" s="230">
        <v>8.6028861429647066E-2</v>
      </c>
      <c r="DA25" s="71" t="s">
        <v>176</v>
      </c>
    </row>
    <row r="26" spans="1:105" ht="12" customHeight="1" x14ac:dyDescent="0.25">
      <c r="A26" s="18" t="s">
        <v>35</v>
      </c>
      <c r="B26" s="230">
        <v>48.812554656718078</v>
      </c>
      <c r="C26" s="230">
        <v>65.971495847540652</v>
      </c>
      <c r="D26" s="230">
        <v>60.009406433349</v>
      </c>
      <c r="E26" s="230">
        <v>55.943930888077759</v>
      </c>
      <c r="F26" s="230">
        <v>70.011882913427996</v>
      </c>
      <c r="G26" s="230">
        <v>57.461817995849273</v>
      </c>
      <c r="H26" s="230">
        <v>55.377131665309818</v>
      </c>
      <c r="I26" s="230">
        <v>61.150111498177928</v>
      </c>
      <c r="J26" s="230">
        <v>57.349293783826397</v>
      </c>
      <c r="K26" s="230">
        <v>57.434263893108771</v>
      </c>
      <c r="L26" s="230">
        <v>65.72330208568782</v>
      </c>
      <c r="M26" s="230">
        <v>68.770014824305605</v>
      </c>
      <c r="N26" s="230">
        <v>76.050463934956326</v>
      </c>
      <c r="O26" s="230">
        <v>75.817343648619484</v>
      </c>
      <c r="P26" s="230">
        <v>78.916525555389583</v>
      </c>
      <c r="Q26" s="230">
        <v>87.468937817970584</v>
      </c>
      <c r="R26" s="230">
        <v>81.933164861771033</v>
      </c>
      <c r="S26" s="230">
        <v>85.540900706135943</v>
      </c>
      <c r="T26" s="230">
        <v>96.009321151401494</v>
      </c>
      <c r="U26" s="230">
        <v>82.791145793202375</v>
      </c>
      <c r="V26" s="230">
        <v>77.594015423235192</v>
      </c>
      <c r="W26" s="230">
        <v>87.397057783793244</v>
      </c>
      <c r="X26" s="230">
        <v>84.002145616983853</v>
      </c>
      <c r="Y26" s="230">
        <v>76.596390006599478</v>
      </c>
      <c r="DA26" s="71" t="s">
        <v>177</v>
      </c>
    </row>
    <row r="27" spans="1:105" ht="12" customHeight="1" x14ac:dyDescent="0.25">
      <c r="A27" s="18" t="s">
        <v>36</v>
      </c>
      <c r="B27" s="230">
        <v>88.748616561826751</v>
      </c>
      <c r="C27" s="230">
        <v>64.049959769700635</v>
      </c>
      <c r="D27" s="230">
        <v>46.951683200438588</v>
      </c>
      <c r="E27" s="230">
        <v>59.876803026658543</v>
      </c>
      <c r="F27" s="230">
        <v>48.731969658495487</v>
      </c>
      <c r="G27" s="230">
        <v>44.686993710335052</v>
      </c>
      <c r="H27" s="230">
        <v>49.11567501480674</v>
      </c>
      <c r="I27" s="230">
        <v>46.098767504266952</v>
      </c>
      <c r="J27" s="230">
        <v>50.269295782428642</v>
      </c>
      <c r="K27" s="230">
        <v>42.240161120912177</v>
      </c>
      <c r="L27" s="230">
        <v>49.416522980604128</v>
      </c>
      <c r="M27" s="230">
        <v>47.665507698194233</v>
      </c>
      <c r="N27" s="230">
        <v>44.92159203829511</v>
      </c>
      <c r="O27" s="230">
        <v>47.265928083969882</v>
      </c>
      <c r="P27" s="230">
        <v>40.64520430427968</v>
      </c>
      <c r="Q27" s="230">
        <v>40.634434398168622</v>
      </c>
      <c r="R27" s="230">
        <v>50.707061064594981</v>
      </c>
      <c r="S27" s="230">
        <v>53.456792782270178</v>
      </c>
      <c r="T27" s="230">
        <v>47.181001722016028</v>
      </c>
      <c r="U27" s="230">
        <v>47.533306225430657</v>
      </c>
      <c r="V27" s="230">
        <v>39.045650362156763</v>
      </c>
      <c r="W27" s="230">
        <v>61.963806521772852</v>
      </c>
      <c r="X27" s="230">
        <v>50.727687988320497</v>
      </c>
      <c r="Y27" s="230">
        <v>47.082830529502267</v>
      </c>
      <c r="DA27" s="71" t="s">
        <v>178</v>
      </c>
    </row>
    <row r="28" spans="1:105" ht="12" customHeight="1" x14ac:dyDescent="0.25">
      <c r="A28" s="57" t="s">
        <v>179</v>
      </c>
      <c r="B28" s="261">
        <v>258.81761407430753</v>
      </c>
      <c r="C28" s="261">
        <v>248.51766023452831</v>
      </c>
      <c r="D28" s="261">
        <v>242.1749120990055</v>
      </c>
      <c r="E28" s="261">
        <v>245.05954901331441</v>
      </c>
      <c r="F28" s="261">
        <v>272.86445508357542</v>
      </c>
      <c r="G28" s="261">
        <v>241.65866751987869</v>
      </c>
      <c r="H28" s="261">
        <v>244.48763183267911</v>
      </c>
      <c r="I28" s="261">
        <v>244.82677054949519</v>
      </c>
      <c r="J28" s="261">
        <v>250.70915792986841</v>
      </c>
      <c r="K28" s="261">
        <v>226.1775686201207</v>
      </c>
      <c r="L28" s="261">
        <v>250.8976864268617</v>
      </c>
      <c r="M28" s="261">
        <v>256.29188445090642</v>
      </c>
      <c r="N28" s="261">
        <v>265.23023618544192</v>
      </c>
      <c r="O28" s="261">
        <v>271.24282797027081</v>
      </c>
      <c r="P28" s="261">
        <v>270.62066705198242</v>
      </c>
      <c r="Q28" s="261">
        <v>286.6825768916554</v>
      </c>
      <c r="R28" s="261">
        <v>283.65393635737462</v>
      </c>
      <c r="S28" s="261">
        <v>288.48888942005169</v>
      </c>
      <c r="T28" s="261">
        <v>280.75374177113292</v>
      </c>
      <c r="U28" s="261">
        <v>291.29644043146908</v>
      </c>
      <c r="V28" s="261">
        <v>277.86468952477742</v>
      </c>
      <c r="W28" s="261">
        <v>269.24274929043088</v>
      </c>
      <c r="X28" s="261">
        <v>277.41229209293431</v>
      </c>
      <c r="Y28" s="261">
        <v>280.46466841130467</v>
      </c>
      <c r="DA28" s="70" t="s">
        <v>180</v>
      </c>
    </row>
    <row r="29" spans="1:105" ht="12" customHeight="1" x14ac:dyDescent="0.25">
      <c r="A29" s="60" t="s">
        <v>181</v>
      </c>
      <c r="B29" s="262">
        <v>146.38781285453791</v>
      </c>
      <c r="C29" s="262">
        <v>131.1284681398331</v>
      </c>
      <c r="D29" s="262">
        <v>128.99588417747279</v>
      </c>
      <c r="E29" s="262">
        <v>134.4299347792971</v>
      </c>
      <c r="F29" s="262">
        <v>147.52720441465121</v>
      </c>
      <c r="G29" s="262">
        <v>165.93491975343429</v>
      </c>
      <c r="H29" s="262">
        <v>165.615109724055</v>
      </c>
      <c r="I29" s="262">
        <v>160.10190010410369</v>
      </c>
      <c r="J29" s="262">
        <v>166.42208608466041</v>
      </c>
      <c r="K29" s="262">
        <v>150.90200644824651</v>
      </c>
      <c r="L29" s="262">
        <v>163.2105056796488</v>
      </c>
      <c r="M29" s="262">
        <v>167.71917073669249</v>
      </c>
      <c r="N29" s="262">
        <v>174.91497337577681</v>
      </c>
      <c r="O29" s="262">
        <v>178.11359824940061</v>
      </c>
      <c r="P29" s="262">
        <v>181.32287481717461</v>
      </c>
      <c r="Q29" s="262">
        <v>188.08891575900321</v>
      </c>
      <c r="R29" s="262">
        <v>183.77543493198451</v>
      </c>
      <c r="S29" s="262">
        <v>190.1231180435262</v>
      </c>
      <c r="T29" s="262">
        <v>182.11860362140101</v>
      </c>
      <c r="U29" s="262">
        <v>189.71298157865681</v>
      </c>
      <c r="V29" s="262">
        <v>185.14166456516679</v>
      </c>
      <c r="W29" s="262">
        <v>169.36217798839471</v>
      </c>
      <c r="X29" s="262">
        <v>191.12644221558759</v>
      </c>
      <c r="Y29" s="262">
        <v>192.0842034909013</v>
      </c>
      <c r="DA29" s="72" t="s">
        <v>182</v>
      </c>
    </row>
    <row r="30" spans="1:105" ht="12" customHeight="1" x14ac:dyDescent="0.25">
      <c r="A30" s="59" t="s">
        <v>31</v>
      </c>
      <c r="B30" s="230">
        <v>0.77502943262011403</v>
      </c>
      <c r="C30" s="230">
        <v>0</v>
      </c>
      <c r="D30" s="230">
        <v>0</v>
      </c>
      <c r="E30" s="230">
        <v>0</v>
      </c>
      <c r="F30" s="230">
        <v>0</v>
      </c>
      <c r="G30" s="230">
        <v>0.17720669082950921</v>
      </c>
      <c r="H30" s="230">
        <v>0.18695310899365039</v>
      </c>
      <c r="I30" s="230">
        <v>0.1883359791517078</v>
      </c>
      <c r="J30" s="230">
        <v>0.18326753556004491</v>
      </c>
      <c r="K30" s="230">
        <v>0.1887714377129627</v>
      </c>
      <c r="L30" s="230">
        <v>0.17254886416855431</v>
      </c>
      <c r="M30" s="230">
        <v>0.13586667171613559</v>
      </c>
      <c r="N30" s="230">
        <v>0.1167055323653565</v>
      </c>
      <c r="O30" s="230">
        <v>0.16574191945009131</v>
      </c>
      <c r="P30" s="230">
        <v>0.11679655226024629</v>
      </c>
      <c r="Q30" s="230">
        <v>0.1212643656556915</v>
      </c>
      <c r="R30" s="230">
        <v>0.1215925831855442</v>
      </c>
      <c r="S30" s="230">
        <v>0.1212608229002106</v>
      </c>
      <c r="T30" s="230">
        <v>0.1156656054253164</v>
      </c>
      <c r="U30" s="230">
        <v>0.12179656773398261</v>
      </c>
      <c r="V30" s="230">
        <v>0.10998159747392031</v>
      </c>
      <c r="W30" s="230">
        <v>0.1781938606005484</v>
      </c>
      <c r="X30" s="230">
        <v>0.19598142172111621</v>
      </c>
      <c r="Y30" s="230">
        <v>0.36711525440044718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0.12368607180029891</v>
      </c>
      <c r="H31" s="230">
        <v>9.4911365430006708E-2</v>
      </c>
      <c r="I31" s="230">
        <v>6.3097472167704949E-2</v>
      </c>
      <c r="J31" s="230">
        <v>6.4055312670253883E-2</v>
      </c>
      <c r="K31" s="230">
        <v>0.1560299593796686</v>
      </c>
      <c r="L31" s="230">
        <v>0.21010001905935269</v>
      </c>
      <c r="M31" s="230">
        <v>0.21222359563869811</v>
      </c>
      <c r="N31" s="230">
        <v>0.20216735468381969</v>
      </c>
      <c r="O31" s="230">
        <v>0.1297575785024028</v>
      </c>
      <c r="P31" s="230">
        <v>0.13023201717123281</v>
      </c>
      <c r="Q31" s="230">
        <v>0.81567996060160708</v>
      </c>
      <c r="R31" s="230">
        <v>0.81571607795882117</v>
      </c>
      <c r="S31" s="230">
        <v>0.83211505777630257</v>
      </c>
      <c r="T31" s="230">
        <v>0.55124980610855223</v>
      </c>
      <c r="U31" s="230">
        <v>0.9277566777989722</v>
      </c>
      <c r="V31" s="230">
        <v>0.49281887447992773</v>
      </c>
      <c r="W31" s="230">
        <v>5.0841851887092284</v>
      </c>
      <c r="X31" s="230">
        <v>5.8468423003088894</v>
      </c>
      <c r="Y31" s="230">
        <v>6.1743401444188999</v>
      </c>
      <c r="DA31" s="71" t="s">
        <v>184</v>
      </c>
    </row>
    <row r="32" spans="1:105" ht="12" customHeight="1" x14ac:dyDescent="0.25">
      <c r="A32" s="59" t="s">
        <v>32</v>
      </c>
      <c r="B32" s="230">
        <v>11.586313411336819</v>
      </c>
      <c r="C32" s="230">
        <v>6.4100836873384166</v>
      </c>
      <c r="D32" s="230">
        <v>3.9374313082481089</v>
      </c>
      <c r="E32" s="230">
        <v>3.0863871034821182</v>
      </c>
      <c r="F32" s="230">
        <v>4.8571798401539352</v>
      </c>
      <c r="G32" s="230">
        <v>7.787345327605399</v>
      </c>
      <c r="H32" s="230">
        <v>8.3279644510992572</v>
      </c>
      <c r="I32" s="230">
        <v>3.1756334428210309</v>
      </c>
      <c r="J32" s="230">
        <v>14.54864873976198</v>
      </c>
      <c r="K32" s="230">
        <v>3.3421815553622651</v>
      </c>
      <c r="L32" s="230">
        <v>4.0319590056146026</v>
      </c>
      <c r="M32" s="230">
        <v>4.0131086048586608</v>
      </c>
      <c r="N32" s="230">
        <v>2.281602795392879</v>
      </c>
      <c r="O32" s="230">
        <v>1.078252247096926</v>
      </c>
      <c r="P32" s="230">
        <v>0.81830031464852193</v>
      </c>
      <c r="Q32" s="230">
        <v>0.82232860654307649</v>
      </c>
      <c r="R32" s="230">
        <v>0.7942425363393848</v>
      </c>
      <c r="S32" s="230">
        <v>0.61028678601079278</v>
      </c>
      <c r="T32" s="230">
        <v>0.29107641607048002</v>
      </c>
      <c r="U32" s="230">
        <v>0.2248437380922339</v>
      </c>
      <c r="V32" s="230">
        <v>0.17300515875002989</v>
      </c>
      <c r="W32" s="230">
        <v>0.37580936430804512</v>
      </c>
      <c r="X32" s="230">
        <v>0.38726617716327838</v>
      </c>
      <c r="Y32" s="230">
        <v>0.20815764031075201</v>
      </c>
      <c r="DA32" s="71" t="s">
        <v>185</v>
      </c>
    </row>
    <row r="33" spans="1:105" ht="12" customHeight="1" x14ac:dyDescent="0.25">
      <c r="A33" s="59" t="s">
        <v>35</v>
      </c>
      <c r="B33" s="230">
        <v>134.02647001058091</v>
      </c>
      <c r="C33" s="230">
        <v>124.7183844524947</v>
      </c>
      <c r="D33" s="230">
        <v>125.05845286922469</v>
      </c>
      <c r="E33" s="230">
        <v>131.34354767581499</v>
      </c>
      <c r="F33" s="230">
        <v>142.67002457449729</v>
      </c>
      <c r="G33" s="230">
        <v>157.84668166319909</v>
      </c>
      <c r="H33" s="230">
        <v>157.00528079853211</v>
      </c>
      <c r="I33" s="230">
        <v>156.6748332099632</v>
      </c>
      <c r="J33" s="230">
        <v>151.62611449666809</v>
      </c>
      <c r="K33" s="230">
        <v>147.2150234957916</v>
      </c>
      <c r="L33" s="230">
        <v>158.79589779080629</v>
      </c>
      <c r="M33" s="230">
        <v>163.357971864479</v>
      </c>
      <c r="N33" s="230">
        <v>172.31449769333469</v>
      </c>
      <c r="O33" s="230">
        <v>176.73984650435119</v>
      </c>
      <c r="P33" s="230">
        <v>180.2575459330946</v>
      </c>
      <c r="Q33" s="230">
        <v>186.32964282620279</v>
      </c>
      <c r="R33" s="230">
        <v>182.04388373450081</v>
      </c>
      <c r="S33" s="230">
        <v>188.55945537683891</v>
      </c>
      <c r="T33" s="230">
        <v>181.1606117937967</v>
      </c>
      <c r="U33" s="230">
        <v>188.43858459503161</v>
      </c>
      <c r="V33" s="230">
        <v>184.36585893446289</v>
      </c>
      <c r="W33" s="230">
        <v>163.72398957477691</v>
      </c>
      <c r="X33" s="230">
        <v>184.6963523163943</v>
      </c>
      <c r="Y33" s="230">
        <v>185.33459045177119</v>
      </c>
      <c r="DA33" s="71" t="s">
        <v>186</v>
      </c>
    </row>
    <row r="34" spans="1:105" ht="12" customHeight="1" x14ac:dyDescent="0.25">
      <c r="A34" s="60" t="s">
        <v>187</v>
      </c>
      <c r="B34" s="262">
        <v>112.4298012197696</v>
      </c>
      <c r="C34" s="262">
        <v>117.3891920946951</v>
      </c>
      <c r="D34" s="262">
        <v>113.17902792153259</v>
      </c>
      <c r="E34" s="262">
        <v>110.6296142340173</v>
      </c>
      <c r="F34" s="262">
        <v>125.3372506689242</v>
      </c>
      <c r="G34" s="262">
        <v>75.723747766444404</v>
      </c>
      <c r="H34" s="262">
        <v>78.87252210862404</v>
      </c>
      <c r="I34" s="262">
        <v>84.724870445391545</v>
      </c>
      <c r="J34" s="262">
        <v>84.287071845208089</v>
      </c>
      <c r="K34" s="262">
        <v>75.275562171874171</v>
      </c>
      <c r="L34" s="262">
        <v>87.687180747212906</v>
      </c>
      <c r="M34" s="262">
        <v>88.572713714213918</v>
      </c>
      <c r="N34" s="262">
        <v>90.315262809665086</v>
      </c>
      <c r="O34" s="262">
        <v>93.129229720870143</v>
      </c>
      <c r="P34" s="262">
        <v>89.297792234807758</v>
      </c>
      <c r="Q34" s="262">
        <v>98.593661132652258</v>
      </c>
      <c r="R34" s="262">
        <v>99.878501425390112</v>
      </c>
      <c r="S34" s="262">
        <v>98.365771376525558</v>
      </c>
      <c r="T34" s="262">
        <v>98.635138149731844</v>
      </c>
      <c r="U34" s="262">
        <v>101.5834588528123</v>
      </c>
      <c r="V34" s="262">
        <v>92.723024959610527</v>
      </c>
      <c r="W34" s="262">
        <v>99.880571302036174</v>
      </c>
      <c r="X34" s="262">
        <v>86.285849877346706</v>
      </c>
      <c r="Y34" s="262">
        <v>88.38046492040344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89.493253620719514</v>
      </c>
      <c r="C35" s="261">
        <f t="shared" si="0"/>
        <v>87.705629288936052</v>
      </c>
      <c r="D35" s="261">
        <f t="shared" si="0"/>
        <v>81.535643288936882</v>
      </c>
      <c r="E35" s="261">
        <f t="shared" si="0"/>
        <v>83.708673715895785</v>
      </c>
      <c r="F35" s="261">
        <f t="shared" si="0"/>
        <v>92.426214247483699</v>
      </c>
      <c r="G35" s="261">
        <f t="shared" si="0"/>
        <v>84.079744451286047</v>
      </c>
      <c r="H35" s="261">
        <f t="shared" si="0"/>
        <v>85.178250837720043</v>
      </c>
      <c r="I35" s="261">
        <f t="shared" si="0"/>
        <v>83.775865114868509</v>
      </c>
      <c r="J35" s="261">
        <f t="shared" si="0"/>
        <v>85.969974727758895</v>
      </c>
      <c r="K35" s="261">
        <f t="shared" si="0"/>
        <v>78.152567332914501</v>
      </c>
      <c r="L35" s="261">
        <f t="shared" si="0"/>
        <v>86.135523740995495</v>
      </c>
      <c r="M35" s="261">
        <f t="shared" si="0"/>
        <v>88.132930196721816</v>
      </c>
      <c r="N35" s="261">
        <f t="shared" si="0"/>
        <v>90.760818999032608</v>
      </c>
      <c r="O35" s="261">
        <f t="shared" si="0"/>
        <v>93.498853299474547</v>
      </c>
      <c r="P35" s="261">
        <f t="shared" si="0"/>
        <v>92.609881250774478</v>
      </c>
      <c r="Q35" s="261">
        <f t="shared" si="0"/>
        <v>98.352464249506312</v>
      </c>
      <c r="R35" s="261">
        <f t="shared" si="0"/>
        <v>98.58055003059566</v>
      </c>
      <c r="S35" s="261">
        <f t="shared" si="0"/>
        <v>99.877853436268623</v>
      </c>
      <c r="T35" s="261">
        <f t="shared" si="0"/>
        <v>96.280089547233317</v>
      </c>
      <c r="U35" s="261">
        <f t="shared" si="0"/>
        <v>100.40412882996495</v>
      </c>
      <c r="V35" s="261">
        <f t="shared" si="0"/>
        <v>95.691931845863252</v>
      </c>
      <c r="W35" s="261">
        <f t="shared" si="0"/>
        <v>94.305618864044675</v>
      </c>
      <c r="X35" s="261">
        <f t="shared" si="0"/>
        <v>98.140565679739495</v>
      </c>
      <c r="Y35" s="261">
        <f t="shared" si="0"/>
        <v>98.873984770675563</v>
      </c>
      <c r="DA35" s="70"/>
    </row>
    <row r="36" spans="1:105" ht="12" customHeight="1" x14ac:dyDescent="0.25">
      <c r="A36" s="60" t="s">
        <v>190</v>
      </c>
      <c r="B36" s="262">
        <v>33.625613833650149</v>
      </c>
      <c r="C36" s="262">
        <v>30.56182795896224</v>
      </c>
      <c r="D36" s="262">
        <v>30.35700456381916</v>
      </c>
      <c r="E36" s="262">
        <v>31.76459913058444</v>
      </c>
      <c r="F36" s="262">
        <v>34.684150198036413</v>
      </c>
      <c r="G36" s="262">
        <v>38.955227951185108</v>
      </c>
      <c r="H36" s="262">
        <v>38.810150451482549</v>
      </c>
      <c r="I36" s="262">
        <v>37.956793625154937</v>
      </c>
      <c r="J36" s="262">
        <v>38.362321275489819</v>
      </c>
      <c r="K36" s="262">
        <v>35.752012395683671</v>
      </c>
      <c r="L36" s="262">
        <v>38.617452957043618</v>
      </c>
      <c r="M36" s="262">
        <v>39.700068050854327</v>
      </c>
      <c r="N36" s="262">
        <v>41.586838311557088</v>
      </c>
      <c r="O36" s="262">
        <v>42.461038174698018</v>
      </c>
      <c r="P36" s="262">
        <v>43.254240158749447</v>
      </c>
      <c r="Q36" s="262">
        <v>44.868838611260628</v>
      </c>
      <c r="R36" s="262">
        <v>43.838937251670643</v>
      </c>
      <c r="S36" s="262">
        <v>45.374301834717258</v>
      </c>
      <c r="T36" s="262">
        <v>43.490355586817977</v>
      </c>
      <c r="U36" s="262">
        <v>45.310990667427752</v>
      </c>
      <c r="V36" s="262">
        <v>44.223968735051841</v>
      </c>
      <c r="W36" s="262">
        <v>40.433044457416308</v>
      </c>
      <c r="X36" s="262">
        <v>45.63696021594231</v>
      </c>
      <c r="Y36" s="262">
        <v>45.880617625246288</v>
      </c>
      <c r="DA36" s="72" t="s">
        <v>191</v>
      </c>
    </row>
    <row r="37" spans="1:105" ht="12" customHeight="1" x14ac:dyDescent="0.25">
      <c r="A37" s="59" t="s">
        <v>31</v>
      </c>
      <c r="B37" s="230">
        <v>0.19332752616730139</v>
      </c>
      <c r="C37" s="230">
        <v>0</v>
      </c>
      <c r="D37" s="230">
        <v>0</v>
      </c>
      <c r="E37" s="230">
        <v>0</v>
      </c>
      <c r="F37" s="230">
        <v>0</v>
      </c>
      <c r="G37" s="230">
        <v>4.3649907757366713E-2</v>
      </c>
      <c r="H37" s="230">
        <v>4.6130141626160873E-2</v>
      </c>
      <c r="I37" s="230">
        <v>4.5554068448482317E-2</v>
      </c>
      <c r="J37" s="230">
        <v>4.6292282583659208E-2</v>
      </c>
      <c r="K37" s="230">
        <v>4.5737102127655943E-2</v>
      </c>
      <c r="L37" s="230">
        <v>4.1861153930911048E-2</v>
      </c>
      <c r="M37" s="230">
        <v>3.2948786640716481E-2</v>
      </c>
      <c r="N37" s="230">
        <v>2.8113997242974319E-2</v>
      </c>
      <c r="O37" s="230">
        <v>3.9752366563152161E-2</v>
      </c>
      <c r="P37" s="230">
        <v>2.7987911858200151E-2</v>
      </c>
      <c r="Q37" s="230">
        <v>2.9054789402833622E-2</v>
      </c>
      <c r="R37" s="230">
        <v>2.9131352543675281E-2</v>
      </c>
      <c r="S37" s="230">
        <v>2.9032995510071331E-2</v>
      </c>
      <c r="T37" s="230">
        <v>2.7665438706819308E-2</v>
      </c>
      <c r="U37" s="230">
        <v>2.9124372674782819E-2</v>
      </c>
      <c r="V37" s="230">
        <v>2.6295388330791859E-2</v>
      </c>
      <c r="W37" s="230">
        <v>4.2636103410968601E-2</v>
      </c>
      <c r="X37" s="230">
        <v>4.6891239292910787E-2</v>
      </c>
      <c r="Y37" s="230">
        <v>8.7783102559125942E-2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3.046660145664791E-2</v>
      </c>
      <c r="H38" s="230">
        <v>2.341910628171057E-2</v>
      </c>
      <c r="I38" s="230">
        <v>1.526180275803013E-2</v>
      </c>
      <c r="J38" s="230">
        <v>1.6179988594567599E-2</v>
      </c>
      <c r="K38" s="230">
        <v>3.7804226495181607E-2</v>
      </c>
      <c r="L38" s="230">
        <v>5.0971238096006753E-2</v>
      </c>
      <c r="M38" s="230">
        <v>5.1465969427988277E-2</v>
      </c>
      <c r="N38" s="230">
        <v>4.8701482586163199E-2</v>
      </c>
      <c r="O38" s="230">
        <v>3.1121703200304461E-2</v>
      </c>
      <c r="P38" s="230">
        <v>3.1207447027909261E-2</v>
      </c>
      <c r="Q38" s="230">
        <v>0.19543589204665091</v>
      </c>
      <c r="R38" s="230">
        <v>0.19543060949944219</v>
      </c>
      <c r="S38" s="230">
        <v>0.19922999166980071</v>
      </c>
      <c r="T38" s="230">
        <v>0.1318504983997966</v>
      </c>
      <c r="U38" s="230">
        <v>0.2218480515374712</v>
      </c>
      <c r="V38" s="230">
        <v>0.11782756369097459</v>
      </c>
      <c r="W38" s="230">
        <v>1.216483243226026</v>
      </c>
      <c r="X38" s="230">
        <v>1.3989370982410669</v>
      </c>
      <c r="Y38" s="230">
        <v>1.4763830367594559</v>
      </c>
      <c r="DA38" s="71" t="s">
        <v>193</v>
      </c>
    </row>
    <row r="39" spans="1:105" ht="12" customHeight="1" x14ac:dyDescent="0.25">
      <c r="A39" s="59" t="s">
        <v>35</v>
      </c>
      <c r="B39" s="230">
        <v>33.432286307482848</v>
      </c>
      <c r="C39" s="230">
        <v>30.56182795896224</v>
      </c>
      <c r="D39" s="230">
        <v>30.35700456381916</v>
      </c>
      <c r="E39" s="230">
        <v>31.76459913058444</v>
      </c>
      <c r="F39" s="230">
        <v>34.684150198036413</v>
      </c>
      <c r="G39" s="230">
        <v>38.881111441971093</v>
      </c>
      <c r="H39" s="230">
        <v>38.740601203574677</v>
      </c>
      <c r="I39" s="230">
        <v>37.895977753948429</v>
      </c>
      <c r="J39" s="230">
        <v>38.299849004311589</v>
      </c>
      <c r="K39" s="230">
        <v>35.668471067060842</v>
      </c>
      <c r="L39" s="230">
        <v>38.524620565016697</v>
      </c>
      <c r="M39" s="230">
        <v>39.615653294785623</v>
      </c>
      <c r="N39" s="230">
        <v>41.510022831727959</v>
      </c>
      <c r="O39" s="230">
        <v>42.390164104934563</v>
      </c>
      <c r="P39" s="230">
        <v>43.195044799863339</v>
      </c>
      <c r="Q39" s="230">
        <v>44.644347929811147</v>
      </c>
      <c r="R39" s="230">
        <v>43.614375289627517</v>
      </c>
      <c r="S39" s="230">
        <v>45.146038847537383</v>
      </c>
      <c r="T39" s="230">
        <v>43.330839649711358</v>
      </c>
      <c r="U39" s="230">
        <v>45.060018243215502</v>
      </c>
      <c r="V39" s="230">
        <v>44.079845783030073</v>
      </c>
      <c r="W39" s="230">
        <v>39.173925110779322</v>
      </c>
      <c r="X39" s="230">
        <v>44.191131878408328</v>
      </c>
      <c r="Y39" s="230">
        <v>44.316451485927708</v>
      </c>
      <c r="DA39" s="71" t="s">
        <v>194</v>
      </c>
    </row>
    <row r="40" spans="1:105" ht="12" customHeight="1" x14ac:dyDescent="0.25">
      <c r="A40" s="60" t="s">
        <v>195</v>
      </c>
      <c r="B40" s="262">
        <v>27.822543146264181</v>
      </c>
      <c r="C40" s="262">
        <v>28.37796773784472</v>
      </c>
      <c r="D40" s="262">
        <v>23.70527576311612</v>
      </c>
      <c r="E40" s="262">
        <v>25.18900811803157</v>
      </c>
      <c r="F40" s="262">
        <v>27.271640843345281</v>
      </c>
      <c r="G40" s="262">
        <v>26.472090964840142</v>
      </c>
      <c r="H40" s="262">
        <v>26.906532537120292</v>
      </c>
      <c r="I40" s="262">
        <v>25.326106922124399</v>
      </c>
      <c r="J40" s="262">
        <v>26.317243581890381</v>
      </c>
      <c r="K40" s="262">
        <v>24.162170378191661</v>
      </c>
      <c r="L40" s="262">
        <v>26.244754447073579</v>
      </c>
      <c r="M40" s="262">
        <v>26.95324974720511</v>
      </c>
      <c r="N40" s="262">
        <v>27.417316730187821</v>
      </c>
      <c r="O40" s="262">
        <v>28.70123733026859</v>
      </c>
      <c r="P40" s="262">
        <v>27.95724627784579</v>
      </c>
      <c r="Q40" s="262">
        <v>29.860708508599149</v>
      </c>
      <c r="R40" s="262">
        <v>30.812555920932969</v>
      </c>
      <c r="S40" s="262">
        <v>30.952227023542019</v>
      </c>
      <c r="T40" s="262">
        <v>29.197721807917691</v>
      </c>
      <c r="U40" s="262">
        <v>30.802186715657459</v>
      </c>
      <c r="V40" s="262">
        <v>29.298909337094141</v>
      </c>
      <c r="W40" s="262">
        <v>29.974341591938849</v>
      </c>
      <c r="X40" s="262">
        <v>31.858534116430292</v>
      </c>
      <c r="Y40" s="262">
        <v>31.860190783685699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0.2147965353648279</v>
      </c>
      <c r="H41" s="229">
        <v>0.29674748208870322</v>
      </c>
      <c r="I41" s="229">
        <v>0.40651006731406292</v>
      </c>
      <c r="J41" s="229">
        <v>4.6105775123847267E-2</v>
      </c>
      <c r="K41" s="229">
        <v>1.2828845431252491E-4</v>
      </c>
      <c r="L41" s="229">
        <v>2.4065405065078641E-4</v>
      </c>
      <c r="M41" s="229">
        <v>1.187224569539452E-4</v>
      </c>
      <c r="N41" s="229">
        <v>1.179468047522079E-4</v>
      </c>
      <c r="O41" s="229">
        <v>1.170532753540435E-4</v>
      </c>
      <c r="P41" s="229">
        <v>1.1826507456704481E-4</v>
      </c>
      <c r="Q41" s="229">
        <v>1.7591007833986751E-4</v>
      </c>
      <c r="R41" s="229">
        <v>1.1175417414219079E-4</v>
      </c>
      <c r="S41" s="229">
        <v>1.7068524336566219E-4</v>
      </c>
      <c r="T41" s="229">
        <v>1.070159273844205E-4</v>
      </c>
      <c r="U41" s="229">
        <v>1.2437697542666589E-4</v>
      </c>
      <c r="V41" s="229">
        <v>1.190601136313137E-4</v>
      </c>
      <c r="W41" s="229">
        <v>1.049031498091412E-4</v>
      </c>
      <c r="X41" s="229">
        <v>7.4716535109888736E-3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5.4968220284757729E-2</v>
      </c>
      <c r="C43" s="229">
        <v>0</v>
      </c>
      <c r="D43" s="229">
        <v>0</v>
      </c>
      <c r="E43" s="229">
        <v>0</v>
      </c>
      <c r="F43" s="229">
        <v>0</v>
      </c>
      <c r="G43" s="229">
        <v>1.278031104951491E-2</v>
      </c>
      <c r="H43" s="229">
        <v>1.3287708040684991E-2</v>
      </c>
      <c r="I43" s="229">
        <v>1.49259257480214E-2</v>
      </c>
      <c r="J43" s="229">
        <v>1.409952023666039E-2</v>
      </c>
      <c r="K43" s="229">
        <v>1.436600857628563E-2</v>
      </c>
      <c r="L43" s="229">
        <v>1.352829514676099E-2</v>
      </c>
      <c r="M43" s="229">
        <v>1.0695595524558199E-2</v>
      </c>
      <c r="N43" s="229">
        <v>9.4640830102187285E-3</v>
      </c>
      <c r="O43" s="229">
        <v>1.303087148490541E-2</v>
      </c>
      <c r="P43" s="229">
        <v>9.548798529292182E-3</v>
      </c>
      <c r="Q43" s="229">
        <v>1.003868300766666E-2</v>
      </c>
      <c r="R43" s="229">
        <v>9.3470923137807284E-3</v>
      </c>
      <c r="S43" s="229">
        <v>9.3084156892787335E-3</v>
      </c>
      <c r="T43" s="229">
        <v>9.5001401656004819E-3</v>
      </c>
      <c r="U43" s="229">
        <v>9.757360026436972E-3</v>
      </c>
      <c r="V43" s="229">
        <v>8.8982610234662907E-3</v>
      </c>
      <c r="W43" s="229">
        <v>1.309802479508233E-2</v>
      </c>
      <c r="X43" s="229">
        <v>1.3610378670071361E-2</v>
      </c>
      <c r="Y43" s="229">
        <v>2.612082493299878E-2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8.9203543201497541E-3</v>
      </c>
      <c r="H44" s="229">
        <v>6.7458333288243147E-3</v>
      </c>
      <c r="I44" s="229">
        <v>5.0005749761939259E-3</v>
      </c>
      <c r="J44" s="229">
        <v>4.9280368969874099E-3</v>
      </c>
      <c r="K44" s="229">
        <v>1.187429497683957E-2</v>
      </c>
      <c r="L44" s="229">
        <v>1.6472406711402841E-2</v>
      </c>
      <c r="M44" s="229">
        <v>1.670650874896892E-2</v>
      </c>
      <c r="N44" s="229">
        <v>1.6394498083382759E-2</v>
      </c>
      <c r="O44" s="229">
        <v>1.020173010706861E-2</v>
      </c>
      <c r="P44" s="229">
        <v>1.0647226052191349E-2</v>
      </c>
      <c r="Q44" s="229">
        <v>6.7524804305948552E-2</v>
      </c>
      <c r="R44" s="229">
        <v>6.2705909215544364E-2</v>
      </c>
      <c r="S44" s="229">
        <v>6.3876136363219094E-2</v>
      </c>
      <c r="T44" s="229">
        <v>4.5276643865170059E-2</v>
      </c>
      <c r="U44" s="229">
        <v>7.4324392637953804E-2</v>
      </c>
      <c r="V44" s="229">
        <v>3.9872406685610567E-2</v>
      </c>
      <c r="W44" s="229">
        <v>0.37370975318719191</v>
      </c>
      <c r="X44" s="229">
        <v>0.4060473540427475</v>
      </c>
      <c r="Y44" s="229">
        <v>0.43931396490877062</v>
      </c>
      <c r="DA44" s="73" t="s">
        <v>200</v>
      </c>
    </row>
    <row r="45" spans="1:105" ht="12" customHeight="1" x14ac:dyDescent="0.25">
      <c r="A45" s="64" t="s">
        <v>32</v>
      </c>
      <c r="B45" s="229">
        <v>0.82174818281356288</v>
      </c>
      <c r="C45" s="229">
        <v>0.49178451053094457</v>
      </c>
      <c r="D45" s="229">
        <v>0.37678147274713442</v>
      </c>
      <c r="E45" s="229">
        <v>0.26007977121764192</v>
      </c>
      <c r="F45" s="229">
        <v>0.45859510294390099</v>
      </c>
      <c r="G45" s="229">
        <v>0.5616305742797062</v>
      </c>
      <c r="H45" s="229">
        <v>0.59191077802920511</v>
      </c>
      <c r="I45" s="229">
        <v>0.25167399869092127</v>
      </c>
      <c r="J45" s="229">
        <v>1.119286984983384</v>
      </c>
      <c r="K45" s="229">
        <v>0.25434890717337011</v>
      </c>
      <c r="L45" s="229">
        <v>0.31611643293294872</v>
      </c>
      <c r="M45" s="229">
        <v>0.31591696397310642</v>
      </c>
      <c r="N45" s="229">
        <v>0.18502360440245219</v>
      </c>
      <c r="O45" s="229">
        <v>8.4773764578377903E-2</v>
      </c>
      <c r="P45" s="229">
        <v>6.6900817616811603E-2</v>
      </c>
      <c r="Q45" s="229">
        <v>6.8075202179847707E-2</v>
      </c>
      <c r="R45" s="229">
        <v>6.1055190310145287E-2</v>
      </c>
      <c r="S45" s="229">
        <v>4.6847802596039358E-2</v>
      </c>
      <c r="T45" s="229">
        <v>2.3907424695543539E-2</v>
      </c>
      <c r="U45" s="229">
        <v>1.8012669347526371E-2</v>
      </c>
      <c r="V45" s="229">
        <v>1.399729678711965E-2</v>
      </c>
      <c r="W45" s="229">
        <v>2.7623624940509069E-2</v>
      </c>
      <c r="X45" s="229">
        <v>2.6894586594047809E-2</v>
      </c>
      <c r="Y45" s="229">
        <v>1.481074190148569E-2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4.46245910665172E-2</v>
      </c>
      <c r="H46" s="229">
        <v>5.9922825000146687E-2</v>
      </c>
      <c r="I46" s="229">
        <v>3.938544943994942E-2</v>
      </c>
      <c r="J46" s="229">
        <v>4.2306716854833587E-2</v>
      </c>
      <c r="K46" s="229">
        <v>3.2824912281040702E-2</v>
      </c>
      <c r="L46" s="229">
        <v>1.933636087153744E-2</v>
      </c>
      <c r="M46" s="229">
        <v>2.022389479754488E-2</v>
      </c>
      <c r="N46" s="229">
        <v>2.7026553843735271E-2</v>
      </c>
      <c r="O46" s="229">
        <v>1.8427087795341541E-2</v>
      </c>
      <c r="P46" s="229">
        <v>1.933302301966814E-2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9.5056990321310444</v>
      </c>
      <c r="C47" s="229">
        <v>9.568450685492925</v>
      </c>
      <c r="D47" s="229">
        <v>11.967118754005559</v>
      </c>
      <c r="E47" s="229">
        <v>11.0678922264481</v>
      </c>
      <c r="F47" s="229">
        <v>13.470321618702281</v>
      </c>
      <c r="G47" s="229">
        <v>11.38404921589739</v>
      </c>
      <c r="H47" s="229">
        <v>11.15916361769365</v>
      </c>
      <c r="I47" s="229">
        <v>12.41672959998702</v>
      </c>
      <c r="J47" s="229">
        <v>11.665216445558199</v>
      </c>
      <c r="K47" s="229">
        <v>11.20345490674517</v>
      </c>
      <c r="L47" s="229">
        <v>12.45002558411751</v>
      </c>
      <c r="M47" s="229">
        <v>12.85974529813352</v>
      </c>
      <c r="N47" s="229">
        <v>13.973619561826</v>
      </c>
      <c r="O47" s="229">
        <v>13.89554455325116</v>
      </c>
      <c r="P47" s="229">
        <v>14.73710444521064</v>
      </c>
      <c r="Q47" s="229">
        <v>15.42501137205436</v>
      </c>
      <c r="R47" s="229">
        <v>13.99411824180936</v>
      </c>
      <c r="S47" s="229">
        <v>14.47450009667196</v>
      </c>
      <c r="T47" s="229">
        <v>14.879541746213061</v>
      </c>
      <c r="U47" s="229">
        <v>15.09618166565884</v>
      </c>
      <c r="V47" s="229">
        <v>14.9164548824037</v>
      </c>
      <c r="W47" s="229">
        <v>12.034426257857451</v>
      </c>
      <c r="X47" s="229">
        <v>12.82666118007954</v>
      </c>
      <c r="Y47" s="229">
        <v>13.18684618302215</v>
      </c>
      <c r="DA47" s="73" t="s">
        <v>203</v>
      </c>
    </row>
    <row r="48" spans="1:105" ht="12" customHeight="1" x14ac:dyDescent="0.25">
      <c r="A48" s="64" t="s">
        <v>36</v>
      </c>
      <c r="B48" s="229">
        <v>17.282800387883789</v>
      </c>
      <c r="C48" s="229">
        <v>9.289752696838887</v>
      </c>
      <c r="D48" s="229">
        <v>9.3631382470706317</v>
      </c>
      <c r="E48" s="229">
        <v>11.845967779581761</v>
      </c>
      <c r="F48" s="229">
        <v>9.3760555650885653</v>
      </c>
      <c r="G48" s="229">
        <v>8.8531646483182715</v>
      </c>
      <c r="H48" s="229">
        <v>9.8974041666921373</v>
      </c>
      <c r="I48" s="229">
        <v>9.3605051073407584</v>
      </c>
      <c r="J48" s="229">
        <v>10.225099163002991</v>
      </c>
      <c r="K48" s="229">
        <v>8.2396066092625819</v>
      </c>
      <c r="L48" s="229">
        <v>9.3610174148664544</v>
      </c>
      <c r="M48" s="229">
        <v>8.9132784116887755</v>
      </c>
      <c r="N48" s="229">
        <v>8.2539567121057367</v>
      </c>
      <c r="O48" s="229">
        <v>8.6627383384135204</v>
      </c>
      <c r="P48" s="229">
        <v>7.5902051796321972</v>
      </c>
      <c r="Q48" s="229">
        <v>7.1658194134372319</v>
      </c>
      <c r="R48" s="229">
        <v>8.6607249876134134</v>
      </c>
      <c r="S48" s="229">
        <v>9.045501577694278</v>
      </c>
      <c r="T48" s="229">
        <v>7.3121200767977736</v>
      </c>
      <c r="U48" s="229">
        <v>8.6672484004613306</v>
      </c>
      <c r="V48" s="229">
        <v>7.5060258037221956</v>
      </c>
      <c r="W48" s="229">
        <v>8.5323108025806196</v>
      </c>
      <c r="X48" s="229">
        <v>7.745836269965749</v>
      </c>
      <c r="Y48" s="229">
        <v>8.1057872831911766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6.0550155603639418E-2</v>
      </c>
      <c r="J49" s="229">
        <v>0.1209558577748155</v>
      </c>
      <c r="K49" s="229">
        <v>9.4641170445336348E-2</v>
      </c>
      <c r="L49" s="229">
        <v>5.8891655102524802E-2</v>
      </c>
      <c r="M49" s="229">
        <v>5.3717222545257542E-2</v>
      </c>
      <c r="N49" s="229">
        <v>4.8920468381835357E-2</v>
      </c>
      <c r="O49" s="229">
        <v>0.1078266272740508</v>
      </c>
      <c r="P49" s="229">
        <v>5.2624328219511608E-2</v>
      </c>
      <c r="Q49" s="229">
        <v>0.1029645023909814</v>
      </c>
      <c r="R49" s="229">
        <v>0.237825963120636</v>
      </c>
      <c r="S49" s="229">
        <v>0.24855254307779931</v>
      </c>
      <c r="T49" s="229">
        <v>0.28066871648804648</v>
      </c>
      <c r="U49" s="229">
        <v>0.2452319474932716</v>
      </c>
      <c r="V49" s="229">
        <v>0.2753294458694906</v>
      </c>
      <c r="W49" s="229">
        <v>0.30674890412824107</v>
      </c>
      <c r="X49" s="229">
        <v>1.6513189952469021</v>
      </c>
      <c r="Y49" s="229">
        <v>0.40025438608615937</v>
      </c>
      <c r="DA49" s="73" t="s">
        <v>205</v>
      </c>
    </row>
    <row r="50" spans="1:105" ht="12" customHeight="1" x14ac:dyDescent="0.25">
      <c r="A50" s="64" t="s">
        <v>39</v>
      </c>
      <c r="B50" s="229">
        <v>0.15732732315102471</v>
      </c>
      <c r="C50" s="229">
        <v>9.0279798449819673</v>
      </c>
      <c r="D50" s="229">
        <v>1.9982372892928</v>
      </c>
      <c r="E50" s="229">
        <v>2.0150683407840702</v>
      </c>
      <c r="F50" s="229">
        <v>3.966668556610534</v>
      </c>
      <c r="G50" s="229">
        <v>5.39212473454376</v>
      </c>
      <c r="H50" s="229">
        <v>4.8813501262469314</v>
      </c>
      <c r="I50" s="229">
        <v>2.7708260430238361</v>
      </c>
      <c r="J50" s="229">
        <v>3.0792450814586672</v>
      </c>
      <c r="K50" s="229">
        <v>4.3109252802767264</v>
      </c>
      <c r="L50" s="229">
        <v>4.0091256432737863</v>
      </c>
      <c r="M50" s="229">
        <v>4.7628471293364294</v>
      </c>
      <c r="N50" s="229">
        <v>4.9027933017297087</v>
      </c>
      <c r="O50" s="229">
        <v>5.9085773040888121</v>
      </c>
      <c r="P50" s="229">
        <v>5.4707641944909033</v>
      </c>
      <c r="Q50" s="229">
        <v>7.0210986211447759</v>
      </c>
      <c r="R50" s="229">
        <v>7.7866667823759483</v>
      </c>
      <c r="S50" s="229">
        <v>7.0634697662060839</v>
      </c>
      <c r="T50" s="229">
        <v>6.6466000437651003</v>
      </c>
      <c r="U50" s="229">
        <v>6.6913059030566684</v>
      </c>
      <c r="V50" s="229">
        <v>6.5382121804889239</v>
      </c>
      <c r="W50" s="229">
        <v>8.6863193212999512</v>
      </c>
      <c r="X50" s="229">
        <v>9.1806936983202458</v>
      </c>
      <c r="Y50" s="229">
        <v>9.6870573996429545</v>
      </c>
      <c r="DA50" s="73" t="s">
        <v>206</v>
      </c>
    </row>
    <row r="51" spans="1:105" ht="12" customHeight="1" x14ac:dyDescent="0.25">
      <c r="A51" s="61" t="s">
        <v>207</v>
      </c>
      <c r="B51" s="263">
        <v>28.045096640805191</v>
      </c>
      <c r="C51" s="263">
        <v>28.765833592129098</v>
      </c>
      <c r="D51" s="263">
        <v>27.473362962001602</v>
      </c>
      <c r="E51" s="263">
        <v>26.755066467279772</v>
      </c>
      <c r="F51" s="263">
        <v>30.470423206102009</v>
      </c>
      <c r="G51" s="263">
        <v>18.65242553526079</v>
      </c>
      <c r="H51" s="263">
        <v>19.461567849117198</v>
      </c>
      <c r="I51" s="263">
        <v>20.492964567589169</v>
      </c>
      <c r="J51" s="263">
        <v>21.290409870378699</v>
      </c>
      <c r="K51" s="263">
        <v>18.238384559039169</v>
      </c>
      <c r="L51" s="263">
        <v>21.273316336878288</v>
      </c>
      <c r="M51" s="263">
        <v>21.479612398662379</v>
      </c>
      <c r="N51" s="263">
        <v>21.756663957287699</v>
      </c>
      <c r="O51" s="263">
        <v>22.336577794507949</v>
      </c>
      <c r="P51" s="263">
        <v>21.398394814179241</v>
      </c>
      <c r="Q51" s="263">
        <v>23.622917129646531</v>
      </c>
      <c r="R51" s="263">
        <v>23.929056857992052</v>
      </c>
      <c r="S51" s="263">
        <v>23.55132457800935</v>
      </c>
      <c r="T51" s="263">
        <v>23.592012152497642</v>
      </c>
      <c r="U51" s="263">
        <v>24.290951446879738</v>
      </c>
      <c r="V51" s="263">
        <v>22.16905377371727</v>
      </c>
      <c r="W51" s="263">
        <v>23.898232814689521</v>
      </c>
      <c r="X51" s="263">
        <v>20.645071347366891</v>
      </c>
      <c r="Y51" s="263">
        <v>21.13317636174358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53.353507765276753</v>
      </c>
      <c r="C54" s="223">
        <v>52.102831575050523</v>
      </c>
      <c r="D54" s="223">
        <v>50.575010770737933</v>
      </c>
      <c r="E54" s="223">
        <v>53.715929204114197</v>
      </c>
      <c r="F54" s="223">
        <v>58.72104676525511</v>
      </c>
      <c r="G54" s="223">
        <v>57.2728115545492</v>
      </c>
      <c r="H54" s="223">
        <v>59.255706552507711</v>
      </c>
      <c r="I54" s="223">
        <v>64.038043367478636</v>
      </c>
      <c r="J54" s="223">
        <v>65.925811255018289</v>
      </c>
      <c r="K54" s="223">
        <v>56.151102506257082</v>
      </c>
      <c r="L54" s="223">
        <v>58.432455523865563</v>
      </c>
      <c r="M54" s="223">
        <v>62.93284930317175</v>
      </c>
      <c r="N54" s="223">
        <v>62.06070596826175</v>
      </c>
      <c r="O54" s="223">
        <v>60.40424186777247</v>
      </c>
      <c r="P54" s="223">
        <v>62.93942325104716</v>
      </c>
      <c r="Q54" s="223">
        <v>61.771420835874231</v>
      </c>
      <c r="R54" s="223">
        <v>62.793084015895097</v>
      </c>
      <c r="S54" s="223">
        <v>66.297585663314678</v>
      </c>
      <c r="T54" s="223">
        <v>68.218412376445883</v>
      </c>
      <c r="U54" s="223">
        <v>66.662859136240598</v>
      </c>
      <c r="V54" s="223">
        <v>64.865926796657718</v>
      </c>
      <c r="W54" s="223">
        <v>62.100172935555683</v>
      </c>
      <c r="X54" s="223">
        <v>62.615561646494811</v>
      </c>
      <c r="Y54" s="223">
        <v>62.29308611288193</v>
      </c>
      <c r="DA54" s="89" t="s">
        <v>209</v>
      </c>
    </row>
    <row r="55" spans="1:105" ht="12" customHeight="1" x14ac:dyDescent="0.25">
      <c r="A55" s="55" t="s">
        <v>91</v>
      </c>
      <c r="B55" s="259">
        <v>0.13548922228255031</v>
      </c>
      <c r="C55" s="259">
        <v>0.1358410237983424</v>
      </c>
      <c r="D55" s="259">
        <v>0.13247798600752081</v>
      </c>
      <c r="E55" s="259">
        <v>0.13890494346480931</v>
      </c>
      <c r="F55" s="259">
        <v>0.15388325109786949</v>
      </c>
      <c r="G55" s="259">
        <v>0.144397137047795</v>
      </c>
      <c r="H55" s="259">
        <v>0.14908015739877409</v>
      </c>
      <c r="I55" s="259">
        <v>0.1629608438803283</v>
      </c>
      <c r="J55" s="259">
        <v>0.16683246358428219</v>
      </c>
      <c r="K55" s="259">
        <v>0.14266814113540771</v>
      </c>
      <c r="L55" s="259">
        <v>0.1495288013210187</v>
      </c>
      <c r="M55" s="259">
        <v>0.16099827285808929</v>
      </c>
      <c r="N55" s="259">
        <v>0.1595380557493184</v>
      </c>
      <c r="O55" s="259">
        <v>0.155091418407617</v>
      </c>
      <c r="P55" s="259">
        <v>0.16171305712793979</v>
      </c>
      <c r="Q55" s="259">
        <v>0.15990556521250471</v>
      </c>
      <c r="R55" s="259">
        <v>0.16159231868378451</v>
      </c>
      <c r="S55" s="259">
        <v>0.17028668498470481</v>
      </c>
      <c r="T55" s="259">
        <v>0.17717514991766031</v>
      </c>
      <c r="U55" s="259">
        <v>0.17148365157040379</v>
      </c>
      <c r="V55" s="259">
        <v>0.16636087603442781</v>
      </c>
      <c r="W55" s="259">
        <v>0.16064256569536309</v>
      </c>
      <c r="X55" s="259">
        <v>0.1593807265610688</v>
      </c>
      <c r="Y55" s="259">
        <v>0.15810682343115659</v>
      </c>
      <c r="DA55" s="67" t="s">
        <v>210</v>
      </c>
    </row>
    <row r="56" spans="1:105" ht="12" customHeight="1" x14ac:dyDescent="0.25">
      <c r="A56" s="173" t="s">
        <v>92</v>
      </c>
      <c r="B56" s="224">
        <v>0.1001121784069821</v>
      </c>
      <c r="C56" s="224">
        <v>0.1003721224491685</v>
      </c>
      <c r="D56" s="224">
        <v>9.7887193879706041E-2</v>
      </c>
      <c r="E56" s="224">
        <v>0.1026360344202206</v>
      </c>
      <c r="F56" s="224">
        <v>0.1137034166129421</v>
      </c>
      <c r="G56" s="224">
        <v>0.1066941835081156</v>
      </c>
      <c r="H56" s="224">
        <v>0.11015443932007279</v>
      </c>
      <c r="I56" s="224">
        <v>0.1204107957891859</v>
      </c>
      <c r="J56" s="224">
        <v>0.12327151250153021</v>
      </c>
      <c r="K56" s="224">
        <v>0.1054166387386514</v>
      </c>
      <c r="L56" s="224">
        <v>0.1104859396389048</v>
      </c>
      <c r="M56" s="224">
        <v>0.1189606637638871</v>
      </c>
      <c r="N56" s="224">
        <v>0.1178817180496564</v>
      </c>
      <c r="O56" s="224">
        <v>0.11459612423367579</v>
      </c>
      <c r="P56" s="224">
        <v>0.1194888135985399</v>
      </c>
      <c r="Q56" s="224">
        <v>0.1181532686005041</v>
      </c>
      <c r="R56" s="224">
        <v>0.1193996006821306</v>
      </c>
      <c r="S56" s="224">
        <v>0.12582381609638871</v>
      </c>
      <c r="T56" s="224">
        <v>0.13091366175865199</v>
      </c>
      <c r="U56" s="224">
        <v>0.12670824756891419</v>
      </c>
      <c r="V56" s="224">
        <v>0.1229230592730729</v>
      </c>
      <c r="W56" s="224">
        <v>0.11869783386247081</v>
      </c>
      <c r="X56" s="224">
        <v>0.1177654684506306</v>
      </c>
      <c r="Y56" s="224">
        <v>0.1168241890243672</v>
      </c>
      <c r="DA56" s="177" t="s">
        <v>211</v>
      </c>
    </row>
    <row r="57" spans="1:105" ht="12" customHeight="1" x14ac:dyDescent="0.25">
      <c r="A57" s="173" t="s">
        <v>93</v>
      </c>
      <c r="B57" s="224">
        <v>2.502804460174552</v>
      </c>
      <c r="C57" s="224">
        <v>2.5093030612292142</v>
      </c>
      <c r="D57" s="224">
        <v>2.4471798469926518</v>
      </c>
      <c r="E57" s="224">
        <v>2.5659008605055149</v>
      </c>
      <c r="F57" s="224">
        <v>2.8425854153235539</v>
      </c>
      <c r="G57" s="224">
        <v>2.6673545877028899</v>
      </c>
      <c r="H57" s="224">
        <v>2.7538609830018199</v>
      </c>
      <c r="I57" s="224">
        <v>3.0102698947296491</v>
      </c>
      <c r="J57" s="224">
        <v>3.0817878125382538</v>
      </c>
      <c r="K57" s="224">
        <v>2.635415968466285</v>
      </c>
      <c r="L57" s="224">
        <v>2.7621484909726202</v>
      </c>
      <c r="M57" s="224">
        <v>2.974016594097177</v>
      </c>
      <c r="N57" s="224">
        <v>2.947042951241412</v>
      </c>
      <c r="O57" s="224">
        <v>2.864903105841897</v>
      </c>
      <c r="P57" s="224">
        <v>2.987220339963498</v>
      </c>
      <c r="Q57" s="224">
        <v>2.9538317150126039</v>
      </c>
      <c r="R57" s="224">
        <v>2.9849900170532662</v>
      </c>
      <c r="S57" s="224">
        <v>3.1455954024097159</v>
      </c>
      <c r="T57" s="224">
        <v>3.272841543966301</v>
      </c>
      <c r="U57" s="224">
        <v>3.1677061892228542</v>
      </c>
      <c r="V57" s="224">
        <v>3.073076481826821</v>
      </c>
      <c r="W57" s="224">
        <v>2.9674458465617701</v>
      </c>
      <c r="X57" s="224">
        <v>2.944136711265767</v>
      </c>
      <c r="Y57" s="224">
        <v>2.9206047256091812</v>
      </c>
      <c r="DA57" s="177" t="s">
        <v>212</v>
      </c>
    </row>
    <row r="58" spans="1:105" ht="12" customHeight="1" x14ac:dyDescent="0.25">
      <c r="A58" s="173" t="s">
        <v>94</v>
      </c>
      <c r="B58" s="224">
        <v>6.257011150436384E-2</v>
      </c>
      <c r="C58" s="224">
        <v>6.2732576530730361E-2</v>
      </c>
      <c r="D58" s="224">
        <v>6.11794961748163E-2</v>
      </c>
      <c r="E58" s="224">
        <v>6.4147521512637889E-2</v>
      </c>
      <c r="F58" s="224">
        <v>7.1064635383088839E-2</v>
      </c>
      <c r="G58" s="224">
        <v>6.6683864692572301E-2</v>
      </c>
      <c r="H58" s="224">
        <v>6.8846524575045517E-2</v>
      </c>
      <c r="I58" s="224">
        <v>7.5256747368241214E-2</v>
      </c>
      <c r="J58" s="224">
        <v>7.7044695313456396E-2</v>
      </c>
      <c r="K58" s="224">
        <v>6.5885399211657134E-2</v>
      </c>
      <c r="L58" s="224">
        <v>6.9053712274315504E-2</v>
      </c>
      <c r="M58" s="224">
        <v>7.4350414852429436E-2</v>
      </c>
      <c r="N58" s="224">
        <v>7.3676073781035287E-2</v>
      </c>
      <c r="O58" s="224">
        <v>7.1622577646047431E-2</v>
      </c>
      <c r="P58" s="224">
        <v>7.4680508499087445E-2</v>
      </c>
      <c r="Q58" s="224">
        <v>7.3845792875315119E-2</v>
      </c>
      <c r="R58" s="224">
        <v>7.462475042633164E-2</v>
      </c>
      <c r="S58" s="224">
        <v>7.8639885060242928E-2</v>
      </c>
      <c r="T58" s="224">
        <v>8.1821038599157542E-2</v>
      </c>
      <c r="U58" s="224">
        <v>7.9192654730571355E-2</v>
      </c>
      <c r="V58" s="224">
        <v>7.6826912045670534E-2</v>
      </c>
      <c r="W58" s="224">
        <v>7.4186146164044245E-2</v>
      </c>
      <c r="X58" s="224">
        <v>7.3603417781644156E-2</v>
      </c>
      <c r="Y58" s="224">
        <v>7.3015118140229554E-2</v>
      </c>
      <c r="DA58" s="177" t="s">
        <v>213</v>
      </c>
    </row>
    <row r="59" spans="1:105" ht="12" customHeight="1" x14ac:dyDescent="0.25">
      <c r="A59" s="56" t="s">
        <v>95</v>
      </c>
      <c r="B59" s="260">
        <v>9.0035346631094831E-2</v>
      </c>
      <c r="C59" s="260">
        <v>8.8158316322663299E-2</v>
      </c>
      <c r="D59" s="260">
        <v>8.6272164148564728E-2</v>
      </c>
      <c r="E59" s="260">
        <v>9.1374594023086286E-2</v>
      </c>
      <c r="F59" s="260">
        <v>0.10022910276121</v>
      </c>
      <c r="G59" s="260">
        <v>0.11138802871417421</v>
      </c>
      <c r="H59" s="260">
        <v>0.1147975740567153</v>
      </c>
      <c r="I59" s="260">
        <v>0.12513364199826391</v>
      </c>
      <c r="J59" s="260">
        <v>0.1203098328793685</v>
      </c>
      <c r="K59" s="260">
        <v>0.10653569844997191</v>
      </c>
      <c r="L59" s="260">
        <v>0.109863189571206</v>
      </c>
      <c r="M59" s="260">
        <v>0.12350456012353329</v>
      </c>
      <c r="N59" s="260">
        <v>0.1236407478181019</v>
      </c>
      <c r="O59" s="260">
        <v>0.1223094771594026</v>
      </c>
      <c r="P59" s="260">
        <v>0.13662814983376759</v>
      </c>
      <c r="Q59" s="260">
        <v>0.12528657363598569</v>
      </c>
      <c r="R59" s="260">
        <v>0.1306737723182595</v>
      </c>
      <c r="S59" s="260">
        <v>0.14447051980519571</v>
      </c>
      <c r="T59" s="260">
        <v>0.15844515487371491</v>
      </c>
      <c r="U59" s="260">
        <v>0.15180040142172191</v>
      </c>
      <c r="V59" s="260">
        <v>0.15299913842113161</v>
      </c>
      <c r="W59" s="260">
        <v>0.14770187556470701</v>
      </c>
      <c r="X59" s="260">
        <v>0.15962230289013141</v>
      </c>
      <c r="Y59" s="260">
        <v>0.17335430048415329</v>
      </c>
      <c r="DA59" s="68" t="s">
        <v>214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4.6232800590034961E-5</v>
      </c>
      <c r="H60" s="226">
        <v>3.632935862679792E-5</v>
      </c>
      <c r="I60" s="226">
        <v>2.53633493018204E-5</v>
      </c>
      <c r="J60" s="226">
        <v>2.8963388400565E-5</v>
      </c>
      <c r="K60" s="226">
        <v>6.1499909666215579E-5</v>
      </c>
      <c r="L60" s="226">
        <v>7.8066085205625847E-5</v>
      </c>
      <c r="M60" s="226">
        <v>7.9797045660481101E-5</v>
      </c>
      <c r="N60" s="226">
        <v>7.1023902056877749E-5</v>
      </c>
      <c r="O60" s="226">
        <v>4.2369354898615833E-5</v>
      </c>
      <c r="P60" s="226">
        <v>4.1670622140914387E-5</v>
      </c>
      <c r="Q60" s="226">
        <v>2.575620722941774E-4</v>
      </c>
      <c r="R60" s="226">
        <v>2.5614711785380882E-4</v>
      </c>
      <c r="S60" s="226">
        <v>2.5952905396647001E-4</v>
      </c>
      <c r="T60" s="226">
        <v>1.701534361501146E-4</v>
      </c>
      <c r="U60" s="226">
        <v>2.7588939380979502E-4</v>
      </c>
      <c r="V60" s="226">
        <v>1.4525180793710339E-4</v>
      </c>
      <c r="W60" s="226">
        <v>1.438645421544629E-3</v>
      </c>
      <c r="X60" s="226">
        <v>1.5356901493615511E-3</v>
      </c>
      <c r="Y60" s="226">
        <v>1.464107362402603E-3</v>
      </c>
      <c r="DA60" s="69" t="s">
        <v>215</v>
      </c>
    </row>
    <row r="61" spans="1:105" ht="12" customHeight="1" x14ac:dyDescent="0.25">
      <c r="A61" s="37" t="s">
        <v>35</v>
      </c>
      <c r="B61" s="226">
        <v>4.8962518279221018E-2</v>
      </c>
      <c r="C61" s="226">
        <v>4.5413542792088139E-2</v>
      </c>
      <c r="D61" s="226">
        <v>4.5287010835945163E-2</v>
      </c>
      <c r="E61" s="226">
        <v>4.9598324259207058E-2</v>
      </c>
      <c r="F61" s="226">
        <v>5.3355598429310327E-2</v>
      </c>
      <c r="G61" s="226">
        <v>5.9001745717303787E-2</v>
      </c>
      <c r="H61" s="226">
        <v>6.0097135117473131E-2</v>
      </c>
      <c r="I61" s="226">
        <v>6.2978727752308394E-2</v>
      </c>
      <c r="J61" s="226">
        <v>6.8559591121548275E-2</v>
      </c>
      <c r="K61" s="226">
        <v>5.8025463074501883E-2</v>
      </c>
      <c r="L61" s="226">
        <v>5.9003203058915203E-2</v>
      </c>
      <c r="M61" s="226">
        <v>6.1423346921639137E-2</v>
      </c>
      <c r="N61" s="226">
        <v>6.0536222706637548E-2</v>
      </c>
      <c r="O61" s="226">
        <v>5.7710334669439541E-2</v>
      </c>
      <c r="P61" s="226">
        <v>5.7677399519583922E-2</v>
      </c>
      <c r="Q61" s="226">
        <v>5.8836125998184982E-2</v>
      </c>
      <c r="R61" s="226">
        <v>5.7164517656914722E-2</v>
      </c>
      <c r="S61" s="226">
        <v>5.8809964575282828E-2</v>
      </c>
      <c r="T61" s="226">
        <v>5.5918569494610167E-2</v>
      </c>
      <c r="U61" s="226">
        <v>5.6036467447086277E-2</v>
      </c>
      <c r="V61" s="226">
        <v>5.4339384546438323E-2</v>
      </c>
      <c r="W61" s="226">
        <v>4.6328125207133239E-2</v>
      </c>
      <c r="X61" s="226">
        <v>4.8511034556261733E-2</v>
      </c>
      <c r="Y61" s="226">
        <v>4.3947973717254223E-2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2.4035157984418021E-2</v>
      </c>
      <c r="H63" s="226">
        <v>2.4473961872779941E-2</v>
      </c>
      <c r="I63" s="226">
        <v>2.8072616286873658E-2</v>
      </c>
      <c r="J63" s="226">
        <v>1.3609854082628881E-2</v>
      </c>
      <c r="K63" s="226">
        <v>1.87785343579575E-2</v>
      </c>
      <c r="L63" s="226">
        <v>1.820031974803317E-2</v>
      </c>
      <c r="M63" s="226">
        <v>2.869766942036853E-2</v>
      </c>
      <c r="N63" s="226">
        <v>3.1304627919914889E-2</v>
      </c>
      <c r="O63" s="226">
        <v>3.4147563661375058E-2</v>
      </c>
      <c r="P63" s="226">
        <v>5.033627064661466E-2</v>
      </c>
      <c r="Q63" s="226">
        <v>3.5060592383182453E-2</v>
      </c>
      <c r="R63" s="226">
        <v>4.1889755800211141E-2</v>
      </c>
      <c r="S63" s="226">
        <v>5.4721644341115268E-2</v>
      </c>
      <c r="T63" s="226">
        <v>7.1910874420140325E-2</v>
      </c>
      <c r="U63" s="226">
        <v>6.5279909673628386E-2</v>
      </c>
      <c r="V63" s="226">
        <v>7.1185623831332284E-2</v>
      </c>
      <c r="W63" s="226">
        <v>7.1672419516142477E-2</v>
      </c>
      <c r="X63" s="226">
        <v>8.691234855046609E-2</v>
      </c>
      <c r="Y63" s="226">
        <v>0.106984758954331</v>
      </c>
      <c r="DA63" s="69" t="s">
        <v>218</v>
      </c>
    </row>
    <row r="64" spans="1:105" ht="12" customHeight="1" x14ac:dyDescent="0.25">
      <c r="A64" s="37" t="s">
        <v>40</v>
      </c>
      <c r="B64" s="226">
        <v>4.1072828351873807E-2</v>
      </c>
      <c r="C64" s="226">
        <v>4.2744773530575153E-2</v>
      </c>
      <c r="D64" s="226">
        <v>4.0985153312619579E-2</v>
      </c>
      <c r="E64" s="226">
        <v>4.1776269763879229E-2</v>
      </c>
      <c r="F64" s="226">
        <v>4.6873504331899643E-2</v>
      </c>
      <c r="G64" s="226">
        <v>2.830489221186238E-2</v>
      </c>
      <c r="H64" s="226">
        <v>3.0190147707835461E-2</v>
      </c>
      <c r="I64" s="226">
        <v>3.4056934609780057E-2</v>
      </c>
      <c r="J64" s="226">
        <v>3.8111424286790728E-2</v>
      </c>
      <c r="K64" s="226">
        <v>2.9670201107846302E-2</v>
      </c>
      <c r="L64" s="226">
        <v>3.2581600679051977E-2</v>
      </c>
      <c r="M64" s="226">
        <v>3.3303746735865121E-2</v>
      </c>
      <c r="N64" s="226">
        <v>3.1728873289492622E-2</v>
      </c>
      <c r="O64" s="226">
        <v>3.0409209473689421E-2</v>
      </c>
      <c r="P64" s="226">
        <v>2.8572809045428142E-2</v>
      </c>
      <c r="Q64" s="226">
        <v>3.113229318232413E-2</v>
      </c>
      <c r="R64" s="226">
        <v>3.1363351743279873E-2</v>
      </c>
      <c r="S64" s="226">
        <v>3.067938183483112E-2</v>
      </c>
      <c r="T64" s="226">
        <v>3.0445557522814241E-2</v>
      </c>
      <c r="U64" s="226">
        <v>3.0208134907197391E-2</v>
      </c>
      <c r="V64" s="226">
        <v>2.7328878235423879E-2</v>
      </c>
      <c r="W64" s="226">
        <v>2.8262685419886701E-2</v>
      </c>
      <c r="X64" s="226">
        <v>2.2663229634042052E-2</v>
      </c>
      <c r="Y64" s="226">
        <v>2.095746045016542E-2</v>
      </c>
      <c r="DA64" s="69" t="s">
        <v>219</v>
      </c>
    </row>
    <row r="65" spans="1:105" ht="12" customHeight="1" x14ac:dyDescent="0.25">
      <c r="A65" s="57" t="s">
        <v>220</v>
      </c>
      <c r="B65" s="261">
        <v>6.2887880675156254</v>
      </c>
      <c r="C65" s="261">
        <v>5.4642505397642083</v>
      </c>
      <c r="D65" s="261">
        <v>5.2643401906314979</v>
      </c>
      <c r="E65" s="261">
        <v>5.8677044334852351</v>
      </c>
      <c r="F65" s="261">
        <v>6.045748360298612</v>
      </c>
      <c r="G65" s="261">
        <v>6.3112630782294641</v>
      </c>
      <c r="H65" s="261">
        <v>6.6313263171805694</v>
      </c>
      <c r="I65" s="261">
        <v>7.0023302166465564</v>
      </c>
      <c r="J65" s="261">
        <v>7.2902268934878851</v>
      </c>
      <c r="K65" s="261">
        <v>6.1017882282660878</v>
      </c>
      <c r="L65" s="261">
        <v>6.2998932670427497</v>
      </c>
      <c r="M65" s="261">
        <v>6.7385899072745348</v>
      </c>
      <c r="N65" s="261">
        <v>6.5284925067845991</v>
      </c>
      <c r="O65" s="261">
        <v>6.3852721303501827</v>
      </c>
      <c r="P65" s="261">
        <v>6.5649482449353282</v>
      </c>
      <c r="Q65" s="261">
        <v>6.3219965178305237</v>
      </c>
      <c r="R65" s="261">
        <v>6.5901195581873822</v>
      </c>
      <c r="S65" s="261">
        <v>6.9862454428602359</v>
      </c>
      <c r="T65" s="261">
        <v>6.9580404184769638</v>
      </c>
      <c r="U65" s="261">
        <v>6.977810356322192</v>
      </c>
      <c r="V65" s="261">
        <v>6.763341706948939</v>
      </c>
      <c r="W65" s="261">
        <v>6.4646212167180339</v>
      </c>
      <c r="X65" s="261">
        <v>6.5933534687674644</v>
      </c>
      <c r="Y65" s="261">
        <v>6.6064465981437657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6.4512258711661899E-2</v>
      </c>
      <c r="H66" s="230">
        <v>8.9670044115346001E-2</v>
      </c>
      <c r="I66" s="230">
        <v>0.12687606843816629</v>
      </c>
      <c r="J66" s="230">
        <v>1.457866990587672E-2</v>
      </c>
      <c r="K66" s="230">
        <v>3.9740446347452463E-5</v>
      </c>
      <c r="L66" s="230">
        <v>6.8516627687448397E-5</v>
      </c>
      <c r="M66" s="230">
        <v>3.6218017971938748E-5</v>
      </c>
      <c r="N66" s="230">
        <v>3.4356156046380883E-5</v>
      </c>
      <c r="O66" s="230">
        <v>3.3008491939899372E-5</v>
      </c>
      <c r="P66" s="230">
        <v>3.4669674802748499E-5</v>
      </c>
      <c r="Q66" s="230">
        <v>4.9079786539205622E-5</v>
      </c>
      <c r="R66" s="230">
        <v>3.2420894474219212E-5</v>
      </c>
      <c r="S66" s="230">
        <v>5.0598208658520799E-5</v>
      </c>
      <c r="T66" s="230">
        <v>3.3517824950506247E-5</v>
      </c>
      <c r="U66" s="230">
        <v>3.649376608012191E-5</v>
      </c>
      <c r="V66" s="230">
        <v>3.5889766643868853E-5</v>
      </c>
      <c r="W66" s="230">
        <v>3.2929192798985547E-5</v>
      </c>
      <c r="X66" s="230">
        <v>2.3906234997640111E-3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0.18716964226178079</v>
      </c>
      <c r="C67" s="230">
        <v>0.13887521749342169</v>
      </c>
      <c r="D67" s="230">
        <v>9.13761613524567E-2</v>
      </c>
      <c r="E67" s="230">
        <v>6.5852903792038869E-2</v>
      </c>
      <c r="F67" s="230">
        <v>0.11896819947055701</v>
      </c>
      <c r="G67" s="230">
        <v>0.16868082553925809</v>
      </c>
      <c r="H67" s="230">
        <v>0.17886138478628111</v>
      </c>
      <c r="I67" s="230">
        <v>7.8550102566947291E-2</v>
      </c>
      <c r="J67" s="230">
        <v>0.35391912271694431</v>
      </c>
      <c r="K67" s="230">
        <v>7.8790715448425461E-2</v>
      </c>
      <c r="L67" s="230">
        <v>9.0001526600442985E-2</v>
      </c>
      <c r="M67" s="230">
        <v>9.6375079933334204E-2</v>
      </c>
      <c r="N67" s="230">
        <v>5.3894633589007833E-2</v>
      </c>
      <c r="O67" s="230">
        <v>2.3905816529581191E-2</v>
      </c>
      <c r="P67" s="230">
        <v>1.9612126397450969E-2</v>
      </c>
      <c r="Q67" s="230">
        <v>1.8993319900324181E-2</v>
      </c>
      <c r="R67" s="230">
        <v>1.771266171794186E-2</v>
      </c>
      <c r="S67" s="230">
        <v>1.3887638112156001E-2</v>
      </c>
      <c r="T67" s="230">
        <v>7.487902927609414E-3</v>
      </c>
      <c r="U67" s="230">
        <v>5.2851433265057269E-3</v>
      </c>
      <c r="V67" s="230">
        <v>4.2193787660099692E-3</v>
      </c>
      <c r="W67" s="230">
        <v>8.6710806408372022E-3</v>
      </c>
      <c r="X67" s="230">
        <v>8.6051676022727373E-3</v>
      </c>
      <c r="Y67" s="230">
        <v>4.5921216310772393E-3</v>
      </c>
      <c r="DA67" s="71" t="s">
        <v>223</v>
      </c>
    </row>
    <row r="68" spans="1:105" ht="12" customHeight="1" x14ac:dyDescent="0.25">
      <c r="A68" s="18" t="s">
        <v>35</v>
      </c>
      <c r="B68" s="230">
        <v>2.1651137471341162</v>
      </c>
      <c r="C68" s="230">
        <v>2.7020384773572408</v>
      </c>
      <c r="D68" s="230">
        <v>2.9022376451187628</v>
      </c>
      <c r="E68" s="230">
        <v>2.8024203441759319</v>
      </c>
      <c r="F68" s="230">
        <v>3.4944549101789359</v>
      </c>
      <c r="G68" s="230">
        <v>3.4190995071446628</v>
      </c>
      <c r="H68" s="230">
        <v>3.372034319704333</v>
      </c>
      <c r="I68" s="230">
        <v>3.8753919304267601</v>
      </c>
      <c r="J68" s="230">
        <v>3.6885474646848651</v>
      </c>
      <c r="K68" s="230">
        <v>3.4705406734652779</v>
      </c>
      <c r="L68" s="230">
        <v>3.5446474528036358</v>
      </c>
      <c r="M68" s="230">
        <v>3.9230529612694092</v>
      </c>
      <c r="N68" s="230">
        <v>4.0703082648779221</v>
      </c>
      <c r="O68" s="230">
        <v>3.9184804440473018</v>
      </c>
      <c r="P68" s="230">
        <v>4.3202155879075228</v>
      </c>
      <c r="Q68" s="230">
        <v>4.3036548709993454</v>
      </c>
      <c r="R68" s="230">
        <v>4.0598199956287786</v>
      </c>
      <c r="S68" s="230">
        <v>4.2908441390576906</v>
      </c>
      <c r="T68" s="230">
        <v>4.66033316519131</v>
      </c>
      <c r="U68" s="230">
        <v>4.4294092256199464</v>
      </c>
      <c r="V68" s="230">
        <v>4.4964519901353954</v>
      </c>
      <c r="W68" s="230">
        <v>3.7776171944422412</v>
      </c>
      <c r="X68" s="230">
        <v>4.1040069103191854</v>
      </c>
      <c r="Y68" s="230">
        <v>4.0886271603092279</v>
      </c>
      <c r="DA68" s="71" t="s">
        <v>224</v>
      </c>
    </row>
    <row r="69" spans="1:105" ht="12" customHeight="1" x14ac:dyDescent="0.25">
      <c r="A69" s="18" t="s">
        <v>36</v>
      </c>
      <c r="B69" s="230">
        <v>3.9365046781197282</v>
      </c>
      <c r="C69" s="230">
        <v>2.6233368449135459</v>
      </c>
      <c r="D69" s="230">
        <v>2.2707263841602781</v>
      </c>
      <c r="E69" s="230">
        <v>2.9994311855172642</v>
      </c>
      <c r="F69" s="230">
        <v>2.4323252506491189</v>
      </c>
      <c r="G69" s="230">
        <v>2.6589704868338808</v>
      </c>
      <c r="H69" s="230">
        <v>2.9907605685746081</v>
      </c>
      <c r="I69" s="230">
        <v>2.921512115214683</v>
      </c>
      <c r="J69" s="230">
        <v>3.2331816361801988</v>
      </c>
      <c r="K69" s="230">
        <v>2.5524170989060369</v>
      </c>
      <c r="L69" s="230">
        <v>2.6651757710109831</v>
      </c>
      <c r="M69" s="230">
        <v>2.71912564805382</v>
      </c>
      <c r="N69" s="230">
        <v>2.4042552521616232</v>
      </c>
      <c r="O69" s="230">
        <v>2.4428528612813589</v>
      </c>
      <c r="P69" s="230">
        <v>2.2250858609555531</v>
      </c>
      <c r="Q69" s="230">
        <v>1.9992992471443169</v>
      </c>
      <c r="R69" s="230">
        <v>2.5125544799461879</v>
      </c>
      <c r="S69" s="230">
        <v>2.6814630674817308</v>
      </c>
      <c r="T69" s="230">
        <v>2.2901858325330942</v>
      </c>
      <c r="U69" s="230">
        <v>2.5430794936096599</v>
      </c>
      <c r="V69" s="230">
        <v>2.26263444828089</v>
      </c>
      <c r="W69" s="230">
        <v>2.6783000124421572</v>
      </c>
      <c r="X69" s="230">
        <v>2.4783507673462428</v>
      </c>
      <c r="Y69" s="230">
        <v>2.51322731620346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18.58847317294785</v>
      </c>
      <c r="C71" s="261">
        <v>18.636738658042049</v>
      </c>
      <c r="D71" s="261">
        <v>18.175345960518609</v>
      </c>
      <c r="E71" s="261">
        <v>19.057093779761011</v>
      </c>
      <c r="F71" s="261">
        <v>21.112045937008411</v>
      </c>
      <c r="G71" s="261">
        <v>19.810596466971521</v>
      </c>
      <c r="H71" s="261">
        <v>20.45308445749972</v>
      </c>
      <c r="I71" s="261">
        <v>22.35744824332463</v>
      </c>
      <c r="J71" s="261">
        <v>22.888615946484979</v>
      </c>
      <c r="K71" s="261">
        <v>19.573386498590988</v>
      </c>
      <c r="L71" s="261">
        <v>20.51463625750533</v>
      </c>
      <c r="M71" s="261">
        <v>22.08819288719884</v>
      </c>
      <c r="N71" s="261">
        <v>21.887858084948199</v>
      </c>
      <c r="O71" s="261">
        <v>21.277800712534681</v>
      </c>
      <c r="P71" s="261">
        <v>22.186257869790978</v>
      </c>
      <c r="Q71" s="261">
        <v>21.938278625284589</v>
      </c>
      <c r="R71" s="261">
        <v>22.1696931328155</v>
      </c>
      <c r="S71" s="261">
        <v>23.362518599061129</v>
      </c>
      <c r="T71" s="261">
        <v>24.307583036304742</v>
      </c>
      <c r="U71" s="261">
        <v>23.526736688827551</v>
      </c>
      <c r="V71" s="261">
        <v>22.823916390524101</v>
      </c>
      <c r="W71" s="261">
        <v>22.039391566028272</v>
      </c>
      <c r="X71" s="261">
        <v>21.866273272917919</v>
      </c>
      <c r="Y71" s="261">
        <v>21.691499857317918</v>
      </c>
      <c r="DA71" s="70" t="s">
        <v>227</v>
      </c>
    </row>
    <row r="72" spans="1:105" ht="12" customHeight="1" x14ac:dyDescent="0.25">
      <c r="A72" s="57" t="s">
        <v>179</v>
      </c>
      <c r="B72" s="261">
        <v>19.9955295086557</v>
      </c>
      <c r="C72" s="261">
        <v>19.532463944307288</v>
      </c>
      <c r="D72" s="261">
        <v>19.10898455541896</v>
      </c>
      <c r="E72" s="261">
        <v>20.23899639676225</v>
      </c>
      <c r="F72" s="261">
        <v>22.201873361144539</v>
      </c>
      <c r="G72" s="261">
        <v>21.895523533893549</v>
      </c>
      <c r="H72" s="261">
        <v>22.606982349531481</v>
      </c>
      <c r="I72" s="261">
        <v>24.426746233232301</v>
      </c>
      <c r="J72" s="261">
        <v>25.19341651723343</v>
      </c>
      <c r="K72" s="261">
        <v>21.432713812350048</v>
      </c>
      <c r="L72" s="261">
        <v>22.24319154201763</v>
      </c>
      <c r="M72" s="261">
        <v>23.985882411517849</v>
      </c>
      <c r="N72" s="261">
        <v>23.673294575895731</v>
      </c>
      <c r="O72" s="261">
        <v>23.002330520623921</v>
      </c>
      <c r="P72" s="261">
        <v>24.05365546567878</v>
      </c>
      <c r="Q72" s="261">
        <v>23.548668779895099</v>
      </c>
      <c r="R72" s="261">
        <v>23.858450584399591</v>
      </c>
      <c r="S72" s="261">
        <v>25.223890731467609</v>
      </c>
      <c r="T72" s="261">
        <v>25.939800261390928</v>
      </c>
      <c r="U72" s="261">
        <v>25.387045293691749</v>
      </c>
      <c r="V72" s="261">
        <v>24.785645406195169</v>
      </c>
      <c r="W72" s="261">
        <v>23.478881142795789</v>
      </c>
      <c r="X72" s="261">
        <v>23.873381514740061</v>
      </c>
      <c r="Y72" s="261">
        <v>23.776610533788471</v>
      </c>
      <c r="DA72" s="70" t="s">
        <v>228</v>
      </c>
    </row>
    <row r="73" spans="1:105" ht="12" customHeight="1" x14ac:dyDescent="0.25">
      <c r="A73" s="60" t="s">
        <v>181</v>
      </c>
      <c r="B73" s="262">
        <v>11.30951555252379</v>
      </c>
      <c r="C73" s="262">
        <v>10.30615721070467</v>
      </c>
      <c r="D73" s="262">
        <v>10.178512452405529</v>
      </c>
      <c r="E73" s="262">
        <v>11.10230952668307</v>
      </c>
      <c r="F73" s="262">
        <v>12.003689922656131</v>
      </c>
      <c r="G73" s="262">
        <v>15.034560845028199</v>
      </c>
      <c r="H73" s="262">
        <v>15.31389475321093</v>
      </c>
      <c r="I73" s="262">
        <v>15.973614635866101</v>
      </c>
      <c r="J73" s="262">
        <v>16.72352524741267</v>
      </c>
      <c r="K73" s="262">
        <v>14.299559136860189</v>
      </c>
      <c r="L73" s="262">
        <v>14.469334457415361</v>
      </c>
      <c r="M73" s="262">
        <v>15.696526310485609</v>
      </c>
      <c r="N73" s="262">
        <v>15.612147958743961</v>
      </c>
      <c r="O73" s="262">
        <v>15.1046495415517</v>
      </c>
      <c r="P73" s="262">
        <v>16.11657382420443</v>
      </c>
      <c r="Q73" s="262">
        <v>15.449992205324291</v>
      </c>
      <c r="R73" s="262">
        <v>15.45755785820351</v>
      </c>
      <c r="S73" s="262">
        <v>16.623325649374198</v>
      </c>
      <c r="T73" s="262">
        <v>16.82656185460073</v>
      </c>
      <c r="U73" s="262">
        <v>16.533851388656942</v>
      </c>
      <c r="V73" s="262">
        <v>16.51471317090747</v>
      </c>
      <c r="W73" s="262">
        <v>14.7689564809234</v>
      </c>
      <c r="X73" s="262">
        <v>16.447845328494221</v>
      </c>
      <c r="Y73" s="262">
        <v>16.284087838823289</v>
      </c>
      <c r="DA73" s="72" t="s">
        <v>229</v>
      </c>
    </row>
    <row r="74" spans="1:105" ht="12" customHeight="1" x14ac:dyDescent="0.25">
      <c r="A74" s="59" t="s">
        <v>31</v>
      </c>
      <c r="B74" s="230">
        <v>5.9876619856262539E-2</v>
      </c>
      <c r="C74" s="230">
        <v>0</v>
      </c>
      <c r="D74" s="230">
        <v>0</v>
      </c>
      <c r="E74" s="230">
        <v>0</v>
      </c>
      <c r="F74" s="230">
        <v>0</v>
      </c>
      <c r="G74" s="230">
        <v>1.605584152739627E-2</v>
      </c>
      <c r="H74" s="230">
        <v>1.728695068755853E-2</v>
      </c>
      <c r="I74" s="230">
        <v>1.8790572448432689E-2</v>
      </c>
      <c r="J74" s="230">
        <v>1.8416301165762209E-2</v>
      </c>
      <c r="K74" s="230">
        <v>1.7888087776038959E-2</v>
      </c>
      <c r="L74" s="230">
        <v>1.5297221312471319E-2</v>
      </c>
      <c r="M74" s="230">
        <v>1.2715509967900589E-2</v>
      </c>
      <c r="N74" s="230">
        <v>1.041662702584987E-2</v>
      </c>
      <c r="O74" s="230">
        <v>1.4055488363848959E-2</v>
      </c>
      <c r="P74" s="230">
        <v>1.03812619274472E-2</v>
      </c>
      <c r="Q74" s="230">
        <v>9.9608926799523434E-3</v>
      </c>
      <c r="R74" s="230">
        <v>1.0227288486160221E-2</v>
      </c>
      <c r="S74" s="230">
        <v>1.060238317320155E-2</v>
      </c>
      <c r="T74" s="230">
        <v>1.0686741636702409E-2</v>
      </c>
      <c r="U74" s="230">
        <v>1.0614805237917951E-2</v>
      </c>
      <c r="V74" s="230">
        <v>9.8104040526257735E-3</v>
      </c>
      <c r="W74" s="230">
        <v>1.553910916614196E-2</v>
      </c>
      <c r="X74" s="230">
        <v>1.6865652258054861E-2</v>
      </c>
      <c r="Y74" s="230">
        <v>3.112248139609259E-2</v>
      </c>
      <c r="DA74" s="71" t="s">
        <v>230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1.120659698951422E-2</v>
      </c>
      <c r="H75" s="230">
        <v>8.7761476806095737E-3</v>
      </c>
      <c r="I75" s="230">
        <v>6.2953325616300522E-3</v>
      </c>
      <c r="J75" s="230">
        <v>6.4368297734650401E-3</v>
      </c>
      <c r="K75" s="230">
        <v>1.4785486845310209E-2</v>
      </c>
      <c r="L75" s="230">
        <v>1.8626297569631162E-2</v>
      </c>
      <c r="M75" s="230">
        <v>1.9861612945120021E-2</v>
      </c>
      <c r="N75" s="230">
        <v>1.804457670396763E-2</v>
      </c>
      <c r="O75" s="230">
        <v>1.100389171799673E-2</v>
      </c>
      <c r="P75" s="230">
        <v>1.157545026313706E-2</v>
      </c>
      <c r="Q75" s="230">
        <v>6.700155074252867E-2</v>
      </c>
      <c r="R75" s="230">
        <v>6.8610793796145389E-2</v>
      </c>
      <c r="S75" s="230">
        <v>7.2755589775234664E-2</v>
      </c>
      <c r="T75" s="230">
        <v>5.0931858554686522E-2</v>
      </c>
      <c r="U75" s="230">
        <v>8.0855779651549206E-2</v>
      </c>
      <c r="V75" s="230">
        <v>4.3959647745204021E-2</v>
      </c>
      <c r="W75" s="230">
        <v>0.44335819652807718</v>
      </c>
      <c r="X75" s="230">
        <v>0.50316406615837095</v>
      </c>
      <c r="Y75" s="230">
        <v>0.52343449087031668</v>
      </c>
      <c r="DA75" s="71" t="s">
        <v>231</v>
      </c>
    </row>
    <row r="76" spans="1:105" ht="12" customHeight="1" x14ac:dyDescent="0.25">
      <c r="A76" s="59" t="s">
        <v>32</v>
      </c>
      <c r="B76" s="230">
        <v>0.89512637129250439</v>
      </c>
      <c r="C76" s="230">
        <v>0.50380616164168435</v>
      </c>
      <c r="D76" s="230">
        <v>0.31068583200962052</v>
      </c>
      <c r="E76" s="230">
        <v>0.2548987693721505</v>
      </c>
      <c r="F76" s="230">
        <v>0.39520901199964709</v>
      </c>
      <c r="G76" s="230">
        <v>0.70557371120617518</v>
      </c>
      <c r="H76" s="230">
        <v>0.77005999830033811</v>
      </c>
      <c r="I76" s="230">
        <v>0.3168378689285255</v>
      </c>
      <c r="J76" s="230">
        <v>1.461973589198833</v>
      </c>
      <c r="K76" s="230">
        <v>0.31670700689733222</v>
      </c>
      <c r="L76" s="230">
        <v>0.35745103005400519</v>
      </c>
      <c r="M76" s="230">
        <v>0.37557939576205662</v>
      </c>
      <c r="N76" s="230">
        <v>0.20364591857000169</v>
      </c>
      <c r="O76" s="230">
        <v>9.143952213566868E-2</v>
      </c>
      <c r="P76" s="230">
        <v>7.2733224887924927E-2</v>
      </c>
      <c r="Q76" s="230">
        <v>6.7547683551881885E-2</v>
      </c>
      <c r="R76" s="230">
        <v>6.6804630137080601E-2</v>
      </c>
      <c r="S76" s="230">
        <v>5.3360138881399968E-2</v>
      </c>
      <c r="T76" s="230">
        <v>2.6893547512627E-2</v>
      </c>
      <c r="U76" s="230">
        <v>1.9595564417112781E-2</v>
      </c>
      <c r="V76" s="230">
        <v>1.5432131824862109E-2</v>
      </c>
      <c r="W76" s="230">
        <v>3.2771851499036178E-2</v>
      </c>
      <c r="X76" s="230">
        <v>3.3327121611743983E-2</v>
      </c>
      <c r="Y76" s="230">
        <v>1.7646725954240321E-2</v>
      </c>
      <c r="DA76" s="71" t="s">
        <v>232</v>
      </c>
    </row>
    <row r="77" spans="1:105" ht="12" customHeight="1" x14ac:dyDescent="0.25">
      <c r="A77" s="59" t="s">
        <v>35</v>
      </c>
      <c r="B77" s="230">
        <v>10.354512561375021</v>
      </c>
      <c r="C77" s="230">
        <v>9.8023510490629899</v>
      </c>
      <c r="D77" s="230">
        <v>9.8678266203959115</v>
      </c>
      <c r="E77" s="230">
        <v>10.84741075731092</v>
      </c>
      <c r="F77" s="230">
        <v>11.60848091065648</v>
      </c>
      <c r="G77" s="230">
        <v>14.30172469530512</v>
      </c>
      <c r="H77" s="230">
        <v>14.517771656542431</v>
      </c>
      <c r="I77" s="230">
        <v>15.63169086192751</v>
      </c>
      <c r="J77" s="230">
        <v>15.23669852727461</v>
      </c>
      <c r="K77" s="230">
        <v>13.950178555341511</v>
      </c>
      <c r="L77" s="230">
        <v>14.077959908479251</v>
      </c>
      <c r="M77" s="230">
        <v>15.288369791810529</v>
      </c>
      <c r="N77" s="230">
        <v>15.38004083644414</v>
      </c>
      <c r="O77" s="230">
        <v>14.988150639334179</v>
      </c>
      <c r="P77" s="230">
        <v>16.02188388712592</v>
      </c>
      <c r="Q77" s="230">
        <v>15.305482078349931</v>
      </c>
      <c r="R77" s="230">
        <v>15.31191514578413</v>
      </c>
      <c r="S77" s="230">
        <v>16.486607537544359</v>
      </c>
      <c r="T77" s="230">
        <v>16.738049706896721</v>
      </c>
      <c r="U77" s="230">
        <v>16.422785239350361</v>
      </c>
      <c r="V77" s="230">
        <v>16.445510987284781</v>
      </c>
      <c r="W77" s="230">
        <v>14.27728732373015</v>
      </c>
      <c r="X77" s="230">
        <v>15.894488488466051</v>
      </c>
      <c r="Y77" s="230">
        <v>15.71188414060263</v>
      </c>
      <c r="DA77" s="71" t="s">
        <v>233</v>
      </c>
    </row>
    <row r="78" spans="1:105" ht="12" customHeight="1" x14ac:dyDescent="0.25">
      <c r="A78" s="60" t="s">
        <v>187</v>
      </c>
      <c r="B78" s="262">
        <v>8.6860139561319087</v>
      </c>
      <c r="C78" s="262">
        <v>9.2263067336026143</v>
      </c>
      <c r="D78" s="262">
        <v>8.9304721030134306</v>
      </c>
      <c r="E78" s="262">
        <v>9.1366868700791759</v>
      </c>
      <c r="F78" s="262">
        <v>10.19818343848841</v>
      </c>
      <c r="G78" s="262">
        <v>6.8609626888653414</v>
      </c>
      <c r="H78" s="262">
        <v>7.2930875963205422</v>
      </c>
      <c r="I78" s="262">
        <v>8.4531315973662</v>
      </c>
      <c r="J78" s="262">
        <v>8.4698912698207582</v>
      </c>
      <c r="K78" s="262">
        <v>7.1331546754898607</v>
      </c>
      <c r="L78" s="262">
        <v>7.7738570846022679</v>
      </c>
      <c r="M78" s="262">
        <v>8.2893561010322365</v>
      </c>
      <c r="N78" s="262">
        <v>8.0611466171517794</v>
      </c>
      <c r="O78" s="262">
        <v>7.8976809790722262</v>
      </c>
      <c r="P78" s="262">
        <v>7.9370816414743492</v>
      </c>
      <c r="Q78" s="262">
        <v>8.0986765745708116</v>
      </c>
      <c r="R78" s="262">
        <v>8.40089272619608</v>
      </c>
      <c r="S78" s="262">
        <v>8.6005650820934161</v>
      </c>
      <c r="T78" s="262">
        <v>9.1132384067901988</v>
      </c>
      <c r="U78" s="262">
        <v>8.853193905034809</v>
      </c>
      <c r="V78" s="262">
        <v>8.2709322352877042</v>
      </c>
      <c r="W78" s="262">
        <v>8.7099246618723818</v>
      </c>
      <c r="X78" s="262">
        <v>7.4255361862458438</v>
      </c>
      <c r="Y78" s="262">
        <v>7.4925226949651904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5.5897056971580437</v>
      </c>
      <c r="C79" s="261">
        <f t="shared" si="1"/>
        <v>5.5729713326068584</v>
      </c>
      <c r="D79" s="261">
        <f t="shared" si="1"/>
        <v>5.2013433769655997</v>
      </c>
      <c r="E79" s="261">
        <f t="shared" si="1"/>
        <v>5.5891706401794421</v>
      </c>
      <c r="F79" s="261">
        <f t="shared" si="1"/>
        <v>6.0799132856248903</v>
      </c>
      <c r="G79" s="261">
        <f t="shared" si="1"/>
        <v>6.1589106737891264</v>
      </c>
      <c r="H79" s="261">
        <f t="shared" si="1"/>
        <v>6.3675737499435066</v>
      </c>
      <c r="I79" s="261">
        <f t="shared" si="1"/>
        <v>6.7574867505094822</v>
      </c>
      <c r="J79" s="261">
        <f t="shared" si="1"/>
        <v>6.9843055809950965</v>
      </c>
      <c r="K79" s="261">
        <f t="shared" si="1"/>
        <v>5.9872921210479761</v>
      </c>
      <c r="L79" s="261">
        <f t="shared" si="1"/>
        <v>6.1736543235217862</v>
      </c>
      <c r="M79" s="261">
        <f t="shared" si="1"/>
        <v>6.6683535914854044</v>
      </c>
      <c r="N79" s="261">
        <f t="shared" si="1"/>
        <v>6.5492812539936862</v>
      </c>
      <c r="O79" s="261">
        <f t="shared" si="1"/>
        <v>6.4103158009750487</v>
      </c>
      <c r="P79" s="261">
        <f t="shared" si="1"/>
        <v>6.6548308016192301</v>
      </c>
      <c r="Q79" s="261">
        <f t="shared" si="1"/>
        <v>6.5314539975271106</v>
      </c>
      <c r="R79" s="261">
        <f t="shared" si="1"/>
        <v>6.7035402813288574</v>
      </c>
      <c r="S79" s="261">
        <f t="shared" si="1"/>
        <v>7.060114581569449</v>
      </c>
      <c r="T79" s="261">
        <f t="shared" si="1"/>
        <v>7.1917921111577607</v>
      </c>
      <c r="U79" s="261">
        <f t="shared" si="1"/>
        <v>7.0743756528846395</v>
      </c>
      <c r="V79" s="261">
        <f t="shared" si="1"/>
        <v>6.9008368253883781</v>
      </c>
      <c r="W79" s="261">
        <f t="shared" si="1"/>
        <v>6.6486047421652366</v>
      </c>
      <c r="X79" s="261">
        <f t="shared" si="1"/>
        <v>6.8280447631201273</v>
      </c>
      <c r="Y79" s="261">
        <f t="shared" si="1"/>
        <v>6.7766239669426804</v>
      </c>
      <c r="DA79" s="70"/>
    </row>
    <row r="80" spans="1:105" ht="12" customHeight="1" x14ac:dyDescent="0.25">
      <c r="A80" s="60" t="s">
        <v>190</v>
      </c>
      <c r="B80" s="262">
        <v>2.1002397120677991</v>
      </c>
      <c r="C80" s="262">
        <v>1.9419527853367211</v>
      </c>
      <c r="D80" s="262">
        <v>1.9365420847051731</v>
      </c>
      <c r="E80" s="262">
        <v>2.1209004631979802</v>
      </c>
      <c r="F80" s="262">
        <v>2.281567272949208</v>
      </c>
      <c r="G80" s="262">
        <v>2.8535025979705231</v>
      </c>
      <c r="H80" s="262">
        <v>2.9012863356050711</v>
      </c>
      <c r="I80" s="262">
        <v>3.0616518213463961</v>
      </c>
      <c r="J80" s="262">
        <v>3.116601760472741</v>
      </c>
      <c r="K80" s="262">
        <v>2.7389726202652138</v>
      </c>
      <c r="L80" s="262">
        <v>2.7678569196205141</v>
      </c>
      <c r="M80" s="262">
        <v>3.003804489175788</v>
      </c>
      <c r="N80" s="262">
        <v>3.0008973428242229</v>
      </c>
      <c r="O80" s="262">
        <v>2.911144407998862</v>
      </c>
      <c r="P80" s="262">
        <v>3.1081958622711641</v>
      </c>
      <c r="Q80" s="262">
        <v>2.9796788270446211</v>
      </c>
      <c r="R80" s="262">
        <v>2.9810756956216449</v>
      </c>
      <c r="S80" s="262">
        <v>3.2073954234131832</v>
      </c>
      <c r="T80" s="262">
        <v>3.248580238048929</v>
      </c>
      <c r="U80" s="262">
        <v>3.192567605746397</v>
      </c>
      <c r="V80" s="262">
        <v>3.1892175873640598</v>
      </c>
      <c r="W80" s="262">
        <v>2.8505547639457611</v>
      </c>
      <c r="X80" s="262">
        <v>3.1751519369071319</v>
      </c>
      <c r="Y80" s="262">
        <v>3.1445652133723789</v>
      </c>
      <c r="DA80" s="72" t="s">
        <v>235</v>
      </c>
    </row>
    <row r="81" spans="1:105" ht="12" customHeight="1" x14ac:dyDescent="0.25">
      <c r="A81" s="59" t="s">
        <v>31</v>
      </c>
      <c r="B81" s="230">
        <v>1.20751445579876E-2</v>
      </c>
      <c r="C81" s="230">
        <v>0</v>
      </c>
      <c r="D81" s="230">
        <v>0</v>
      </c>
      <c r="E81" s="230">
        <v>0</v>
      </c>
      <c r="F81" s="230">
        <v>0</v>
      </c>
      <c r="G81" s="230">
        <v>3.1973917683885702E-3</v>
      </c>
      <c r="H81" s="230">
        <v>3.4484986015918592E-3</v>
      </c>
      <c r="I81" s="230">
        <v>3.6744593869647482E-3</v>
      </c>
      <c r="J81" s="230">
        <v>3.7608414871576801E-3</v>
      </c>
      <c r="K81" s="230">
        <v>3.5039334030060819E-3</v>
      </c>
      <c r="L81" s="230">
        <v>3.000345069361659E-3</v>
      </c>
      <c r="M81" s="230">
        <v>2.492985984243158E-3</v>
      </c>
      <c r="N81" s="230">
        <v>2.0287000177929668E-3</v>
      </c>
      <c r="O81" s="230">
        <v>2.7254368851960921E-3</v>
      </c>
      <c r="P81" s="230">
        <v>2.0111765115279931E-3</v>
      </c>
      <c r="Q81" s="230">
        <v>1.9294892287703769E-3</v>
      </c>
      <c r="R81" s="230">
        <v>1.9809505542980901E-3</v>
      </c>
      <c r="S81" s="230">
        <v>2.0522695261776811E-3</v>
      </c>
      <c r="T81" s="230">
        <v>2.066513282019886E-3</v>
      </c>
      <c r="U81" s="230">
        <v>2.0520745048736681E-3</v>
      </c>
      <c r="V81" s="230">
        <v>1.896295545828305E-3</v>
      </c>
      <c r="W81" s="230">
        <v>3.0058717894028918E-3</v>
      </c>
      <c r="X81" s="230">
        <v>3.2624173161483051E-3</v>
      </c>
      <c r="Y81" s="230">
        <v>6.0164772166762066E-3</v>
      </c>
      <c r="DA81" s="71" t="s">
        <v>236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2.231703701408645E-3</v>
      </c>
      <c r="H82" s="230">
        <v>1.7507155282005409E-3</v>
      </c>
      <c r="I82" s="230">
        <v>1.2310398679246091E-3</v>
      </c>
      <c r="J82" s="230">
        <v>1.314482003738299E-3</v>
      </c>
      <c r="K82" s="230">
        <v>2.8961933710089029E-3</v>
      </c>
      <c r="L82" s="230">
        <v>3.6532987875349909E-3</v>
      </c>
      <c r="M82" s="230">
        <v>3.8940414361392588E-3</v>
      </c>
      <c r="N82" s="230">
        <v>3.5142885494087281E-3</v>
      </c>
      <c r="O82" s="230">
        <v>2.13371542792267E-3</v>
      </c>
      <c r="P82" s="230">
        <v>2.2425283016923661E-3</v>
      </c>
      <c r="Q82" s="230">
        <v>1.297863300232238E-2</v>
      </c>
      <c r="R82" s="230">
        <v>1.328940610067161E-2</v>
      </c>
      <c r="S82" s="230">
        <v>1.408306767597336E-2</v>
      </c>
      <c r="T82" s="230">
        <v>9.8487795213223761E-3</v>
      </c>
      <c r="U82" s="230">
        <v>1.5631194381402719E-2</v>
      </c>
      <c r="V82" s="230">
        <v>8.4971509601686687E-3</v>
      </c>
      <c r="W82" s="230">
        <v>8.5762824708642313E-2</v>
      </c>
      <c r="X82" s="230">
        <v>9.7329835643604132E-2</v>
      </c>
      <c r="Y82" s="230">
        <v>0.1011883226360978</v>
      </c>
      <c r="DA82" s="71" t="s">
        <v>237</v>
      </c>
    </row>
    <row r="83" spans="1:105" ht="12" customHeight="1" x14ac:dyDescent="0.25">
      <c r="A83" s="59" t="s">
        <v>35</v>
      </c>
      <c r="B83" s="230">
        <v>2.0881645675098111</v>
      </c>
      <c r="C83" s="230">
        <v>1.9419527853367211</v>
      </c>
      <c r="D83" s="230">
        <v>1.9365420847051731</v>
      </c>
      <c r="E83" s="230">
        <v>2.1209004631979802</v>
      </c>
      <c r="F83" s="230">
        <v>2.281567272949208</v>
      </c>
      <c r="G83" s="230">
        <v>2.8480735025007262</v>
      </c>
      <c r="H83" s="230">
        <v>2.8960871214752779</v>
      </c>
      <c r="I83" s="230">
        <v>3.0567463220915072</v>
      </c>
      <c r="J83" s="230">
        <v>3.1115264369818449</v>
      </c>
      <c r="K83" s="230">
        <v>2.7325724934911988</v>
      </c>
      <c r="L83" s="230">
        <v>2.7612032757636178</v>
      </c>
      <c r="M83" s="230">
        <v>2.9974174617554059</v>
      </c>
      <c r="N83" s="230">
        <v>2.9953543542570209</v>
      </c>
      <c r="O83" s="230">
        <v>2.9062852556857428</v>
      </c>
      <c r="P83" s="230">
        <v>3.103942157457944</v>
      </c>
      <c r="Q83" s="230">
        <v>2.9647707048135281</v>
      </c>
      <c r="R83" s="230">
        <v>2.9658053389666752</v>
      </c>
      <c r="S83" s="230">
        <v>3.1912600862110319</v>
      </c>
      <c r="T83" s="230">
        <v>3.236664945245586</v>
      </c>
      <c r="U83" s="230">
        <v>3.1748843368601212</v>
      </c>
      <c r="V83" s="230">
        <v>3.1788241408580631</v>
      </c>
      <c r="W83" s="230">
        <v>2.7617860674477162</v>
      </c>
      <c r="X83" s="230">
        <v>3.074559683947379</v>
      </c>
      <c r="Y83" s="230">
        <v>3.0373604135196048</v>
      </c>
      <c r="DA83" s="71" t="s">
        <v>238</v>
      </c>
    </row>
    <row r="84" spans="1:105" ht="12" customHeight="1" x14ac:dyDescent="0.25">
      <c r="A84" s="60" t="s">
        <v>195</v>
      </c>
      <c r="B84" s="262">
        <v>1.7377827002827</v>
      </c>
      <c r="C84" s="262">
        <v>1.8031864312796331</v>
      </c>
      <c r="D84" s="262">
        <v>1.5122132372549411</v>
      </c>
      <c r="E84" s="262">
        <v>1.681852768404446</v>
      </c>
      <c r="F84" s="262">
        <v>1.793963031313486</v>
      </c>
      <c r="G84" s="262">
        <v>1.9391025111325371</v>
      </c>
      <c r="H84" s="262">
        <v>2.0114210916561479</v>
      </c>
      <c r="I84" s="262">
        <v>2.04284171501642</v>
      </c>
      <c r="J84" s="262">
        <v>2.138044960551265</v>
      </c>
      <c r="K84" s="262">
        <v>1.851071273404459</v>
      </c>
      <c r="L84" s="262">
        <v>1.881059459847791</v>
      </c>
      <c r="M84" s="262">
        <v>2.0393489624456369</v>
      </c>
      <c r="N84" s="262">
        <v>1.978427701250036</v>
      </c>
      <c r="O84" s="262">
        <v>1.9677673968520191</v>
      </c>
      <c r="P84" s="262">
        <v>2.0089729210910421</v>
      </c>
      <c r="Q84" s="262">
        <v>1.983009225500528</v>
      </c>
      <c r="R84" s="262">
        <v>2.0952734563011259</v>
      </c>
      <c r="S84" s="262">
        <v>2.1879351810498928</v>
      </c>
      <c r="T84" s="262">
        <v>2.1809695685726069</v>
      </c>
      <c r="U84" s="262">
        <v>2.1702916234239682</v>
      </c>
      <c r="V84" s="262">
        <v>2.1128948762661568</v>
      </c>
      <c r="W84" s="262">
        <v>2.113209711700716</v>
      </c>
      <c r="X84" s="262">
        <v>2.2165298877962738</v>
      </c>
      <c r="Y84" s="262">
        <v>2.183633368846734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1.573402349144663E-2</v>
      </c>
      <c r="H85" s="229">
        <v>2.218361446409382E-2</v>
      </c>
      <c r="I85" s="229">
        <v>3.27897108559487E-2</v>
      </c>
      <c r="J85" s="229">
        <v>3.7456893936903221E-3</v>
      </c>
      <c r="K85" s="229">
        <v>9.8282177788843152E-6</v>
      </c>
      <c r="L85" s="229">
        <v>1.7248573593639689E-5</v>
      </c>
      <c r="M85" s="229">
        <v>8.9828321882830073E-6</v>
      </c>
      <c r="N85" s="229">
        <v>8.5110161615038186E-6</v>
      </c>
      <c r="O85" s="229">
        <v>8.0252156478813797E-6</v>
      </c>
      <c r="P85" s="229">
        <v>8.4983810620962593E-6</v>
      </c>
      <c r="Q85" s="229">
        <v>1.1681950148839339E-5</v>
      </c>
      <c r="R85" s="229">
        <v>7.5993551236659707E-6</v>
      </c>
      <c r="S85" s="229">
        <v>1.206531111838103E-5</v>
      </c>
      <c r="T85" s="229">
        <v>7.9937223360592931E-6</v>
      </c>
      <c r="U85" s="229">
        <v>8.7634787233494655E-6</v>
      </c>
      <c r="V85" s="229">
        <v>8.5860364686264149E-6</v>
      </c>
      <c r="W85" s="229">
        <v>7.3957372603070133E-6</v>
      </c>
      <c r="X85" s="229">
        <v>5.1983381463316565E-4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3.4332886743678832E-3</v>
      </c>
      <c r="C87" s="229">
        <v>0</v>
      </c>
      <c r="D87" s="229">
        <v>0</v>
      </c>
      <c r="E87" s="229">
        <v>0</v>
      </c>
      <c r="F87" s="229">
        <v>0</v>
      </c>
      <c r="G87" s="229">
        <v>9.3616833222901884E-4</v>
      </c>
      <c r="H87" s="229">
        <v>9.9333409743265636E-4</v>
      </c>
      <c r="I87" s="229">
        <v>1.203947525257392E-3</v>
      </c>
      <c r="J87" s="229">
        <v>1.1454622173625441E-3</v>
      </c>
      <c r="K87" s="229">
        <v>1.1005843172534841E-3</v>
      </c>
      <c r="L87" s="229">
        <v>9.6962338179792864E-4</v>
      </c>
      <c r="M87" s="229">
        <v>8.0925498187867811E-4</v>
      </c>
      <c r="N87" s="229">
        <v>6.8292620239275667E-4</v>
      </c>
      <c r="O87" s="229">
        <v>8.93401345924676E-4</v>
      </c>
      <c r="P87" s="229">
        <v>6.8616477759125339E-4</v>
      </c>
      <c r="Q87" s="229">
        <v>6.6665534779074981E-4</v>
      </c>
      <c r="R87" s="229">
        <v>6.3560823934621653E-4</v>
      </c>
      <c r="S87" s="229">
        <v>6.5798852376339016E-4</v>
      </c>
      <c r="T87" s="229">
        <v>7.0962785160622944E-4</v>
      </c>
      <c r="U87" s="229">
        <v>6.8749394085529728E-4</v>
      </c>
      <c r="V87" s="229">
        <v>6.4169931746768118E-4</v>
      </c>
      <c r="W87" s="229">
        <v>9.2341888865737735E-4</v>
      </c>
      <c r="X87" s="229">
        <v>9.469302949152242E-4</v>
      </c>
      <c r="Y87" s="229">
        <v>1.7902687819028029E-3</v>
      </c>
      <c r="DA87" s="73" t="s">
        <v>242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6.5342331610180086E-4</v>
      </c>
      <c r="H88" s="229">
        <v>5.0429060004944222E-4</v>
      </c>
      <c r="I88" s="229">
        <v>4.033538668950428E-4</v>
      </c>
      <c r="J88" s="229">
        <v>4.003597268927124E-4</v>
      </c>
      <c r="K88" s="229">
        <v>9.0969337520264754E-4</v>
      </c>
      <c r="L88" s="229">
        <v>1.180638840932253E-3</v>
      </c>
      <c r="M88" s="229">
        <v>1.2640554145732139E-3</v>
      </c>
      <c r="N88" s="229">
        <v>1.183023469271235E-3</v>
      </c>
      <c r="O88" s="229">
        <v>6.9943437159771373E-4</v>
      </c>
      <c r="P88" s="229">
        <v>7.6509641225064415E-4</v>
      </c>
      <c r="Q88" s="229">
        <v>4.4842308363263776E-3</v>
      </c>
      <c r="R88" s="229">
        <v>4.264041823395094E-3</v>
      </c>
      <c r="S88" s="229">
        <v>4.5152436324639739E-3</v>
      </c>
      <c r="T88" s="229">
        <v>3.3820098392148478E-3</v>
      </c>
      <c r="U88" s="229">
        <v>5.2368232245092478E-3</v>
      </c>
      <c r="V88" s="229">
        <v>2.8754040917067999E-3</v>
      </c>
      <c r="W88" s="229">
        <v>2.6346769865491788E-2</v>
      </c>
      <c r="X88" s="229">
        <v>2.8250392588910201E-2</v>
      </c>
      <c r="Y88" s="229">
        <v>3.0109695189470528E-2</v>
      </c>
      <c r="DA88" s="73" t="s">
        <v>243</v>
      </c>
    </row>
    <row r="89" spans="1:105" ht="12" customHeight="1" x14ac:dyDescent="0.25">
      <c r="A89" s="64" t="s">
        <v>32</v>
      </c>
      <c r="B89" s="229">
        <v>5.1325997360305992E-2</v>
      </c>
      <c r="C89" s="229">
        <v>3.1248860548963499E-2</v>
      </c>
      <c r="D89" s="229">
        <v>2.4035743618184769E-2</v>
      </c>
      <c r="E89" s="229">
        <v>1.7365347661913739E-2</v>
      </c>
      <c r="F89" s="229">
        <v>3.0166965961034711E-2</v>
      </c>
      <c r="G89" s="229">
        <v>4.1139903091186127E-2</v>
      </c>
      <c r="H89" s="229">
        <v>4.4248801723671197E-2</v>
      </c>
      <c r="I89" s="229">
        <v>2.0300401664247389E-2</v>
      </c>
      <c r="J89" s="229">
        <v>9.0932239548867186E-2</v>
      </c>
      <c r="K89" s="229">
        <v>1.9485747684131659E-2</v>
      </c>
      <c r="L89" s="229">
        <v>2.2657244051607711E-2</v>
      </c>
      <c r="M89" s="229">
        <v>2.390305208982588E-2</v>
      </c>
      <c r="N89" s="229">
        <v>1.335126365345205E-2</v>
      </c>
      <c r="O89" s="229">
        <v>5.8121205063802516E-3</v>
      </c>
      <c r="P89" s="229">
        <v>4.8074094871614504E-3</v>
      </c>
      <c r="Q89" s="229">
        <v>4.5207820139825808E-3</v>
      </c>
      <c r="R89" s="229">
        <v>4.1517918849228574E-3</v>
      </c>
      <c r="S89" s="229">
        <v>3.311553491023259E-3</v>
      </c>
      <c r="T89" s="229">
        <v>1.7858025385316971E-3</v>
      </c>
      <c r="U89" s="229">
        <v>1.2691548740132281E-3</v>
      </c>
      <c r="V89" s="229">
        <v>1.0094169828239439E-3</v>
      </c>
      <c r="W89" s="229">
        <v>1.9474827267719149E-3</v>
      </c>
      <c r="X89" s="229">
        <v>1.8711675429814629E-3</v>
      </c>
      <c r="Y89" s="229">
        <v>1.0150984485008581E-3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3.268788125209914E-3</v>
      </c>
      <c r="H90" s="229">
        <v>4.4795825664504336E-3</v>
      </c>
      <c r="I90" s="229">
        <v>3.1768893390524198E-3</v>
      </c>
      <c r="J90" s="229">
        <v>3.437049267241264E-3</v>
      </c>
      <c r="K90" s="229">
        <v>2.514726583928806E-3</v>
      </c>
      <c r="L90" s="229">
        <v>1.3859091198504981E-3</v>
      </c>
      <c r="M90" s="229">
        <v>1.5301894672741479E-3</v>
      </c>
      <c r="N90" s="229">
        <v>1.950230335082291E-3</v>
      </c>
      <c r="O90" s="229">
        <v>1.2633679226213171E-3</v>
      </c>
      <c r="P90" s="229">
        <v>1.3892469717277089E-3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0.59372140229206083</v>
      </c>
      <c r="C91" s="229">
        <v>0.60799633729372682</v>
      </c>
      <c r="D91" s="229">
        <v>0.76340961279879183</v>
      </c>
      <c r="E91" s="229">
        <v>0.73899556085054907</v>
      </c>
      <c r="F91" s="229">
        <v>0.88609479505342803</v>
      </c>
      <c r="G91" s="229">
        <v>0.83389100055309251</v>
      </c>
      <c r="H91" s="229">
        <v>0.83421291966568767</v>
      </c>
      <c r="I91" s="229">
        <v>1.0015520059569001</v>
      </c>
      <c r="J91" s="229">
        <v>0.94769640891753038</v>
      </c>
      <c r="K91" s="229">
        <v>0.85830011195833322</v>
      </c>
      <c r="L91" s="229">
        <v>0.89233977965309652</v>
      </c>
      <c r="M91" s="229">
        <v>0.97299986001811056</v>
      </c>
      <c r="N91" s="229">
        <v>1.008333393814814</v>
      </c>
      <c r="O91" s="229">
        <v>0.95268364979358888</v>
      </c>
      <c r="P91" s="229">
        <v>1.0589899831865659</v>
      </c>
      <c r="Q91" s="229">
        <v>1.024354122254862</v>
      </c>
      <c r="R91" s="229">
        <v>0.951608966540894</v>
      </c>
      <c r="S91" s="229">
        <v>1.0231660541107841</v>
      </c>
      <c r="T91" s="229">
        <v>1.1114506794840511</v>
      </c>
      <c r="U91" s="229">
        <v>1.063662035332434</v>
      </c>
      <c r="V91" s="229">
        <v>1.075702195275366</v>
      </c>
      <c r="W91" s="229">
        <v>0.84843453074178032</v>
      </c>
      <c r="X91" s="229">
        <v>0.89240383008143731</v>
      </c>
      <c r="Y91" s="229">
        <v>0.90379990347833117</v>
      </c>
      <c r="DA91" s="73" t="s">
        <v>246</v>
      </c>
    </row>
    <row r="92" spans="1:105" ht="12" customHeight="1" x14ac:dyDescent="0.25">
      <c r="A92" s="64" t="s">
        <v>36</v>
      </c>
      <c r="B92" s="229">
        <v>1.0794754228114589</v>
      </c>
      <c r="C92" s="229">
        <v>0.59028737250074437</v>
      </c>
      <c r="D92" s="229">
        <v>0.59729579781977549</v>
      </c>
      <c r="E92" s="229">
        <v>0.79094713103281844</v>
      </c>
      <c r="F92" s="229">
        <v>0.61676879509853122</v>
      </c>
      <c r="G92" s="229">
        <v>0.6485016171871345</v>
      </c>
      <c r="H92" s="229">
        <v>0.73988900153020887</v>
      </c>
      <c r="I92" s="229">
        <v>0.75503236110068328</v>
      </c>
      <c r="J92" s="229">
        <v>0.83069952476478748</v>
      </c>
      <c r="K92" s="229">
        <v>0.63123878607882666</v>
      </c>
      <c r="L92" s="229">
        <v>0.67093904031546037</v>
      </c>
      <c r="M92" s="229">
        <v>0.67440049906232469</v>
      </c>
      <c r="N92" s="229">
        <v>0.59560374798342974</v>
      </c>
      <c r="O92" s="229">
        <v>0.59392052940564399</v>
      </c>
      <c r="P92" s="229">
        <v>0.54542269720925485</v>
      </c>
      <c r="Q92" s="229">
        <v>0.47587236588926579</v>
      </c>
      <c r="R92" s="229">
        <v>0.58893482336991509</v>
      </c>
      <c r="S92" s="229">
        <v>0.63940378561538624</v>
      </c>
      <c r="T92" s="229">
        <v>0.54619026354721212</v>
      </c>
      <c r="U92" s="229">
        <v>0.61068575342718201</v>
      </c>
      <c r="V92" s="229">
        <v>0.54129808312445282</v>
      </c>
      <c r="W92" s="229">
        <v>0.60153321453143593</v>
      </c>
      <c r="X92" s="229">
        <v>0.53890984235527162</v>
      </c>
      <c r="Y92" s="229">
        <v>0.55555435033406153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4.8840662364018021E-3</v>
      </c>
      <c r="J93" s="229">
        <v>9.8266013824698448E-3</v>
      </c>
      <c r="K93" s="229">
        <v>7.2504890558531274E-3</v>
      </c>
      <c r="L93" s="229">
        <v>4.2209846222832576E-3</v>
      </c>
      <c r="M93" s="229">
        <v>4.0643767668309396E-3</v>
      </c>
      <c r="N93" s="229">
        <v>3.5300905175080048E-3</v>
      </c>
      <c r="O93" s="229">
        <v>7.3926332590068273E-3</v>
      </c>
      <c r="P93" s="229">
        <v>3.7815187280223119E-3</v>
      </c>
      <c r="Q93" s="229">
        <v>6.8377332065509616E-3</v>
      </c>
      <c r="R93" s="229">
        <v>1.617231718863623E-2</v>
      </c>
      <c r="S93" s="229">
        <v>1.756955494432479E-2</v>
      </c>
      <c r="T93" s="229">
        <v>2.0964989444647971E-2</v>
      </c>
      <c r="U93" s="229">
        <v>1.727880057197536E-2</v>
      </c>
      <c r="V93" s="229">
        <v>1.9855420854397711E-2</v>
      </c>
      <c r="W93" s="229">
        <v>2.1625988389739351E-2</v>
      </c>
      <c r="X93" s="229">
        <v>0.1148890872967947</v>
      </c>
      <c r="Y93" s="229">
        <v>2.743263025068092E-2</v>
      </c>
      <c r="DA93" s="73" t="s">
        <v>248</v>
      </c>
    </row>
    <row r="94" spans="1:105" ht="12" customHeight="1" x14ac:dyDescent="0.25">
      <c r="A94" s="64" t="s">
        <v>39</v>
      </c>
      <c r="B94" s="229">
        <v>9.8265891445062595E-3</v>
      </c>
      <c r="C94" s="229">
        <v>0.57365386093619775</v>
      </c>
      <c r="D94" s="229">
        <v>0.12747208301818899</v>
      </c>
      <c r="E94" s="229">
        <v>0.1345447288591641</v>
      </c>
      <c r="F94" s="229">
        <v>0.26093247520049218</v>
      </c>
      <c r="G94" s="229">
        <v>0.39497758703613661</v>
      </c>
      <c r="H94" s="229">
        <v>0.36490954700855383</v>
      </c>
      <c r="I94" s="229">
        <v>0.22349897847103331</v>
      </c>
      <c r="J94" s="229">
        <v>0.25016162533242281</v>
      </c>
      <c r="K94" s="229">
        <v>0.33026130613315119</v>
      </c>
      <c r="L94" s="229">
        <v>0.28734899128916858</v>
      </c>
      <c r="M94" s="229">
        <v>0.36036869181263081</v>
      </c>
      <c r="N94" s="229">
        <v>0.35378451425792512</v>
      </c>
      <c r="O94" s="229">
        <v>0.40509423503160702</v>
      </c>
      <c r="P94" s="229">
        <v>0.39312230593740499</v>
      </c>
      <c r="Q94" s="229">
        <v>0.46626165400160119</v>
      </c>
      <c r="R94" s="229">
        <v>0.52949830789889307</v>
      </c>
      <c r="S94" s="229">
        <v>0.49929893542102971</v>
      </c>
      <c r="T94" s="229">
        <v>0.49647820214500732</v>
      </c>
      <c r="U94" s="229">
        <v>0.47146279857427559</v>
      </c>
      <c r="V94" s="229">
        <v>0.4715040705834736</v>
      </c>
      <c r="W94" s="229">
        <v>0.61239091081957919</v>
      </c>
      <c r="X94" s="229">
        <v>0.63873880382133053</v>
      </c>
      <c r="Y94" s="229">
        <v>0.66393142236378577</v>
      </c>
      <c r="DA94" s="73" t="s">
        <v>249</v>
      </c>
    </row>
    <row r="95" spans="1:105" ht="12" customHeight="1" x14ac:dyDescent="0.25">
      <c r="A95" s="61" t="s">
        <v>207</v>
      </c>
      <c r="B95" s="263">
        <v>1.7516832848075441</v>
      </c>
      <c r="C95" s="263">
        <v>1.827832115990504</v>
      </c>
      <c r="D95" s="263">
        <v>1.752588055005486</v>
      </c>
      <c r="E95" s="263">
        <v>1.7864174085770159</v>
      </c>
      <c r="F95" s="263">
        <v>2.0043829813621969</v>
      </c>
      <c r="G95" s="263">
        <v>1.366305564686066</v>
      </c>
      <c r="H95" s="263">
        <v>1.4548663226822871</v>
      </c>
      <c r="I95" s="263">
        <v>1.6529932141466659</v>
      </c>
      <c r="J95" s="263">
        <v>1.7296588599710909</v>
      </c>
      <c r="K95" s="263">
        <v>1.3972482273783029</v>
      </c>
      <c r="L95" s="263">
        <v>1.524737944053481</v>
      </c>
      <c r="M95" s="263">
        <v>1.6252001398639799</v>
      </c>
      <c r="N95" s="263">
        <v>1.5699562099194271</v>
      </c>
      <c r="O95" s="263">
        <v>1.531403996124167</v>
      </c>
      <c r="P95" s="263">
        <v>1.5376620182570231</v>
      </c>
      <c r="Q95" s="263">
        <v>1.568765944981962</v>
      </c>
      <c r="R95" s="263">
        <v>1.627191129406087</v>
      </c>
      <c r="S95" s="263">
        <v>1.664783977106373</v>
      </c>
      <c r="T95" s="263">
        <v>1.762242304536225</v>
      </c>
      <c r="U95" s="263">
        <v>1.711516423714275</v>
      </c>
      <c r="V95" s="263">
        <v>1.5987243617581619</v>
      </c>
      <c r="W95" s="263">
        <v>1.684840266518759</v>
      </c>
      <c r="X95" s="263">
        <v>1.4363629384167209</v>
      </c>
      <c r="Y95" s="263">
        <v>1.448425384723568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0.99999999999999978</v>
      </c>
      <c r="C100" s="232">
        <f t="shared" si="2"/>
        <v>0.99999999999999978</v>
      </c>
      <c r="D100" s="232">
        <f t="shared" si="2"/>
        <v>0.99999999999999978</v>
      </c>
      <c r="E100" s="232">
        <f t="shared" si="2"/>
        <v>1</v>
      </c>
      <c r="F100" s="232">
        <f t="shared" si="2"/>
        <v>1</v>
      </c>
      <c r="G100" s="232">
        <f t="shared" si="2"/>
        <v>0.99999999999999989</v>
      </c>
      <c r="H100" s="232">
        <f t="shared" si="2"/>
        <v>0.99999999999999978</v>
      </c>
      <c r="I100" s="232">
        <f t="shared" si="2"/>
        <v>1</v>
      </c>
      <c r="J100" s="232">
        <f t="shared" si="2"/>
        <v>0.99999999999999978</v>
      </c>
      <c r="K100" s="232">
        <f t="shared" si="2"/>
        <v>1</v>
      </c>
      <c r="L100" s="232">
        <f t="shared" si="2"/>
        <v>1</v>
      </c>
      <c r="M100" s="232">
        <f t="shared" si="2"/>
        <v>0.99999999999999989</v>
      </c>
      <c r="N100" s="232">
        <f t="shared" si="2"/>
        <v>1.0000000000000002</v>
      </c>
      <c r="O100" s="232">
        <f t="shared" si="2"/>
        <v>0.99999999999999989</v>
      </c>
      <c r="P100" s="232">
        <f t="shared" si="2"/>
        <v>1</v>
      </c>
      <c r="Q100" s="232">
        <f t="shared" si="2"/>
        <v>1.0000000000000002</v>
      </c>
      <c r="R100" s="232">
        <f t="shared" si="2"/>
        <v>0.99999999999999989</v>
      </c>
      <c r="S100" s="232">
        <f t="shared" si="2"/>
        <v>0.99999999999999956</v>
      </c>
      <c r="T100" s="232">
        <f t="shared" si="2"/>
        <v>0.99999999999999956</v>
      </c>
      <c r="U100" s="232">
        <f t="shared" si="2"/>
        <v>0.99999999999999989</v>
      </c>
      <c r="V100" s="232">
        <f t="shared" si="2"/>
        <v>1</v>
      </c>
      <c r="W100" s="232">
        <f t="shared" si="2"/>
        <v>0.99999999999999967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2.2566180523586536E-3</v>
      </c>
      <c r="C101" s="266">
        <f t="shared" si="3"/>
        <v>2.4757078863370096E-3</v>
      </c>
      <c r="D101" s="266">
        <f t="shared" si="3"/>
        <v>2.4343052480127539E-3</v>
      </c>
      <c r="E101" s="266">
        <f t="shared" si="3"/>
        <v>2.3552611787729856E-3</v>
      </c>
      <c r="F101" s="266">
        <f t="shared" si="3"/>
        <v>2.4427264935846581E-3</v>
      </c>
      <c r="G101" s="266">
        <f t="shared" si="3"/>
        <v>2.2155142099379594E-3</v>
      </c>
      <c r="H101" s="266">
        <f t="shared" si="3"/>
        <v>2.1972499436356333E-3</v>
      </c>
      <c r="I101" s="266">
        <f t="shared" si="3"/>
        <v>2.2678876926012261E-3</v>
      </c>
      <c r="J101" s="266">
        <f t="shared" si="3"/>
        <v>2.2379152682279278E-3</v>
      </c>
      <c r="K101" s="266">
        <f t="shared" si="3"/>
        <v>2.264840323242953E-3</v>
      </c>
      <c r="L101" s="266">
        <f t="shared" si="3"/>
        <v>2.3155574005170876E-3</v>
      </c>
      <c r="M101" s="266">
        <f t="shared" si="3"/>
        <v>2.3185337455177927E-3</v>
      </c>
      <c r="N101" s="266">
        <f t="shared" si="3"/>
        <v>2.3541281977213975E-3</v>
      </c>
      <c r="O101" s="266">
        <f t="shared" si="3"/>
        <v>2.3402257038565798E-3</v>
      </c>
      <c r="P101" s="266">
        <f t="shared" si="3"/>
        <v>2.3465016330165302E-3</v>
      </c>
      <c r="Q101" s="266">
        <f t="shared" si="3"/>
        <v>2.3999255405284777E-3</v>
      </c>
      <c r="R101" s="266">
        <f t="shared" si="3"/>
        <v>2.3687893199863808E-3</v>
      </c>
      <c r="S101" s="266">
        <f t="shared" si="3"/>
        <v>2.3686623734734701E-3</v>
      </c>
      <c r="T101" s="266">
        <f t="shared" si="3"/>
        <v>2.4676379851115227E-3</v>
      </c>
      <c r="U101" s="266">
        <f t="shared" si="3"/>
        <v>2.3520489801646489E-3</v>
      </c>
      <c r="V101" s="266">
        <f t="shared" si="3"/>
        <v>2.3192234643776154E-3</v>
      </c>
      <c r="W101" s="266">
        <f t="shared" si="3"/>
        <v>2.464187976818917E-3</v>
      </c>
      <c r="X101" s="266">
        <f t="shared" si="3"/>
        <v>2.3428814382983085E-3</v>
      </c>
      <c r="Y101" s="266">
        <f t="shared" si="3"/>
        <v>2.2869620994664451E-3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1.2035296279246149E-3</v>
      </c>
      <c r="C102" s="267">
        <f t="shared" si="4"/>
        <v>1.320377539379739E-3</v>
      </c>
      <c r="D102" s="267">
        <f t="shared" si="4"/>
        <v>1.2982961322734687E-3</v>
      </c>
      <c r="E102" s="267">
        <f t="shared" si="4"/>
        <v>1.2561392953455923E-3</v>
      </c>
      <c r="F102" s="267">
        <f t="shared" si="4"/>
        <v>1.3027874632451511E-3</v>
      </c>
      <c r="G102" s="267">
        <f t="shared" si="4"/>
        <v>1.1816075786335784E-3</v>
      </c>
      <c r="H102" s="267">
        <f t="shared" si="4"/>
        <v>1.1718666366056717E-3</v>
      </c>
      <c r="I102" s="267">
        <f t="shared" si="4"/>
        <v>1.2095401027206541E-3</v>
      </c>
      <c r="J102" s="267">
        <f t="shared" si="4"/>
        <v>1.193554809721562E-3</v>
      </c>
      <c r="K102" s="267">
        <f t="shared" si="4"/>
        <v>1.2079148390629086E-3</v>
      </c>
      <c r="L102" s="267">
        <f t="shared" si="4"/>
        <v>1.2349639469424465E-3</v>
      </c>
      <c r="M102" s="267">
        <f t="shared" si="4"/>
        <v>1.2365513309428229E-3</v>
      </c>
      <c r="N102" s="267">
        <f t="shared" si="4"/>
        <v>1.2555350387847461E-3</v>
      </c>
      <c r="O102" s="267">
        <f t="shared" si="4"/>
        <v>1.2481203753901761E-3</v>
      </c>
      <c r="P102" s="267">
        <f t="shared" si="4"/>
        <v>1.2514675376088162E-3</v>
      </c>
      <c r="Q102" s="267">
        <f t="shared" si="4"/>
        <v>1.2799602882818551E-3</v>
      </c>
      <c r="R102" s="267">
        <f t="shared" si="4"/>
        <v>1.263354303992737E-3</v>
      </c>
      <c r="S102" s="267">
        <f t="shared" si="4"/>
        <v>1.2632865991858513E-3</v>
      </c>
      <c r="T102" s="267">
        <f t="shared" si="4"/>
        <v>1.3160735920594781E-3</v>
      </c>
      <c r="U102" s="267">
        <f t="shared" si="4"/>
        <v>1.2544261227544788E-3</v>
      </c>
      <c r="V102" s="267">
        <f t="shared" si="4"/>
        <v>1.2369191810013959E-3</v>
      </c>
      <c r="W102" s="267">
        <f t="shared" si="4"/>
        <v>1.3142335876367563E-3</v>
      </c>
      <c r="X102" s="267">
        <f t="shared" si="4"/>
        <v>1.2495367670924309E-3</v>
      </c>
      <c r="Y102" s="267">
        <f t="shared" si="4"/>
        <v>1.2197131197154371E-3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3.0088240698115377E-2</v>
      </c>
      <c r="C103" s="267">
        <f t="shared" si="5"/>
        <v>3.3009438484493461E-2</v>
      </c>
      <c r="D103" s="267">
        <f t="shared" si="5"/>
        <v>3.2457403306836712E-2</v>
      </c>
      <c r="E103" s="267">
        <f t="shared" si="5"/>
        <v>3.1403482383639811E-2</v>
      </c>
      <c r="F103" s="267">
        <f t="shared" si="5"/>
        <v>3.2569686581128778E-2</v>
      </c>
      <c r="G103" s="267">
        <f t="shared" si="5"/>
        <v>2.9540189465839448E-2</v>
      </c>
      <c r="H103" s="267">
        <f t="shared" si="5"/>
        <v>2.9296665915141792E-2</v>
      </c>
      <c r="I103" s="267">
        <f t="shared" si="5"/>
        <v>3.0238502568016357E-2</v>
      </c>
      <c r="J103" s="267">
        <f t="shared" si="5"/>
        <v>2.983887024303904E-2</v>
      </c>
      <c r="K103" s="267">
        <f t="shared" si="5"/>
        <v>3.0197870976572706E-2</v>
      </c>
      <c r="L103" s="267">
        <f t="shared" si="5"/>
        <v>3.0874098673561171E-2</v>
      </c>
      <c r="M103" s="267">
        <f t="shared" si="5"/>
        <v>3.0913783273570569E-2</v>
      </c>
      <c r="N103" s="267">
        <f t="shared" si="5"/>
        <v>3.1388375969618645E-2</v>
      </c>
      <c r="O103" s="267">
        <f t="shared" si="5"/>
        <v>3.1203009384754395E-2</v>
      </c>
      <c r="P103" s="267">
        <f t="shared" si="5"/>
        <v>3.1286688440220402E-2</v>
      </c>
      <c r="Q103" s="267">
        <f t="shared" si="5"/>
        <v>3.1999007207046376E-2</v>
      </c>
      <c r="R103" s="267">
        <f t="shared" si="5"/>
        <v>3.158385759981841E-2</v>
      </c>
      <c r="S103" s="267">
        <f t="shared" si="5"/>
        <v>3.158216497964627E-2</v>
      </c>
      <c r="T103" s="267">
        <f t="shared" si="5"/>
        <v>3.2901839801486955E-2</v>
      </c>
      <c r="U103" s="267">
        <f t="shared" si="5"/>
        <v>3.1360653068861981E-2</v>
      </c>
      <c r="V103" s="267">
        <f t="shared" si="5"/>
        <v>3.0922979525034883E-2</v>
      </c>
      <c r="W103" s="267">
        <f t="shared" si="5"/>
        <v>3.2855839690918896E-2</v>
      </c>
      <c r="X103" s="267">
        <f t="shared" si="5"/>
        <v>3.1238419177310791E-2</v>
      </c>
      <c r="Y103" s="267">
        <f t="shared" si="5"/>
        <v>3.049282799288594E-2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7.5220601745288446E-4</v>
      </c>
      <c r="C104" s="267">
        <f t="shared" si="6"/>
        <v>8.2523596211233664E-4</v>
      </c>
      <c r="D104" s="267">
        <f t="shared" si="6"/>
        <v>8.1143508267091775E-4</v>
      </c>
      <c r="E104" s="267">
        <f t="shared" si="6"/>
        <v>7.8508705959099508E-4</v>
      </c>
      <c r="F104" s="267">
        <f t="shared" si="6"/>
        <v>8.1424216452821935E-4</v>
      </c>
      <c r="G104" s="267">
        <f t="shared" si="6"/>
        <v>7.3850473664598636E-4</v>
      </c>
      <c r="H104" s="267">
        <f t="shared" si="6"/>
        <v>7.3241664787854471E-4</v>
      </c>
      <c r="I104" s="267">
        <f t="shared" si="6"/>
        <v>7.5596256420040861E-4</v>
      </c>
      <c r="J104" s="267">
        <f t="shared" si="6"/>
        <v>7.4597175607597614E-4</v>
      </c>
      <c r="K104" s="267">
        <f t="shared" si="6"/>
        <v>7.5494677441431777E-4</v>
      </c>
      <c r="L104" s="267">
        <f t="shared" si="6"/>
        <v>7.7185246683902919E-4</v>
      </c>
      <c r="M104" s="267">
        <f t="shared" si="6"/>
        <v>7.7284458183926423E-4</v>
      </c>
      <c r="N104" s="267">
        <f t="shared" si="6"/>
        <v>7.8470939924046574E-4</v>
      </c>
      <c r="O104" s="267">
        <f t="shared" si="6"/>
        <v>7.800752346188599E-4</v>
      </c>
      <c r="P104" s="267">
        <f t="shared" si="6"/>
        <v>7.8216721100551E-4</v>
      </c>
      <c r="Q104" s="267">
        <f t="shared" si="6"/>
        <v>7.9997518017615923E-4</v>
      </c>
      <c r="R104" s="267">
        <f t="shared" si="6"/>
        <v>7.8959643999546058E-4</v>
      </c>
      <c r="S104" s="267">
        <f t="shared" si="6"/>
        <v>7.89554124491157E-4</v>
      </c>
      <c r="T104" s="267">
        <f t="shared" si="6"/>
        <v>8.2254599503717401E-4</v>
      </c>
      <c r="U104" s="267">
        <f t="shared" si="6"/>
        <v>7.8401632672154935E-4</v>
      </c>
      <c r="V104" s="267">
        <f t="shared" si="6"/>
        <v>7.7307448812587208E-4</v>
      </c>
      <c r="W104" s="267">
        <f t="shared" si="6"/>
        <v>8.2139599227297239E-4</v>
      </c>
      <c r="X104" s="267">
        <f t="shared" si="6"/>
        <v>7.8096047943276945E-4</v>
      </c>
      <c r="Y104" s="267">
        <f t="shared" si="6"/>
        <v>7.6232069982214851E-4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1.4995686382669887E-3</v>
      </c>
      <c r="C105" s="268">
        <f t="shared" si="7"/>
        <v>1.6066887076043484E-3</v>
      </c>
      <c r="D105" s="268">
        <f t="shared" si="7"/>
        <v>1.5852655091869116E-3</v>
      </c>
      <c r="E105" s="268">
        <f t="shared" si="7"/>
        <v>1.5493403521901255E-3</v>
      </c>
      <c r="F105" s="268">
        <f t="shared" si="7"/>
        <v>1.5910262032826025E-3</v>
      </c>
      <c r="G105" s="268">
        <f t="shared" si="7"/>
        <v>1.7090488459722462E-3</v>
      </c>
      <c r="H105" s="268">
        <f t="shared" si="7"/>
        <v>1.6919687202295603E-3</v>
      </c>
      <c r="I105" s="268">
        <f t="shared" si="7"/>
        <v>1.7414554310152784E-3</v>
      </c>
      <c r="J105" s="268">
        <f t="shared" si="7"/>
        <v>1.613853839559649E-3</v>
      </c>
      <c r="K105" s="268">
        <f t="shared" si="7"/>
        <v>1.691241953487996E-3</v>
      </c>
      <c r="L105" s="268">
        <f t="shared" si="7"/>
        <v>1.7013078377446896E-3</v>
      </c>
      <c r="M105" s="268">
        <f t="shared" si="7"/>
        <v>1.7785873431334473E-3</v>
      </c>
      <c r="N105" s="268">
        <f t="shared" si="7"/>
        <v>1.8244309764142129E-3</v>
      </c>
      <c r="O105" s="268">
        <f t="shared" si="7"/>
        <v>1.8455681507883852E-3</v>
      </c>
      <c r="P105" s="268">
        <f t="shared" si="7"/>
        <v>1.9825126207794141E-3</v>
      </c>
      <c r="Q105" s="268">
        <f t="shared" si="7"/>
        <v>1.8803501151115089E-3</v>
      </c>
      <c r="R105" s="268">
        <f t="shared" si="7"/>
        <v>1.9155529098852325E-3</v>
      </c>
      <c r="S105" s="268">
        <f t="shared" si="7"/>
        <v>2.0095633687945576E-3</v>
      </c>
      <c r="T105" s="268">
        <f t="shared" si="7"/>
        <v>2.2067726930382827E-3</v>
      </c>
      <c r="U105" s="268">
        <f t="shared" si="7"/>
        <v>2.0820759068450262E-3</v>
      </c>
      <c r="V105" s="268">
        <f t="shared" si="7"/>
        <v>2.1329485652769376E-3</v>
      </c>
      <c r="W105" s="268">
        <f t="shared" si="7"/>
        <v>2.2656833470299873E-3</v>
      </c>
      <c r="X105" s="268">
        <f t="shared" si="7"/>
        <v>2.3464325872327176E-3</v>
      </c>
      <c r="Y105" s="268">
        <f t="shared" si="7"/>
        <v>2.5075117340486062E-3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0.16698940589693712</v>
      </c>
      <c r="C106" s="269">
        <f t="shared" si="8"/>
        <v>0.16376348037087946</v>
      </c>
      <c r="D106" s="269">
        <f t="shared" si="8"/>
        <v>0.15952366927691067</v>
      </c>
      <c r="E106" s="269">
        <f t="shared" si="8"/>
        <v>0.16145010609282015</v>
      </c>
      <c r="F106" s="269">
        <f t="shared" si="8"/>
        <v>0.1588871590885412</v>
      </c>
      <c r="G106" s="269">
        <f t="shared" si="8"/>
        <v>0.15794558356621857</v>
      </c>
      <c r="H106" s="269">
        <f t="shared" si="8"/>
        <v>0.1587370210017274</v>
      </c>
      <c r="I106" s="269">
        <f t="shared" si="8"/>
        <v>0.15892644320655827</v>
      </c>
      <c r="J106" s="269">
        <f t="shared" si="8"/>
        <v>0.15904924612547092</v>
      </c>
      <c r="K106" s="269">
        <f t="shared" si="8"/>
        <v>0.15835013324355329</v>
      </c>
      <c r="L106" s="269">
        <f t="shared" si="8"/>
        <v>0.15984757795320381</v>
      </c>
      <c r="M106" s="269">
        <f t="shared" si="8"/>
        <v>0.15923896484981545</v>
      </c>
      <c r="N106" s="269">
        <f t="shared" si="8"/>
        <v>0.15899352499616409</v>
      </c>
      <c r="O106" s="269">
        <f t="shared" si="8"/>
        <v>0.15877502583166589</v>
      </c>
      <c r="P106" s="269">
        <f t="shared" si="8"/>
        <v>0.15760266797882769</v>
      </c>
      <c r="Q106" s="269">
        <f t="shared" si="8"/>
        <v>0.15787792513549032</v>
      </c>
      <c r="R106" s="269">
        <f t="shared" si="8"/>
        <v>0.1594630749501548</v>
      </c>
      <c r="S106" s="269">
        <f t="shared" si="8"/>
        <v>0.16034778342461004</v>
      </c>
      <c r="T106" s="269">
        <f t="shared" si="8"/>
        <v>0.16154028317836058</v>
      </c>
      <c r="U106" s="269">
        <f t="shared" si="8"/>
        <v>0.15803849225589095</v>
      </c>
      <c r="V106" s="269">
        <f t="shared" si="8"/>
        <v>0.15582875784284644</v>
      </c>
      <c r="W106" s="269">
        <f t="shared" si="8"/>
        <v>0.16414226009785429</v>
      </c>
      <c r="X106" s="269">
        <f t="shared" si="8"/>
        <v>0.15996158023483772</v>
      </c>
      <c r="Y106" s="269">
        <f t="shared" si="8"/>
        <v>0.15720199754428957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0.35658552833520174</v>
      </c>
      <c r="C107" s="269">
        <f t="shared" si="9"/>
        <v>0.3235147010917192</v>
      </c>
      <c r="D107" s="269">
        <f t="shared" si="9"/>
        <v>0.34045916218913741</v>
      </c>
      <c r="E107" s="269">
        <f t="shared" si="9"/>
        <v>0.34857596288859583</v>
      </c>
      <c r="F107" s="269">
        <f t="shared" si="9"/>
        <v>0.33854580206499957</v>
      </c>
      <c r="G107" s="269">
        <f t="shared" si="9"/>
        <v>0.36147738448738365</v>
      </c>
      <c r="H107" s="269">
        <f t="shared" si="9"/>
        <v>0.36447123399443027</v>
      </c>
      <c r="I107" s="269">
        <f t="shared" si="9"/>
        <v>0.35629491976255423</v>
      </c>
      <c r="J107" s="269">
        <f t="shared" si="9"/>
        <v>0.35914503582735402</v>
      </c>
      <c r="K107" s="269">
        <f t="shared" si="9"/>
        <v>0.35544984955943765</v>
      </c>
      <c r="L107" s="269">
        <f t="shared" si="9"/>
        <v>0.34835722921733842</v>
      </c>
      <c r="M107" s="269">
        <f t="shared" si="9"/>
        <v>0.34737071302306916</v>
      </c>
      <c r="N107" s="269">
        <f t="shared" si="9"/>
        <v>0.34245314176592273</v>
      </c>
      <c r="O107" s="269">
        <f t="shared" si="9"/>
        <v>0.34494969424760741</v>
      </c>
      <c r="P107" s="269">
        <f t="shared" si="9"/>
        <v>0.34418621909151059</v>
      </c>
      <c r="Q107" s="269">
        <f t="shared" si="9"/>
        <v>0.33709366456408607</v>
      </c>
      <c r="R107" s="269">
        <f t="shared" si="9"/>
        <v>0.33927700794829935</v>
      </c>
      <c r="S107" s="269">
        <f t="shared" si="9"/>
        <v>0.33727651501191669</v>
      </c>
      <c r="T107" s="269">
        <f t="shared" si="9"/>
        <v>0.32175442422064676</v>
      </c>
      <c r="U107" s="269">
        <f t="shared" si="9"/>
        <v>0.34380340940301796</v>
      </c>
      <c r="V107" s="269">
        <f t="shared" si="9"/>
        <v>0.35009312031835194</v>
      </c>
      <c r="W107" s="269">
        <f t="shared" si="9"/>
        <v>0.31803676900858335</v>
      </c>
      <c r="X107" s="269">
        <f t="shared" si="9"/>
        <v>0.33500860836557855</v>
      </c>
      <c r="Y107" s="269">
        <f t="shared" si="9"/>
        <v>0.34821217579810371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0.32741294230050594</v>
      </c>
      <c r="C108" s="269">
        <f t="shared" si="10"/>
        <v>0.34997345944186714</v>
      </c>
      <c r="D108" s="269">
        <f t="shared" si="10"/>
        <v>0.34520617267069315</v>
      </c>
      <c r="E108" s="269">
        <f t="shared" si="10"/>
        <v>0.33738049411315069</v>
      </c>
      <c r="F108" s="269">
        <f t="shared" si="10"/>
        <v>0.34648364213909144</v>
      </c>
      <c r="G108" s="269">
        <f t="shared" si="10"/>
        <v>0.33027896600496981</v>
      </c>
      <c r="H108" s="269">
        <f t="shared" si="10"/>
        <v>0.32757582221443626</v>
      </c>
      <c r="I108" s="269">
        <f t="shared" si="10"/>
        <v>0.33420544781759137</v>
      </c>
      <c r="J108" s="269">
        <f t="shared" si="10"/>
        <v>0.33224600550844485</v>
      </c>
      <c r="K108" s="269">
        <f t="shared" si="10"/>
        <v>0.33450096573912291</v>
      </c>
      <c r="L108" s="269">
        <f t="shared" si="10"/>
        <v>0.33863935337986284</v>
      </c>
      <c r="M108" s="269">
        <f t="shared" si="10"/>
        <v>0.33959206170159839</v>
      </c>
      <c r="N108" s="269">
        <f t="shared" si="10"/>
        <v>0.34342676711254416</v>
      </c>
      <c r="O108" s="269">
        <f t="shared" si="10"/>
        <v>0.34123332809697615</v>
      </c>
      <c r="P108" s="269">
        <f t="shared" si="10"/>
        <v>0.34313615824255767</v>
      </c>
      <c r="Q108" s="269">
        <f t="shared" si="10"/>
        <v>0.34746428821955183</v>
      </c>
      <c r="R108" s="269">
        <f t="shared" si="10"/>
        <v>0.34384093971887231</v>
      </c>
      <c r="S108" s="269">
        <f t="shared" si="10"/>
        <v>0.34494048668379546</v>
      </c>
      <c r="T108" s="269">
        <f t="shared" si="10"/>
        <v>0.35518522422039089</v>
      </c>
      <c r="U108" s="269">
        <f t="shared" si="10"/>
        <v>0.34233036382246279</v>
      </c>
      <c r="V108" s="269">
        <f t="shared" si="10"/>
        <v>0.33970446485369876</v>
      </c>
      <c r="W108" s="269">
        <f t="shared" si="10"/>
        <v>0.35407904469458029</v>
      </c>
      <c r="X108" s="269">
        <f t="shared" si="10"/>
        <v>0.34501507620347033</v>
      </c>
      <c r="Y108" s="269">
        <f t="shared" si="10"/>
        <v>0.33811771338018154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0.18518548165689916</v>
      </c>
      <c r="C109" s="270">
        <f t="shared" si="11"/>
        <v>0.1846608550189224</v>
      </c>
      <c r="D109" s="270">
        <f t="shared" si="11"/>
        <v>0.18387608807708644</v>
      </c>
      <c r="E109" s="270">
        <f t="shared" si="11"/>
        <v>0.18507353825650649</v>
      </c>
      <c r="F109" s="270">
        <f t="shared" si="11"/>
        <v>0.18733023722173853</v>
      </c>
      <c r="G109" s="270">
        <f t="shared" si="11"/>
        <v>0.2267860461316733</v>
      </c>
      <c r="H109" s="270">
        <f t="shared" si="11"/>
        <v>0.22189877390656593</v>
      </c>
      <c r="I109" s="270">
        <f t="shared" si="11"/>
        <v>0.21855014915504134</v>
      </c>
      <c r="J109" s="270">
        <f t="shared" si="11"/>
        <v>0.2205466836017145</v>
      </c>
      <c r="K109" s="270">
        <f t="shared" si="11"/>
        <v>0.22317362060642207</v>
      </c>
      <c r="L109" s="270">
        <f t="shared" si="11"/>
        <v>0.2202870058121007</v>
      </c>
      <c r="M109" s="270">
        <f t="shared" si="11"/>
        <v>0.22223137927048145</v>
      </c>
      <c r="N109" s="270">
        <f t="shared" si="11"/>
        <v>0.22648429790644262</v>
      </c>
      <c r="O109" s="270">
        <f t="shared" si="11"/>
        <v>0.22407337500784441</v>
      </c>
      <c r="P109" s="270">
        <f t="shared" si="11"/>
        <v>0.22991013710830227</v>
      </c>
      <c r="Q109" s="270">
        <f t="shared" si="11"/>
        <v>0.22796704963653333</v>
      </c>
      <c r="R109" s="270">
        <f t="shared" si="11"/>
        <v>0.22276975618856129</v>
      </c>
      <c r="S109" s="270">
        <f t="shared" si="11"/>
        <v>0.22732647000587169</v>
      </c>
      <c r="T109" s="270">
        <f t="shared" si="11"/>
        <v>0.23040062317211402</v>
      </c>
      <c r="U109" s="270">
        <f t="shared" si="11"/>
        <v>0.22294990597712</v>
      </c>
      <c r="V109" s="270">
        <f t="shared" si="11"/>
        <v>0.2263456007699198</v>
      </c>
      <c r="W109" s="270">
        <f t="shared" si="11"/>
        <v>0.22272688251611006</v>
      </c>
      <c r="X109" s="270">
        <f t="shared" si="11"/>
        <v>0.23770217075823893</v>
      </c>
      <c r="Y109" s="270">
        <f t="shared" si="11"/>
        <v>0.23156953076724587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0.14222746064360675</v>
      </c>
      <c r="C110" s="270">
        <f t="shared" si="12"/>
        <v>0.1653126044229446</v>
      </c>
      <c r="D110" s="270">
        <f t="shared" si="12"/>
        <v>0.16133008459360654</v>
      </c>
      <c r="E110" s="270">
        <f t="shared" si="12"/>
        <v>0.15230695585664417</v>
      </c>
      <c r="F110" s="270">
        <f t="shared" si="12"/>
        <v>0.15915340491735289</v>
      </c>
      <c r="G110" s="270">
        <f t="shared" si="12"/>
        <v>0.10349291987329647</v>
      </c>
      <c r="H110" s="270">
        <f t="shared" si="12"/>
        <v>0.10567704830787022</v>
      </c>
      <c r="I110" s="270">
        <f t="shared" si="12"/>
        <v>0.11565529866255012</v>
      </c>
      <c r="J110" s="270">
        <f t="shared" si="12"/>
        <v>0.11169932190673044</v>
      </c>
      <c r="K110" s="270">
        <f t="shared" si="12"/>
        <v>0.11132734513270082</v>
      </c>
      <c r="L110" s="270">
        <f t="shared" si="12"/>
        <v>0.11835234756776215</v>
      </c>
      <c r="M110" s="270">
        <f t="shared" si="12"/>
        <v>0.11736068243111693</v>
      </c>
      <c r="N110" s="270">
        <f t="shared" si="12"/>
        <v>0.1169424692061015</v>
      </c>
      <c r="O110" s="270">
        <f t="shared" si="12"/>
        <v>0.1171599530891317</v>
      </c>
      <c r="P110" s="270">
        <f t="shared" si="12"/>
        <v>0.1132260211342553</v>
      </c>
      <c r="Q110" s="270">
        <f t="shared" si="12"/>
        <v>0.11949723858301856</v>
      </c>
      <c r="R110" s="270">
        <f t="shared" si="12"/>
        <v>0.12107118353031102</v>
      </c>
      <c r="S110" s="270">
        <f t="shared" si="12"/>
        <v>0.11761401667792382</v>
      </c>
      <c r="T110" s="270">
        <f t="shared" si="12"/>
        <v>0.12478460104827675</v>
      </c>
      <c r="U110" s="270">
        <f t="shared" si="12"/>
        <v>0.11938045784534283</v>
      </c>
      <c r="V110" s="270">
        <f t="shared" si="12"/>
        <v>0.11335886408377882</v>
      </c>
      <c r="W110" s="270">
        <f t="shared" si="12"/>
        <v>0.13135216217847023</v>
      </c>
      <c r="X110" s="270">
        <f t="shared" si="12"/>
        <v>0.10731290544523141</v>
      </c>
      <c r="Y110" s="270">
        <f t="shared" si="12"/>
        <v>0.10654818261293574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0.11321196043323652</v>
      </c>
      <c r="C111" s="269">
        <f t="shared" si="13"/>
        <v>0.12351091051560718</v>
      </c>
      <c r="D111" s="269">
        <f t="shared" si="13"/>
        <v>0.11622429058427797</v>
      </c>
      <c r="E111" s="269">
        <f t="shared" si="13"/>
        <v>0.1152441266358938</v>
      </c>
      <c r="F111" s="269">
        <f t="shared" si="13"/>
        <v>0.11736292780159835</v>
      </c>
      <c r="G111" s="269">
        <f t="shared" si="13"/>
        <v>0.11491320110439873</v>
      </c>
      <c r="H111" s="269">
        <f t="shared" si="13"/>
        <v>0.11412575492591485</v>
      </c>
      <c r="I111" s="269">
        <f t="shared" si="13"/>
        <v>0.11435984085474223</v>
      </c>
      <c r="J111" s="269">
        <f t="shared" si="13"/>
        <v>0.11392954662210586</v>
      </c>
      <c r="K111" s="269">
        <f t="shared" si="13"/>
        <v>0.11558223659110524</v>
      </c>
      <c r="L111" s="269">
        <f t="shared" si="13"/>
        <v>0.11625805912399059</v>
      </c>
      <c r="M111" s="269">
        <f t="shared" si="13"/>
        <v>0.11677796015051295</v>
      </c>
      <c r="N111" s="269">
        <f t="shared" si="13"/>
        <v>0.1175193865435897</v>
      </c>
      <c r="O111" s="269">
        <f t="shared" si="13"/>
        <v>0.117624952974342</v>
      </c>
      <c r="P111" s="269">
        <f t="shared" si="13"/>
        <v>0.11742561724447363</v>
      </c>
      <c r="Q111" s="269">
        <f t="shared" si="13"/>
        <v>0.11920490374972748</v>
      </c>
      <c r="R111" s="269">
        <f t="shared" si="13"/>
        <v>0.11949782680899526</v>
      </c>
      <c r="S111" s="269">
        <f t="shared" si="13"/>
        <v>0.11942198343408603</v>
      </c>
      <c r="T111" s="269">
        <f t="shared" si="13"/>
        <v>0.12180519831386816</v>
      </c>
      <c r="U111" s="269">
        <f t="shared" si="13"/>
        <v>0.11799451411328042</v>
      </c>
      <c r="V111" s="269">
        <f t="shared" si="13"/>
        <v>0.1169885117612863</v>
      </c>
      <c r="W111" s="269">
        <f t="shared" si="13"/>
        <v>0.12402058560430432</v>
      </c>
      <c r="X111" s="269">
        <f t="shared" si="13"/>
        <v>0.1220565047467463</v>
      </c>
      <c r="Y111" s="269">
        <f t="shared" si="13"/>
        <v>0.11919877763148654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4.2537526672257832E-2</v>
      </c>
      <c r="C112" s="270">
        <f t="shared" si="14"/>
        <v>4.3038505382560925E-2</v>
      </c>
      <c r="D112" s="270">
        <f t="shared" si="14"/>
        <v>4.3272134460148361E-2</v>
      </c>
      <c r="E112" s="270">
        <f t="shared" si="14"/>
        <v>4.3731232645827151E-2</v>
      </c>
      <c r="F112" s="270">
        <f t="shared" si="14"/>
        <v>4.4041979309595747E-2</v>
      </c>
      <c r="G112" s="270">
        <f t="shared" si="14"/>
        <v>5.3240765333388916E-2</v>
      </c>
      <c r="H112" s="270">
        <f t="shared" si="14"/>
        <v>5.1999632247699934E-2</v>
      </c>
      <c r="I112" s="270">
        <f t="shared" si="14"/>
        <v>5.1813644327960769E-2</v>
      </c>
      <c r="J112" s="270">
        <f t="shared" si="14"/>
        <v>5.0838701350425022E-2</v>
      </c>
      <c r="K112" s="270">
        <f t="shared" si="14"/>
        <v>5.2874751225039936E-2</v>
      </c>
      <c r="L112" s="270">
        <f t="shared" si="14"/>
        <v>5.2122398914039671E-2</v>
      </c>
      <c r="M112" s="270">
        <f t="shared" si="14"/>
        <v>5.2603413439982989E-2</v>
      </c>
      <c r="N112" s="270">
        <f t="shared" si="14"/>
        <v>5.384768207869229E-2</v>
      </c>
      <c r="O112" s="270">
        <f t="shared" si="14"/>
        <v>5.3417528047573E-2</v>
      </c>
      <c r="P112" s="270">
        <f t="shared" si="14"/>
        <v>5.4844642715049123E-2</v>
      </c>
      <c r="Q112" s="270">
        <f t="shared" si="14"/>
        <v>5.4381815736195202E-2</v>
      </c>
      <c r="R112" s="270">
        <f t="shared" si="14"/>
        <v>5.3140885596242554E-2</v>
      </c>
      <c r="S112" s="270">
        <f t="shared" si="14"/>
        <v>5.4253159590543783E-2</v>
      </c>
      <c r="T112" s="270">
        <f t="shared" si="14"/>
        <v>5.5020216660623483E-2</v>
      </c>
      <c r="U112" s="270">
        <f t="shared" si="14"/>
        <v>5.324928755518378E-2</v>
      </c>
      <c r="V112" s="270">
        <f t="shared" si="14"/>
        <v>5.406617033110956E-2</v>
      </c>
      <c r="W112" s="270">
        <f t="shared" si="14"/>
        <v>5.3173182168528246E-2</v>
      </c>
      <c r="X112" s="270">
        <f t="shared" si="14"/>
        <v>5.6758261098694543E-2</v>
      </c>
      <c r="Y112" s="270">
        <f t="shared" si="14"/>
        <v>5.5311956432133061E-2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3.5196448071674789E-2</v>
      </c>
      <c r="C113" s="270">
        <f t="shared" si="15"/>
        <v>3.9963097720181077E-2</v>
      </c>
      <c r="D113" s="270">
        <f t="shared" si="15"/>
        <v>3.3790484106558556E-2</v>
      </c>
      <c r="E113" s="270">
        <f t="shared" si="15"/>
        <v>3.4678428322007286E-2</v>
      </c>
      <c r="F113" s="270">
        <f t="shared" si="15"/>
        <v>3.4629565230902999E-2</v>
      </c>
      <c r="G113" s="270">
        <f t="shared" si="15"/>
        <v>3.6179852026775317E-2</v>
      </c>
      <c r="H113" s="270">
        <f t="shared" si="15"/>
        <v>3.6050615128125095E-2</v>
      </c>
      <c r="I113" s="270">
        <f t="shared" si="15"/>
        <v>3.4571884791796674E-2</v>
      </c>
      <c r="J113" s="270">
        <f t="shared" si="15"/>
        <v>3.4876265104451284E-2</v>
      </c>
      <c r="K113" s="270">
        <f t="shared" si="15"/>
        <v>3.573417724475151E-2</v>
      </c>
      <c r="L113" s="270">
        <f t="shared" si="15"/>
        <v>3.5422832319185381E-2</v>
      </c>
      <c r="M113" s="270">
        <f t="shared" si="15"/>
        <v>3.571361485293062E-2</v>
      </c>
      <c r="N113" s="270">
        <f t="shared" si="15"/>
        <v>3.5500629879037501E-2</v>
      </c>
      <c r="O113" s="270">
        <f t="shared" si="15"/>
        <v>3.6107198881520877E-2</v>
      </c>
      <c r="P113" s="270">
        <f t="shared" si="15"/>
        <v>3.5448667639926927E-2</v>
      </c>
      <c r="Q113" s="270">
        <f t="shared" si="15"/>
        <v>3.6191700033424402E-2</v>
      </c>
      <c r="R113" s="270">
        <f t="shared" si="15"/>
        <v>3.7350506462373825E-2</v>
      </c>
      <c r="S113" s="270">
        <f t="shared" si="15"/>
        <v>3.7008968611966987E-2</v>
      </c>
      <c r="T113" s="270">
        <f t="shared" si="15"/>
        <v>3.6938419063079951E-2</v>
      </c>
      <c r="U113" s="270">
        <f t="shared" si="15"/>
        <v>3.6198601566431336E-2</v>
      </c>
      <c r="V113" s="270">
        <f t="shared" si="15"/>
        <v>3.581948585902308E-2</v>
      </c>
      <c r="W113" s="270">
        <f t="shared" si="15"/>
        <v>3.9419023406176229E-2</v>
      </c>
      <c r="X113" s="270">
        <f t="shared" si="15"/>
        <v>3.9622161271169624E-2</v>
      </c>
      <c r="Y113" s="270">
        <f t="shared" si="15"/>
        <v>3.8409454269791136E-2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3.5477985689303902E-2</v>
      </c>
      <c r="C114" s="271">
        <f t="shared" si="16"/>
        <v>4.0509307412865202E-2</v>
      </c>
      <c r="D114" s="271">
        <f t="shared" si="16"/>
        <v>3.9161672017571043E-2</v>
      </c>
      <c r="E114" s="271">
        <f t="shared" si="16"/>
        <v>3.6834465668059355E-2</v>
      </c>
      <c r="F114" s="271">
        <f t="shared" si="16"/>
        <v>3.869138326109961E-2</v>
      </c>
      <c r="G114" s="271">
        <f t="shared" si="16"/>
        <v>2.5492583744234496E-2</v>
      </c>
      <c r="H114" s="271">
        <f t="shared" si="16"/>
        <v>2.6075507550089819E-2</v>
      </c>
      <c r="I114" s="271">
        <f t="shared" si="16"/>
        <v>2.7974311734984787E-2</v>
      </c>
      <c r="J114" s="271">
        <f t="shared" si="16"/>
        <v>2.8214580167229563E-2</v>
      </c>
      <c r="K114" s="271">
        <f t="shared" si="16"/>
        <v>2.6973308121313794E-2</v>
      </c>
      <c r="L114" s="271">
        <f t="shared" si="16"/>
        <v>2.8712827890765517E-2</v>
      </c>
      <c r="M114" s="271">
        <f t="shared" si="16"/>
        <v>2.8460931857599344E-2</v>
      </c>
      <c r="N114" s="271">
        <f t="shared" si="16"/>
        <v>2.8171074585859917E-2</v>
      </c>
      <c r="O114" s="271">
        <f t="shared" si="16"/>
        <v>2.8100226045248138E-2</v>
      </c>
      <c r="P114" s="271">
        <f t="shared" si="16"/>
        <v>2.7132306889497578E-2</v>
      </c>
      <c r="Q114" s="271">
        <f t="shared" si="16"/>
        <v>2.8631387980107861E-2</v>
      </c>
      <c r="R114" s="271">
        <f t="shared" si="16"/>
        <v>2.9006434750378889E-2</v>
      </c>
      <c r="S114" s="271">
        <f t="shared" si="16"/>
        <v>2.8159855231575256E-2</v>
      </c>
      <c r="T114" s="271">
        <f t="shared" si="16"/>
        <v>2.9846562590164716E-2</v>
      </c>
      <c r="U114" s="271">
        <f t="shared" si="16"/>
        <v>2.8546624991665309E-2</v>
      </c>
      <c r="V114" s="271">
        <f t="shared" si="16"/>
        <v>2.7102855571153661E-2</v>
      </c>
      <c r="W114" s="271">
        <f t="shared" si="16"/>
        <v>3.1428380029599849E-2</v>
      </c>
      <c r="X114" s="271">
        <f t="shared" si="16"/>
        <v>2.5676082376882136E-2</v>
      </c>
      <c r="Y114" s="271">
        <f t="shared" si="16"/>
        <v>2.5477366929562349E-2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0.99999999999999989</v>
      </c>
      <c r="D117" s="232">
        <f t="shared" si="17"/>
        <v>1</v>
      </c>
      <c r="E117" s="232">
        <f t="shared" si="17"/>
        <v>1</v>
      </c>
      <c r="F117" s="232">
        <f t="shared" si="17"/>
        <v>1.0000000000000002</v>
      </c>
      <c r="G117" s="232">
        <f t="shared" si="17"/>
        <v>1</v>
      </c>
      <c r="H117" s="232">
        <f t="shared" si="17"/>
        <v>0.99999999999999978</v>
      </c>
      <c r="I117" s="232">
        <f t="shared" si="17"/>
        <v>0.99999999999999989</v>
      </c>
      <c r="J117" s="232">
        <f t="shared" si="17"/>
        <v>0.99999999999999989</v>
      </c>
      <c r="K117" s="232">
        <f t="shared" si="17"/>
        <v>0.99999999999999978</v>
      </c>
      <c r="L117" s="232">
        <f t="shared" si="17"/>
        <v>0.99999999999999989</v>
      </c>
      <c r="M117" s="232">
        <f t="shared" si="17"/>
        <v>0.99999999999999989</v>
      </c>
      <c r="N117" s="232">
        <f t="shared" si="17"/>
        <v>1</v>
      </c>
      <c r="O117" s="232">
        <f t="shared" si="17"/>
        <v>1.0000000000000002</v>
      </c>
      <c r="P117" s="232">
        <f t="shared" si="17"/>
        <v>0.99999999999999989</v>
      </c>
      <c r="Q117" s="232">
        <f t="shared" si="17"/>
        <v>1</v>
      </c>
      <c r="R117" s="232">
        <f t="shared" si="17"/>
        <v>1</v>
      </c>
      <c r="S117" s="232">
        <f t="shared" si="17"/>
        <v>0.99999999999999989</v>
      </c>
      <c r="T117" s="232">
        <f t="shared" si="17"/>
        <v>1</v>
      </c>
      <c r="U117" s="232">
        <f t="shared" si="17"/>
        <v>1</v>
      </c>
      <c r="V117" s="232">
        <f t="shared" si="17"/>
        <v>1</v>
      </c>
      <c r="W117" s="232">
        <f t="shared" si="17"/>
        <v>0.99999999999999989</v>
      </c>
      <c r="X117" s="232">
        <f t="shared" si="17"/>
        <v>1.0000000000000002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2.5394623138673684E-3</v>
      </c>
      <c r="C118" s="266">
        <f t="shared" si="18"/>
        <v>2.6071716198892724E-3</v>
      </c>
      <c r="D118" s="266">
        <f t="shared" si="18"/>
        <v>2.6194356459568152E-3</v>
      </c>
      <c r="E118" s="266">
        <f t="shared" si="18"/>
        <v>2.5859171668982379E-3</v>
      </c>
      <c r="F118" s="266">
        <f t="shared" si="18"/>
        <v>2.6205808577125242E-3</v>
      </c>
      <c r="G118" s="266">
        <f t="shared" si="18"/>
        <v>2.5212161430256427E-3</v>
      </c>
      <c r="H118" s="266">
        <f t="shared" si="18"/>
        <v>2.5158784878663303E-3</v>
      </c>
      <c r="I118" s="266">
        <f t="shared" si="18"/>
        <v>2.5447505156456275E-3</v>
      </c>
      <c r="J118" s="266">
        <f t="shared" si="18"/>
        <v>2.5306091864221521E-3</v>
      </c>
      <c r="K118" s="266">
        <f t="shared" si="18"/>
        <v>2.5407896687248445E-3</v>
      </c>
      <c r="L118" s="266">
        <f t="shared" si="18"/>
        <v>2.5590025266000785E-3</v>
      </c>
      <c r="M118" s="266">
        <f t="shared" si="18"/>
        <v>2.558254943813185E-3</v>
      </c>
      <c r="N118" s="266">
        <f t="shared" si="18"/>
        <v>2.5706774239872038E-3</v>
      </c>
      <c r="O118" s="266">
        <f t="shared" si="18"/>
        <v>2.5675583967615869E-3</v>
      </c>
      <c r="P118" s="266">
        <f t="shared" si="18"/>
        <v>2.5693444390634652E-3</v>
      </c>
      <c r="Q118" s="266">
        <f t="shared" si="18"/>
        <v>2.5886658109641266E-3</v>
      </c>
      <c r="R118" s="266">
        <f t="shared" si="18"/>
        <v>2.5734094959069045E-3</v>
      </c>
      <c r="S118" s="266">
        <f t="shared" si="18"/>
        <v>2.5685201547080137E-3</v>
      </c>
      <c r="T118" s="266">
        <f t="shared" si="18"/>
        <v>2.5971749230979534E-3</v>
      </c>
      <c r="U118" s="266">
        <f t="shared" si="18"/>
        <v>2.5724016910216563E-3</v>
      </c>
      <c r="V118" s="266">
        <f t="shared" si="18"/>
        <v>2.5646881845369659E-3</v>
      </c>
      <c r="W118" s="266">
        <f t="shared" si="18"/>
        <v>2.5868296029073791E-3</v>
      </c>
      <c r="X118" s="266">
        <f t="shared" si="18"/>
        <v>2.5453852424238512E-3</v>
      </c>
      <c r="Y118" s="266">
        <f t="shared" si="18"/>
        <v>2.5381119045001176E-3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1.8763935606148951E-3</v>
      </c>
      <c r="C119" s="267">
        <f t="shared" si="19"/>
        <v>1.9264235630762102E-3</v>
      </c>
      <c r="D119" s="267">
        <f t="shared" si="19"/>
        <v>1.935485378805739E-3</v>
      </c>
      <c r="E119" s="267">
        <f t="shared" si="19"/>
        <v>1.9107187745038491E-3</v>
      </c>
      <c r="F119" s="267">
        <f t="shared" si="19"/>
        <v>1.9363315689430068E-3</v>
      </c>
      <c r="G119" s="267">
        <f t="shared" si="19"/>
        <v>1.8629115737839282E-3</v>
      </c>
      <c r="H119" s="267">
        <f t="shared" si="19"/>
        <v>1.8589676122157562E-3</v>
      </c>
      <c r="I119" s="267">
        <f t="shared" si="19"/>
        <v>1.8803009813747034E-3</v>
      </c>
      <c r="J119" s="267">
        <f t="shared" si="19"/>
        <v>1.8698520375378279E-3</v>
      </c>
      <c r="K119" s="267">
        <f t="shared" si="19"/>
        <v>1.8773743352039172E-3</v>
      </c>
      <c r="L119" s="267">
        <f t="shared" si="19"/>
        <v>1.8908317072825912E-3</v>
      </c>
      <c r="M119" s="267">
        <f t="shared" si="19"/>
        <v>1.8902793228192769E-3</v>
      </c>
      <c r="N119" s="267">
        <f t="shared" si="19"/>
        <v>1.8994582193432004E-3</v>
      </c>
      <c r="O119" s="267">
        <f t="shared" si="19"/>
        <v>1.8971535887253039E-3</v>
      </c>
      <c r="P119" s="267">
        <f t="shared" si="19"/>
        <v>1.8984732847317899E-3</v>
      </c>
      <c r="Q119" s="267">
        <f t="shared" si="19"/>
        <v>1.9127497312136565E-3</v>
      </c>
      <c r="R119" s="267">
        <f t="shared" si="19"/>
        <v>1.9014769309930125E-3</v>
      </c>
      <c r="S119" s="267">
        <f t="shared" si="19"/>
        <v>1.8978642259368499E-3</v>
      </c>
      <c r="T119" s="267">
        <f t="shared" si="19"/>
        <v>1.9190370634285417E-3</v>
      </c>
      <c r="U119" s="267">
        <f t="shared" si="19"/>
        <v>1.9007322699729587E-3</v>
      </c>
      <c r="V119" s="267">
        <f t="shared" si="19"/>
        <v>1.895032806027935E-3</v>
      </c>
      <c r="W119" s="267">
        <f t="shared" si="19"/>
        <v>1.9113929680300442E-3</v>
      </c>
      <c r="X119" s="267">
        <f t="shared" si="19"/>
        <v>1.8807699772061864E-3</v>
      </c>
      <c r="Y119" s="267">
        <f t="shared" si="19"/>
        <v>1.8753957511860771E-3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4.6909839015372372E-2</v>
      </c>
      <c r="C120" s="267">
        <f t="shared" si="20"/>
        <v>4.8160589076905291E-2</v>
      </c>
      <c r="D120" s="267">
        <f t="shared" si="20"/>
        <v>4.8387134470143492E-2</v>
      </c>
      <c r="E120" s="267">
        <f t="shared" si="20"/>
        <v>4.7767969362596224E-2</v>
      </c>
      <c r="F120" s="267">
        <f t="shared" si="20"/>
        <v>4.8408289223575193E-2</v>
      </c>
      <c r="G120" s="267">
        <f t="shared" si="20"/>
        <v>4.6572789344598207E-2</v>
      </c>
      <c r="H120" s="267">
        <f t="shared" si="20"/>
        <v>4.6474190305393903E-2</v>
      </c>
      <c r="I120" s="267">
        <f t="shared" si="20"/>
        <v>4.7007524534367615E-2</v>
      </c>
      <c r="J120" s="267">
        <f t="shared" si="20"/>
        <v>4.6746300938445673E-2</v>
      </c>
      <c r="K120" s="267">
        <f t="shared" si="20"/>
        <v>4.6934358380097928E-2</v>
      </c>
      <c r="L120" s="267">
        <f t="shared" si="20"/>
        <v>4.7270792682064786E-2</v>
      </c>
      <c r="M120" s="267">
        <f t="shared" si="20"/>
        <v>4.7256983070481914E-2</v>
      </c>
      <c r="N120" s="267">
        <f t="shared" si="20"/>
        <v>4.7486455483580048E-2</v>
      </c>
      <c r="O120" s="267">
        <f t="shared" si="20"/>
        <v>4.742883971813263E-2</v>
      </c>
      <c r="P120" s="267">
        <f t="shared" si="20"/>
        <v>4.7461832118294758E-2</v>
      </c>
      <c r="Q120" s="267">
        <f t="shared" si="20"/>
        <v>4.7818743280341434E-2</v>
      </c>
      <c r="R120" s="267">
        <f t="shared" si="20"/>
        <v>4.7536923274825331E-2</v>
      </c>
      <c r="S120" s="267">
        <f t="shared" si="20"/>
        <v>4.7446605648421222E-2</v>
      </c>
      <c r="T120" s="267">
        <f t="shared" si="20"/>
        <v>4.7975926585713563E-2</v>
      </c>
      <c r="U120" s="267">
        <f t="shared" si="20"/>
        <v>4.751830674932396E-2</v>
      </c>
      <c r="V120" s="267">
        <f t="shared" si="20"/>
        <v>4.7375820150698356E-2</v>
      </c>
      <c r="W120" s="267">
        <f t="shared" si="20"/>
        <v>4.7784824200751107E-2</v>
      </c>
      <c r="X120" s="267">
        <f t="shared" si="20"/>
        <v>4.7019249430154689E-2</v>
      </c>
      <c r="Y120" s="267">
        <f t="shared" si="20"/>
        <v>4.6884893779651951E-2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1.17274597538431E-3</v>
      </c>
      <c r="C121" s="267">
        <f t="shared" si="21"/>
        <v>1.2040147269226323E-3</v>
      </c>
      <c r="D121" s="267">
        <f t="shared" si="21"/>
        <v>1.2096783617535874E-3</v>
      </c>
      <c r="E121" s="267">
        <f t="shared" si="21"/>
        <v>1.1941992340649061E-3</v>
      </c>
      <c r="F121" s="267">
        <f t="shared" si="21"/>
        <v>1.2102072305893797E-3</v>
      </c>
      <c r="G121" s="267">
        <f t="shared" si="21"/>
        <v>1.1643197336149559E-3</v>
      </c>
      <c r="H121" s="267">
        <f t="shared" si="21"/>
        <v>1.161854757634848E-3</v>
      </c>
      <c r="I121" s="267">
        <f t="shared" si="21"/>
        <v>1.1751881133591901E-3</v>
      </c>
      <c r="J121" s="267">
        <f t="shared" si="21"/>
        <v>1.1686575234611425E-3</v>
      </c>
      <c r="K121" s="267">
        <f t="shared" si="21"/>
        <v>1.1733589595024484E-3</v>
      </c>
      <c r="L121" s="267">
        <f t="shared" si="21"/>
        <v>1.1817698170516196E-3</v>
      </c>
      <c r="M121" s="267">
        <f t="shared" si="21"/>
        <v>1.181424576762048E-3</v>
      </c>
      <c r="N121" s="267">
        <f t="shared" si="21"/>
        <v>1.1871613870895008E-3</v>
      </c>
      <c r="O121" s="267">
        <f t="shared" si="21"/>
        <v>1.1857209929533158E-3</v>
      </c>
      <c r="P121" s="267">
        <f t="shared" si="21"/>
        <v>1.1865458029573688E-3</v>
      </c>
      <c r="Q121" s="267">
        <f t="shared" si="21"/>
        <v>1.1954685820085363E-3</v>
      </c>
      <c r="R121" s="267">
        <f t="shared" si="21"/>
        <v>1.188423081870633E-3</v>
      </c>
      <c r="S121" s="267">
        <f t="shared" si="21"/>
        <v>1.186165141210531E-3</v>
      </c>
      <c r="T121" s="267">
        <f t="shared" si="21"/>
        <v>1.1993981646428392E-3</v>
      </c>
      <c r="U121" s="267">
        <f t="shared" si="21"/>
        <v>1.187957668733099E-3</v>
      </c>
      <c r="V121" s="267">
        <f t="shared" si="21"/>
        <v>1.1843955037674589E-3</v>
      </c>
      <c r="W121" s="267">
        <f t="shared" si="21"/>
        <v>1.1946206050187775E-3</v>
      </c>
      <c r="X121" s="267">
        <f t="shared" si="21"/>
        <v>1.1754812357538669E-3</v>
      </c>
      <c r="Y121" s="267">
        <f t="shared" si="21"/>
        <v>1.172122344491299E-3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1.6875244084643139E-3</v>
      </c>
      <c r="C122" s="268">
        <f t="shared" si="22"/>
        <v>1.6920062433781042E-3</v>
      </c>
      <c r="D122" s="268">
        <f t="shared" si="22"/>
        <v>1.7058259174604214E-3</v>
      </c>
      <c r="E122" s="268">
        <f t="shared" si="22"/>
        <v>1.7010707136029166E-3</v>
      </c>
      <c r="F122" s="268">
        <f t="shared" si="22"/>
        <v>1.706868461692937E-3</v>
      </c>
      <c r="G122" s="268">
        <f t="shared" si="22"/>
        <v>1.9448674805860235E-3</v>
      </c>
      <c r="H122" s="268">
        <f t="shared" si="22"/>
        <v>1.9373252085854514E-3</v>
      </c>
      <c r="I122" s="268">
        <f t="shared" si="22"/>
        <v>1.9540516139787672E-3</v>
      </c>
      <c r="J122" s="268">
        <f t="shared" si="22"/>
        <v>1.8249276055774056E-3</v>
      </c>
      <c r="K122" s="268">
        <f t="shared" si="22"/>
        <v>1.8973037695582259E-3</v>
      </c>
      <c r="L122" s="268">
        <f t="shared" si="22"/>
        <v>1.880174101640048E-3</v>
      </c>
      <c r="M122" s="268">
        <f t="shared" si="22"/>
        <v>1.9624816211413583E-3</v>
      </c>
      <c r="N122" s="268">
        <f t="shared" si="22"/>
        <v>1.9922549363414039E-3</v>
      </c>
      <c r="O122" s="268">
        <f t="shared" si="22"/>
        <v>2.024849139355865E-3</v>
      </c>
      <c r="P122" s="268">
        <f t="shared" si="22"/>
        <v>2.1707880812443644E-3</v>
      </c>
      <c r="Q122" s="268">
        <f t="shared" si="22"/>
        <v>2.028228781864518E-3</v>
      </c>
      <c r="R122" s="268">
        <f t="shared" si="22"/>
        <v>2.0810217298003943E-3</v>
      </c>
      <c r="S122" s="268">
        <f t="shared" si="22"/>
        <v>2.1791218844510276E-3</v>
      </c>
      <c r="T122" s="268">
        <f t="shared" si="22"/>
        <v>2.3226156891394041E-3</v>
      </c>
      <c r="U122" s="268">
        <f t="shared" si="22"/>
        <v>2.2771360752991934E-3</v>
      </c>
      <c r="V122" s="268">
        <f t="shared" si="22"/>
        <v>2.3586981020213382E-3</v>
      </c>
      <c r="W122" s="268">
        <f t="shared" si="22"/>
        <v>2.3784454790163677E-3</v>
      </c>
      <c r="X122" s="268">
        <f t="shared" si="22"/>
        <v>2.5492433301373572E-3</v>
      </c>
      <c r="Y122" s="268">
        <f t="shared" si="22"/>
        <v>2.7828818782555773E-3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0.1178701894387619</v>
      </c>
      <c r="C123" s="269">
        <f t="shared" si="23"/>
        <v>0.10487434894768308</v>
      </c>
      <c r="D123" s="269">
        <f t="shared" si="23"/>
        <v>0.1040897492735163</v>
      </c>
      <c r="E123" s="269">
        <f t="shared" si="23"/>
        <v>0.10923583600664619</v>
      </c>
      <c r="F123" s="269">
        <f t="shared" si="23"/>
        <v>0.10295709448891917</v>
      </c>
      <c r="G123" s="269">
        <f t="shared" si="23"/>
        <v>0.11019649475769726</v>
      </c>
      <c r="H123" s="269">
        <f t="shared" si="23"/>
        <v>0.11191034084294335</v>
      </c>
      <c r="I123" s="269">
        <f t="shared" si="23"/>
        <v>0.1093464111085357</v>
      </c>
      <c r="J123" s="269">
        <f t="shared" si="23"/>
        <v>0.11058228567392792</v>
      </c>
      <c r="K123" s="269">
        <f t="shared" si="23"/>
        <v>0.10866729157430431</v>
      </c>
      <c r="L123" s="269">
        <f t="shared" si="23"/>
        <v>0.10781496705148194</v>
      </c>
      <c r="M123" s="269">
        <f t="shared" si="23"/>
        <v>0.10707587503010001</v>
      </c>
      <c r="N123" s="269">
        <f t="shared" si="23"/>
        <v>0.10519526655277354</v>
      </c>
      <c r="O123" s="269">
        <f t="shared" si="23"/>
        <v>0.10570900209835964</v>
      </c>
      <c r="P123" s="269">
        <f t="shared" si="23"/>
        <v>0.10430582146820203</v>
      </c>
      <c r="Q123" s="269">
        <f t="shared" si="23"/>
        <v>0.10234500732349959</v>
      </c>
      <c r="R123" s="269">
        <f t="shared" si="23"/>
        <v>0.1049497673425181</v>
      </c>
      <c r="S123" s="269">
        <f t="shared" si="23"/>
        <v>0.10537707177361103</v>
      </c>
      <c r="T123" s="269">
        <f t="shared" si="23"/>
        <v>0.1019965164255186</v>
      </c>
      <c r="U123" s="269">
        <f t="shared" si="23"/>
        <v>0.10467313353694389</v>
      </c>
      <c r="V123" s="269">
        <f t="shared" si="23"/>
        <v>0.10426647765552972</v>
      </c>
      <c r="W123" s="269">
        <f t="shared" si="23"/>
        <v>0.10409989072698203</v>
      </c>
      <c r="X123" s="269">
        <f t="shared" si="23"/>
        <v>0.10529895916275882</v>
      </c>
      <c r="Y123" s="269">
        <f t="shared" si="23"/>
        <v>0.10605425112784037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0.34840208172864506</v>
      </c>
      <c r="C124" s="269">
        <f t="shared" si="24"/>
        <v>0.3576914746216262</v>
      </c>
      <c r="D124" s="269">
        <f t="shared" si="24"/>
        <v>0.35937404033208109</v>
      </c>
      <c r="E124" s="269">
        <f t="shared" si="24"/>
        <v>0.35477546534374005</v>
      </c>
      <c r="F124" s="269">
        <f t="shared" si="24"/>
        <v>0.359531157906747</v>
      </c>
      <c r="G124" s="269">
        <f t="shared" si="24"/>
        <v>0.34589879437127019</v>
      </c>
      <c r="H124" s="269">
        <f t="shared" si="24"/>
        <v>0.34516649361654</v>
      </c>
      <c r="I124" s="269">
        <f t="shared" si="24"/>
        <v>0.34912759771605911</v>
      </c>
      <c r="J124" s="269">
        <f t="shared" si="24"/>
        <v>0.34718747499284952</v>
      </c>
      <c r="K124" s="269">
        <f t="shared" si="24"/>
        <v>0.34858418846557587</v>
      </c>
      <c r="L124" s="269">
        <f t="shared" si="24"/>
        <v>0.35108290544330351</v>
      </c>
      <c r="M124" s="269">
        <f t="shared" si="24"/>
        <v>0.35098034066106742</v>
      </c>
      <c r="N124" s="269">
        <f t="shared" si="24"/>
        <v>0.35268464551695228</v>
      </c>
      <c r="O124" s="269">
        <f t="shared" si="24"/>
        <v>0.35225672990172974</v>
      </c>
      <c r="P124" s="269">
        <f t="shared" si="24"/>
        <v>0.35250176636186215</v>
      </c>
      <c r="Q124" s="269">
        <f t="shared" si="24"/>
        <v>0.35515256616120711</v>
      </c>
      <c r="R124" s="269">
        <f t="shared" si="24"/>
        <v>0.35305947271523702</v>
      </c>
      <c r="S124" s="269">
        <f t="shared" si="24"/>
        <v>0.35238867849132888</v>
      </c>
      <c r="T124" s="269">
        <f t="shared" si="24"/>
        <v>0.35631997564190665</v>
      </c>
      <c r="U124" s="269">
        <f t="shared" si="24"/>
        <v>0.35292120670590132</v>
      </c>
      <c r="V124" s="269">
        <f t="shared" si="24"/>
        <v>0.35186295051441591</v>
      </c>
      <c r="W124" s="269">
        <f t="shared" si="24"/>
        <v>0.35490064719947884</v>
      </c>
      <c r="X124" s="269">
        <f t="shared" si="24"/>
        <v>0.34921467919376209</v>
      </c>
      <c r="Y124" s="269">
        <f t="shared" si="24"/>
        <v>0.34821681202325622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0.37477441214594487</v>
      </c>
      <c r="C125" s="269">
        <f t="shared" si="25"/>
        <v>0.37488296420458694</v>
      </c>
      <c r="D125" s="269">
        <f t="shared" si="25"/>
        <v>0.37783451281982089</v>
      </c>
      <c r="E125" s="269">
        <f t="shared" si="25"/>
        <v>0.37677829829316462</v>
      </c>
      <c r="F125" s="269">
        <f t="shared" si="25"/>
        <v>0.37809055839721939</v>
      </c>
      <c r="G125" s="269">
        <f t="shared" si="25"/>
        <v>0.38230222927050245</v>
      </c>
      <c r="H125" s="269">
        <f t="shared" si="25"/>
        <v>0.38151569974950794</v>
      </c>
      <c r="I125" s="269">
        <f t="shared" si="25"/>
        <v>0.38144117072816885</v>
      </c>
      <c r="J125" s="269">
        <f t="shared" si="25"/>
        <v>0.38214799389845511</v>
      </c>
      <c r="K125" s="269">
        <f t="shared" si="25"/>
        <v>0.38169711467306877</v>
      </c>
      <c r="L125" s="269">
        <f t="shared" si="25"/>
        <v>0.38066501471828179</v>
      </c>
      <c r="M125" s="269">
        <f t="shared" si="25"/>
        <v>0.38113453748087306</v>
      </c>
      <c r="N125" s="269">
        <f t="shared" si="25"/>
        <v>0.38145383953579914</v>
      </c>
      <c r="O125" s="269">
        <f t="shared" si="25"/>
        <v>0.38080654287453902</v>
      </c>
      <c r="P125" s="269">
        <f t="shared" si="25"/>
        <v>0.38217152657620812</v>
      </c>
      <c r="Q125" s="269">
        <f t="shared" si="25"/>
        <v>0.3812227153146367</v>
      </c>
      <c r="R125" s="269">
        <f t="shared" si="25"/>
        <v>0.37995347669753238</v>
      </c>
      <c r="S125" s="269">
        <f t="shared" si="25"/>
        <v>0.38046469534448041</v>
      </c>
      <c r="T125" s="269">
        <f t="shared" si="25"/>
        <v>0.38024631998541342</v>
      </c>
      <c r="U125" s="269">
        <f t="shared" si="25"/>
        <v>0.38082742958575466</v>
      </c>
      <c r="V125" s="269">
        <f t="shared" si="25"/>
        <v>0.38210577772045762</v>
      </c>
      <c r="W125" s="269">
        <f t="shared" si="25"/>
        <v>0.37808076906904825</v>
      </c>
      <c r="X125" s="269">
        <f t="shared" si="25"/>
        <v>0.38126914279745155</v>
      </c>
      <c r="Y125" s="269">
        <f t="shared" si="25"/>
        <v>0.38168939793258333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0.21197323336787594</v>
      </c>
      <c r="C126" s="270">
        <f t="shared" si="26"/>
        <v>0.19780416724299071</v>
      </c>
      <c r="D126" s="270">
        <f t="shared" si="26"/>
        <v>0.20125576440400264</v>
      </c>
      <c r="E126" s="270">
        <f t="shared" si="26"/>
        <v>0.20668560874178687</v>
      </c>
      <c r="F126" s="270">
        <f t="shared" si="26"/>
        <v>0.20441886825761835</v>
      </c>
      <c r="G126" s="270">
        <f t="shared" si="26"/>
        <v>0.26250781892746106</v>
      </c>
      <c r="H126" s="270">
        <f t="shared" si="26"/>
        <v>0.25843746778449045</v>
      </c>
      <c r="I126" s="270">
        <f t="shared" si="26"/>
        <v>0.24943945498463202</v>
      </c>
      <c r="J126" s="270">
        <f t="shared" si="26"/>
        <v>0.2536718916164975</v>
      </c>
      <c r="K126" s="270">
        <f t="shared" si="26"/>
        <v>0.25466212591759435</v>
      </c>
      <c r="L126" s="270">
        <f t="shared" si="26"/>
        <v>0.24762495992497957</v>
      </c>
      <c r="M126" s="270">
        <f t="shared" si="26"/>
        <v>0.24941706095125937</v>
      </c>
      <c r="N126" s="270">
        <f t="shared" si="26"/>
        <v>0.25156252600039897</v>
      </c>
      <c r="O126" s="270">
        <f t="shared" si="26"/>
        <v>0.2500594175921691</v>
      </c>
      <c r="P126" s="270">
        <f t="shared" si="26"/>
        <v>0.25606484762213466</v>
      </c>
      <c r="Q126" s="270">
        <f t="shared" si="26"/>
        <v>0.25011553880838677</v>
      </c>
      <c r="R126" s="270">
        <f t="shared" si="26"/>
        <v>0.2461665659595676</v>
      </c>
      <c r="S126" s="270">
        <f t="shared" si="26"/>
        <v>0.25073802436477871</v>
      </c>
      <c r="T126" s="270">
        <f t="shared" si="26"/>
        <v>0.24665718929000643</v>
      </c>
      <c r="U126" s="270">
        <f t="shared" si="26"/>
        <v>0.24802193609587439</v>
      </c>
      <c r="V126" s="270">
        <f t="shared" si="26"/>
        <v>0.25459765991901939</v>
      </c>
      <c r="W126" s="270">
        <f t="shared" si="26"/>
        <v>0.23782472387395526</v>
      </c>
      <c r="X126" s="270">
        <f t="shared" si="26"/>
        <v>0.26267983383033289</v>
      </c>
      <c r="Y126" s="270">
        <f t="shared" si="26"/>
        <v>0.26141083794298986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0.16280117877806891</v>
      </c>
      <c r="C127" s="270">
        <f t="shared" si="27"/>
        <v>0.17707879696159617</v>
      </c>
      <c r="D127" s="270">
        <f t="shared" si="27"/>
        <v>0.17657874841581822</v>
      </c>
      <c r="E127" s="270">
        <f t="shared" si="27"/>
        <v>0.17009268955137763</v>
      </c>
      <c r="F127" s="270">
        <f t="shared" si="27"/>
        <v>0.1736716901396011</v>
      </c>
      <c r="G127" s="270">
        <f t="shared" si="27"/>
        <v>0.11979441034304125</v>
      </c>
      <c r="H127" s="270">
        <f t="shared" si="27"/>
        <v>0.12307823196501734</v>
      </c>
      <c r="I127" s="270">
        <f t="shared" si="27"/>
        <v>0.13200171574353683</v>
      </c>
      <c r="J127" s="270">
        <f t="shared" si="27"/>
        <v>0.12847610228195755</v>
      </c>
      <c r="K127" s="270">
        <f t="shared" si="27"/>
        <v>0.12703498875547442</v>
      </c>
      <c r="L127" s="270">
        <f t="shared" si="27"/>
        <v>0.13304005479330219</v>
      </c>
      <c r="M127" s="270">
        <f t="shared" si="27"/>
        <v>0.13171747652961363</v>
      </c>
      <c r="N127" s="270">
        <f t="shared" si="27"/>
        <v>0.12989131353540037</v>
      </c>
      <c r="O127" s="270">
        <f t="shared" si="27"/>
        <v>0.13074712528237001</v>
      </c>
      <c r="P127" s="270">
        <f t="shared" si="27"/>
        <v>0.12610667895407343</v>
      </c>
      <c r="Q127" s="270">
        <f t="shared" si="27"/>
        <v>0.13110717650625001</v>
      </c>
      <c r="R127" s="270">
        <f t="shared" si="27"/>
        <v>0.13378691073796478</v>
      </c>
      <c r="S127" s="270">
        <f t="shared" si="27"/>
        <v>0.12972667097970178</v>
      </c>
      <c r="T127" s="270">
        <f t="shared" si="27"/>
        <v>0.13358913069540698</v>
      </c>
      <c r="U127" s="270">
        <f t="shared" si="27"/>
        <v>0.1328054934898803</v>
      </c>
      <c r="V127" s="270">
        <f t="shared" si="27"/>
        <v>0.12750811780143828</v>
      </c>
      <c r="W127" s="270">
        <f t="shared" si="27"/>
        <v>0.14025604519509288</v>
      </c>
      <c r="X127" s="270">
        <f t="shared" si="27"/>
        <v>0.11858930896711875</v>
      </c>
      <c r="Y127" s="270">
        <f t="shared" si="27"/>
        <v>0.12027855998959362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0.10476735141294508</v>
      </c>
      <c r="C128" s="269">
        <f t="shared" si="28"/>
        <v>0.10696100699593225</v>
      </c>
      <c r="D128" s="269">
        <f t="shared" si="28"/>
        <v>0.10284413780046156</v>
      </c>
      <c r="E128" s="269">
        <f t="shared" si="28"/>
        <v>0.10405052510478321</v>
      </c>
      <c r="F128" s="269">
        <f t="shared" si="28"/>
        <v>0.10353891186460147</v>
      </c>
      <c r="G128" s="269">
        <f t="shared" si="28"/>
        <v>0.10753637732492149</v>
      </c>
      <c r="H128" s="269">
        <f t="shared" si="28"/>
        <v>0.10745924941931234</v>
      </c>
      <c r="I128" s="269">
        <f t="shared" si="28"/>
        <v>0.10552300468851043</v>
      </c>
      <c r="J128" s="269">
        <f t="shared" si="28"/>
        <v>0.10594189814332318</v>
      </c>
      <c r="K128" s="269">
        <f t="shared" si="28"/>
        <v>0.10662822017396353</v>
      </c>
      <c r="L128" s="269">
        <f t="shared" si="28"/>
        <v>0.10565454195229364</v>
      </c>
      <c r="M128" s="269">
        <f t="shared" si="28"/>
        <v>0.10595982329294165</v>
      </c>
      <c r="N128" s="269">
        <f t="shared" si="28"/>
        <v>0.10553024094413349</v>
      </c>
      <c r="O128" s="269">
        <f t="shared" si="28"/>
        <v>0.10612360328944299</v>
      </c>
      <c r="P128" s="269">
        <f t="shared" si="28"/>
        <v>0.10573390186743584</v>
      </c>
      <c r="Q128" s="269">
        <f t="shared" si="28"/>
        <v>0.10573585501426443</v>
      </c>
      <c r="R128" s="269">
        <f t="shared" si="28"/>
        <v>0.10675602873131633</v>
      </c>
      <c r="S128" s="269">
        <f t="shared" si="28"/>
        <v>0.10649127733585201</v>
      </c>
      <c r="T128" s="269">
        <f t="shared" si="28"/>
        <v>0.10542303552113898</v>
      </c>
      <c r="U128" s="269">
        <f t="shared" si="28"/>
        <v>0.10612169571704923</v>
      </c>
      <c r="V128" s="269">
        <f t="shared" si="28"/>
        <v>0.10638615936254457</v>
      </c>
      <c r="W128" s="269">
        <f t="shared" si="28"/>
        <v>0.10706258014876724</v>
      </c>
      <c r="X128" s="269">
        <f t="shared" si="28"/>
        <v>0.10904708963035163</v>
      </c>
      <c r="Y128" s="269">
        <f t="shared" si="28"/>
        <v>0.10878613325823498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3.9364604128890396E-2</v>
      </c>
      <c r="C129" s="270">
        <f t="shared" si="29"/>
        <v>3.7271540272038238E-2</v>
      </c>
      <c r="D129" s="270">
        <f t="shared" si="29"/>
        <v>3.8290492778809887E-2</v>
      </c>
      <c r="E129" s="270">
        <f t="shared" si="29"/>
        <v>3.9483640972472214E-2</v>
      </c>
      <c r="F129" s="270">
        <f t="shared" si="29"/>
        <v>3.8854335857977207E-2</v>
      </c>
      <c r="G129" s="270">
        <f t="shared" si="29"/>
        <v>4.9822987915526355E-2</v>
      </c>
      <c r="H129" s="270">
        <f t="shared" si="29"/>
        <v>4.8962142288088005E-2</v>
      </c>
      <c r="I129" s="270">
        <f t="shared" si="29"/>
        <v>4.7809890189450088E-2</v>
      </c>
      <c r="J129" s="270">
        <f t="shared" si="29"/>
        <v>4.7274378595310869E-2</v>
      </c>
      <c r="K129" s="270">
        <f t="shared" si="29"/>
        <v>4.8778608041756655E-2</v>
      </c>
      <c r="L129" s="270">
        <f t="shared" si="29"/>
        <v>4.7368485455656376E-2</v>
      </c>
      <c r="M129" s="270">
        <f t="shared" si="29"/>
        <v>4.7730311314927221E-2</v>
      </c>
      <c r="N129" s="270">
        <f t="shared" si="29"/>
        <v>4.8354225044731226E-2</v>
      </c>
      <c r="O129" s="270">
        <f t="shared" si="29"/>
        <v>4.819437042801538E-2</v>
      </c>
      <c r="P129" s="270">
        <f t="shared" si="29"/>
        <v>4.9383926666653262E-2</v>
      </c>
      <c r="Q129" s="270">
        <f t="shared" si="29"/>
        <v>4.8237174841122471E-2</v>
      </c>
      <c r="R129" s="270">
        <f t="shared" si="29"/>
        <v>4.7474586450747217E-2</v>
      </c>
      <c r="S129" s="270">
        <f t="shared" si="29"/>
        <v>4.8378766607001404E-2</v>
      </c>
      <c r="T129" s="270">
        <f t="shared" si="29"/>
        <v>4.7620284977059696E-2</v>
      </c>
      <c r="U129" s="270">
        <f t="shared" si="29"/>
        <v>4.7891249297028565E-2</v>
      </c>
      <c r="V129" s="270">
        <f t="shared" si="29"/>
        <v>4.9166299548322918E-2</v>
      </c>
      <c r="W129" s="270">
        <f t="shared" si="29"/>
        <v>4.5902525374670343E-2</v>
      </c>
      <c r="X129" s="270">
        <f t="shared" si="29"/>
        <v>5.0708671349670394E-2</v>
      </c>
      <c r="Y129" s="270">
        <f t="shared" si="29"/>
        <v>5.0480164165796516E-2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3.2571104938927266E-2</v>
      </c>
      <c r="C130" s="270">
        <f t="shared" si="30"/>
        <v>3.4608223330094216E-2</v>
      </c>
      <c r="D130" s="270">
        <f t="shared" si="30"/>
        <v>2.9900403661997609E-2</v>
      </c>
      <c r="E130" s="270">
        <f t="shared" si="30"/>
        <v>3.1310130781012906E-2</v>
      </c>
      <c r="F130" s="270">
        <f t="shared" si="30"/>
        <v>3.0550596934776769E-2</v>
      </c>
      <c r="G130" s="270">
        <f t="shared" si="30"/>
        <v>3.3857295608504374E-2</v>
      </c>
      <c r="H130" s="270">
        <f t="shared" si="30"/>
        <v>3.3944765975810039E-2</v>
      </c>
      <c r="I130" s="270">
        <f t="shared" si="30"/>
        <v>3.1900439295024834E-2</v>
      </c>
      <c r="J130" s="270">
        <f t="shared" si="30"/>
        <v>3.2431075474835612E-2</v>
      </c>
      <c r="K130" s="270">
        <f t="shared" si="30"/>
        <v>3.2965893647380985E-2</v>
      </c>
      <c r="L130" s="270">
        <f t="shared" si="30"/>
        <v>3.2192031688271429E-2</v>
      </c>
      <c r="M130" s="270">
        <f t="shared" si="30"/>
        <v>3.2405158594064419E-2</v>
      </c>
      <c r="N130" s="270">
        <f t="shared" si="30"/>
        <v>3.1878910663082322E-2</v>
      </c>
      <c r="O130" s="270">
        <f t="shared" si="30"/>
        <v>3.2576642566916877E-2</v>
      </c>
      <c r="P130" s="270">
        <f t="shared" si="30"/>
        <v>3.1919150467550839E-2</v>
      </c>
      <c r="Q130" s="270">
        <f t="shared" si="30"/>
        <v>3.2102373535641257E-2</v>
      </c>
      <c r="R130" s="270">
        <f t="shared" si="30"/>
        <v>3.3367901722596391E-2</v>
      </c>
      <c r="S130" s="270">
        <f t="shared" si="30"/>
        <v>3.3001732403365208E-2</v>
      </c>
      <c r="T130" s="270">
        <f t="shared" si="30"/>
        <v>3.1970394686664405E-2</v>
      </c>
      <c r="U130" s="270">
        <f t="shared" si="30"/>
        <v>3.2556233734117035E-2</v>
      </c>
      <c r="V130" s="270">
        <f t="shared" si="30"/>
        <v>3.2573262737610742E-2</v>
      </c>
      <c r="W130" s="270">
        <f t="shared" si="30"/>
        <v>3.4029047131538502E-2</v>
      </c>
      <c r="X130" s="270">
        <f t="shared" si="30"/>
        <v>3.5399025889283134E-2</v>
      </c>
      <c r="Y130" s="270">
        <f t="shared" si="30"/>
        <v>3.5054185064611346E-2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3.2831642345127407E-2</v>
      </c>
      <c r="C131" s="271">
        <f t="shared" si="31"/>
        <v>3.5081243393799783E-2</v>
      </c>
      <c r="D131" s="271">
        <f t="shared" si="31"/>
        <v>3.4653241359654072E-2</v>
      </c>
      <c r="E131" s="271">
        <f t="shared" si="31"/>
        <v>3.3256753351298095E-2</v>
      </c>
      <c r="F131" s="271">
        <f t="shared" si="31"/>
        <v>3.4133979071847509E-2</v>
      </c>
      <c r="G131" s="271">
        <f t="shared" si="31"/>
        <v>2.3856093800890762E-2</v>
      </c>
      <c r="H131" s="271">
        <f t="shared" si="31"/>
        <v>2.4552341155414287E-2</v>
      </c>
      <c r="I131" s="271">
        <f t="shared" si="31"/>
        <v>2.5812675204035501E-2</v>
      </c>
      <c r="J131" s="271">
        <f t="shared" si="31"/>
        <v>2.6236444073176709E-2</v>
      </c>
      <c r="K131" s="271">
        <f t="shared" si="31"/>
        <v>2.4883718484825894E-2</v>
      </c>
      <c r="L131" s="271">
        <f t="shared" si="31"/>
        <v>2.609402480836583E-2</v>
      </c>
      <c r="M131" s="271">
        <f t="shared" si="31"/>
        <v>2.5824353383950019E-2</v>
      </c>
      <c r="N131" s="271">
        <f t="shared" si="31"/>
        <v>2.529710523631995E-2</v>
      </c>
      <c r="O131" s="271">
        <f t="shared" si="31"/>
        <v>2.535259029451073E-2</v>
      </c>
      <c r="P131" s="271">
        <f t="shared" si="31"/>
        <v>2.4430824733231729E-2</v>
      </c>
      <c r="Q131" s="271">
        <f t="shared" si="31"/>
        <v>2.5396306637500702E-2</v>
      </c>
      <c r="R131" s="271">
        <f t="shared" si="31"/>
        <v>2.5913540557972733E-2</v>
      </c>
      <c r="S131" s="271">
        <f t="shared" si="31"/>
        <v>2.5110778325485389E-2</v>
      </c>
      <c r="T131" s="271">
        <f t="shared" si="31"/>
        <v>2.5832355857414873E-2</v>
      </c>
      <c r="U131" s="271">
        <f t="shared" si="31"/>
        <v>2.5674212685903631E-2</v>
      </c>
      <c r="V131" s="271">
        <f t="shared" si="31"/>
        <v>2.4646597076610918E-2</v>
      </c>
      <c r="W131" s="271">
        <f t="shared" si="31"/>
        <v>2.7131007642558391E-2</v>
      </c>
      <c r="X131" s="271">
        <f t="shared" si="31"/>
        <v>2.2939392391398087E-2</v>
      </c>
      <c r="Y131" s="271">
        <f t="shared" si="31"/>
        <v>2.3251784027827127E-2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152.50291723561298</v>
      </c>
      <c r="C136" s="272">
        <f t="shared" si="32"/>
        <v>132.82151039649639</v>
      </c>
      <c r="D136" s="272">
        <f t="shared" si="32"/>
        <v>124.22560570951684</v>
      </c>
      <c r="E136" s="272">
        <f t="shared" si="32"/>
        <v>127.28322887143604</v>
      </c>
      <c r="F136" s="272">
        <f t="shared" si="32"/>
        <v>133.46045424024661</v>
      </c>
      <c r="G136" s="272">
        <f t="shared" si="32"/>
        <v>114.18701346458417</v>
      </c>
      <c r="H136" s="272">
        <f t="shared" si="32"/>
        <v>115.05110105752298</v>
      </c>
      <c r="I136" s="272">
        <f t="shared" si="32"/>
        <v>106.60900532440479</v>
      </c>
      <c r="J136" s="272">
        <f t="shared" si="32"/>
        <v>109.7944425400362</v>
      </c>
      <c r="K136" s="272">
        <f t="shared" si="32"/>
        <v>133.18377752946571</v>
      </c>
      <c r="L136" s="272">
        <f t="shared" si="32"/>
        <v>112.76394117192802</v>
      </c>
      <c r="M136" s="272">
        <f t="shared" si="32"/>
        <v>111.22024146202293</v>
      </c>
      <c r="N136" s="272">
        <f t="shared" si="32"/>
        <v>114.4798454343769</v>
      </c>
      <c r="O136" s="272">
        <f t="shared" si="32"/>
        <v>109.03509161201779</v>
      </c>
      <c r="P136" s="272">
        <f t="shared" si="32"/>
        <v>109.76596583824376</v>
      </c>
      <c r="Q136" s="272">
        <f t="shared" si="32"/>
        <v>117.5284477691594</v>
      </c>
      <c r="R136" s="272">
        <f t="shared" si="32"/>
        <v>121.92391574437615</v>
      </c>
      <c r="S136" s="272">
        <f t="shared" si="32"/>
        <v>112.83706846117411</v>
      </c>
      <c r="T136" s="272">
        <f t="shared" si="32"/>
        <v>127.98585339336819</v>
      </c>
      <c r="U136" s="272">
        <f t="shared" si="32"/>
        <v>123.6479229977484</v>
      </c>
      <c r="V136" s="272">
        <f t="shared" si="32"/>
        <v>132.19872975176267</v>
      </c>
      <c r="W136" s="272">
        <f t="shared" si="32"/>
        <v>105.68282397577507</v>
      </c>
      <c r="X136" s="272">
        <f t="shared" si="32"/>
        <v>117.65466675430743</v>
      </c>
      <c r="Y136" s="272">
        <f t="shared" si="32"/>
        <v>126.09325989970685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0.34414083607124196</v>
      </c>
      <c r="C137" s="273">
        <f>IF(C$6=0,0,C$6/ISI!C$8*1000)</f>
        <v>0.32882726076379931</v>
      </c>
      <c r="D137" s="273">
        <f>IF(D$6=0,0,D$6/ISI!D$8*1000)</f>
        <v>0.30240304391623996</v>
      </c>
      <c r="E137" s="273">
        <f>IF(E$6=0,0,E$6/ISI!E$8*1000)</f>
        <v>0.29978524766977011</v>
      </c>
      <c r="F137" s="273">
        <f>IF(F$6=0,0,F$6/ISI!F$8*1000)</f>
        <v>0.32600738741849333</v>
      </c>
      <c r="G137" s="273">
        <f>IF(G$6=0,0,G$6/ISI!G$8*1000)</f>
        <v>0.2529829509211633</v>
      </c>
      <c r="H137" s="273">
        <f>IF(H$6=0,0,H$6/ISI!H$8*1000)</f>
        <v>0.25279602531385997</v>
      </c>
      <c r="I137" s="273">
        <f>IF(I$6=0,0,I$6/ISI!I$8*1000)</f>
        <v>0.24177725109567622</v>
      </c>
      <c r="J137" s="273">
        <f>IF(J$6=0,0,J$6/ISI!J$8*1000)</f>
        <v>0.24571065932692096</v>
      </c>
      <c r="K137" s="273">
        <f>IF(K$6=0,0,K$6/ISI!K$8*1000)</f>
        <v>0.30163998975055267</v>
      </c>
      <c r="L137" s="273">
        <f>IF(L$6=0,0,L$6/ISI!L$8*1000)</f>
        <v>0.2611113784921314</v>
      </c>
      <c r="M137" s="273">
        <f>IF(M$6=0,0,M$6/ISI!M$8*1000)</f>
        <v>0.25786788301433733</v>
      </c>
      <c r="N137" s="273">
        <f>IF(N$6=0,0,N$6/ISI!N$8*1000)</f>
        <v>0.26950023220785374</v>
      </c>
      <c r="O137" s="273">
        <f>IF(O$6=0,0,O$6/ISI!O$8*1000)</f>
        <v>0.25516672401280105</v>
      </c>
      <c r="P137" s="273">
        <f>IF(P$6=0,0,P$6/ISI!P$8*1000)</f>
        <v>0.25756601808907559</v>
      </c>
      <c r="Q137" s="273">
        <f>IF(Q$6=0,0,Q$6/ISI!Q$8*1000)</f>
        <v>0.28205952353987279</v>
      </c>
      <c r="R137" s="273">
        <f>IF(R$6=0,0,R$6/ISI!R$8*1000)</f>
        <v>0.28881206946619759</v>
      </c>
      <c r="S137" s="273">
        <f>IF(S$6=0,0,S$6/ISI!S$8*1000)</f>
        <v>0.26727291839703327</v>
      </c>
      <c r="T137" s="273">
        <f>IF(T$6=0,0,T$6/ISI!T$8*1000)</f>
        <v>0.3158227533903899</v>
      </c>
      <c r="U137" s="273">
        <f>IF(U$6=0,0,U$6/ISI!U$8*1000)</f>
        <v>0.29082597118633124</v>
      </c>
      <c r="V137" s="273">
        <f>IF(V$6=0,0,V$6/ISI!V$8*1000)</f>
        <v>0.30659839600120314</v>
      </c>
      <c r="W137" s="273">
        <f>IF(W$6=0,0,W$6/ISI!W$8*1000)</f>
        <v>0.26042234419737492</v>
      </c>
      <c r="X137" s="273">
        <f>IF(X$6=0,0,X$6/ISI!X$8*1000)</f>
        <v>0.27565093486783993</v>
      </c>
      <c r="Y137" s="273">
        <f>IF(Y$6=0,0,Y$6/ISI!Y$8*1000)</f>
        <v>0.28837050638880168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0.18354177923799567</v>
      </c>
      <c r="C138" s="274">
        <f>IF(C$7=0,0,C$7/ISI!C$8*1000)</f>
        <v>0.17537453907402634</v>
      </c>
      <c r="D138" s="274">
        <f>IF(D$7=0,0,D$7/ISI!D$8*1000)</f>
        <v>0.16128162342199465</v>
      </c>
      <c r="E138" s="274">
        <f>IF(E$7=0,0,E$7/ISI!E$8*1000)</f>
        <v>0.15988546542387738</v>
      </c>
      <c r="F138" s="274">
        <f>IF(F$7=0,0,F$7/ISI!F$8*1000)</f>
        <v>0.17387060662319648</v>
      </c>
      <c r="G138" s="274">
        <f>IF(G$7=0,0,G$7/ISI!G$8*1000)</f>
        <v>0.1349242404912871</v>
      </c>
      <c r="H138" s="274">
        <f>IF(H$7=0,0,H$7/ISI!H$8*1000)</f>
        <v>0.13482454683405873</v>
      </c>
      <c r="I138" s="274">
        <f>IF(I$7=0,0,I$7/ISI!I$8*1000)</f>
        <v>0.12894786725102733</v>
      </c>
      <c r="J138" s="274">
        <f>IF(J$7=0,0,J$7/ISI!J$8*1000)</f>
        <v>0.13104568497435792</v>
      </c>
      <c r="K138" s="274">
        <f>IF(K$7=0,0,K$7/ISI!K$8*1000)</f>
        <v>0.16087466120029484</v>
      </c>
      <c r="L138" s="274">
        <f>IF(L$7=0,0,L$7/ISI!L$8*1000)</f>
        <v>0.13925940186247007</v>
      </c>
      <c r="M138" s="274">
        <f>IF(M$7=0,0,M$7/ISI!M$8*1000)</f>
        <v>0.13752953760764658</v>
      </c>
      <c r="N138" s="274">
        <f>IF(N$7=0,0,N$7/ISI!N$8*1000)</f>
        <v>0.14373345717752212</v>
      </c>
      <c r="O138" s="274">
        <f>IF(O$7=0,0,O$7/ISI!O$8*1000)</f>
        <v>0.13608891947349391</v>
      </c>
      <c r="P138" s="274">
        <f>IF(P$7=0,0,P$7/ISI!P$8*1000)</f>
        <v>0.13736854298084031</v>
      </c>
      <c r="Q138" s="274">
        <f>IF(Q$7=0,0,Q$7/ISI!Q$8*1000)</f>
        <v>0.15043174588793221</v>
      </c>
      <c r="R138" s="274">
        <f>IF(R$7=0,0,R$7/ISI!R$8*1000)</f>
        <v>0.15403310371530546</v>
      </c>
      <c r="S138" s="274">
        <f>IF(S$7=0,0,S$7/ISI!S$8*1000)</f>
        <v>0.1425455564784178</v>
      </c>
      <c r="T138" s="274">
        <f>IF(T$7=0,0,T$7/ISI!T$8*1000)</f>
        <v>0.16843880180820786</v>
      </c>
      <c r="U138" s="274">
        <f>IF(U$7=0,0,U$7/ISI!U$8*1000)</f>
        <v>0.15510718463270989</v>
      </c>
      <c r="V138" s="274">
        <f>IF(V$7=0,0,V$7/ISI!V$8*1000)</f>
        <v>0.16351914453397512</v>
      </c>
      <c r="W138" s="274">
        <f>IF(W$7=0,0,W$7/ISI!W$8*1000)</f>
        <v>0.13889191690526667</v>
      </c>
      <c r="X138" s="274">
        <f>IF(X$7=0,0,X$7/ISI!X$8*1000)</f>
        <v>0.14701383192951462</v>
      </c>
      <c r="Y138" s="274">
        <f>IF(Y$7=0,0,Y$7/ISI!Y$8*1000)</f>
        <v>0.15379760340736087</v>
      </c>
      <c r="DA138" s="77"/>
    </row>
    <row r="139" spans="1:105" ht="12" customHeight="1" x14ac:dyDescent="0.25">
      <c r="A139" s="173" t="s">
        <v>93</v>
      </c>
      <c r="B139" s="274">
        <f>IF(B$8=0,0,B$8/ISI!B$8*1000)</f>
        <v>4.5885444809498921</v>
      </c>
      <c r="C139" s="274">
        <f>IF(C$8=0,0,C$8/ISI!C$8*1000)</f>
        <v>4.3843634768506563</v>
      </c>
      <c r="D139" s="274">
        <f>IF(D$8=0,0,D$8/ISI!D$8*1000)</f>
        <v>4.0320405855498649</v>
      </c>
      <c r="E139" s="274">
        <f>IF(E$8=0,0,E$8/ISI!E$8*1000)</f>
        <v>3.9971366355969353</v>
      </c>
      <c r="F139" s="274">
        <f>IF(F$8=0,0,F$8/ISI!F$8*1000)</f>
        <v>4.346765165579912</v>
      </c>
      <c r="G139" s="274">
        <f>IF(G$8=0,0,G$8/ISI!G$8*1000)</f>
        <v>3.3731060122821765</v>
      </c>
      <c r="H139" s="274">
        <f>IF(H$8=0,0,H$8/ISI!H$8*1000)</f>
        <v>3.3706136708514673</v>
      </c>
      <c r="I139" s="274">
        <f>IF(I$8=0,0,I$8/ISI!I$8*1000)</f>
        <v>3.2236966812756838</v>
      </c>
      <c r="J139" s="274">
        <f>IF(J$8=0,0,J$8/ISI!J$8*1000)</f>
        <v>3.2761421243589464</v>
      </c>
      <c r="K139" s="274">
        <f>IF(K$8=0,0,K$8/ISI!K$8*1000)</f>
        <v>4.0218665300073697</v>
      </c>
      <c r="L139" s="274">
        <f>IF(L$8=0,0,L$8/ISI!L$8*1000)</f>
        <v>3.4814850465617524</v>
      </c>
      <c r="M139" s="274">
        <f>IF(M$8=0,0,M$8/ISI!M$8*1000)</f>
        <v>3.438238440191165</v>
      </c>
      <c r="N139" s="274">
        <f>IF(N$8=0,0,N$8/ISI!N$8*1000)</f>
        <v>3.5933364294380525</v>
      </c>
      <c r="O139" s="274">
        <f>IF(O$8=0,0,O$8/ISI!O$8*1000)</f>
        <v>3.402222986837347</v>
      </c>
      <c r="P139" s="274">
        <f>IF(P$8=0,0,P$8/ISI!P$8*1000)</f>
        <v>3.4342135745210074</v>
      </c>
      <c r="Q139" s="274">
        <f>IF(Q$8=0,0,Q$8/ISI!Q$8*1000)</f>
        <v>3.7607936471983048</v>
      </c>
      <c r="R139" s="274">
        <f>IF(R$8=0,0,R$8/ISI!R$8*1000)</f>
        <v>3.8508275928826348</v>
      </c>
      <c r="S139" s="274">
        <f>IF(S$8=0,0,S$8/ISI!S$8*1000)</f>
        <v>3.5636389119604432</v>
      </c>
      <c r="T139" s="274">
        <f>IF(T$8=0,0,T$8/ISI!T$8*1000)</f>
        <v>4.2109700452051966</v>
      </c>
      <c r="U139" s="274">
        <f>IF(U$8=0,0,U$8/ISI!U$8*1000)</f>
        <v>3.8776796158177493</v>
      </c>
      <c r="V139" s="274">
        <f>IF(V$8=0,0,V$8/ISI!V$8*1000)</f>
        <v>4.0879786133493763</v>
      </c>
      <c r="W139" s="274">
        <f>IF(W$8=0,0,W$8/ISI!W$8*1000)</f>
        <v>3.4722979226316655</v>
      </c>
      <c r="X139" s="274">
        <f>IF(X$8=0,0,X$8/ISI!X$8*1000)</f>
        <v>3.6753457982378679</v>
      </c>
      <c r="Y139" s="274">
        <f>IF(Y$8=0,0,Y$8/ISI!Y$8*1000)</f>
        <v>3.8449400851840232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0.1147136120237473</v>
      </c>
      <c r="C140" s="274">
        <f>IF(C$9=0,0,C$9/ISI!C$8*1000)</f>
        <v>0.10960908692126645</v>
      </c>
      <c r="D140" s="274">
        <f>IF(D$9=0,0,D$9/ISI!D$8*1000)</f>
        <v>0.10080101463874663</v>
      </c>
      <c r="E140" s="274">
        <f>IF(E$9=0,0,E$9/ISI!E$8*1000)</f>
        <v>9.992841588992335E-2</v>
      </c>
      <c r="F140" s="274">
        <f>IF(F$9=0,0,F$9/ISI!F$8*1000)</f>
        <v>0.10866912913949779</v>
      </c>
      <c r="G140" s="274">
        <f>IF(G$9=0,0,G$9/ISI!G$8*1000)</f>
        <v>8.4327650307054428E-2</v>
      </c>
      <c r="H140" s="274">
        <f>IF(H$9=0,0,H$9/ISI!H$8*1000)</f>
        <v>8.4265341771286681E-2</v>
      </c>
      <c r="I140" s="274">
        <f>IF(I$9=0,0,I$9/ISI!I$8*1000)</f>
        <v>8.0592417031892072E-2</v>
      </c>
      <c r="J140" s="274">
        <f>IF(J$9=0,0,J$9/ISI!J$8*1000)</f>
        <v>8.1903553108973681E-2</v>
      </c>
      <c r="K140" s="274">
        <f>IF(K$9=0,0,K$9/ISI!K$8*1000)</f>
        <v>0.10054666325018424</v>
      </c>
      <c r="L140" s="274">
        <f>IF(L$9=0,0,L$9/ISI!L$8*1000)</f>
        <v>8.7037126164043813E-2</v>
      </c>
      <c r="M140" s="274">
        <f>IF(M$9=0,0,M$9/ISI!M$8*1000)</f>
        <v>8.5955961004779119E-2</v>
      </c>
      <c r="N140" s="274">
        <f>IF(N$9=0,0,N$9/ISI!N$8*1000)</f>
        <v>8.9833410735951247E-2</v>
      </c>
      <c r="O140" s="274">
        <f>IF(O$9=0,0,O$9/ISI!O$8*1000)</f>
        <v>8.5055574670933692E-2</v>
      </c>
      <c r="P140" s="274">
        <f>IF(P$9=0,0,P$9/ISI!P$8*1000)</f>
        <v>8.5855339363025196E-2</v>
      </c>
      <c r="Q140" s="274">
        <f>IF(Q$9=0,0,Q$9/ISI!Q$8*1000)</f>
        <v>9.4019841179957611E-2</v>
      </c>
      <c r="R140" s="274">
        <f>IF(R$9=0,0,R$9/ISI!R$8*1000)</f>
        <v>9.6270689822065894E-2</v>
      </c>
      <c r="S140" s="274">
        <f>IF(S$9=0,0,S$9/ISI!S$8*1000)</f>
        <v>8.9090972799011112E-2</v>
      </c>
      <c r="T140" s="274">
        <f>IF(T$9=0,0,T$9/ISI!T$8*1000)</f>
        <v>0.10527425113012992</v>
      </c>
      <c r="U140" s="274">
        <f>IF(U$9=0,0,U$9/ISI!U$8*1000)</f>
        <v>9.6941990395443697E-2</v>
      </c>
      <c r="V140" s="274">
        <f>IF(V$9=0,0,V$9/ISI!V$8*1000)</f>
        <v>0.10219946533373439</v>
      </c>
      <c r="W140" s="274">
        <f>IF(W$9=0,0,W$9/ISI!W$8*1000)</f>
        <v>8.6807448065791645E-2</v>
      </c>
      <c r="X140" s="274">
        <f>IF(X$9=0,0,X$9/ISI!X$8*1000)</f>
        <v>9.1883644955946656E-2</v>
      </c>
      <c r="Y140" s="274">
        <f>IF(Y$9=0,0,Y$9/ISI!Y$8*1000)</f>
        <v>9.612350212960058E-2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0.22868859193075147</v>
      </c>
      <c r="C141" s="275">
        <f>IF(C$10=0,0,C$10/ISI!C$8*1000)</f>
        <v>0.21340282088100435</v>
      </c>
      <c r="D141" s="275">
        <f>IF(D$10=0,0,D$10/ISI!D$8*1000)</f>
        <v>0.19693056808914974</v>
      </c>
      <c r="E141" s="275">
        <f>IF(E$10=0,0,E$10/ISI!E$8*1000)</f>
        <v>0.19720504264756702</v>
      </c>
      <c r="F141" s="275">
        <f>IF(F$10=0,0,F$10/ISI!F$8*1000)</f>
        <v>0.21233907979823111</v>
      </c>
      <c r="G141" s="275">
        <f>IF(G$10=0,0,G$10/ISI!G$8*1000)</f>
        <v>0.19515118358666489</v>
      </c>
      <c r="H141" s="275">
        <f>IF(H$10=0,0,H$10/ISI!H$8*1000)</f>
        <v>0.19466286421729898</v>
      </c>
      <c r="I141" s="275">
        <f>IF(I$10=0,0,I$10/ISI!I$8*1000)</f>
        <v>0.18565483131732147</v>
      </c>
      <c r="J141" s="275">
        <f>IF(J$10=0,0,J$10/ISI!J$8*1000)</f>
        <v>0.1771921826555487</v>
      </c>
      <c r="K141" s="275">
        <f>IF(K$10=0,0,K$10/ISI!K$8*1000)</f>
        <v>0.22524599208184432</v>
      </c>
      <c r="L141" s="275">
        <f>IF(L$10=0,0,L$10/ISI!L$8*1000)</f>
        <v>0.19184617693078224</v>
      </c>
      <c r="M141" s="275">
        <f>IF(M$10=0,0,M$10/ISI!M$8*1000)</f>
        <v>0.19781491376459989</v>
      </c>
      <c r="N141" s="275">
        <f>IF(N$10=0,0,N$10/ISI!N$8*1000)</f>
        <v>0.20886057618558837</v>
      </c>
      <c r="O141" s="275">
        <f>IF(O$10=0,0,O$10/ISI!O$8*1000)</f>
        <v>0.20123169239743388</v>
      </c>
      <c r="P141" s="275">
        <f>IF(P$10=0,0,P$10/ISI!P$8*1000)</f>
        <v>0.21761241260636022</v>
      </c>
      <c r="Q141" s="275">
        <f>IF(Q$10=0,0,Q$10/ISI!Q$8*1000)</f>
        <v>0.22099463029161581</v>
      </c>
      <c r="R141" s="275">
        <f>IF(R$10=0,0,R$10/ISI!R$8*1000)</f>
        <v>0.23355171158874169</v>
      </c>
      <c r="S141" s="275">
        <f>IF(S$10=0,0,S$10/ISI!S$8*1000)</f>
        <v>0.22675323942173925</v>
      </c>
      <c r="T141" s="275">
        <f>IF(T$10=0,0,T$10/ISI!T$8*1000)</f>
        <v>0.28243568636368599</v>
      </c>
      <c r="U141" s="275">
        <f>IF(U$10=0,0,U$10/ISI!U$8*1000)</f>
        <v>0.25744436140504107</v>
      </c>
      <c r="V141" s="275">
        <f>IF(V$10=0,0,V$10/ISI!V$8*1000)</f>
        <v>0.28197309095545575</v>
      </c>
      <c r="W141" s="275">
        <f>IF(W$10=0,0,W$10/ISI!W$8*1000)</f>
        <v>0.23944381434901507</v>
      </c>
      <c r="X141" s="275">
        <f>IF(X$10=0,0,X$10/ISI!X$8*1000)</f>
        <v>0.2760687441123128</v>
      </c>
      <c r="Y141" s="275">
        <f>IF(Y$10=0,0,Y$10/ISI!Y$8*1000)</f>
        <v>0.31618032878295549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25.466371546724783</v>
      </c>
      <c r="C142" s="276">
        <f>IF(C$16=0,0,C$16/ISI!C$8*1000)</f>
        <v>21.7513128106472</v>
      </c>
      <c r="D142" s="276">
        <f>IF(D$16=0,0,D$16/ISI!D$8*1000)</f>
        <v>19.816924440928869</v>
      </c>
      <c r="E142" s="276">
        <f>IF(E$16=0,0,E$16/ISI!E$8*1000)</f>
        <v>20.549890805130058</v>
      </c>
      <c r="F142" s="276">
        <f>IF(F$16=0,0,F$16/ISI!F$8*1000)</f>
        <v>21.205152424899037</v>
      </c>
      <c r="G142" s="276">
        <f>IF(G$16=0,0,G$16/ISI!G$8*1000)</f>
        <v>18.035334477347405</v>
      </c>
      <c r="H142" s="276">
        <f>IF(H$16=0,0,H$16/ISI!H$8*1000)</f>
        <v>18.262869044839885</v>
      </c>
      <c r="I142" s="276">
        <f>IF(I$16=0,0,I$16/ISI!I$8*1000)</f>
        <v>16.942990029996686</v>
      </c>
      <c r="J142" s="276">
        <f>IF(J$16=0,0,J$16/ISI!J$8*1000)</f>
        <v>17.462723314759096</v>
      </c>
      <c r="K142" s="276">
        <f>IF(K$16=0,0,K$16/ISI!K$8*1000)</f>
        <v>21.089668917670657</v>
      </c>
      <c r="L142" s="276">
        <f>IF(L$16=0,0,L$16/ISI!L$8*1000)</f>
        <v>18.025042876790252</v>
      </c>
      <c r="M142" s="276">
        <f>IF(M$16=0,0,M$16/ISI!M$8*1000)</f>
        <v>17.710596120759057</v>
      </c>
      <c r="N142" s="276">
        <f>IF(N$16=0,0,N$16/ISI!N$8*1000)</f>
        <v>18.201554166627602</v>
      </c>
      <c r="O142" s="276">
        <f>IF(O$16=0,0,O$16/ISI!O$8*1000)</f>
        <v>17.312049487256186</v>
      </c>
      <c r="P142" s="276">
        <f>IF(P$16=0,0,P$16/ISI!P$8*1000)</f>
        <v>17.299409069380069</v>
      </c>
      <c r="Q142" s="276">
        <f>IF(Q$16=0,0,Q$16/ISI!Q$8*1000)</f>
        <v>18.555147478189728</v>
      </c>
      <c r="R142" s="276">
        <f>IF(R$16=0,0,R$16/ISI!R$8*1000)</f>
        <v>19.442362514561815</v>
      </c>
      <c r="S142" s="276">
        <f>IF(S$16=0,0,S$16/ISI!S$8*1000)</f>
        <v>18.093173815880249</v>
      </c>
      <c r="T142" s="276">
        <f>IF(T$16=0,0,T$16/ISI!T$8*1000)</f>
        <v>20.674870999988844</v>
      </c>
      <c r="U142" s="276">
        <f>IF(U$16=0,0,U$16/ISI!U$8*1000)</f>
        <v>19.541131321136664</v>
      </c>
      <c r="V142" s="276">
        <f>IF(V$16=0,0,V$16/ISI!V$8*1000)</f>
        <v>20.60036384561932</v>
      </c>
      <c r="W142" s="276">
        <f>IF(W$16=0,0,W$16/ISI!W$8*1000)</f>
        <v>17.347017580907426</v>
      </c>
      <c r="X142" s="276">
        <f>IF(X$16=0,0,X$16/ISI!X$8*1000)</f>
        <v>18.820226416022244</v>
      </c>
      <c r="Y142" s="276">
        <f>IF(Y$16=0,0,Y$16/ISI!Y$8*1000)</f>
        <v>19.822112333105185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54.380333315120609</v>
      </c>
      <c r="C143" s="276">
        <f>IF(C$22=0,0,C$22/ISI!C$8*1000)</f>
        <v>42.969711234473209</v>
      </c>
      <c r="D143" s="276">
        <f>IF(D$22=0,0,D$22/ISI!D$8*1000)</f>
        <v>42.293745642300237</v>
      </c>
      <c r="E143" s="276">
        <f>IF(E$22=0,0,E$22/ISI!E$8*1000)</f>
        <v>44.367874063430335</v>
      </c>
      <c r="F143" s="276">
        <f>IF(F$22=0,0,F$22/ISI!F$8*1000)</f>
        <v>45.182476524723462</v>
      </c>
      <c r="G143" s="276">
        <f>IF(G$22=0,0,G$22/ISI!G$8*1000)</f>
        <v>41.276022969603545</v>
      </c>
      <c r="H143" s="276">
        <f>IF(H$22=0,0,H$22/ISI!H$8*1000)</f>
        <v>41.932816774853308</v>
      </c>
      <c r="I143" s="276">
        <f>IF(I$22=0,0,I$22/ISI!I$8*1000)</f>
        <v>37.984246998024524</v>
      </c>
      <c r="J143" s="276">
        <f>IF(J$22=0,0,J$22/ISI!J$8*1000)</f>
        <v>39.432128999685673</v>
      </c>
      <c r="K143" s="276">
        <f>IF(K$22=0,0,K$22/ISI!K$8*1000)</f>
        <v>47.340153686606207</v>
      </c>
      <c r="L143" s="276">
        <f>IF(L$22=0,0,L$22/ISI!L$8*1000)</f>
        <v>39.282134102279798</v>
      </c>
      <c r="M143" s="276">
        <f>IF(M$22=0,0,M$22/ISI!M$8*1000)</f>
        <v>38.634654579260832</v>
      </c>
      <c r="N143" s="276">
        <f>IF(N$22=0,0,N$22/ISI!N$8*1000)</f>
        <v>39.203982737879585</v>
      </c>
      <c r="O143" s="276">
        <f>IF(O$22=0,0,O$22/ISI!O$8*1000)</f>
        <v>37.611621513825405</v>
      </c>
      <c r="P143" s="276">
        <f>IF(P$22=0,0,P$22/ISI!P$8*1000)</f>
        <v>37.779932766793024</v>
      </c>
      <c r="Q143" s="276">
        <f>IF(Q$22=0,0,Q$22/ISI!Q$8*1000)</f>
        <v>39.61809514903473</v>
      </c>
      <c r="R143" s="276">
        <f>IF(R$22=0,0,R$22/ISI!R$8*1000)</f>
        <v>41.365981331092492</v>
      </c>
      <c r="S143" s="276">
        <f>IF(S$22=0,0,S$22/ISI!S$8*1000)</f>
        <v>38.057293214745883</v>
      </c>
      <c r="T143" s="276">
        <f>IF(T$22=0,0,T$22/ISI!T$8*1000)</f>
        <v>41.180014566971295</v>
      </c>
      <c r="U143" s="276">
        <f>IF(U$22=0,0,U$22/ISI!U$8*1000)</f>
        <v>42.510577492227739</v>
      </c>
      <c r="V143" s="276">
        <f>IF(V$22=0,0,V$22/ISI!V$8*1000)</f>
        <v>46.281865800917139</v>
      </c>
      <c r="W143" s="276">
        <f>IF(W$22=0,0,W$22/ISI!W$8*1000)</f>
        <v>33.611023876958356</v>
      </c>
      <c r="X143" s="276">
        <f>IF(X$22=0,0,X$22/ISI!X$8*1000)</f>
        <v>39.41532617707643</v>
      </c>
      <c r="Y143" s="276">
        <f>IF(Y$22=0,0,Y$22/ISI!Y$8*1000)</f>
        <v>43.9072083831527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49.931428841522589</v>
      </c>
      <c r="C144" s="276">
        <f>IF(C$28=0,0,C$28/ISI!C$8*1000)</f>
        <v>46.484003481755771</v>
      </c>
      <c r="D144" s="276">
        <f>IF(D$28=0,0,D$28/ISI!D$8*1000)</f>
        <v>42.883445894680918</v>
      </c>
      <c r="E144" s="276">
        <f>IF(E$28=0,0,E$28/ISI!E$8*1000)</f>
        <v>42.942878648962335</v>
      </c>
      <c r="F144" s="276">
        <f>IF(F$28=0,0,F$28/ISI!F$8*1000)</f>
        <v>46.241864266698201</v>
      </c>
      <c r="G144" s="276">
        <f>IF(G$28=0,0,G$28/ISI!G$8*1000)</f>
        <v>37.713568738278418</v>
      </c>
      <c r="H144" s="276">
        <f>IF(H$28=0,0,H$28/ISI!H$8*1000)</f>
        <v>37.687959025594289</v>
      </c>
      <c r="I144" s="276">
        <f>IF(I$28=0,0,I$28/ISI!I$8*1000)</f>
        <v>35.62931036583069</v>
      </c>
      <c r="J144" s="276">
        <f>IF(J$28=0,0,J$28/ISI!J$8*1000)</f>
        <v>36.478764960953505</v>
      </c>
      <c r="K144" s="276">
        <f>IF(K$28=0,0,K$28/ISI!K$8*1000)</f>
        <v>44.550102204390782</v>
      </c>
      <c r="L144" s="276">
        <f>IF(L$28=0,0,L$28/ISI!L$8*1000)</f>
        <v>38.186308123026599</v>
      </c>
      <c r="M144" s="276">
        <f>IF(M$28=0,0,M$28/ISI!M$8*1000)</f>
        <v>37.76951110103797</v>
      </c>
      <c r="N144" s="276">
        <f>IF(N$28=0,0,N$28/ISI!N$8*1000)</f>
        <v>39.315443217071795</v>
      </c>
      <c r="O144" s="276">
        <f>IF(O$28=0,0,O$28/ISI!O$8*1000)</f>
        <v>37.206407190127528</v>
      </c>
      <c r="P144" s="276">
        <f>IF(P$28=0,0,P$28/ISI!P$8*1000)</f>
        <v>37.664671823518781</v>
      </c>
      <c r="Q144" s="276">
        <f>IF(Q$28=0,0,Q$28/ISI!Q$8*1000)</f>
        <v>40.836938449659733</v>
      </c>
      <c r="R144" s="276">
        <f>IF(R$28=0,0,R$28/ISI!R$8*1000)</f>
        <v>41.922433763750909</v>
      </c>
      <c r="S144" s="276">
        <f>IF(S$28=0,0,S$28/ISI!S$8*1000)</f>
        <v>38.922073310970163</v>
      </c>
      <c r="T144" s="276">
        <f>IF(T$28=0,0,T$28/ISI!T$8*1000)</f>
        <v>45.458684034561564</v>
      </c>
      <c r="U144" s="276">
        <f>IF(U$28=0,0,U$28/ISI!U$8*1000)</f>
        <v>42.328438465711081</v>
      </c>
      <c r="V144" s="276">
        <f>IF(V$28=0,0,V$28/ISI!V$8*1000)</f>
        <v>44.908498744661273</v>
      </c>
      <c r="W144" s="276">
        <f>IF(W$28=0,0,W$28/ISI!W$8*1000)</f>
        <v>37.420073353967922</v>
      </c>
      <c r="X144" s="276">
        <f>IF(X$28=0,0,X$28/ISI!X$8*1000)</f>
        <v>40.592633815931293</v>
      </c>
      <c r="Y144" s="276">
        <f>IF(Y$28=0,0,Y$28/ISI!Y$8*1000)</f>
        <v>42.634364709941813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17.26515423203136</v>
      </c>
      <c r="C145" s="277">
        <f>IF(C$35=0,0,C$35/ISI!C$8*1000)</f>
        <v>16.404905685129457</v>
      </c>
      <c r="D145" s="277">
        <f>IF(D$35=0,0,D$35/ISI!D$8*1000)</f>
        <v>14.438032895990826</v>
      </c>
      <c r="E145" s="277">
        <f>IF(E$35=0,0,E$35/ISI!E$8*1000)</f>
        <v>14.668644546685226</v>
      </c>
      <c r="F145" s="277">
        <f>IF(F$35=0,0,F$35/ISI!F$8*1000)</f>
        <v>15.663309655366584</v>
      </c>
      <c r="G145" s="277">
        <f>IF(G$35=0,0,G$35/ISI!G$8*1000)</f>
        <v>13.121595241766444</v>
      </c>
      <c r="H145" s="277">
        <f>IF(H$35=0,0,H$35/ISI!H$8*1000)</f>
        <v>13.130293763247533</v>
      </c>
      <c r="I145" s="277">
        <f>IF(I$35=0,0,I$35/ISI!I$8*1000)</f>
        <v>12.191788882581298</v>
      </c>
      <c r="J145" s="277">
        <f>IF(J$35=0,0,J$35/ISI!J$8*1000)</f>
        <v>12.508831060213181</v>
      </c>
      <c r="K145" s="277">
        <f>IF(K$35=0,0,K$35/ISI!K$8*1000)</f>
        <v>15.393678884507834</v>
      </c>
      <c r="L145" s="277">
        <f>IF(L$35=0,0,L$35/ISI!L$8*1000)</f>
        <v>13.109716939820204</v>
      </c>
      <c r="M145" s="277">
        <f>IF(M$35=0,0,M$35/ISI!M$8*1000)</f>
        <v>12.988072925382545</v>
      </c>
      <c r="N145" s="277">
        <f>IF(N$35=0,0,N$35/ISI!N$8*1000)</f>
        <v>13.453601207052939</v>
      </c>
      <c r="O145" s="277">
        <f>IF(O$35=0,0,O$35/ISI!O$8*1000)</f>
        <v>12.825247523416667</v>
      </c>
      <c r="P145" s="277">
        <f>IF(P$35=0,0,P$35/ISI!P$8*1000)</f>
        <v>12.889336290991576</v>
      </c>
      <c r="Q145" s="277">
        <f>IF(Q$35=0,0,Q$35/ISI!Q$8*1000)</f>
        <v>14.009967304177517</v>
      </c>
      <c r="R145" s="277">
        <f>IF(R$35=0,0,R$35/ISI!R$8*1000)</f>
        <v>14.569642967495994</v>
      </c>
      <c r="S145" s="277">
        <f>IF(S$35=0,0,S$35/ISI!S$8*1000)</f>
        <v>13.47522652052117</v>
      </c>
      <c r="T145" s="277">
        <f>IF(T$35=0,0,T$35/ISI!T$8*1000)</f>
        <v>15.589342253948871</v>
      </c>
      <c r="U145" s="277">
        <f>IF(U$35=0,0,U$35/ISI!U$8*1000)</f>
        <v>14.589776595235637</v>
      </c>
      <c r="V145" s="277">
        <f>IF(V$35=0,0,V$35/ISI!V$8*1000)</f>
        <v>15.465732650391194</v>
      </c>
      <c r="W145" s="277">
        <f>IF(W$35=0,0,W$35/ISI!W$8*1000)</f>
        <v>13.106845717792238</v>
      </c>
      <c r="X145" s="277">
        <f>IF(X$35=0,0,X$35/ISI!X$8*1000)</f>
        <v>14.36051739117398</v>
      </c>
      <c r="Y145" s="277">
        <f>IF(Y$35=0,0,Y$35/ISI!Y$8*1000)</f>
        <v>15.030162447614396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98.704270672933433</v>
      </c>
      <c r="C147" s="272">
        <f t="shared" si="33"/>
        <v>95.479767223541572</v>
      </c>
      <c r="D147" s="272">
        <f t="shared" si="33"/>
        <v>93.943607416552126</v>
      </c>
      <c r="E147" s="272">
        <f t="shared" si="33"/>
        <v>94.494602394409753</v>
      </c>
      <c r="F147" s="272">
        <f t="shared" si="33"/>
        <v>95.580531942495014</v>
      </c>
      <c r="G147" s="272">
        <f t="shared" si="33"/>
        <v>92.006733583217596</v>
      </c>
      <c r="H147" s="272">
        <f t="shared" si="33"/>
        <v>92.175994164316776</v>
      </c>
      <c r="I147" s="272">
        <f t="shared" si="33"/>
        <v>90.466847164388881</v>
      </c>
      <c r="J147" s="272">
        <f t="shared" si="33"/>
        <v>91.129495949875292</v>
      </c>
      <c r="K147" s="272">
        <f t="shared" si="33"/>
        <v>95.551948449344138</v>
      </c>
      <c r="L147" s="272">
        <f t="shared" si="33"/>
        <v>91.675578928000206</v>
      </c>
      <c r="M147" s="272">
        <f t="shared" si="33"/>
        <v>91.364996730828437</v>
      </c>
      <c r="N147" s="272">
        <f t="shared" si="33"/>
        <v>92.014853229025903</v>
      </c>
      <c r="O147" s="272">
        <f t="shared" si="33"/>
        <v>90.935732023046171</v>
      </c>
      <c r="P147" s="272">
        <f t="shared" si="33"/>
        <v>91.084548843773007</v>
      </c>
      <c r="Q147" s="272">
        <f t="shared" si="33"/>
        <v>92.610825840890911</v>
      </c>
      <c r="R147" s="272">
        <f t="shared" si="33"/>
        <v>93.442089309367717</v>
      </c>
      <c r="S147" s="272">
        <f t="shared" si="33"/>
        <v>91.69790548176303</v>
      </c>
      <c r="T147" s="272">
        <f t="shared" si="33"/>
        <v>94.629508082183207</v>
      </c>
      <c r="U147" s="272">
        <f t="shared" si="33"/>
        <v>93.83848414448282</v>
      </c>
      <c r="V147" s="272">
        <f t="shared" si="33"/>
        <v>95.391068818614286</v>
      </c>
      <c r="W147" s="272">
        <f t="shared" si="33"/>
        <v>90.353809014339717</v>
      </c>
      <c r="X147" s="272">
        <f t="shared" si="33"/>
        <v>92.763795031844168</v>
      </c>
      <c r="Y147" s="272">
        <f t="shared" si="33"/>
        <v>94.340581724794674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0.25065577559167851</v>
      </c>
      <c r="C148" s="273">
        <f>IF(C$55=0,0,C$55/ISI!C$9*1000)</f>
        <v>0.24893213937885156</v>
      </c>
      <c r="D148" s="273">
        <f>IF(D$55=0,0,D$55/ISI!D$9*1000)</f>
        <v>0.24607923397668977</v>
      </c>
      <c r="E148" s="273">
        <f>IF(E$55=0,0,E$55/ISI!E$9*1000)</f>
        <v>0.24435521451092748</v>
      </c>
      <c r="F148" s="273">
        <f>IF(F$55=0,0,F$55/ISI!F$9*1000)</f>
        <v>0.2504765123784829</v>
      </c>
      <c r="G148" s="273">
        <f>IF(G$55=0,0,G$55/ISI!G$9*1000)</f>
        <v>0.23196886197706773</v>
      </c>
      <c r="H148" s="273">
        <f>IF(H$55=0,0,H$55/ISI!H$9*1000)</f>
        <v>0.231903600815697</v>
      </c>
      <c r="I148" s="273">
        <f>IF(I$55=0,0,I$55/ISI!I$9*1000)</f>
        <v>0.23021555597041274</v>
      </c>
      <c r="J148" s="273">
        <f>IF(J$55=0,0,J$55/ISI!J$9*1000)</f>
        <v>0.23061313960477478</v>
      </c>
      <c r="K148" s="273">
        <f>IF(K$55=0,0,K$55/ISI!K$9*1000)</f>
        <v>0.24277740344662249</v>
      </c>
      <c r="L148" s="273">
        <f>IF(L$55=0,0,L$55/ISI!L$9*1000)</f>
        <v>0.23459803810427748</v>
      </c>
      <c r="M148" s="273">
        <f>IF(M$55=0,0,M$55/ISI!M$9*1000)</f>
        <v>0.23373495457811735</v>
      </c>
      <c r="N148" s="273">
        <f>IF(N$55=0,0,N$55/ISI!N$9*1000)</f>
        <v>0.23654050586735301</v>
      </c>
      <c r="O148" s="273">
        <f>IF(O$55=0,0,O$55/ISI!O$9*1000)</f>
        <v>0.23348280232143376</v>
      </c>
      <c r="P148" s="273">
        <f>IF(P$55=0,0,P$55/ISI!P$9*1000)</f>
        <v>0.23402757905635282</v>
      </c>
      <c r="Q148" s="273">
        <f>IF(Q$55=0,0,Q$55/ISI!Q$9*1000)</f>
        <v>0.23973847857946731</v>
      </c>
      <c r="R148" s="273">
        <f>IF(R$55=0,0,R$55/ISI!R$9*1000)</f>
        <v>0.24046475994610791</v>
      </c>
      <c r="S148" s="273">
        <f>IF(S$55=0,0,S$55/ISI!S$9*1000)</f>
        <v>0.23552791837441883</v>
      </c>
      <c r="T148" s="273">
        <f>IF(T$55=0,0,T$55/ISI!T$9*1000)</f>
        <v>0.24576938537614132</v>
      </c>
      <c r="U148" s="273">
        <f>IF(U$55=0,0,U$55/ISI!U$9*1000)</f>
        <v>0.24139027529617652</v>
      </c>
      <c r="V148" s="273">
        <f>IF(V$55=0,0,V$55/ISI!V$9*1000)</f>
        <v>0.24464834710945266</v>
      </c>
      <c r="W148" s="273">
        <f>IF(W$55=0,0,W$55/ISI!W$9*1000)</f>
        <v>0.2337299078937336</v>
      </c>
      <c r="X148" s="273">
        <f>IF(X$55=0,0,X$55/ISI!X$9*1000)</f>
        <v>0.23611959490528711</v>
      </c>
      <c r="Y148" s="273">
        <f>IF(Y$55=0,0,Y$55/ISI!Y$9*1000)</f>
        <v>0.23944695355316761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0.18520805789588188</v>
      </c>
      <c r="C149" s="274">
        <f>IF(C$56=0,0,C$56/ISI!C$9*1000)</f>
        <v>0.18393447337646213</v>
      </c>
      <c r="D149" s="274">
        <f>IF(D$56=0,0,D$56/ISI!D$9*1000)</f>
        <v>0.18182647858700307</v>
      </c>
      <c r="E149" s="274">
        <f>IF(E$56=0,0,E$56/ISI!E$9*1000)</f>
        <v>0.18055261088427507</v>
      </c>
      <c r="F149" s="274">
        <f>IF(F$56=0,0,F$56/ISI!F$9*1000)</f>
        <v>0.18507560137661852</v>
      </c>
      <c r="G149" s="274">
        <f>IF(G$56=0,0,G$56/ISI!G$9*1000)</f>
        <v>0.17140040885823049</v>
      </c>
      <c r="H149" s="274">
        <f>IF(H$56=0,0,H$56/ISI!H$9*1000)</f>
        <v>0.17135218777525346</v>
      </c>
      <c r="I149" s="274">
        <f>IF(I$56=0,0,I$56/ISI!I$9*1000)</f>
        <v>0.17010490150507571</v>
      </c>
      <c r="J149" s="274">
        <f>IF(J$56=0,0,J$56/ISI!J$9*1000)</f>
        <v>0.17039867368166958</v>
      </c>
      <c r="K149" s="274">
        <f>IF(K$56=0,0,K$56/ISI!K$9*1000)</f>
        <v>0.17938677569752642</v>
      </c>
      <c r="L149" s="274">
        <f>IF(L$56=0,0,L$56/ISI!L$9*1000)</f>
        <v>0.17334309142055057</v>
      </c>
      <c r="M149" s="274">
        <f>IF(M$56=0,0,M$56/ISI!M$9*1000)</f>
        <v>0.17270536414973583</v>
      </c>
      <c r="N149" s="274">
        <f>IF(N$56=0,0,N$56/ISI!N$9*1000)</f>
        <v>0.17477836926753154</v>
      </c>
      <c r="O149" s="274">
        <f>IF(O$56=0,0,O$56/ISI!O$9*1000)</f>
        <v>0.17251905035088461</v>
      </c>
      <c r="P149" s="274">
        <f>IF(P$56=0,0,P$56/ISI!P$9*1000)</f>
        <v>0.17292158263175092</v>
      </c>
      <c r="Q149" s="274">
        <f>IF(Q$56=0,0,Q$56/ISI!Q$9*1000)</f>
        <v>0.17714133223463882</v>
      </c>
      <c r="R149" s="274">
        <f>IF(R$56=0,0,R$56/ISI!R$9*1000)</f>
        <v>0.17767797720555148</v>
      </c>
      <c r="S149" s="274">
        <f>IF(S$56=0,0,S$56/ISI!S$9*1000)</f>
        <v>0.17403017440717664</v>
      </c>
      <c r="T149" s="274">
        <f>IF(T$56=0,0,T$56/ISI!T$9*1000)</f>
        <v>0.1815975333037203</v>
      </c>
      <c r="U149" s="274">
        <f>IF(U$56=0,0,U$56/ISI!U$9*1000)</f>
        <v>0.17836183497876437</v>
      </c>
      <c r="V149" s="274">
        <f>IF(V$56=0,0,V$56/ISI!V$9*1000)</f>
        <v>0.18076920481334249</v>
      </c>
      <c r="W149" s="274">
        <f>IF(W$56=0,0,W$56/ISI!W$9*1000)</f>
        <v>0.17270163518473855</v>
      </c>
      <c r="X149" s="274">
        <f>IF(X$56=0,0,X$56/ISI!X$9*1000)</f>
        <v>0.17446736066760088</v>
      </c>
      <c r="Y149" s="274">
        <f>IF(Y$56=0,0,Y$56/ISI!Y$9*1000)</f>
        <v>0.17692592613110281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4.6302014473970461</v>
      </c>
      <c r="C150" s="274">
        <f>IF(C$57=0,0,C$57/ISI!C$9*1000)</f>
        <v>4.5983618344115555</v>
      </c>
      <c r="D150" s="274">
        <f>IF(D$57=0,0,D$57/ISI!D$9*1000)</f>
        <v>4.5456619646750775</v>
      </c>
      <c r="E150" s="274">
        <f>IF(E$57=0,0,E$57/ISI!E$9*1000)</f>
        <v>4.5138152721068767</v>
      </c>
      <c r="F150" s="274">
        <f>IF(F$57=0,0,F$57/ISI!F$9*1000)</f>
        <v>4.6268900344154655</v>
      </c>
      <c r="G150" s="274">
        <f>IF(G$57=0,0,G$57/ISI!G$9*1000)</f>
        <v>4.285010221455761</v>
      </c>
      <c r="H150" s="274">
        <f>IF(H$57=0,0,H$57/ISI!H$9*1000)</f>
        <v>4.2838046943813364</v>
      </c>
      <c r="I150" s="274">
        <f>IF(I$57=0,0,I$57/ISI!I$9*1000)</f>
        <v>4.2526225376268956</v>
      </c>
      <c r="J150" s="274">
        <f>IF(J$57=0,0,J$57/ISI!J$9*1000)</f>
        <v>4.2599668420417371</v>
      </c>
      <c r="K150" s="274">
        <f>IF(K$57=0,0,K$57/ISI!K$9*1000)</f>
        <v>4.4846693924381604</v>
      </c>
      <c r="L150" s="274">
        <f>IF(L$57=0,0,L$57/ISI!L$9*1000)</f>
        <v>4.3335772855137646</v>
      </c>
      <c r="M150" s="274">
        <f>IF(M$57=0,0,M$57/ISI!M$9*1000)</f>
        <v>4.3176341037433961</v>
      </c>
      <c r="N150" s="274">
        <f>IF(N$57=0,0,N$57/ISI!N$9*1000)</f>
        <v>4.3694592316882916</v>
      </c>
      <c r="O150" s="274">
        <f>IF(O$57=0,0,O$57/ISI!O$9*1000)</f>
        <v>4.3129762587721192</v>
      </c>
      <c r="P150" s="274">
        <f>IF(P$57=0,0,P$57/ISI!P$9*1000)</f>
        <v>4.3230395657937741</v>
      </c>
      <c r="Q150" s="274">
        <f>IF(Q$57=0,0,Q$57/ISI!Q$9*1000)</f>
        <v>4.4285333058659724</v>
      </c>
      <c r="R150" s="274">
        <f>IF(R$57=0,0,R$57/ISI!R$9*1000)</f>
        <v>4.4419494301387887</v>
      </c>
      <c r="S150" s="274">
        <f>IF(S$57=0,0,S$57/ISI!S$9*1000)</f>
        <v>4.3507543601794136</v>
      </c>
      <c r="T150" s="274">
        <f>IF(T$57=0,0,T$57/ISI!T$9*1000)</f>
        <v>4.5399383325930103</v>
      </c>
      <c r="U150" s="274">
        <f>IF(U$57=0,0,U$57/ISI!U$9*1000)</f>
        <v>4.4590458744691084</v>
      </c>
      <c r="V150" s="274">
        <f>IF(V$57=0,0,V$57/ISI!V$9*1000)</f>
        <v>4.5192301203335603</v>
      </c>
      <c r="W150" s="274">
        <f>IF(W$57=0,0,W$57/ISI!W$9*1000)</f>
        <v>4.3175408796184636</v>
      </c>
      <c r="X150" s="274">
        <f>IF(X$57=0,0,X$57/ISI!X$9*1000)</f>
        <v>4.3616840166900257</v>
      </c>
      <c r="Y150" s="274">
        <f>IF(Y$57=0,0,Y$57/ISI!Y$9*1000)</f>
        <v>4.4231481532775723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0.11575503618492623</v>
      </c>
      <c r="C151" s="274">
        <f>IF(C$58=0,0,C$58/ISI!C$9*1000)</f>
        <v>0.11495904586028891</v>
      </c>
      <c r="D151" s="274">
        <f>IF(D$58=0,0,D$58/ISI!D$9*1000)</f>
        <v>0.11364154911687696</v>
      </c>
      <c r="E151" s="274">
        <f>IF(E$58=0,0,E$58/ISI!E$9*1000)</f>
        <v>0.11284538180267195</v>
      </c>
      <c r="F151" s="274">
        <f>IF(F$58=0,0,F$58/ISI!F$9*1000)</f>
        <v>0.11567225086038663</v>
      </c>
      <c r="G151" s="274">
        <f>IF(G$58=0,0,G$58/ISI!G$9*1000)</f>
        <v>0.10712525553639413</v>
      </c>
      <c r="H151" s="274">
        <f>IF(H$58=0,0,H$58/ISI!H$9*1000)</f>
        <v>0.10709511735953345</v>
      </c>
      <c r="I151" s="274">
        <f>IF(I$58=0,0,I$58/ISI!I$9*1000)</f>
        <v>0.10631556344067236</v>
      </c>
      <c r="J151" s="274">
        <f>IF(J$58=0,0,J$58/ISI!J$9*1000)</f>
        <v>0.10649917105104349</v>
      </c>
      <c r="K151" s="274">
        <f>IF(K$58=0,0,K$58/ISI!K$9*1000)</f>
        <v>0.11211673481095404</v>
      </c>
      <c r="L151" s="274">
        <f>IF(L$58=0,0,L$58/ISI!L$9*1000)</f>
        <v>0.10833943213784412</v>
      </c>
      <c r="M151" s="274">
        <f>IF(M$58=0,0,M$58/ISI!M$9*1000)</f>
        <v>0.10794085259358489</v>
      </c>
      <c r="N151" s="274">
        <f>IF(N$58=0,0,N$58/ISI!N$9*1000)</f>
        <v>0.10923648079220727</v>
      </c>
      <c r="O151" s="274">
        <f>IF(O$58=0,0,O$58/ISI!O$9*1000)</f>
        <v>0.10782440646930297</v>
      </c>
      <c r="P151" s="274">
        <f>IF(P$58=0,0,P$58/ISI!P$9*1000)</f>
        <v>0.10807598914484434</v>
      </c>
      <c r="Q151" s="274">
        <f>IF(Q$58=0,0,Q$58/ISI!Q$9*1000)</f>
        <v>0.11071333264664936</v>
      </c>
      <c r="R151" s="274">
        <f>IF(R$58=0,0,R$58/ISI!R$9*1000)</f>
        <v>0.1110487357534697</v>
      </c>
      <c r="S151" s="274">
        <f>IF(S$58=0,0,S$58/ISI!S$9*1000)</f>
        <v>0.10876885900448538</v>
      </c>
      <c r="T151" s="274">
        <f>IF(T$58=0,0,T$58/ISI!T$9*1000)</f>
        <v>0.11349845831482526</v>
      </c>
      <c r="U151" s="274">
        <f>IF(U$58=0,0,U$58/ISI!U$9*1000)</f>
        <v>0.1114761468617277</v>
      </c>
      <c r="V151" s="274">
        <f>IF(V$58=0,0,V$58/ISI!V$9*1000)</f>
        <v>0.11298075300833903</v>
      </c>
      <c r="W151" s="274">
        <f>IF(W$58=0,0,W$58/ISI!W$9*1000)</f>
        <v>0.1079385219904616</v>
      </c>
      <c r="X151" s="274">
        <f>IF(X$58=0,0,X$58/ISI!X$9*1000)</f>
        <v>0.1090421004172506</v>
      </c>
      <c r="Y151" s="274">
        <f>IF(Y$58=0,0,Y$58/ISI!Y$9*1000)</f>
        <v>0.11057870383193934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0.16656586598024348</v>
      </c>
      <c r="C152" s="275">
        <f>IF(C$59=0,0,C$59/ISI!C$9*1000)</f>
        <v>0.1615523622585204</v>
      </c>
      <c r="D152" s="275">
        <f>IF(D$59=0,0,D$59/ISI!D$9*1000)</f>
        <v>0.1602514403108817</v>
      </c>
      <c r="E152" s="275">
        <f>IF(E$59=0,0,E$59/ISI!E$9*1000)</f>
        <v>0.16074200072668246</v>
      </c>
      <c r="F152" s="275">
        <f>IF(F$59=0,0,F$59/ISI!F$9*1000)</f>
        <v>0.16314339552447907</v>
      </c>
      <c r="G152" s="275">
        <f>IF(G$59=0,0,G$59/ISI!G$9*1000)</f>
        <v>0.17894090414094188</v>
      </c>
      <c r="H152" s="275">
        <f>IF(H$59=0,0,H$59/ISI!H$9*1000)</f>
        <v>0.17857487712095638</v>
      </c>
      <c r="I152" s="275">
        <f>IF(I$59=0,0,I$59/ISI!I$9*1000)</f>
        <v>0.17677688871314451</v>
      </c>
      <c r="J152" s="275">
        <f>IF(J$59=0,0,J$59/ISI!J$9*1000)</f>
        <v>0.1663047328412818</v>
      </c>
      <c r="K152" s="275">
        <f>IF(K$59=0,0,K$59/ISI!K$9*1000)</f>
        <v>0.18129107198157393</v>
      </c>
      <c r="L152" s="275">
        <f>IF(L$59=0,0,L$59/ISI!L$9*1000)</f>
        <v>0.17236604925328411</v>
      </c>
      <c r="M152" s="275">
        <f>IF(M$59=0,0,M$59/ISI!M$9*1000)</f>
        <v>0.17930212689989108</v>
      </c>
      <c r="N152" s="275">
        <f>IF(N$59=0,0,N$59/ISI!N$9*1000)</f>
        <v>0.1833170455622567</v>
      </c>
      <c r="O152" s="275">
        <f>IF(O$59=0,0,O$59/ISI!O$9*1000)</f>
        <v>0.18413113872356066</v>
      </c>
      <c r="P152" s="275">
        <f>IF(P$59=0,0,P$59/ISI!P$9*1000)</f>
        <v>0.19772525301558264</v>
      </c>
      <c r="Q152" s="275">
        <f>IF(Q$59=0,0,Q$59/ISI!Q$9*1000)</f>
        <v>0.18783594248273716</v>
      </c>
      <c r="R152" s="275">
        <f>IF(R$59=0,0,R$59/ISI!R$9*1000)</f>
        <v>0.1944550183307433</v>
      </c>
      <c r="S152" s="275">
        <f>IF(S$59=0,0,S$59/ISI!S$9*1000)</f>
        <v>0.19982091259363169</v>
      </c>
      <c r="T152" s="275">
        <f>IF(T$59=0,0,T$59/ISI!T$9*1000)</f>
        <v>0.21978798012722275</v>
      </c>
      <c r="U152" s="275">
        <f>IF(U$59=0,0,U$59/ISI!U$9*1000)</f>
        <v>0.21368299749679323</v>
      </c>
      <c r="V152" s="275">
        <f>IF(V$59=0,0,V$59/ISI!V$9*1000)</f>
        <v>0.22499873297225234</v>
      </c>
      <c r="W152" s="275">
        <f>IF(W$59=0,0,W$59/ISI!W$9*1000)</f>
        <v>0.21490160856206464</v>
      </c>
      <c r="X152" s="275">
        <f>IF(X$59=0,0,X$59/ISI!X$9*1000)</f>
        <v>0.23647748576315764</v>
      </c>
      <c r="Y152" s="275">
        <f>IF(Y$59=0,0,Y$59/ISI!Y$9*1000)</f>
        <v>0.26253869526602042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11.634291082633494</v>
      </c>
      <c r="C153" s="276">
        <f>IF(C$65=0,0,C$65/ISI!C$9*1000)</f>
        <v>10.013378425245252</v>
      </c>
      <c r="D153" s="276">
        <f>IF(D$65=0,0,D$65/ISI!D$9*1000)</f>
        <v>9.7785665418385594</v>
      </c>
      <c r="E153" s="276">
        <f>IF(E$65=0,0,E$65/ISI!E$9*1000)</f>
        <v>10.32219689066898</v>
      </c>
      <c r="F153" s="276">
        <f>IF(F$65=0,0,F$65/ISI!F$9*1000)</f>
        <v>9.8406938585046149</v>
      </c>
      <c r="G153" s="276">
        <f>IF(G$65=0,0,G$65/ISI!G$9*1000)</f>
        <v>10.138819534975886</v>
      </c>
      <c r="H153" s="276">
        <f>IF(H$65=0,0,H$65/ISI!H$9*1000)</f>
        <v>10.315446924465848</v>
      </c>
      <c r="I153" s="276">
        <f>IF(I$65=0,0,I$65/ISI!I$9*1000)</f>
        <v>9.8922250617303327</v>
      </c>
      <c r="J153" s="276">
        <f>IF(J$65=0,0,J$65/ISI!J$9*1000)</f>
        <v>10.077307954450168</v>
      </c>
      <c r="K153" s="276">
        <f>IF(K$65=0,0,K$65/ISI!K$9*1000)</f>
        <v>10.383371442637774</v>
      </c>
      <c r="L153" s="276">
        <f>IF(L$65=0,0,L$65/ISI!L$9*1000)</f>
        <v>9.8839995215478744</v>
      </c>
      <c r="M153" s="276">
        <f>IF(M$65=0,0,M$65/ISI!M$9*1000)</f>
        <v>9.7829869720756832</v>
      </c>
      <c r="N153" s="276">
        <f>IF(N$65=0,0,N$65/ISI!N$9*1000)</f>
        <v>9.679527012241719</v>
      </c>
      <c r="O153" s="276">
        <f>IF(O$65=0,0,O$65/ISI!O$9*1000)</f>
        <v>9.6127254872400574</v>
      </c>
      <c r="P153" s="276">
        <f>IF(P$65=0,0,P$65/ISI!P$9*1000)</f>
        <v>9.5006486902103156</v>
      </c>
      <c r="Q153" s="276">
        <f>IF(Q$65=0,0,Q$65/ISI!Q$9*1000)</f>
        <v>9.4782556489213245</v>
      </c>
      <c r="R153" s="276">
        <f>IF(R$65=0,0,R$65/ISI!R$9*1000)</f>
        <v>9.8067255330169392</v>
      </c>
      <c r="S153" s="276">
        <f>IF(S$65=0,0,S$65/ISI!S$9*1000)</f>
        <v>9.6628567674415429</v>
      </c>
      <c r="T153" s="276">
        <f>IF(T$65=0,0,T$65/ISI!T$9*1000)</f>
        <v>9.6518801754431447</v>
      </c>
      <c r="U153" s="276">
        <f>IF(U$65=0,0,U$65/ISI!U$9*1000)</f>
        <v>9.8223681817598436</v>
      </c>
      <c r="V153" s="276">
        <f>IF(V$65=0,0,V$65/ISI!V$9*1000)</f>
        <v>9.9460907455131462</v>
      </c>
      <c r="W153" s="276">
        <f>IF(W$65=0,0,W$65/ISI!W$9*1000)</f>
        <v>9.405821645159369</v>
      </c>
      <c r="X153" s="276">
        <f>IF(X$65=0,0,X$65/ISI!X$9*1000)</f>
        <v>9.7679310648406865</v>
      </c>
      <c r="Y153" s="276">
        <f>IF(Y$65=0,0,Y$65/ISI!Y$9*1000)</f>
        <v>10.005219745787922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34.388773377957648</v>
      </c>
      <c r="C154" s="276">
        <f>IF(C$71=0,0,C$71/ISI!C$9*1000)</f>
        <v>34.152298734718201</v>
      </c>
      <c r="D154" s="276">
        <f>IF(D$71=0,0,D$71/ISI!D$9*1000)</f>
        <v>33.760893760657204</v>
      </c>
      <c r="E154" s="276">
        <f>IF(E$71=0,0,E$71/ISI!E$9*1000)</f>
        <v>33.524366536948413</v>
      </c>
      <c r="F154" s="276">
        <f>IF(F$71=0,0,F$71/ISI!F$9*1000)</f>
        <v>34.364179322628047</v>
      </c>
      <c r="G154" s="276">
        <f>IF(G$71=0,0,G$71/ISI!G$9*1000)</f>
        <v>31.825018220473623</v>
      </c>
      <c r="H154" s="276">
        <f>IF(H$71=0,0,H$71/ISI!H$9*1000)</f>
        <v>31.816064701315877</v>
      </c>
      <c r="I154" s="276">
        <f>IF(I$71=0,0,I$71/ISI!I$9*1000)</f>
        <v>31.584473023448968</v>
      </c>
      <c r="J154" s="276">
        <f>IF(J$71=0,0,J$71/ISI!J$9*1000)</f>
        <v>31.639019596208318</v>
      </c>
      <c r="K154" s="276">
        <f>IF(K$71=0,0,K$71/ISI!K$9*1000)</f>
        <v>33.307898406519165</v>
      </c>
      <c r="L154" s="276">
        <f>IF(L$71=0,0,L$71/ISI!L$9*1000)</f>
        <v>32.185728608239202</v>
      </c>
      <c r="M154" s="276">
        <f>IF(M$71=0,0,M$71/ISI!M$9*1000)</f>
        <v>32.06731767708348</v>
      </c>
      <c r="N154" s="276">
        <f>IF(N$71=0,0,N$71/ISI!N$9*1000)</f>
        <v>32.452225893373395</v>
      </c>
      <c r="O154" s="276">
        <f>IF(O$71=0,0,O$71/ISI!O$9*1000)</f>
        <v>32.032723593658254</v>
      </c>
      <c r="P154" s="276">
        <f>IF(P$71=0,0,P$71/ISI!P$9*1000)</f>
        <v>32.107464355703293</v>
      </c>
      <c r="Q154" s="276">
        <f>IF(Q$71=0,0,Q$71/ISI!Q$9*1000)</f>
        <v>32.890972451701032</v>
      </c>
      <c r="R154" s="276">
        <f>IF(R$71=0,0,R$71/ISI!R$9*1000)</f>
        <v>32.990614780975449</v>
      </c>
      <c r="S154" s="276">
        <f>IF(S$71=0,0,S$71/ISI!S$9*1000)</f>
        <v>32.313303733141261</v>
      </c>
      <c r="T154" s="276">
        <f>IF(T$71=0,0,T$71/ISI!T$9*1000)</f>
        <v>33.718384014849136</v>
      </c>
      <c r="U154" s="276">
        <f>IF(U$71=0,0,U$71/ISI!U$9*1000)</f>
        <v>33.117591059723473</v>
      </c>
      <c r="V154" s="276">
        <f>IF(V$71=0,0,V$71/ISI!V$9*1000)</f>
        <v>33.564582927241325</v>
      </c>
      <c r="W154" s="276">
        <f>IF(W$71=0,0,W$71/ISI!W$9*1000)</f>
        <v>32.06662529612727</v>
      </c>
      <c r="X154" s="276">
        <f>IF(X$71=0,0,X$71/ISI!X$9*1000)</f>
        <v>32.394478922841365</v>
      </c>
      <c r="Y154" s="276">
        <f>IF(Y$71=0,0,Y$71/ISI!Y$9*1000)</f>
        <v>32.85097661262747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36.991835017742851</v>
      </c>
      <c r="C155" s="276">
        <f>IF(C$72=0,0,C$72/ISI!C$9*1000)</f>
        <v>35.793738158325233</v>
      </c>
      <c r="D155" s="276">
        <f>IF(D$72=0,0,D$72/ISI!D$9*1000)</f>
        <v>35.495137140769486</v>
      </c>
      <c r="E155" s="276">
        <f>IF(E$72=0,0,E$72/ISI!E$9*1000)</f>
        <v>35.603515488054896</v>
      </c>
      <c r="F155" s="276">
        <f>IF(F$72=0,0,F$72/ISI!F$9*1000)</f>
        <v>36.138096694041202</v>
      </c>
      <c r="G155" s="276">
        <f>IF(G$72=0,0,G$72/ISI!G$9*1000)</f>
        <v>35.174379356761285</v>
      </c>
      <c r="H155" s="276">
        <f>IF(H$72=0,0,H$72/ISI!H$9*1000)</f>
        <v>35.16658891370588</v>
      </c>
      <c r="I155" s="276">
        <f>IF(I$72=0,0,I$72/ISI!I$9*1000)</f>
        <v>34.507780094470817</v>
      </c>
      <c r="J155" s="276">
        <f>IF(J$72=0,0,J$72/ISI!J$9*1000)</f>
        <v>34.824954062222233</v>
      </c>
      <c r="K155" s="276">
        <f>IF(K$72=0,0,K$72/ISI!K$9*1000)</f>
        <v>36.471903024504471</v>
      </c>
      <c r="L155" s="276">
        <f>IF(L$72=0,0,L$72/ISI!L$9*1000)</f>
        <v>34.897685601934199</v>
      </c>
      <c r="M155" s="276">
        <f>IF(M$72=0,0,M$72/ISI!M$9*1000)</f>
        <v>34.822355770945776</v>
      </c>
      <c r="N155" s="276">
        <f>IF(N$72=0,0,N$72/ISI!N$9*1000)</f>
        <v>35.09941905853497</v>
      </c>
      <c r="O155" s="276">
        <f>IF(O$72=0,0,O$72/ISI!O$9*1000)</f>
        <v>34.628921735461724</v>
      </c>
      <c r="P155" s="276">
        <f>IF(P$72=0,0,P$72/ISI!P$9*1000)</f>
        <v>34.809921079129929</v>
      </c>
      <c r="Q155" s="276">
        <f>IF(Q$72=0,0,Q$72/ISI!Q$9*1000)</f>
        <v>35.305350494595352</v>
      </c>
      <c r="R155" s="276">
        <f>IF(R$72=0,0,R$72/ISI!R$9*1000)</f>
        <v>35.50364670297558</v>
      </c>
      <c r="S155" s="276">
        <f>IF(S$72=0,0,S$72/ISI!S$9*1000)</f>
        <v>34.887815672845932</v>
      </c>
      <c r="T155" s="276">
        <f>IF(T$72=0,0,T$72/ISI!T$9*1000)</f>
        <v>35.982522210280102</v>
      </c>
      <c r="U155" s="276">
        <f>IF(U$72=0,0,U$72/ISI!U$9*1000)</f>
        <v>35.736268712966989</v>
      </c>
      <c r="V155" s="276">
        <f>IF(V$72=0,0,V$72/ISI!V$9*1000)</f>
        <v>36.449478538522307</v>
      </c>
      <c r="W155" s="276">
        <f>IF(W$72=0,0,W$72/ISI!W$9*1000)</f>
        <v>34.161037600459466</v>
      </c>
      <c r="X155" s="276">
        <f>IF(X$72=0,0,X$72/ISI!X$9*1000)</f>
        <v>35.367972614429718</v>
      </c>
      <c r="Y155" s="276">
        <f>IF(Y$72=0,0,Y$72/ISI!Y$9*1000)</f>
        <v>36.008799839146555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10.340985011549664</v>
      </c>
      <c r="C156" s="277">
        <f>IF(C$79=0,0,C$79/ISI!C$9*1000)</f>
        <v>10.212612049967213</v>
      </c>
      <c r="D156" s="277">
        <f>IF(D$79=0,0,D$79/ISI!D$9*1000)</f>
        <v>9.6615493066203531</v>
      </c>
      <c r="E156" s="277">
        <f>IF(E$79=0,0,E$79/ISI!E$9*1000)</f>
        <v>9.8322129987060389</v>
      </c>
      <c r="F156" s="277">
        <f>IF(F$79=0,0,F$79/ISI!F$9*1000)</f>
        <v>9.8963042727657164</v>
      </c>
      <c r="G156" s="277">
        <f>IF(G$79=0,0,G$79/ISI!G$9*1000)</f>
        <v>9.8940708190384132</v>
      </c>
      <c r="H156" s="277">
        <f>IF(H$79=0,0,H$79/ISI!H$9*1000)</f>
        <v>9.9051631473763972</v>
      </c>
      <c r="I156" s="277">
        <f>IF(I$79=0,0,I$79/ISI!I$9*1000)</f>
        <v>9.546333537482564</v>
      </c>
      <c r="J156" s="277">
        <f>IF(J$79=0,0,J$79/ISI!J$9*1000)</f>
        <v>9.6544317777740716</v>
      </c>
      <c r="K156" s="277">
        <f>IF(K$79=0,0,K$79/ISI!K$9*1000)</f>
        <v>10.188534197307881</v>
      </c>
      <c r="L156" s="277">
        <f>IF(L$79=0,0,L$79/ISI!L$9*1000)</f>
        <v>9.6859412998492047</v>
      </c>
      <c r="M156" s="277">
        <f>IF(M$79=0,0,M$79/ISI!M$9*1000)</f>
        <v>9.681018908758773</v>
      </c>
      <c r="N156" s="277">
        <f>IF(N$79=0,0,N$79/ISI!N$9*1000)</f>
        <v>9.7103496316981861</v>
      </c>
      <c r="O156" s="277">
        <f>IF(O$79=0,0,O$79/ISI!O$9*1000)</f>
        <v>9.6504275500488497</v>
      </c>
      <c r="P156" s="277">
        <f>IF(P$79=0,0,P$79/ISI!P$9*1000)</f>
        <v>9.6307247490871646</v>
      </c>
      <c r="Q156" s="277">
        <f>IF(Q$79=0,0,Q$79/ISI!Q$9*1000)</f>
        <v>9.7922848538637339</v>
      </c>
      <c r="R156" s="277">
        <f>IF(R$79=0,0,R$79/ISI!R$9*1000)</f>
        <v>9.9755063710250855</v>
      </c>
      <c r="S156" s="277">
        <f>IF(S$79=0,0,S$79/ISI!S$9*1000)</f>
        <v>9.7650270837751716</v>
      </c>
      <c r="T156" s="277">
        <f>IF(T$79=0,0,T$79/ISI!T$9*1000)</f>
        <v>9.9761299918959079</v>
      </c>
      <c r="U156" s="277">
        <f>IF(U$79=0,0,U$79/ISI!U$9*1000)</f>
        <v>9.9582990609299546</v>
      </c>
      <c r="V156" s="277">
        <f>IF(V$79=0,0,V$79/ISI!V$9*1000)</f>
        <v>10.148289449100556</v>
      </c>
      <c r="W156" s="277">
        <f>IF(W$79=0,0,W$79/ISI!W$9*1000)</f>
        <v>9.6735119193441541</v>
      </c>
      <c r="X156" s="277">
        <f>IF(X$79=0,0,X$79/ISI!X$9*1000)</f>
        <v>10.115621871289077</v>
      </c>
      <c r="Y156" s="277">
        <f>IF(Y$79=0,0,Y$79/ISI!Y$9*1000)</f>
        <v>10.262947095172921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AT: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456.39039246211797</v>
      </c>
      <c r="C5" s="223">
        <v>416.05709523103121</v>
      </c>
      <c r="D5" s="223">
        <v>411.22675845791821</v>
      </c>
      <c r="E5" s="223">
        <v>423.78917980488541</v>
      </c>
      <c r="F5" s="223">
        <v>466.66678449537523</v>
      </c>
      <c r="G5" s="223">
        <v>427.1464244260971</v>
      </c>
      <c r="H5" s="223">
        <v>435.74919126740963</v>
      </c>
      <c r="I5" s="223">
        <v>429.82191289649302</v>
      </c>
      <c r="J5" s="223">
        <v>440.92247170263079</v>
      </c>
      <c r="K5" s="223">
        <v>396.46195097323653</v>
      </c>
      <c r="L5" s="223">
        <v>440.29071954337888</v>
      </c>
      <c r="M5" s="223">
        <v>448.68061621046297</v>
      </c>
      <c r="N5" s="223">
        <v>459.63232781092779</v>
      </c>
      <c r="O5" s="223">
        <v>485.95436718786999</v>
      </c>
      <c r="P5" s="223">
        <v>482.14945406096308</v>
      </c>
      <c r="Q5" s="223">
        <v>505.64748372028959</v>
      </c>
      <c r="R5" s="223">
        <v>505.24783223132022</v>
      </c>
      <c r="S5" s="223">
        <v>511.55990020867529</v>
      </c>
      <c r="T5" s="223">
        <v>485.19812995183702</v>
      </c>
      <c r="U5" s="223">
        <v>521.38713461821305</v>
      </c>
      <c r="V5" s="223">
        <v>500.70202043680501</v>
      </c>
      <c r="W5" s="223">
        <v>476.95857532726262</v>
      </c>
      <c r="X5" s="223">
        <v>500.81339725356321</v>
      </c>
      <c r="Y5" s="223">
        <v>517.08479676080185</v>
      </c>
      <c r="DA5" s="89" t="s">
        <v>254</v>
      </c>
    </row>
    <row r="6" spans="1:105" ht="12" customHeight="1" x14ac:dyDescent="0.25">
      <c r="A6" s="55" t="s">
        <v>91</v>
      </c>
      <c r="B6" s="259">
        <v>0.90722925283245881</v>
      </c>
      <c r="C6" s="259">
        <v>0.89548538086371532</v>
      </c>
      <c r="D6" s="259">
        <v>0.86988649370814841</v>
      </c>
      <c r="E6" s="259">
        <v>0.87142033106969041</v>
      </c>
      <c r="F6" s="259">
        <v>0.98770228362760881</v>
      </c>
      <c r="G6" s="259">
        <v>0.83823299691100062</v>
      </c>
      <c r="H6" s="259">
        <v>0.84939204470655127</v>
      </c>
      <c r="I6" s="259">
        <v>0.86049944821926461</v>
      </c>
      <c r="J6" s="259">
        <v>0.8746569315953624</v>
      </c>
      <c r="K6" s="259">
        <v>0.79318303517576239</v>
      </c>
      <c r="L6" s="259">
        <v>0.89408326392446924</v>
      </c>
      <c r="M6" s="259">
        <v>0.91696220544561735</v>
      </c>
      <c r="N6" s="259">
        <v>0.95304348513405168</v>
      </c>
      <c r="O6" s="259">
        <v>0.97992060524912983</v>
      </c>
      <c r="P6" s="259">
        <v>0.97915645605754953</v>
      </c>
      <c r="Q6" s="259">
        <v>1.0518114168857451</v>
      </c>
      <c r="R6" s="259">
        <v>1.041698200394205</v>
      </c>
      <c r="S6" s="259">
        <v>1.0593743111920659</v>
      </c>
      <c r="T6" s="259">
        <v>1.046042043289187</v>
      </c>
      <c r="U6" s="259">
        <v>1.076074297267875</v>
      </c>
      <c r="V6" s="259">
        <v>1.022295915089948</v>
      </c>
      <c r="W6" s="259">
        <v>1.011844569874484</v>
      </c>
      <c r="X6" s="259">
        <v>1.01914828518274</v>
      </c>
      <c r="Y6" s="259">
        <v>1.027993353621125</v>
      </c>
      <c r="DA6" s="67" t="s">
        <v>255</v>
      </c>
    </row>
    <row r="7" spans="1:105" ht="12" customHeight="1" x14ac:dyDescent="0.25">
      <c r="A7" s="173" t="s">
        <v>92</v>
      </c>
      <c r="B7" s="224">
        <v>0.12549010653337619</v>
      </c>
      <c r="C7" s="224">
        <v>0.1238656662500953</v>
      </c>
      <c r="D7" s="224">
        <v>0.1203247673358919</v>
      </c>
      <c r="E7" s="224">
        <v>0.1205369313653297</v>
      </c>
      <c r="F7" s="224">
        <v>0.1370663758533229</v>
      </c>
      <c r="G7" s="224">
        <v>0.1161374044718271</v>
      </c>
      <c r="H7" s="224">
        <v>0.11748992643925669</v>
      </c>
      <c r="I7" s="224">
        <v>0.119026328892956</v>
      </c>
      <c r="J7" s="224">
        <v>0.12098462564271829</v>
      </c>
      <c r="K7" s="224">
        <v>0.10971496264467891</v>
      </c>
      <c r="L7" s="224">
        <v>0.12439443205003289</v>
      </c>
      <c r="M7" s="224">
        <v>0.1268752485212451</v>
      </c>
      <c r="N7" s="224">
        <v>0.13182724003554469</v>
      </c>
      <c r="O7" s="224">
        <v>0.13803604718092119</v>
      </c>
      <c r="P7" s="224">
        <v>0.13798304619611479</v>
      </c>
      <c r="Q7" s="224">
        <v>0.14763838438172941</v>
      </c>
      <c r="R7" s="224">
        <v>0.145702853781499</v>
      </c>
      <c r="S7" s="224">
        <v>0.14770611431792999</v>
      </c>
      <c r="T7" s="224">
        <v>0.14543284541702969</v>
      </c>
      <c r="U7" s="224">
        <v>0.1492266912211806</v>
      </c>
      <c r="V7" s="224">
        <v>0.14144418394743929</v>
      </c>
      <c r="W7" s="224">
        <v>0.14250358551258011</v>
      </c>
      <c r="X7" s="224">
        <v>0.1437119259751011</v>
      </c>
      <c r="Y7" s="224">
        <v>0.14471850688525539</v>
      </c>
      <c r="DA7" s="177" t="s">
        <v>256</v>
      </c>
    </row>
    <row r="8" spans="1:105" ht="12" customHeight="1" x14ac:dyDescent="0.25">
      <c r="A8" s="173" t="s">
        <v>93</v>
      </c>
      <c r="B8" s="224">
        <v>17.328863781620999</v>
      </c>
      <c r="C8" s="224">
        <v>17.104545664695451</v>
      </c>
      <c r="D8" s="224">
        <v>16.615584768543851</v>
      </c>
      <c r="E8" s="224">
        <v>16.644882389424499</v>
      </c>
      <c r="F8" s="224">
        <v>18.810179050494369</v>
      </c>
      <c r="G8" s="224">
        <v>15.92165304356134</v>
      </c>
      <c r="H8" s="224">
        <v>16.17162919770773</v>
      </c>
      <c r="I8" s="224">
        <v>16.436284076815841</v>
      </c>
      <c r="J8" s="224">
        <v>16.706704260191771</v>
      </c>
      <c r="K8" s="224">
        <v>15.15048233678573</v>
      </c>
      <c r="L8" s="224">
        <v>17.028010216107919</v>
      </c>
      <c r="M8" s="224">
        <v>17.418354105366571</v>
      </c>
      <c r="N8" s="224">
        <v>18.145658781009391</v>
      </c>
      <c r="O8" s="224">
        <v>18.609701212261228</v>
      </c>
      <c r="P8" s="224">
        <v>18.552699304129941</v>
      </c>
      <c r="Q8" s="224">
        <v>19.888601752558209</v>
      </c>
      <c r="R8" s="224">
        <v>19.661331417137792</v>
      </c>
      <c r="S8" s="224">
        <v>19.962189384081992</v>
      </c>
      <c r="T8" s="224">
        <v>19.682020487191298</v>
      </c>
      <c r="U8" s="224">
        <v>20.22044542092689</v>
      </c>
      <c r="V8" s="224">
        <v>19.185278979162231</v>
      </c>
      <c r="W8" s="224">
        <v>18.950079769032399</v>
      </c>
      <c r="X8" s="224">
        <v>19.051595665528531</v>
      </c>
      <c r="Y8" s="224">
        <v>19.185036035037061</v>
      </c>
      <c r="DA8" s="177" t="s">
        <v>257</v>
      </c>
    </row>
    <row r="9" spans="1:105" ht="12" customHeight="1" x14ac:dyDescent="0.25">
      <c r="A9" s="173" t="s">
        <v>94</v>
      </c>
      <c r="B9" s="224">
        <v>0.29933114775678099</v>
      </c>
      <c r="C9" s="224">
        <v>0.29545637557043719</v>
      </c>
      <c r="D9" s="224">
        <v>0.28701028077174218</v>
      </c>
      <c r="E9" s="224">
        <v>0.28751635494921091</v>
      </c>
      <c r="F9" s="224">
        <v>0.32694398575656097</v>
      </c>
      <c r="G9" s="224">
        <v>0.27702217759134312</v>
      </c>
      <c r="H9" s="224">
        <v>0.2802483438929016</v>
      </c>
      <c r="I9" s="224">
        <v>0.28391311972732031</v>
      </c>
      <c r="J9" s="224">
        <v>0.28858423867006178</v>
      </c>
      <c r="K9" s="224">
        <v>0.26170274774441621</v>
      </c>
      <c r="L9" s="224">
        <v>0.29671763893344011</v>
      </c>
      <c r="M9" s="224">
        <v>0.30263512248824442</v>
      </c>
      <c r="N9" s="224">
        <v>0.31444709193033621</v>
      </c>
      <c r="O9" s="224">
        <v>0.3299572375291549</v>
      </c>
      <c r="P9" s="224">
        <v>0.32913051657880982</v>
      </c>
      <c r="Q9" s="224">
        <v>0.35216136371823098</v>
      </c>
      <c r="R9" s="224">
        <v>0.34754454879879182</v>
      </c>
      <c r="S9" s="224">
        <v>0.35232291971734903</v>
      </c>
      <c r="T9" s="224">
        <v>0.34690049871489897</v>
      </c>
      <c r="U9" s="224">
        <v>0.35594994691714982</v>
      </c>
      <c r="V9" s="224">
        <v>0.33738635733206263</v>
      </c>
      <c r="W9" s="224">
        <v>0.34061874514645751</v>
      </c>
      <c r="X9" s="224">
        <v>0.34279559510154162</v>
      </c>
      <c r="Y9" s="224">
        <v>0.3451965893111244</v>
      </c>
      <c r="DA9" s="177" t="s">
        <v>258</v>
      </c>
    </row>
    <row r="10" spans="1:105" ht="12" customHeight="1" x14ac:dyDescent="0.25">
      <c r="A10" s="56" t="s">
        <v>95</v>
      </c>
      <c r="B10" s="260">
        <v>0.95130015902674303</v>
      </c>
      <c r="C10" s="260">
        <v>0.92284598779653271</v>
      </c>
      <c r="D10" s="260">
        <v>0.89761870008274092</v>
      </c>
      <c r="E10" s="260">
        <v>0.90474232737061477</v>
      </c>
      <c r="F10" s="260">
        <v>1.021020360041941</v>
      </c>
      <c r="G10" s="260">
        <v>1.059150730072477</v>
      </c>
      <c r="H10" s="260">
        <v>1.0706267108946701</v>
      </c>
      <c r="I10" s="260">
        <v>1.088074686660744</v>
      </c>
      <c r="J10" s="260">
        <v>1.0068882078116961</v>
      </c>
      <c r="K10" s="260">
        <v>0.95974092055102789</v>
      </c>
      <c r="L10" s="260">
        <v>1.070652137017883</v>
      </c>
      <c r="M10" s="260">
        <v>1.161366436891669</v>
      </c>
      <c r="N10" s="260">
        <v>1.224851645675163</v>
      </c>
      <c r="O10" s="260">
        <v>1.3213882431746229</v>
      </c>
      <c r="P10" s="260">
        <v>1.441305225147975</v>
      </c>
      <c r="Q10" s="260">
        <v>1.3974925891318239</v>
      </c>
      <c r="R10" s="260">
        <v>1.4415193837356499</v>
      </c>
      <c r="S10" s="260">
        <v>1.5556827953001839</v>
      </c>
      <c r="T10" s="260">
        <v>1.649913758918232</v>
      </c>
      <c r="U10" s="260">
        <v>1.6644859581528191</v>
      </c>
      <c r="V10" s="260">
        <v>1.6521739320373461</v>
      </c>
      <c r="W10" s="260">
        <v>1.6835965087350171</v>
      </c>
      <c r="X10" s="260">
        <v>1.862337525473994</v>
      </c>
      <c r="Y10" s="260">
        <v>2.0942937802550978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3.437754649807948E-4</v>
      </c>
      <c r="H11" s="226">
        <v>2.6469739235739618E-4</v>
      </c>
      <c r="I11" s="226">
        <v>1.712685100895487E-4</v>
      </c>
      <c r="J11" s="226">
        <v>1.941825201352173E-4</v>
      </c>
      <c r="K11" s="226">
        <v>4.3724462316201861E-4</v>
      </c>
      <c r="L11" s="226">
        <v>6.004123736975791E-4</v>
      </c>
      <c r="M11" s="226">
        <v>5.8137137484389823E-4</v>
      </c>
      <c r="N11" s="226">
        <v>5.4257094868972121E-4</v>
      </c>
      <c r="O11" s="226">
        <v>3.5030810498556421E-4</v>
      </c>
      <c r="P11" s="226">
        <v>3.2871670009566569E-4</v>
      </c>
      <c r="Q11" s="226">
        <v>2.1985115867559982E-3</v>
      </c>
      <c r="R11" s="226">
        <v>2.135246220975781E-3</v>
      </c>
      <c r="S11" s="226">
        <v>2.0812052314436902E-3</v>
      </c>
      <c r="T11" s="226">
        <v>1.2912536408773839E-3</v>
      </c>
      <c r="U11" s="226">
        <v>2.219575562587442E-3</v>
      </c>
      <c r="V11" s="226">
        <v>1.1417383407979749E-3</v>
      </c>
      <c r="W11" s="226">
        <v>1.1835231990810709E-2</v>
      </c>
      <c r="X11" s="226">
        <v>1.2801820952274889E-2</v>
      </c>
      <c r="Y11" s="226">
        <v>1.238960690289779E-2</v>
      </c>
      <c r="DA11" s="69" t="s">
        <v>260</v>
      </c>
    </row>
    <row r="12" spans="1:105" ht="12" customHeight="1" x14ac:dyDescent="0.25">
      <c r="A12" s="37" t="s">
        <v>35</v>
      </c>
      <c r="B12" s="226">
        <v>0.46513045985629348</v>
      </c>
      <c r="C12" s="226">
        <v>0.42472876652961788</v>
      </c>
      <c r="D12" s="226">
        <v>0.42188226179526911</v>
      </c>
      <c r="E12" s="226">
        <v>0.44144411211779538</v>
      </c>
      <c r="F12" s="226">
        <v>0.48744527860325709</v>
      </c>
      <c r="G12" s="226">
        <v>0.48672616240915229</v>
      </c>
      <c r="H12" s="226">
        <v>0.48578136934394872</v>
      </c>
      <c r="I12" s="226">
        <v>0.4718021908791582</v>
      </c>
      <c r="J12" s="226">
        <v>0.5099459383606767</v>
      </c>
      <c r="K12" s="226">
        <v>0.45768193203283247</v>
      </c>
      <c r="L12" s="226">
        <v>0.50345188859860124</v>
      </c>
      <c r="M12" s="226">
        <v>0.4964728025509379</v>
      </c>
      <c r="N12" s="226">
        <v>0.51305329299192137</v>
      </c>
      <c r="O12" s="226">
        <v>0.52935507376772328</v>
      </c>
      <c r="P12" s="226">
        <v>0.5047689225193932</v>
      </c>
      <c r="Q12" s="226">
        <v>0.55716787842079285</v>
      </c>
      <c r="R12" s="226">
        <v>0.52866454451460543</v>
      </c>
      <c r="S12" s="226">
        <v>0.52320874747784274</v>
      </c>
      <c r="T12" s="226">
        <v>0.47078437587124411</v>
      </c>
      <c r="U12" s="226">
        <v>0.50015064403235554</v>
      </c>
      <c r="V12" s="226">
        <v>0.47386529958591889</v>
      </c>
      <c r="W12" s="226">
        <v>0.42282716987350732</v>
      </c>
      <c r="X12" s="226">
        <v>0.44864604140747272</v>
      </c>
      <c r="Y12" s="226">
        <v>0.41258991872764861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0.28114069605008479</v>
      </c>
      <c r="H14" s="226">
        <v>0.28050994934036172</v>
      </c>
      <c r="I14" s="226">
        <v>0.29819878172955999</v>
      </c>
      <c r="J14" s="226">
        <v>0.14353780224533</v>
      </c>
      <c r="K14" s="226">
        <v>0.2100214977484266</v>
      </c>
      <c r="L14" s="226">
        <v>0.22020050412966821</v>
      </c>
      <c r="M14" s="226">
        <v>0.32890124595578052</v>
      </c>
      <c r="N14" s="226">
        <v>0.37619464752751303</v>
      </c>
      <c r="O14" s="226">
        <v>0.44413000608892678</v>
      </c>
      <c r="P14" s="226">
        <v>0.62463293349582849</v>
      </c>
      <c r="Q14" s="226">
        <v>0.47078016439124631</v>
      </c>
      <c r="R14" s="226">
        <v>0.5493111005206458</v>
      </c>
      <c r="S14" s="226">
        <v>0.69030357536470588</v>
      </c>
      <c r="T14" s="226">
        <v>0.85845485946097966</v>
      </c>
      <c r="U14" s="226">
        <v>0.82616450640006922</v>
      </c>
      <c r="V14" s="226">
        <v>0.88021627111836664</v>
      </c>
      <c r="W14" s="226">
        <v>0.92752821899172699</v>
      </c>
      <c r="X14" s="226">
        <v>1.1397292505291929</v>
      </c>
      <c r="Y14" s="226">
        <v>1.424159311481366</v>
      </c>
      <c r="DA14" s="69" t="s">
        <v>263</v>
      </c>
    </row>
    <row r="15" spans="1:105" ht="12" customHeight="1" x14ac:dyDescent="0.25">
      <c r="A15" s="37" t="s">
        <v>40</v>
      </c>
      <c r="B15" s="226">
        <v>0.48616969917044961</v>
      </c>
      <c r="C15" s="226">
        <v>0.49811722126691482</v>
      </c>
      <c r="D15" s="226">
        <v>0.47573643828747192</v>
      </c>
      <c r="E15" s="226">
        <v>0.46329821525281939</v>
      </c>
      <c r="F15" s="226">
        <v>0.53357508143868426</v>
      </c>
      <c r="G15" s="226">
        <v>0.29094009614825861</v>
      </c>
      <c r="H15" s="226">
        <v>0.30407069481800181</v>
      </c>
      <c r="I15" s="226">
        <v>0.31790244554193681</v>
      </c>
      <c r="J15" s="226">
        <v>0.35321028468555438</v>
      </c>
      <c r="K15" s="226">
        <v>0.29160024614660679</v>
      </c>
      <c r="L15" s="226">
        <v>0.34639933191591549</v>
      </c>
      <c r="M15" s="226">
        <v>0.33541101701010678</v>
      </c>
      <c r="N15" s="226">
        <v>0.33506113420703898</v>
      </c>
      <c r="O15" s="226">
        <v>0.34755285521298718</v>
      </c>
      <c r="P15" s="226">
        <v>0.31157465243265781</v>
      </c>
      <c r="Q15" s="226">
        <v>0.36734603473302863</v>
      </c>
      <c r="R15" s="226">
        <v>0.36140849247942308</v>
      </c>
      <c r="S15" s="226">
        <v>0.34008926722619182</v>
      </c>
      <c r="T15" s="226">
        <v>0.31938326994513039</v>
      </c>
      <c r="U15" s="226">
        <v>0.33595123215780659</v>
      </c>
      <c r="V15" s="226">
        <v>0.29695062299226271</v>
      </c>
      <c r="W15" s="226">
        <v>0.32140588787897217</v>
      </c>
      <c r="X15" s="226">
        <v>0.26116041258505351</v>
      </c>
      <c r="Y15" s="226">
        <v>0.24515494314318609</v>
      </c>
      <c r="DA15" s="69" t="s">
        <v>264</v>
      </c>
    </row>
    <row r="16" spans="1:105" ht="12" customHeight="1" x14ac:dyDescent="0.25">
      <c r="A16" s="57" t="s">
        <v>165</v>
      </c>
      <c r="B16" s="261">
        <v>67.59013388528048</v>
      </c>
      <c r="C16" s="261">
        <v>61.941394880221111</v>
      </c>
      <c r="D16" s="261">
        <v>60.088330789911417</v>
      </c>
      <c r="E16" s="261">
        <v>61.881848724407199</v>
      </c>
      <c r="F16" s="261">
        <v>68.120556624933926</v>
      </c>
      <c r="G16" s="261">
        <v>60.824331570798499</v>
      </c>
      <c r="H16" s="261">
        <v>62.134472966330861</v>
      </c>
      <c r="I16" s="261">
        <v>61.752436088056022</v>
      </c>
      <c r="J16" s="261">
        <v>63.218656702265193</v>
      </c>
      <c r="K16" s="261">
        <v>56.827238921835288</v>
      </c>
      <c r="L16" s="261">
        <v>63.791817074361191</v>
      </c>
      <c r="M16" s="261">
        <v>64.876267131935393</v>
      </c>
      <c r="N16" s="261">
        <v>66.611391102398329</v>
      </c>
      <c r="O16" s="261">
        <v>70.326833027262836</v>
      </c>
      <c r="P16" s="261">
        <v>69.510482871210115</v>
      </c>
      <c r="Q16" s="261">
        <v>73.327411021515331</v>
      </c>
      <c r="R16" s="261">
        <v>73.482048486312152</v>
      </c>
      <c r="S16" s="261">
        <v>74.699834391544798</v>
      </c>
      <c r="T16" s="261">
        <v>71.874776985325411</v>
      </c>
      <c r="U16" s="261">
        <v>75.268590325927619</v>
      </c>
      <c r="V16" s="261">
        <v>71.409296403370362</v>
      </c>
      <c r="W16" s="261">
        <v>71.376123826904305</v>
      </c>
      <c r="X16" s="261">
        <v>73.002194533977871</v>
      </c>
      <c r="Y16" s="261">
        <v>74.047336782556343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0.40552870702046578</v>
      </c>
      <c r="H17" s="230">
        <v>0.55191381619015789</v>
      </c>
      <c r="I17" s="230">
        <v>0.70222152962519024</v>
      </c>
      <c r="J17" s="230">
        <v>8.101826600064993E-2</v>
      </c>
      <c r="K17" s="230">
        <v>2.3365570386398669E-4</v>
      </c>
      <c r="L17" s="230">
        <v>4.3016567113198699E-4</v>
      </c>
      <c r="M17" s="230">
        <v>2.14906567938198E-4</v>
      </c>
      <c r="N17" s="230">
        <v>2.1319223656366979E-4</v>
      </c>
      <c r="O17" s="230">
        <v>2.219169848879556E-4</v>
      </c>
      <c r="P17" s="230">
        <v>2.228261558156454E-4</v>
      </c>
      <c r="Q17" s="230">
        <v>3.3464980030150677E-4</v>
      </c>
      <c r="R17" s="230">
        <v>2.1772229848749389E-4</v>
      </c>
      <c r="S17" s="230">
        <v>3.311061764328493E-4</v>
      </c>
      <c r="T17" s="230">
        <v>2.028838278793924E-4</v>
      </c>
      <c r="U17" s="230">
        <v>2.3586803615478099E-4</v>
      </c>
      <c r="V17" s="230">
        <v>2.2816539223434861E-4</v>
      </c>
      <c r="W17" s="230">
        <v>2.1585653395875411E-4</v>
      </c>
      <c r="X17" s="230">
        <v>1.6639119903856071E-2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1.338973783232436</v>
      </c>
      <c r="C18" s="230">
        <v>0.88725163465830892</v>
      </c>
      <c r="D18" s="230">
        <v>0.57011495460655925</v>
      </c>
      <c r="E18" s="230">
        <v>0.41289728813045712</v>
      </c>
      <c r="F18" s="230">
        <v>0.72650363070484847</v>
      </c>
      <c r="G18" s="230">
        <v>1.0966595174567519</v>
      </c>
      <c r="H18" s="230">
        <v>1.1385895942466759</v>
      </c>
      <c r="I18" s="230">
        <v>0.44964308974918638</v>
      </c>
      <c r="J18" s="230">
        <v>2.0342101128784691</v>
      </c>
      <c r="K18" s="230">
        <v>0.47912124617497981</v>
      </c>
      <c r="L18" s="230">
        <v>0.58440831262897464</v>
      </c>
      <c r="M18" s="230">
        <v>0.59144790648453349</v>
      </c>
      <c r="N18" s="230">
        <v>0.34589085647759432</v>
      </c>
      <c r="O18" s="230">
        <v>0.16622455580669859</v>
      </c>
      <c r="P18" s="230">
        <v>0.13036704524897791</v>
      </c>
      <c r="Q18" s="230">
        <v>0.133941613725134</v>
      </c>
      <c r="R18" s="230">
        <v>0.1230236152392483</v>
      </c>
      <c r="S18" s="230">
        <v>9.3991216474703473E-2</v>
      </c>
      <c r="T18" s="230">
        <v>4.6876863581186937E-2</v>
      </c>
      <c r="U18" s="230">
        <v>3.5329209123955783E-2</v>
      </c>
      <c r="V18" s="230">
        <v>2.7743061804847841E-2</v>
      </c>
      <c r="W18" s="230">
        <v>5.8787376383018147E-2</v>
      </c>
      <c r="X18" s="230">
        <v>6.1944854831813077E-2</v>
      </c>
      <c r="Y18" s="230">
        <v>3.3335473571212741E-2</v>
      </c>
      <c r="DA18" s="71" t="s">
        <v>267</v>
      </c>
    </row>
    <row r="19" spans="1:105" ht="12" customHeight="1" x14ac:dyDescent="0.25">
      <c r="A19" s="18" t="s">
        <v>35</v>
      </c>
      <c r="B19" s="230">
        <v>17.992137487450481</v>
      </c>
      <c r="C19" s="230">
        <v>20.052982062845331</v>
      </c>
      <c r="D19" s="230">
        <v>21.0342908400523</v>
      </c>
      <c r="E19" s="230">
        <v>20.411069322858271</v>
      </c>
      <c r="F19" s="230">
        <v>24.788584124670269</v>
      </c>
      <c r="G19" s="230">
        <v>25.821603896175461</v>
      </c>
      <c r="H19" s="230">
        <v>24.93492049631493</v>
      </c>
      <c r="I19" s="230">
        <v>25.769273669534769</v>
      </c>
      <c r="J19" s="230">
        <v>24.627058203341221</v>
      </c>
      <c r="K19" s="230">
        <v>24.515056827149969</v>
      </c>
      <c r="L19" s="230">
        <v>26.73652349657387</v>
      </c>
      <c r="M19" s="230">
        <v>27.9667048411849</v>
      </c>
      <c r="N19" s="230">
        <v>30.344936986922789</v>
      </c>
      <c r="O19" s="230">
        <v>31.650069120938259</v>
      </c>
      <c r="P19" s="230">
        <v>33.359070300710997</v>
      </c>
      <c r="Q19" s="230">
        <v>35.254735457549216</v>
      </c>
      <c r="R19" s="230">
        <v>32.754940530764721</v>
      </c>
      <c r="S19" s="230">
        <v>33.733934634351392</v>
      </c>
      <c r="T19" s="230">
        <v>33.890711479744652</v>
      </c>
      <c r="U19" s="230">
        <v>34.394447077966447</v>
      </c>
      <c r="V19" s="230">
        <v>34.343236237305312</v>
      </c>
      <c r="W19" s="230">
        <v>29.750493899057329</v>
      </c>
      <c r="X19" s="230">
        <v>34.31779452101982</v>
      </c>
      <c r="Y19" s="230">
        <v>34.477529279776668</v>
      </c>
      <c r="DA19" s="71" t="s">
        <v>268</v>
      </c>
    </row>
    <row r="20" spans="1:105" ht="12" customHeight="1" x14ac:dyDescent="0.25">
      <c r="A20" s="18" t="s">
        <v>36</v>
      </c>
      <c r="B20" s="230">
        <v>29.522968697571269</v>
      </c>
      <c r="C20" s="230">
        <v>17.570685517936099</v>
      </c>
      <c r="D20" s="230">
        <v>14.85275168103589</v>
      </c>
      <c r="E20" s="230">
        <v>19.715990208439411</v>
      </c>
      <c r="F20" s="230">
        <v>15.57188326399014</v>
      </c>
      <c r="G20" s="230">
        <v>18.123088108902369</v>
      </c>
      <c r="H20" s="230">
        <v>19.959279432610561</v>
      </c>
      <c r="I20" s="230">
        <v>17.5324031829803</v>
      </c>
      <c r="J20" s="230">
        <v>19.48204196134569</v>
      </c>
      <c r="K20" s="230">
        <v>16.271763434722459</v>
      </c>
      <c r="L20" s="230">
        <v>18.14282685501362</v>
      </c>
      <c r="M20" s="230">
        <v>17.494180966027741</v>
      </c>
      <c r="N20" s="230">
        <v>16.17658046150061</v>
      </c>
      <c r="O20" s="230">
        <v>17.807440376902989</v>
      </c>
      <c r="P20" s="230">
        <v>15.506097258507159</v>
      </c>
      <c r="Q20" s="230">
        <v>14.781041527400699</v>
      </c>
      <c r="R20" s="230">
        <v>18.2950135289861</v>
      </c>
      <c r="S20" s="230">
        <v>19.025815891347161</v>
      </c>
      <c r="T20" s="230">
        <v>15.03078474051072</v>
      </c>
      <c r="U20" s="230">
        <v>17.82172232546742</v>
      </c>
      <c r="V20" s="230">
        <v>15.59670515012132</v>
      </c>
      <c r="W20" s="230">
        <v>19.036305568032208</v>
      </c>
      <c r="X20" s="230">
        <v>18.703430489914151</v>
      </c>
      <c r="Y20" s="230">
        <v>19.126592655140449</v>
      </c>
      <c r="DA20" s="71" t="s">
        <v>269</v>
      </c>
    </row>
    <row r="21" spans="1:105" ht="12" customHeight="1" x14ac:dyDescent="0.25">
      <c r="A21" s="18" t="s">
        <v>40</v>
      </c>
      <c r="B21" s="230">
        <v>18.7360539170263</v>
      </c>
      <c r="C21" s="230">
        <v>23.43047566478138</v>
      </c>
      <c r="D21" s="230">
        <v>23.631173314216689</v>
      </c>
      <c r="E21" s="230">
        <v>21.341891904979061</v>
      </c>
      <c r="F21" s="230">
        <v>27.033585605568661</v>
      </c>
      <c r="G21" s="230">
        <v>15.37745134124345</v>
      </c>
      <c r="H21" s="230">
        <v>15.549769626968541</v>
      </c>
      <c r="I21" s="230">
        <v>17.298894616166571</v>
      </c>
      <c r="J21" s="230">
        <v>16.994328158699151</v>
      </c>
      <c r="K21" s="230">
        <v>15.561063758084019</v>
      </c>
      <c r="L21" s="230">
        <v>18.327628244473601</v>
      </c>
      <c r="M21" s="230">
        <v>18.823718511670279</v>
      </c>
      <c r="N21" s="230">
        <v>19.74376960526077</v>
      </c>
      <c r="O21" s="230">
        <v>20.702877056630001</v>
      </c>
      <c r="P21" s="230">
        <v>20.51472544058716</v>
      </c>
      <c r="Q21" s="230">
        <v>23.15735777303998</v>
      </c>
      <c r="R21" s="230">
        <v>22.3088530890236</v>
      </c>
      <c r="S21" s="230">
        <v>21.84576154319511</v>
      </c>
      <c r="T21" s="230">
        <v>22.90620101766099</v>
      </c>
      <c r="U21" s="230">
        <v>23.016855845333652</v>
      </c>
      <c r="V21" s="230">
        <v>21.441383788746649</v>
      </c>
      <c r="W21" s="230">
        <v>22.530321126897789</v>
      </c>
      <c r="X21" s="230">
        <v>19.902385548308239</v>
      </c>
      <c r="Y21" s="230">
        <v>20.409879374068019</v>
      </c>
      <c r="DA21" s="71" t="s">
        <v>270</v>
      </c>
    </row>
    <row r="22" spans="1:105" ht="12" customHeight="1" x14ac:dyDescent="0.25">
      <c r="A22" s="57" t="s">
        <v>172</v>
      </c>
      <c r="B22" s="261">
        <v>167.32471385083579</v>
      </c>
      <c r="C22" s="261">
        <v>137.25183583544819</v>
      </c>
      <c r="D22" s="261">
        <v>142.43794922566121</v>
      </c>
      <c r="E22" s="261">
        <v>150.83752967824</v>
      </c>
      <c r="F22" s="261">
        <v>160.85153671363699</v>
      </c>
      <c r="G22" s="261">
        <v>160.04439681224019</v>
      </c>
      <c r="H22" s="261">
        <v>164.497446984162</v>
      </c>
      <c r="I22" s="261">
        <v>158.05277154009681</v>
      </c>
      <c r="J22" s="261">
        <v>163.95431688936571</v>
      </c>
      <c r="K22" s="261">
        <v>145.6585552552535</v>
      </c>
      <c r="L22" s="261">
        <v>158.42583103844109</v>
      </c>
      <c r="M22" s="261">
        <v>160.96750709881451</v>
      </c>
      <c r="N22" s="261">
        <v>162.5763038138256</v>
      </c>
      <c r="O22" s="261">
        <v>173.25202283501611</v>
      </c>
      <c r="P22" s="261">
        <v>171.60487499482349</v>
      </c>
      <c r="Q22" s="261">
        <v>176.00840470583071</v>
      </c>
      <c r="R22" s="261">
        <v>176.98767234993139</v>
      </c>
      <c r="S22" s="261">
        <v>178.46639478557739</v>
      </c>
      <c r="T22" s="261">
        <v>161.43972214376899</v>
      </c>
      <c r="U22" s="261">
        <v>184.90034776390721</v>
      </c>
      <c r="V22" s="261">
        <v>180.86658705741269</v>
      </c>
      <c r="W22" s="261">
        <v>157.01364088130461</v>
      </c>
      <c r="X22" s="261">
        <v>174.4357048082021</v>
      </c>
      <c r="Y22" s="261">
        <v>186.63515395232679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0.59434985679153352</v>
      </c>
      <c r="H23" s="230">
        <v>0.80726876174266704</v>
      </c>
      <c r="I23" s="230">
        <v>1.09747245273128</v>
      </c>
      <c r="J23" s="230">
        <v>0.12425758061834349</v>
      </c>
      <c r="K23" s="230">
        <v>3.6052796251173722E-4</v>
      </c>
      <c r="L23" s="230">
        <v>7.0483042766008176E-4</v>
      </c>
      <c r="M23" s="230">
        <v>3.5224266940707242E-4</v>
      </c>
      <c r="N23" s="230">
        <v>3.5614058652641648E-4</v>
      </c>
      <c r="O23" s="230">
        <v>3.6437043653132702E-4</v>
      </c>
      <c r="P23" s="230">
        <v>3.61309078411195E-4</v>
      </c>
      <c r="Q23" s="230">
        <v>5.690961544033452E-4</v>
      </c>
      <c r="R23" s="230">
        <v>3.732884171499752E-4</v>
      </c>
      <c r="S23" s="230">
        <v>5.7548338594000121E-4</v>
      </c>
      <c r="T23" s="230">
        <v>3.9394793763833542E-4</v>
      </c>
      <c r="U23" s="230">
        <v>3.8915565008494543E-4</v>
      </c>
      <c r="V23" s="230">
        <v>3.5334216830337707E-4</v>
      </c>
      <c r="W23" s="230">
        <v>4.4470396138305592E-4</v>
      </c>
      <c r="X23" s="230">
        <v>2.8563046533761519E-2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82.414410091411739</v>
      </c>
      <c r="C24" s="230">
        <v>56.748191934068529</v>
      </c>
      <c r="D24" s="230">
        <v>76.590177407598844</v>
      </c>
      <c r="E24" s="230">
        <v>80.161740871883836</v>
      </c>
      <c r="F24" s="230">
        <v>86.68262879423115</v>
      </c>
      <c r="G24" s="230">
        <v>94.907464167978432</v>
      </c>
      <c r="H24" s="230">
        <v>97.725528702515319</v>
      </c>
      <c r="I24" s="230">
        <v>90.174819796446727</v>
      </c>
      <c r="J24" s="230">
        <v>94.452656801766111</v>
      </c>
      <c r="K24" s="230">
        <v>83.491948662965868</v>
      </c>
      <c r="L24" s="230">
        <v>85.666370022074432</v>
      </c>
      <c r="M24" s="230">
        <v>87.333217344277784</v>
      </c>
      <c r="N24" s="230">
        <v>86.400529411053625</v>
      </c>
      <c r="O24" s="230">
        <v>93.929165424511908</v>
      </c>
      <c r="P24" s="230">
        <v>94.476421902255524</v>
      </c>
      <c r="Q24" s="230">
        <v>93.296453732575003</v>
      </c>
      <c r="R24" s="230">
        <v>91.584883365321645</v>
      </c>
      <c r="S24" s="230">
        <v>89.036720391003698</v>
      </c>
      <c r="T24" s="230">
        <v>69.197064756955797</v>
      </c>
      <c r="U24" s="230">
        <v>101.08402920955371</v>
      </c>
      <c r="V24" s="230">
        <v>105.7746305281398</v>
      </c>
      <c r="W24" s="230">
        <v>58.864455918786163</v>
      </c>
      <c r="X24" s="230">
        <v>85.745476653962939</v>
      </c>
      <c r="Y24" s="230">
        <v>105.3051434344475</v>
      </c>
      <c r="DA24" s="71" t="s">
        <v>273</v>
      </c>
    </row>
    <row r="25" spans="1:105" ht="12" customHeight="1" x14ac:dyDescent="0.25">
      <c r="A25" s="18" t="s">
        <v>32</v>
      </c>
      <c r="B25" s="230">
        <v>2.3949651552961271</v>
      </c>
      <c r="C25" s="230">
        <v>1.927429391632532</v>
      </c>
      <c r="D25" s="230">
        <v>1.074009672465243</v>
      </c>
      <c r="E25" s="230">
        <v>0.74728033630471358</v>
      </c>
      <c r="F25" s="230">
        <v>1.3701704235444729</v>
      </c>
      <c r="G25" s="230">
        <v>1.638585023410428</v>
      </c>
      <c r="H25" s="230">
        <v>1.697816309968182</v>
      </c>
      <c r="I25" s="230">
        <v>0.71641392807192272</v>
      </c>
      <c r="J25" s="230">
        <v>3.1806242666418352</v>
      </c>
      <c r="K25" s="230">
        <v>0.75367586187664404</v>
      </c>
      <c r="L25" s="230">
        <v>0.97620693744098785</v>
      </c>
      <c r="M25" s="230">
        <v>0.9882922362293669</v>
      </c>
      <c r="N25" s="230">
        <v>0.58906846669607493</v>
      </c>
      <c r="O25" s="230">
        <v>0.27824308537599451</v>
      </c>
      <c r="P25" s="230">
        <v>0.21550489444857959</v>
      </c>
      <c r="Q25" s="230">
        <v>0.23221336794855971</v>
      </c>
      <c r="R25" s="230">
        <v>0.2150337846767082</v>
      </c>
      <c r="S25" s="230">
        <v>0.16654415222295821</v>
      </c>
      <c r="T25" s="230">
        <v>9.2795423253505316E-2</v>
      </c>
      <c r="U25" s="230">
        <v>5.9424395739398103E-2</v>
      </c>
      <c r="V25" s="230">
        <v>4.380026083902152E-2</v>
      </c>
      <c r="W25" s="230">
        <v>0.1234714325657038</v>
      </c>
      <c r="X25" s="230">
        <v>0.1084066752669519</v>
      </c>
      <c r="Y25" s="230">
        <v>5.294909860240072E-2</v>
      </c>
      <c r="DA25" s="71" t="s">
        <v>274</v>
      </c>
    </row>
    <row r="26" spans="1:105" ht="12" customHeight="1" x14ac:dyDescent="0.25">
      <c r="A26" s="18" t="s">
        <v>35</v>
      </c>
      <c r="B26" s="230">
        <v>30.012423941240129</v>
      </c>
      <c r="C26" s="230">
        <v>40.625790104631108</v>
      </c>
      <c r="D26" s="230">
        <v>36.954286373902498</v>
      </c>
      <c r="E26" s="230">
        <v>34.450733073255947</v>
      </c>
      <c r="F26" s="230">
        <v>43.599319104826421</v>
      </c>
      <c r="G26" s="230">
        <v>35.98086250565629</v>
      </c>
      <c r="H26" s="230">
        <v>34.675494613676612</v>
      </c>
      <c r="I26" s="230">
        <v>38.290360986845627</v>
      </c>
      <c r="J26" s="230">
        <v>35.910403227781629</v>
      </c>
      <c r="K26" s="230">
        <v>35.963608955094337</v>
      </c>
      <c r="L26" s="230">
        <v>41.650634988514291</v>
      </c>
      <c r="M26" s="230">
        <v>43.581419294293418</v>
      </c>
      <c r="N26" s="230">
        <v>48.195236902922062</v>
      </c>
      <c r="O26" s="230">
        <v>49.407746731782019</v>
      </c>
      <c r="P26" s="230">
        <v>51.427384816638707</v>
      </c>
      <c r="Q26" s="230">
        <v>57.000719342492701</v>
      </c>
      <c r="R26" s="230">
        <v>53.393232519264558</v>
      </c>
      <c r="S26" s="230">
        <v>55.744278998809719</v>
      </c>
      <c r="T26" s="230">
        <v>62.566214998553818</v>
      </c>
      <c r="U26" s="230">
        <v>53.952351350403248</v>
      </c>
      <c r="V26" s="230">
        <v>50.565547108863903</v>
      </c>
      <c r="W26" s="230">
        <v>58.273053330960117</v>
      </c>
      <c r="X26" s="230">
        <v>56.009454272055699</v>
      </c>
      <c r="Y26" s="230">
        <v>51.071576469491824</v>
      </c>
      <c r="DA26" s="71" t="s">
        <v>275</v>
      </c>
    </row>
    <row r="27" spans="1:105" ht="12" customHeight="1" x14ac:dyDescent="0.25">
      <c r="A27" s="18" t="s">
        <v>36</v>
      </c>
      <c r="B27" s="230">
        <v>52.502914662887832</v>
      </c>
      <c r="C27" s="230">
        <v>37.950424405116017</v>
      </c>
      <c r="D27" s="230">
        <v>27.819475771694599</v>
      </c>
      <c r="E27" s="230">
        <v>35.477775396795501</v>
      </c>
      <c r="F27" s="230">
        <v>29.199418391034911</v>
      </c>
      <c r="G27" s="230">
        <v>26.923135258403459</v>
      </c>
      <c r="H27" s="230">
        <v>29.591338596259181</v>
      </c>
      <c r="I27" s="230">
        <v>27.773704376001248</v>
      </c>
      <c r="J27" s="230">
        <v>30.286375012557752</v>
      </c>
      <c r="K27" s="230">
        <v>25.44896124735412</v>
      </c>
      <c r="L27" s="230">
        <v>30.131914259983681</v>
      </c>
      <c r="M27" s="230">
        <v>29.06422598134446</v>
      </c>
      <c r="N27" s="230">
        <v>27.391112892567289</v>
      </c>
      <c r="O27" s="230">
        <v>29.636503222909631</v>
      </c>
      <c r="P27" s="230">
        <v>25.485202072402259</v>
      </c>
      <c r="Q27" s="230">
        <v>25.47844916666001</v>
      </c>
      <c r="R27" s="230">
        <v>31.794149392251299</v>
      </c>
      <c r="S27" s="230">
        <v>33.518275760155113</v>
      </c>
      <c r="T27" s="230">
        <v>29.583253017068241</v>
      </c>
      <c r="U27" s="230">
        <v>29.804153652560771</v>
      </c>
      <c r="V27" s="230">
        <v>24.482255817401679</v>
      </c>
      <c r="W27" s="230">
        <v>39.752215495031187</v>
      </c>
      <c r="X27" s="230">
        <v>32.543804160382727</v>
      </c>
      <c r="Y27" s="230">
        <v>30.205484949785131</v>
      </c>
      <c r="DA27" s="71" t="s">
        <v>276</v>
      </c>
    </row>
    <row r="28" spans="1:105" ht="12" customHeight="1" x14ac:dyDescent="0.25">
      <c r="A28" s="57" t="s">
        <v>179</v>
      </c>
      <c r="B28" s="261">
        <v>152.01317176568051</v>
      </c>
      <c r="C28" s="261">
        <v>147.77518222292929</v>
      </c>
      <c r="D28" s="261">
        <v>144.01872175357369</v>
      </c>
      <c r="E28" s="261">
        <v>145.2973028512518</v>
      </c>
      <c r="F28" s="261">
        <v>163.779240023732</v>
      </c>
      <c r="G28" s="261">
        <v>140.93799986054441</v>
      </c>
      <c r="H28" s="261">
        <v>142.85229014624019</v>
      </c>
      <c r="I28" s="261">
        <v>144.19777673030481</v>
      </c>
      <c r="J28" s="261">
        <v>146.48164932733289</v>
      </c>
      <c r="K28" s="261">
        <v>132.7847920532935</v>
      </c>
      <c r="L28" s="261">
        <v>149.606080189485</v>
      </c>
      <c r="M28" s="261">
        <v>152.6985190937734</v>
      </c>
      <c r="N28" s="261">
        <v>157.98955212488789</v>
      </c>
      <c r="O28" s="261">
        <v>166.35147083595709</v>
      </c>
      <c r="P28" s="261">
        <v>165.49624510847241</v>
      </c>
      <c r="Q28" s="261">
        <v>175.83954054289109</v>
      </c>
      <c r="R28" s="261">
        <v>174.30123534947089</v>
      </c>
      <c r="S28" s="261">
        <v>176.84796828250359</v>
      </c>
      <c r="T28" s="261">
        <v>172.53894634815981</v>
      </c>
      <c r="U28" s="261">
        <v>178.9052998904202</v>
      </c>
      <c r="V28" s="261">
        <v>170.10506131657979</v>
      </c>
      <c r="W28" s="261">
        <v>169.82638011983889</v>
      </c>
      <c r="X28" s="261">
        <v>172.62537453932489</v>
      </c>
      <c r="Y28" s="261">
        <v>174.6848453390817</v>
      </c>
      <c r="DA28" s="70" t="s">
        <v>277</v>
      </c>
    </row>
    <row r="29" spans="1:105" ht="12" customHeight="1" x14ac:dyDescent="0.25">
      <c r="A29" s="60" t="s">
        <v>181</v>
      </c>
      <c r="B29" s="262">
        <v>77.391734070886073</v>
      </c>
      <c r="C29" s="262">
        <v>69.740756794607293</v>
      </c>
      <c r="D29" s="262">
        <v>68.783001524164916</v>
      </c>
      <c r="E29" s="262">
        <v>71.756304501552975</v>
      </c>
      <c r="F29" s="262">
        <v>79.523257476182962</v>
      </c>
      <c r="G29" s="262">
        <v>89.753679374820777</v>
      </c>
      <c r="H29" s="262">
        <v>89.539603331311199</v>
      </c>
      <c r="I29" s="262">
        <v>86.929283689472868</v>
      </c>
      <c r="J29" s="262">
        <v>89.509079619945965</v>
      </c>
      <c r="K29" s="262">
        <v>81.903415832562203</v>
      </c>
      <c r="L29" s="262">
        <v>89.619929634729942</v>
      </c>
      <c r="M29" s="262">
        <v>92.106581998419486</v>
      </c>
      <c r="N29" s="262">
        <v>96.205550106268532</v>
      </c>
      <c r="O29" s="262">
        <v>100.8388265790195</v>
      </c>
      <c r="P29" s="262">
        <v>102.6788620683346</v>
      </c>
      <c r="Q29" s="262">
        <v>106.48288992812689</v>
      </c>
      <c r="R29" s="262">
        <v>104.040751585035</v>
      </c>
      <c r="S29" s="262">
        <v>107.651628888692</v>
      </c>
      <c r="T29" s="262">
        <v>103.15311833041569</v>
      </c>
      <c r="U29" s="262">
        <v>107.4454475738045</v>
      </c>
      <c r="V29" s="262">
        <v>104.8781656704665</v>
      </c>
      <c r="W29" s="262">
        <v>97.937020637891621</v>
      </c>
      <c r="X29" s="262">
        <v>110.52085912480941</v>
      </c>
      <c r="Y29" s="262">
        <v>111.0727240724607</v>
      </c>
      <c r="DA29" s="72" t="s">
        <v>278</v>
      </c>
    </row>
    <row r="30" spans="1:105" ht="12" customHeight="1" x14ac:dyDescent="0.25">
      <c r="A30" s="59" t="s">
        <v>31</v>
      </c>
      <c r="B30" s="230">
        <v>0.40031839474286313</v>
      </c>
      <c r="C30" s="230">
        <v>0</v>
      </c>
      <c r="D30" s="230">
        <v>0</v>
      </c>
      <c r="E30" s="230">
        <v>0</v>
      </c>
      <c r="F30" s="230">
        <v>0</v>
      </c>
      <c r="G30" s="230">
        <v>9.3215930472473729E-2</v>
      </c>
      <c r="H30" s="230">
        <v>9.8342833038575675E-2</v>
      </c>
      <c r="I30" s="230">
        <v>9.9070263407612727E-2</v>
      </c>
      <c r="J30" s="230">
        <v>9.6404113031278091E-2</v>
      </c>
      <c r="K30" s="230">
        <v>9.9299327416311062E-2</v>
      </c>
      <c r="L30" s="230">
        <v>9.1861212266254974E-2</v>
      </c>
      <c r="M30" s="230">
        <v>7.2332421488637402E-2</v>
      </c>
      <c r="N30" s="230">
        <v>6.2131453214248823E-2</v>
      </c>
      <c r="O30" s="230">
        <v>9.0735380288753414E-2</v>
      </c>
      <c r="P30" s="230">
        <v>6.3940248917775347E-2</v>
      </c>
      <c r="Q30" s="230">
        <v>6.6386152457688086E-2</v>
      </c>
      <c r="R30" s="230">
        <v>6.6565835078037996E-2</v>
      </c>
      <c r="S30" s="230">
        <v>6.6384212976916435E-2</v>
      </c>
      <c r="T30" s="230">
        <v>6.3321112301678487E-2</v>
      </c>
      <c r="U30" s="230">
        <v>6.667750637783347E-2</v>
      </c>
      <c r="V30" s="230">
        <v>6.0209403298033648E-2</v>
      </c>
      <c r="W30" s="230">
        <v>9.9811714330424559E-2</v>
      </c>
      <c r="X30" s="230">
        <v>0.1097750596623995</v>
      </c>
      <c r="Y30" s="230">
        <v>0.20563224106075509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6.2194465461167539E-2</v>
      </c>
      <c r="H31" s="230">
        <v>4.7725354627153237E-2</v>
      </c>
      <c r="I31" s="230">
        <v>3.1728015097426857E-2</v>
      </c>
      <c r="J31" s="230">
        <v>3.2209656863439698E-2</v>
      </c>
      <c r="K31" s="230">
        <v>7.8458308023674539E-2</v>
      </c>
      <c r="L31" s="230">
        <v>0.106922001228547</v>
      </c>
      <c r="M31" s="230">
        <v>0.10800271059088901</v>
      </c>
      <c r="N31" s="230">
        <v>0.1028849889812193</v>
      </c>
      <c r="O31" s="230">
        <v>6.7904405497716744E-2</v>
      </c>
      <c r="P31" s="230">
        <v>6.8152687533524214E-2</v>
      </c>
      <c r="Q31" s="230">
        <v>0.42685955949792542</v>
      </c>
      <c r="R31" s="230">
        <v>0.4268784603413141</v>
      </c>
      <c r="S31" s="230">
        <v>0.43546033269225742</v>
      </c>
      <c r="T31" s="230">
        <v>0.28847864453512201</v>
      </c>
      <c r="U31" s="230">
        <v>0.48551126168949998</v>
      </c>
      <c r="V31" s="230">
        <v>0.25790071821503419</v>
      </c>
      <c r="W31" s="230">
        <v>2.7222691302606372</v>
      </c>
      <c r="X31" s="230">
        <v>3.1306252059779731</v>
      </c>
      <c r="Y31" s="230">
        <v>3.3059802015488429</v>
      </c>
      <c r="DA31" s="71" t="s">
        <v>280</v>
      </c>
    </row>
    <row r="32" spans="1:105" ht="12" customHeight="1" x14ac:dyDescent="0.25">
      <c r="A32" s="59" t="s">
        <v>32</v>
      </c>
      <c r="B32" s="230">
        <v>5.3328277759514764</v>
      </c>
      <c r="C32" s="230">
        <v>2.9549622684344512</v>
      </c>
      <c r="D32" s="230">
        <v>1.8151028158037521</v>
      </c>
      <c r="E32" s="230">
        <v>1.422782896670606</v>
      </c>
      <c r="F32" s="230">
        <v>2.2643047845192101</v>
      </c>
      <c r="G32" s="230">
        <v>3.6502649860237808</v>
      </c>
      <c r="H32" s="230">
        <v>3.903676511292729</v>
      </c>
      <c r="I32" s="230">
        <v>1.4885565076565399</v>
      </c>
      <c r="J32" s="230">
        <v>6.8195798252910356</v>
      </c>
      <c r="K32" s="230">
        <v>1.566624798983304</v>
      </c>
      <c r="L32" s="230">
        <v>1.912762773185491</v>
      </c>
      <c r="M32" s="230">
        <v>1.903820136423712</v>
      </c>
      <c r="N32" s="230">
        <v>1.082393170204917</v>
      </c>
      <c r="O32" s="230">
        <v>0.52600467855477673</v>
      </c>
      <c r="P32" s="230">
        <v>0.39919211402234728</v>
      </c>
      <c r="Q32" s="230">
        <v>0.4011572389630324</v>
      </c>
      <c r="R32" s="230">
        <v>0.38745598828710248</v>
      </c>
      <c r="S32" s="230">
        <v>0.29771670364344549</v>
      </c>
      <c r="T32" s="230">
        <v>0.1419960469196834</v>
      </c>
      <c r="U32" s="230">
        <v>0.10968570526858221</v>
      </c>
      <c r="V32" s="230">
        <v>8.4397248567428473E-2</v>
      </c>
      <c r="W32" s="230">
        <v>0.1875777451193939</v>
      </c>
      <c r="X32" s="230">
        <v>0.1932961846415075</v>
      </c>
      <c r="Y32" s="230">
        <v>0.1038977324866751</v>
      </c>
      <c r="DA32" s="71" t="s">
        <v>281</v>
      </c>
    </row>
    <row r="33" spans="1:105" ht="12" customHeight="1" x14ac:dyDescent="0.25">
      <c r="A33" s="59" t="s">
        <v>35</v>
      </c>
      <c r="B33" s="230">
        <v>71.658587900191733</v>
      </c>
      <c r="C33" s="230">
        <v>66.785794526172836</v>
      </c>
      <c r="D33" s="230">
        <v>66.967898708361162</v>
      </c>
      <c r="E33" s="230">
        <v>70.333521604882364</v>
      </c>
      <c r="F33" s="230">
        <v>77.258952691663751</v>
      </c>
      <c r="G33" s="230">
        <v>85.948003992863349</v>
      </c>
      <c r="H33" s="230">
        <v>85.489858632352735</v>
      </c>
      <c r="I33" s="230">
        <v>85.309928903311288</v>
      </c>
      <c r="J33" s="230">
        <v>82.560886024760208</v>
      </c>
      <c r="K33" s="230">
        <v>80.159033398138916</v>
      </c>
      <c r="L33" s="230">
        <v>87.508383648049644</v>
      </c>
      <c r="M33" s="230">
        <v>90.022426729916248</v>
      </c>
      <c r="N33" s="230">
        <v>94.958140493868143</v>
      </c>
      <c r="O33" s="230">
        <v>100.15418211467821</v>
      </c>
      <c r="P33" s="230">
        <v>102.1475770178609</v>
      </c>
      <c r="Q33" s="230">
        <v>105.58848697720821</v>
      </c>
      <c r="R33" s="230">
        <v>103.1598513013285</v>
      </c>
      <c r="S33" s="230">
        <v>106.8520676393794</v>
      </c>
      <c r="T33" s="230">
        <v>102.6593225266592</v>
      </c>
      <c r="U33" s="230">
        <v>106.7835731004686</v>
      </c>
      <c r="V33" s="230">
        <v>104.475658300386</v>
      </c>
      <c r="W33" s="230">
        <v>94.927362048181166</v>
      </c>
      <c r="X33" s="230">
        <v>107.08716267452751</v>
      </c>
      <c r="Y33" s="230">
        <v>107.4572138973644</v>
      </c>
      <c r="DA33" s="71" t="s">
        <v>282</v>
      </c>
    </row>
    <row r="34" spans="1:105" ht="12" customHeight="1" x14ac:dyDescent="0.25">
      <c r="A34" s="60" t="s">
        <v>187</v>
      </c>
      <c r="B34" s="262">
        <v>74.62143769479438</v>
      </c>
      <c r="C34" s="262">
        <v>78.034425428321981</v>
      </c>
      <c r="D34" s="262">
        <v>75.23572022940877</v>
      </c>
      <c r="E34" s="262">
        <v>73.54099834969881</v>
      </c>
      <c r="F34" s="262">
        <v>84.255982547549081</v>
      </c>
      <c r="G34" s="262">
        <v>51.184320485723603</v>
      </c>
      <c r="H34" s="262">
        <v>53.31268681492903</v>
      </c>
      <c r="I34" s="262">
        <v>57.268493040831913</v>
      </c>
      <c r="J34" s="262">
        <v>56.972569707386953</v>
      </c>
      <c r="K34" s="262">
        <v>50.881376220731298</v>
      </c>
      <c r="L34" s="262">
        <v>59.986150554755078</v>
      </c>
      <c r="M34" s="262">
        <v>60.591937095353963</v>
      </c>
      <c r="N34" s="262">
        <v>61.784002018619347</v>
      </c>
      <c r="O34" s="262">
        <v>65.512644256937634</v>
      </c>
      <c r="P34" s="262">
        <v>62.817383040137841</v>
      </c>
      <c r="Q34" s="262">
        <v>69.35665061476422</v>
      </c>
      <c r="R34" s="262">
        <v>70.260483764435932</v>
      </c>
      <c r="S34" s="262">
        <v>69.196339393811613</v>
      </c>
      <c r="T34" s="262">
        <v>69.385828017744103</v>
      </c>
      <c r="U34" s="262">
        <v>71.459852316615638</v>
      </c>
      <c r="V34" s="262">
        <v>65.22689564611332</v>
      </c>
      <c r="W34" s="262">
        <v>71.889359481947309</v>
      </c>
      <c r="X34" s="262">
        <v>62.104515414515468</v>
      </c>
      <c r="Y34" s="262">
        <v>63.612121266621067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49.850158512550806</v>
      </c>
      <c r="C35" s="261">
        <f t="shared" si="0"/>
        <v>49.746483217256426</v>
      </c>
      <c r="D35" s="261">
        <f t="shared" si="0"/>
        <v>45.891331678329522</v>
      </c>
      <c r="E35" s="261">
        <f t="shared" si="0"/>
        <v>46.943400216807106</v>
      </c>
      <c r="F35" s="261">
        <f t="shared" si="0"/>
        <v>52.632539077298581</v>
      </c>
      <c r="G35" s="261">
        <f t="shared" si="0"/>
        <v>47.127499829906007</v>
      </c>
      <c r="H35" s="261">
        <f t="shared" si="0"/>
        <v>47.775594947035358</v>
      </c>
      <c r="I35" s="261">
        <f t="shared" si="0"/>
        <v>47.031130877719171</v>
      </c>
      <c r="J35" s="261">
        <f t="shared" si="0"/>
        <v>48.27003051975538</v>
      </c>
      <c r="K35" s="261">
        <f t="shared" si="0"/>
        <v>43.916540739952588</v>
      </c>
      <c r="L35" s="261">
        <f t="shared" si="0"/>
        <v>49.053133553057947</v>
      </c>
      <c r="M35" s="261">
        <f t="shared" si="0"/>
        <v>50.212129767226358</v>
      </c>
      <c r="N35" s="261">
        <f t="shared" si="0"/>
        <v>51.68525252603154</v>
      </c>
      <c r="O35" s="261">
        <f t="shared" si="0"/>
        <v>54.645037144238806</v>
      </c>
      <c r="P35" s="261">
        <f t="shared" si="0"/>
        <v>54.097576538346694</v>
      </c>
      <c r="Q35" s="261">
        <f t="shared" si="0"/>
        <v>57.6344219433768</v>
      </c>
      <c r="R35" s="261">
        <f t="shared" si="0"/>
        <v>57.839079641757706</v>
      </c>
      <c r="S35" s="261">
        <f t="shared" si="0"/>
        <v>58.468427224439822</v>
      </c>
      <c r="T35" s="261">
        <f t="shared" si="0"/>
        <v>56.474374841052189</v>
      </c>
      <c r="U35" s="261">
        <f t="shared" si="0"/>
        <v>58.846714323472085</v>
      </c>
      <c r="V35" s="261">
        <f t="shared" si="0"/>
        <v>55.982496291873069</v>
      </c>
      <c r="W35" s="261">
        <f t="shared" si="0"/>
        <v>56.613787320913879</v>
      </c>
      <c r="X35" s="261">
        <f t="shared" si="0"/>
        <v>58.330534374796365</v>
      </c>
      <c r="Y35" s="261">
        <f t="shared" si="0"/>
        <v>58.920222421727352</v>
      </c>
      <c r="DA35" s="70"/>
    </row>
    <row r="36" spans="1:105" ht="12" customHeight="1" x14ac:dyDescent="0.25">
      <c r="A36" s="60" t="s">
        <v>190</v>
      </c>
      <c r="B36" s="262">
        <v>17.06233814290901</v>
      </c>
      <c r="C36" s="262">
        <v>15.53489518658238</v>
      </c>
      <c r="D36" s="262">
        <v>15.430781323380851</v>
      </c>
      <c r="E36" s="262">
        <v>16.146276289495571</v>
      </c>
      <c r="F36" s="262">
        <v>17.828816668503169</v>
      </c>
      <c r="G36" s="262">
        <v>20.13255844715686</v>
      </c>
      <c r="H36" s="262">
        <v>20.057808421740852</v>
      </c>
      <c r="I36" s="262">
        <v>19.617072271336021</v>
      </c>
      <c r="J36" s="262">
        <v>19.82662538543444</v>
      </c>
      <c r="K36" s="262">
        <v>18.476607014133911</v>
      </c>
      <c r="L36" s="262">
        <v>20.198055159253919</v>
      </c>
      <c r="M36" s="262">
        <v>20.764510847023001</v>
      </c>
      <c r="N36" s="262">
        <v>21.751679194000879</v>
      </c>
      <c r="O36" s="262">
        <v>22.83823053240566</v>
      </c>
      <c r="P36" s="262">
        <v>23.265113354865601</v>
      </c>
      <c r="Q36" s="262">
        <v>24.126844084987699</v>
      </c>
      <c r="R36" s="262">
        <v>23.572848183191361</v>
      </c>
      <c r="S36" s="262">
        <v>24.3985822865234</v>
      </c>
      <c r="T36" s="262">
        <v>23.38798599880522</v>
      </c>
      <c r="U36" s="262">
        <v>24.363593979830569</v>
      </c>
      <c r="V36" s="262">
        <v>23.783206340703011</v>
      </c>
      <c r="W36" s="262">
        <v>22.201097348638481</v>
      </c>
      <c r="X36" s="262">
        <v>25.057411919227238</v>
      </c>
      <c r="Y36" s="262">
        <v>25.187488700997239</v>
      </c>
      <c r="DA36" s="72" t="s">
        <v>284</v>
      </c>
    </row>
    <row r="37" spans="1:105" ht="12" customHeight="1" x14ac:dyDescent="0.25">
      <c r="A37" s="59" t="s">
        <v>31</v>
      </c>
      <c r="B37" s="230">
        <v>9.4788668981080446E-2</v>
      </c>
      <c r="C37" s="230">
        <v>0</v>
      </c>
      <c r="D37" s="230">
        <v>0</v>
      </c>
      <c r="E37" s="230">
        <v>0</v>
      </c>
      <c r="F37" s="230">
        <v>0</v>
      </c>
      <c r="G37" s="230">
        <v>2.179559523585356E-2</v>
      </c>
      <c r="H37" s="230">
        <v>2.3034043981151761E-2</v>
      </c>
      <c r="I37" s="230">
        <v>2.2746394855368789E-2</v>
      </c>
      <c r="J37" s="230">
        <v>2.3115005404952042E-2</v>
      </c>
      <c r="K37" s="230">
        <v>2.2837788587698589E-2</v>
      </c>
      <c r="L37" s="230">
        <v>2.1154688935269499E-2</v>
      </c>
      <c r="M37" s="230">
        <v>1.665079116856898E-2</v>
      </c>
      <c r="N37" s="230">
        <v>1.4207512468092209E-2</v>
      </c>
      <c r="O37" s="230">
        <v>2.0657733410552648E-2</v>
      </c>
      <c r="P37" s="230">
        <v>1.4544211373334099E-2</v>
      </c>
      <c r="Q37" s="230">
        <v>1.509862545742972E-2</v>
      </c>
      <c r="R37" s="230">
        <v>1.513841229502765E-2</v>
      </c>
      <c r="S37" s="230">
        <v>1.5087300032918289E-2</v>
      </c>
      <c r="T37" s="230">
        <v>1.437663482458439E-2</v>
      </c>
      <c r="U37" s="230">
        <v>1.513478513309272E-2</v>
      </c>
      <c r="V37" s="230">
        <v>1.3664673805055131E-2</v>
      </c>
      <c r="W37" s="230">
        <v>2.2669485582798139E-2</v>
      </c>
      <c r="X37" s="230">
        <v>2.4931928297103969E-2</v>
      </c>
      <c r="Y37" s="230">
        <v>4.6674006737807278E-2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1.4542207412735901E-2</v>
      </c>
      <c r="H38" s="230">
        <v>1.1178322644688311E-2</v>
      </c>
      <c r="I38" s="230">
        <v>7.2847081915370909E-3</v>
      </c>
      <c r="J38" s="230">
        <v>7.7229733159673297E-3</v>
      </c>
      <c r="K38" s="230">
        <v>1.8044575912191808E-2</v>
      </c>
      <c r="L38" s="230">
        <v>2.4623033166277081E-2</v>
      </c>
      <c r="M38" s="230">
        <v>2.4862026497630588E-2</v>
      </c>
      <c r="N38" s="230">
        <v>2.352656646690145E-2</v>
      </c>
      <c r="O38" s="230">
        <v>1.5459803019614041E-2</v>
      </c>
      <c r="P38" s="230">
        <v>1.550239653309839E-2</v>
      </c>
      <c r="Q38" s="230">
        <v>9.7083388224530651E-2</v>
      </c>
      <c r="R38" s="230">
        <v>9.7080764102747824E-2</v>
      </c>
      <c r="S38" s="230">
        <v>9.8968119032262117E-2</v>
      </c>
      <c r="T38" s="230">
        <v>6.5497145839976054E-2</v>
      </c>
      <c r="U38" s="230">
        <v>0.1102037107346019</v>
      </c>
      <c r="V38" s="230">
        <v>5.8531209337080031E-2</v>
      </c>
      <c r="W38" s="230">
        <v>0.61828855675840022</v>
      </c>
      <c r="X38" s="230">
        <v>0.71102237066042706</v>
      </c>
      <c r="Y38" s="230">
        <v>0.75038496592836512</v>
      </c>
      <c r="DA38" s="71" t="s">
        <v>286</v>
      </c>
    </row>
    <row r="39" spans="1:105" ht="12" customHeight="1" x14ac:dyDescent="0.25">
      <c r="A39" s="59" t="s">
        <v>35</v>
      </c>
      <c r="B39" s="230">
        <v>16.967549473927932</v>
      </c>
      <c r="C39" s="230">
        <v>15.53489518658238</v>
      </c>
      <c r="D39" s="230">
        <v>15.430781323380851</v>
      </c>
      <c r="E39" s="230">
        <v>16.146276289495571</v>
      </c>
      <c r="F39" s="230">
        <v>17.828816668503169</v>
      </c>
      <c r="G39" s="230">
        <v>20.096220644508271</v>
      </c>
      <c r="H39" s="230">
        <v>20.023596055115011</v>
      </c>
      <c r="I39" s="230">
        <v>19.587041168289112</v>
      </c>
      <c r="J39" s="230">
        <v>19.795787406713519</v>
      </c>
      <c r="K39" s="230">
        <v>18.435724649634029</v>
      </c>
      <c r="L39" s="230">
        <v>20.152277437152371</v>
      </c>
      <c r="M39" s="230">
        <v>20.722998029356798</v>
      </c>
      <c r="N39" s="230">
        <v>21.713945115065879</v>
      </c>
      <c r="O39" s="230">
        <v>22.802112995975492</v>
      </c>
      <c r="P39" s="230">
        <v>23.23506674695917</v>
      </c>
      <c r="Q39" s="230">
        <v>24.014662071305739</v>
      </c>
      <c r="R39" s="230">
        <v>23.460629006793582</v>
      </c>
      <c r="S39" s="230">
        <v>24.284526867458219</v>
      </c>
      <c r="T39" s="230">
        <v>23.308112218140661</v>
      </c>
      <c r="U39" s="230">
        <v>24.238255483962881</v>
      </c>
      <c r="V39" s="230">
        <v>23.711010457560882</v>
      </c>
      <c r="W39" s="230">
        <v>21.56013930629728</v>
      </c>
      <c r="X39" s="230">
        <v>24.321457620269712</v>
      </c>
      <c r="Y39" s="230">
        <v>24.390429728331071</v>
      </c>
      <c r="DA39" s="71" t="s">
        <v>287</v>
      </c>
    </row>
    <row r="40" spans="1:105" ht="12" customHeight="1" x14ac:dyDescent="0.25">
      <c r="A40" s="60" t="s">
        <v>195</v>
      </c>
      <c r="B40" s="262">
        <v>15.11871785166341</v>
      </c>
      <c r="C40" s="262">
        <v>16.060173817894309</v>
      </c>
      <c r="D40" s="262">
        <v>13.12469289251168</v>
      </c>
      <c r="E40" s="262">
        <v>13.914515878333249</v>
      </c>
      <c r="F40" s="262">
        <v>15.360222157633681</v>
      </c>
      <c r="G40" s="262">
        <v>15.027107922582511</v>
      </c>
      <c r="H40" s="262">
        <v>15.230788389225459</v>
      </c>
      <c r="I40" s="262">
        <v>14.26529215848246</v>
      </c>
      <c r="J40" s="262">
        <v>14.782979087011279</v>
      </c>
      <c r="K40" s="262">
        <v>13.737758661646589</v>
      </c>
      <c r="L40" s="262">
        <v>15.040887136105519</v>
      </c>
      <c r="M40" s="262">
        <v>15.49946579177127</v>
      </c>
      <c r="N40" s="262">
        <v>15.805512042666511</v>
      </c>
      <c r="O40" s="262">
        <v>16.89153612116726</v>
      </c>
      <c r="P40" s="262">
        <v>16.54366524604502</v>
      </c>
      <c r="Q40" s="262">
        <v>17.73335308641462</v>
      </c>
      <c r="R40" s="262">
        <v>18.287581599713288</v>
      </c>
      <c r="S40" s="262">
        <v>18.34342615854337</v>
      </c>
      <c r="T40" s="262">
        <v>17.332800897360521</v>
      </c>
      <c r="U40" s="262">
        <v>18.262815038191999</v>
      </c>
      <c r="V40" s="262">
        <v>17.39588378039975</v>
      </c>
      <c r="W40" s="262">
        <v>18.084999287216849</v>
      </c>
      <c r="X40" s="262">
        <v>19.168048589037269</v>
      </c>
      <c r="Y40" s="262">
        <v>19.294177970480469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0.1008502846952266</v>
      </c>
      <c r="H41" s="229">
        <v>0.13932751755239811</v>
      </c>
      <c r="I41" s="229">
        <v>0.19086274343516249</v>
      </c>
      <c r="J41" s="229">
        <v>2.1647372195443128E-2</v>
      </c>
      <c r="K41" s="229">
        <v>6.0233407017268092E-5</v>
      </c>
      <c r="L41" s="229">
        <v>1.1435445192501639E-4</v>
      </c>
      <c r="M41" s="229">
        <v>5.6414764095787272E-5</v>
      </c>
      <c r="N41" s="229">
        <v>5.6046188199498688E-5</v>
      </c>
      <c r="O41" s="229">
        <v>5.718751552842465E-5</v>
      </c>
      <c r="P41" s="229">
        <v>5.7788396349681567E-5</v>
      </c>
      <c r="Q41" s="229">
        <v>8.5955734321588859E-5</v>
      </c>
      <c r="R41" s="229">
        <v>5.4606945733578742E-5</v>
      </c>
      <c r="S41" s="229">
        <v>8.3402699662316838E-5</v>
      </c>
      <c r="T41" s="229">
        <v>5.2291674867323142E-5</v>
      </c>
      <c r="U41" s="229">
        <v>6.0774882010124887E-5</v>
      </c>
      <c r="V41" s="229">
        <v>5.8176879870515138E-5</v>
      </c>
      <c r="W41" s="229">
        <v>5.2446575905968868E-5</v>
      </c>
      <c r="X41" s="229">
        <v>3.735470705313655E-3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2.970626906297389E-2</v>
      </c>
      <c r="C43" s="229">
        <v>0</v>
      </c>
      <c r="D43" s="229">
        <v>0</v>
      </c>
      <c r="E43" s="229">
        <v>0</v>
      </c>
      <c r="F43" s="229">
        <v>0</v>
      </c>
      <c r="G43" s="229">
        <v>7.0339703090053817E-3</v>
      </c>
      <c r="H43" s="229">
        <v>7.3132291906508719E-3</v>
      </c>
      <c r="I43" s="229">
        <v>8.2148641092727129E-3</v>
      </c>
      <c r="J43" s="229">
        <v>7.7600307482073427E-3</v>
      </c>
      <c r="K43" s="229">
        <v>7.9066994060637743E-3</v>
      </c>
      <c r="L43" s="229">
        <v>7.5355025431518251E-3</v>
      </c>
      <c r="M43" s="229">
        <v>5.9576381503717024E-3</v>
      </c>
      <c r="N43" s="229">
        <v>5.2716636367279588E-3</v>
      </c>
      <c r="O43" s="229">
        <v>7.436198546236005E-3</v>
      </c>
      <c r="P43" s="229">
        <v>5.4694305665698604E-3</v>
      </c>
      <c r="Q43" s="229">
        <v>5.7500301762369926E-3</v>
      </c>
      <c r="R43" s="229">
        <v>5.3538958071756579E-3</v>
      </c>
      <c r="S43" s="229">
        <v>5.3317423276971641E-3</v>
      </c>
      <c r="T43" s="229">
        <v>5.4415596736111004E-3</v>
      </c>
      <c r="U43" s="229">
        <v>5.5888919442493657E-3</v>
      </c>
      <c r="V43" s="229">
        <v>5.0968109424203486E-3</v>
      </c>
      <c r="W43" s="229">
        <v>7.6604135111439809E-3</v>
      </c>
      <c r="X43" s="229">
        <v>7.9764210292763288E-3</v>
      </c>
      <c r="Y43" s="229">
        <v>1.5308221934763E-2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4.7823735354765168E-3</v>
      </c>
      <c r="H44" s="229">
        <v>3.61657100476736E-3</v>
      </c>
      <c r="I44" s="229">
        <v>2.680904431598235E-3</v>
      </c>
      <c r="J44" s="229">
        <v>2.6420153720540501E-3</v>
      </c>
      <c r="K44" s="229">
        <v>6.3660379410496286E-3</v>
      </c>
      <c r="L44" s="229">
        <v>8.9377559153120314E-3</v>
      </c>
      <c r="M44" s="229">
        <v>9.0647772369501396E-3</v>
      </c>
      <c r="N44" s="229">
        <v>8.8954835070877755E-3</v>
      </c>
      <c r="O44" s="229">
        <v>5.6748817647222271E-3</v>
      </c>
      <c r="P44" s="229">
        <v>5.9406250244835321E-3</v>
      </c>
      <c r="Q44" s="229">
        <v>3.7675497849574739E-2</v>
      </c>
      <c r="R44" s="229">
        <v>3.4986792958358118E-2</v>
      </c>
      <c r="S44" s="229">
        <v>3.5639721772279163E-2</v>
      </c>
      <c r="T44" s="229">
        <v>2.526212576417497E-2</v>
      </c>
      <c r="U44" s="229">
        <v>4.146933151134647E-2</v>
      </c>
      <c r="V44" s="229">
        <v>2.2246828965763531E-2</v>
      </c>
      <c r="W44" s="229">
        <v>0.2130487327060186</v>
      </c>
      <c r="X44" s="229">
        <v>0.23180181314829751</v>
      </c>
      <c r="Y44" s="229">
        <v>0.25079285111287741</v>
      </c>
      <c r="DA44" s="73" t="s">
        <v>292</v>
      </c>
    </row>
    <row r="45" spans="1:105" ht="12" customHeight="1" x14ac:dyDescent="0.25">
      <c r="A45" s="64" t="s">
        <v>32</v>
      </c>
      <c r="B45" s="229">
        <v>0.39094789133857422</v>
      </c>
      <c r="C45" s="229">
        <v>0.2343316348769727</v>
      </c>
      <c r="D45" s="229">
        <v>0.17953354896205889</v>
      </c>
      <c r="E45" s="229">
        <v>0.12392606249851421</v>
      </c>
      <c r="F45" s="229">
        <v>0.2209774459147405</v>
      </c>
      <c r="G45" s="229">
        <v>0.27211566094695833</v>
      </c>
      <c r="H45" s="229">
        <v>0.28678672415869838</v>
      </c>
      <c r="I45" s="229">
        <v>0.1219385831776975</v>
      </c>
      <c r="J45" s="229">
        <v>0.54230579967748627</v>
      </c>
      <c r="K45" s="229">
        <v>0.1232346032360921</v>
      </c>
      <c r="L45" s="229">
        <v>0.15501006987305621</v>
      </c>
      <c r="M45" s="229">
        <v>0.1549122587687243</v>
      </c>
      <c r="N45" s="229">
        <v>9.0727715672637127E-2</v>
      </c>
      <c r="O45" s="229">
        <v>4.2739758797890423E-2</v>
      </c>
      <c r="P45" s="229">
        <v>3.3734050980109592E-2</v>
      </c>
      <c r="Q45" s="229">
        <v>3.4326222348576657E-2</v>
      </c>
      <c r="R45" s="229">
        <v>3.0786453378189579E-2</v>
      </c>
      <c r="S45" s="229">
        <v>2.3622523870078529E-2</v>
      </c>
      <c r="T45" s="229">
        <v>1.205507364800773E-2</v>
      </c>
      <c r="U45" s="229">
        <v>9.0827037352173845E-3</v>
      </c>
      <c r="V45" s="229">
        <v>7.0579933133995349E-3</v>
      </c>
      <c r="W45" s="229">
        <v>1.425155386025565E-2</v>
      </c>
      <c r="X45" s="229">
        <v>1.387542910171435E-2</v>
      </c>
      <c r="Y45" s="229">
        <v>7.6411436360704736E-3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2.197167494701353E-2</v>
      </c>
      <c r="H46" s="229">
        <v>2.9504020123063419E-2</v>
      </c>
      <c r="I46" s="229">
        <v>1.9392094628871721E-2</v>
      </c>
      <c r="J46" s="229">
        <v>2.0830430231263311E-2</v>
      </c>
      <c r="K46" s="229">
        <v>1.6161902788716081E-2</v>
      </c>
      <c r="L46" s="229">
        <v>9.6354877328448454E-3</v>
      </c>
      <c r="M46" s="229">
        <v>1.0077754109302291E-2</v>
      </c>
      <c r="N46" s="229">
        <v>1.3467582124292259E-2</v>
      </c>
      <c r="O46" s="229">
        <v>9.4409005611095134E-3</v>
      </c>
      <c r="P46" s="229">
        <v>9.9065619651383299E-3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5.3047658256909793</v>
      </c>
      <c r="C47" s="229">
        <v>5.348102649903832</v>
      </c>
      <c r="D47" s="229">
        <v>6.6887923263319733</v>
      </c>
      <c r="E47" s="229">
        <v>6.1861868436925276</v>
      </c>
      <c r="F47" s="229">
        <v>7.61374867156833</v>
      </c>
      <c r="G47" s="229">
        <v>6.4699599847549063</v>
      </c>
      <c r="H47" s="229">
        <v>6.3421495023920906</v>
      </c>
      <c r="I47" s="229">
        <v>7.0568689690178088</v>
      </c>
      <c r="J47" s="229">
        <v>6.6297573196425166</v>
      </c>
      <c r="K47" s="229">
        <v>6.3673218169527459</v>
      </c>
      <c r="L47" s="229">
        <v>7.1611887059240864</v>
      </c>
      <c r="M47" s="229">
        <v>7.3968573130913589</v>
      </c>
      <c r="N47" s="229">
        <v>8.0375518838037223</v>
      </c>
      <c r="O47" s="229">
        <v>8.1716255340916746</v>
      </c>
      <c r="P47" s="229">
        <v>8.7166833114356166</v>
      </c>
      <c r="Q47" s="229">
        <v>9.123565603091512</v>
      </c>
      <c r="R47" s="229">
        <v>8.2772228011370927</v>
      </c>
      <c r="S47" s="229">
        <v>8.5613584339518649</v>
      </c>
      <c r="T47" s="229">
        <v>8.8009319404108428</v>
      </c>
      <c r="U47" s="229">
        <v>8.9290698373392612</v>
      </c>
      <c r="V47" s="229">
        <v>8.8227652740485265</v>
      </c>
      <c r="W47" s="229">
        <v>7.2535196773032053</v>
      </c>
      <c r="X47" s="229">
        <v>7.7624212527937981</v>
      </c>
      <c r="Y47" s="229">
        <v>7.9803975197682071</v>
      </c>
      <c r="DA47" s="73" t="s">
        <v>295</v>
      </c>
    </row>
    <row r="48" spans="1:105" ht="12" customHeight="1" x14ac:dyDescent="0.25">
      <c r="A48" s="64" t="s">
        <v>36</v>
      </c>
      <c r="B48" s="229">
        <v>9.298085869916676</v>
      </c>
      <c r="C48" s="229">
        <v>5.0056392279511526</v>
      </c>
      <c r="D48" s="229">
        <v>5.045181894047075</v>
      </c>
      <c r="E48" s="229">
        <v>6.3830160980170447</v>
      </c>
      <c r="F48" s="229">
        <v>5.1090249699273791</v>
      </c>
      <c r="G48" s="229">
        <v>4.8506579666286136</v>
      </c>
      <c r="H48" s="229">
        <v>5.4227978668879873</v>
      </c>
      <c r="I48" s="229">
        <v>5.1286303230805999</v>
      </c>
      <c r="J48" s="229">
        <v>5.6023422905626923</v>
      </c>
      <c r="K48" s="229">
        <v>4.5144888894275184</v>
      </c>
      <c r="L48" s="229">
        <v>5.1908109076884807</v>
      </c>
      <c r="M48" s="229">
        <v>4.9425335678983364</v>
      </c>
      <c r="N48" s="229">
        <v>4.5769307580545977</v>
      </c>
      <c r="O48" s="229">
        <v>4.9178554939363348</v>
      </c>
      <c r="P48" s="229">
        <v>4.3280264226956646</v>
      </c>
      <c r="Q48" s="229">
        <v>4.0860365467913136</v>
      </c>
      <c r="R48" s="229">
        <v>4.9384497123578166</v>
      </c>
      <c r="S48" s="229">
        <v>5.1578539589219936</v>
      </c>
      <c r="T48" s="229">
        <v>4.1694589473321404</v>
      </c>
      <c r="U48" s="229">
        <v>4.9421694409427159</v>
      </c>
      <c r="V48" s="229">
        <v>4.2800263285529949</v>
      </c>
      <c r="W48" s="229">
        <v>4.9643615709821569</v>
      </c>
      <c r="X48" s="229">
        <v>4.5190711436101214</v>
      </c>
      <c r="Y48" s="229">
        <v>4.7290735475193699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2.8972731521954159E-2</v>
      </c>
      <c r="J49" s="229">
        <v>5.7876343312101487E-2</v>
      </c>
      <c r="K49" s="229">
        <v>4.5284990515720838E-2</v>
      </c>
      <c r="L49" s="229">
        <v>2.8519242274813311E-2</v>
      </c>
      <c r="M49" s="229">
        <v>2.601343911002741E-2</v>
      </c>
      <c r="N49" s="229">
        <v>2.369053285308487E-2</v>
      </c>
      <c r="O49" s="229">
        <v>5.349566713319262E-2</v>
      </c>
      <c r="P49" s="229">
        <v>2.620565502471647E-2</v>
      </c>
      <c r="Q49" s="229">
        <v>5.1273856042293703E-2</v>
      </c>
      <c r="R49" s="229">
        <v>0.11843163335906561</v>
      </c>
      <c r="S49" s="229">
        <v>0.1237732132606639</v>
      </c>
      <c r="T49" s="229">
        <v>0.13976629839026861</v>
      </c>
      <c r="U49" s="229">
        <v>0.1221196361926252</v>
      </c>
      <c r="V49" s="229">
        <v>0.13710746950546401</v>
      </c>
      <c r="W49" s="229">
        <v>0.1559712299123964</v>
      </c>
      <c r="X49" s="229">
        <v>0.84136396902931387</v>
      </c>
      <c r="Y49" s="229">
        <v>0.2039337159374775</v>
      </c>
      <c r="DA49" s="73" t="s">
        <v>297</v>
      </c>
    </row>
    <row r="50" spans="1:105" ht="12" customHeight="1" x14ac:dyDescent="0.25">
      <c r="A50" s="64" t="s">
        <v>39</v>
      </c>
      <c r="B50" s="229">
        <v>9.5211995654204351E-2</v>
      </c>
      <c r="C50" s="229">
        <v>5.4721003051623498</v>
      </c>
      <c r="D50" s="229">
        <v>1.211185123170571</v>
      </c>
      <c r="E50" s="229">
        <v>1.221386874125163</v>
      </c>
      <c r="F50" s="229">
        <v>2.4164710702232308</v>
      </c>
      <c r="G50" s="229">
        <v>3.2997360067653059</v>
      </c>
      <c r="H50" s="229">
        <v>2.999292957915805</v>
      </c>
      <c r="I50" s="229">
        <v>1.70773094507949</v>
      </c>
      <c r="J50" s="229">
        <v>1.8978174852695171</v>
      </c>
      <c r="K50" s="229">
        <v>2.6569334879716631</v>
      </c>
      <c r="L50" s="229">
        <v>2.479135109701855</v>
      </c>
      <c r="M50" s="229">
        <v>2.9539926286420992</v>
      </c>
      <c r="N50" s="229">
        <v>3.0489203768261661</v>
      </c>
      <c r="O50" s="229">
        <v>3.6832104988205678</v>
      </c>
      <c r="P50" s="229">
        <v>3.4176413999563668</v>
      </c>
      <c r="Q50" s="229">
        <v>4.3946393743807892</v>
      </c>
      <c r="R50" s="229">
        <v>4.8822957037698584</v>
      </c>
      <c r="S50" s="229">
        <v>4.4357631617391302</v>
      </c>
      <c r="T50" s="229">
        <v>4.1798326604666123</v>
      </c>
      <c r="U50" s="229">
        <v>4.2132544216445718</v>
      </c>
      <c r="V50" s="229">
        <v>4.1215248981913097</v>
      </c>
      <c r="W50" s="229">
        <v>5.476133662365771</v>
      </c>
      <c r="X50" s="229">
        <v>5.7878030896194286</v>
      </c>
      <c r="Y50" s="229">
        <v>6.1070309705717074</v>
      </c>
      <c r="DA50" s="73" t="s">
        <v>298</v>
      </c>
    </row>
    <row r="51" spans="1:105" ht="12" customHeight="1" x14ac:dyDescent="0.25">
      <c r="A51" s="61" t="s">
        <v>207</v>
      </c>
      <c r="B51" s="263">
        <v>17.669102517978391</v>
      </c>
      <c r="C51" s="263">
        <v>18.151414212779731</v>
      </c>
      <c r="D51" s="263">
        <v>17.335857462436991</v>
      </c>
      <c r="E51" s="263">
        <v>16.88260804897828</v>
      </c>
      <c r="F51" s="263">
        <v>19.44350025116173</v>
      </c>
      <c r="G51" s="263">
        <v>11.96783346016664</v>
      </c>
      <c r="H51" s="263">
        <v>12.486998136069049</v>
      </c>
      <c r="I51" s="263">
        <v>13.148766447900689</v>
      </c>
      <c r="J51" s="263">
        <v>13.660426047309659</v>
      </c>
      <c r="K51" s="263">
        <v>11.70217506417209</v>
      </c>
      <c r="L51" s="263">
        <v>13.814191257698511</v>
      </c>
      <c r="M51" s="263">
        <v>13.948153128432089</v>
      </c>
      <c r="N51" s="263">
        <v>14.128061289364149</v>
      </c>
      <c r="O51" s="263">
        <v>14.915270490665881</v>
      </c>
      <c r="P51" s="263">
        <v>14.288797937436071</v>
      </c>
      <c r="Q51" s="263">
        <v>15.774224771974479</v>
      </c>
      <c r="R51" s="263">
        <v>15.978649858853061</v>
      </c>
      <c r="S51" s="263">
        <v>15.72641877937305</v>
      </c>
      <c r="T51" s="263">
        <v>15.75358794488645</v>
      </c>
      <c r="U51" s="263">
        <v>16.220305305449511</v>
      </c>
      <c r="V51" s="263">
        <v>14.803406170770311</v>
      </c>
      <c r="W51" s="263">
        <v>16.327690685058549</v>
      </c>
      <c r="X51" s="263">
        <v>14.10507386653186</v>
      </c>
      <c r="Y51" s="263">
        <v>14.438555750249639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31.388330480728929</v>
      </c>
      <c r="C54" s="223">
        <v>30.993901919274769</v>
      </c>
      <c r="D54" s="223">
        <v>30.097557286338741</v>
      </c>
      <c r="E54" s="223">
        <v>31.84044264179364</v>
      </c>
      <c r="F54" s="223">
        <v>34.938120837215934</v>
      </c>
      <c r="G54" s="223">
        <v>33.43766339058908</v>
      </c>
      <c r="H54" s="223">
        <v>35.26710509328953</v>
      </c>
      <c r="I54" s="223">
        <v>38.629201833046572</v>
      </c>
      <c r="J54" s="223">
        <v>39.620377648516751</v>
      </c>
      <c r="K54" s="223">
        <v>33.852887601463081</v>
      </c>
      <c r="L54" s="223">
        <v>35.304867168649508</v>
      </c>
      <c r="M54" s="223">
        <v>38.026163271295111</v>
      </c>
      <c r="N54" s="223">
        <v>37.535933799934092</v>
      </c>
      <c r="O54" s="223">
        <v>37.225623672685103</v>
      </c>
      <c r="P54" s="223">
        <v>38.789482489082268</v>
      </c>
      <c r="Q54" s="223">
        <v>38.167940768884471</v>
      </c>
      <c r="R54" s="223">
        <v>38.775120391745183</v>
      </c>
      <c r="S54" s="223">
        <v>42.203377179755378</v>
      </c>
      <c r="T54" s="223">
        <v>43.935063367061531</v>
      </c>
      <c r="U54" s="223">
        <v>42.923158118817717</v>
      </c>
      <c r="V54" s="223">
        <v>41.726550669752378</v>
      </c>
      <c r="W54" s="223">
        <v>40.086650724544519</v>
      </c>
      <c r="X54" s="223">
        <v>40.144985848452073</v>
      </c>
      <c r="Y54" s="223">
        <v>39.962804412658272</v>
      </c>
      <c r="DA54" s="89" t="s">
        <v>300</v>
      </c>
    </row>
    <row r="55" spans="1:105" ht="12" customHeight="1" x14ac:dyDescent="0.25">
      <c r="A55" s="55" t="s">
        <v>91</v>
      </c>
      <c r="B55" s="259">
        <v>6.4819474613625513E-2</v>
      </c>
      <c r="C55" s="259">
        <v>6.4987780173564214E-2</v>
      </c>
      <c r="D55" s="259">
        <v>6.3378867383052886E-2</v>
      </c>
      <c r="E55" s="259">
        <v>6.6453591694901115E-2</v>
      </c>
      <c r="F55" s="259">
        <v>7.3619372227256133E-2</v>
      </c>
      <c r="G55" s="259">
        <v>6.9081115098814747E-2</v>
      </c>
      <c r="H55" s="259">
        <v>7.2388777992730316E-2</v>
      </c>
      <c r="I55" s="259">
        <v>8.0178780844221587E-2</v>
      </c>
      <c r="J55" s="259">
        <v>8.2108013125138976E-2</v>
      </c>
      <c r="K55" s="259">
        <v>7.0215336710935355E-2</v>
      </c>
      <c r="L55" s="259">
        <v>7.3591868858605081E-2</v>
      </c>
      <c r="M55" s="259">
        <v>7.9236666635198738E-2</v>
      </c>
      <c r="N55" s="259">
        <v>7.8518008389934973E-2</v>
      </c>
      <c r="O55" s="259">
        <v>7.7226630281306718E-2</v>
      </c>
      <c r="P55" s="259">
        <v>8.1124176959824809E-2</v>
      </c>
      <c r="Q55" s="259">
        <v>8.0217439454484063E-2</v>
      </c>
      <c r="R55" s="259">
        <v>8.1063607905702217E-2</v>
      </c>
      <c r="S55" s="259">
        <v>8.6248430526204595E-2</v>
      </c>
      <c r="T55" s="259">
        <v>9.0508262821172927E-2</v>
      </c>
      <c r="U55" s="259">
        <v>8.827233370310561E-2</v>
      </c>
      <c r="V55" s="259">
        <v>8.6221664456931538E-2</v>
      </c>
      <c r="W55" s="259">
        <v>8.3767517201436575E-2</v>
      </c>
      <c r="X55" s="259">
        <v>8.3506834091214524E-2</v>
      </c>
      <c r="Y55" s="259">
        <v>8.2839378122019275E-2</v>
      </c>
      <c r="DA55" s="67" t="s">
        <v>301</v>
      </c>
    </row>
    <row r="56" spans="1:105" ht="12" customHeight="1" x14ac:dyDescent="0.25">
      <c r="A56" s="173" t="s">
        <v>92</v>
      </c>
      <c r="B56" s="224">
        <v>1.242885582974128E-2</v>
      </c>
      <c r="C56" s="224">
        <v>1.2461127697915009E-2</v>
      </c>
      <c r="D56" s="224">
        <v>1.215262558130439E-2</v>
      </c>
      <c r="E56" s="224">
        <v>1.2742190760842719E-2</v>
      </c>
      <c r="F56" s="224">
        <v>1.411619839782356E-2</v>
      </c>
      <c r="G56" s="224">
        <v>1.324600708720412E-2</v>
      </c>
      <c r="H56" s="224">
        <v>1.3949178723385899E-2</v>
      </c>
      <c r="I56" s="224">
        <v>1.537849687863174E-2</v>
      </c>
      <c r="J56" s="224">
        <v>1.574385882764219E-2</v>
      </c>
      <c r="K56" s="224">
        <v>1.346348920936037E-2</v>
      </c>
      <c r="L56" s="224">
        <v>1.411092474502347E-2</v>
      </c>
      <c r="M56" s="224">
        <v>1.519329047185982E-2</v>
      </c>
      <c r="N56" s="224">
        <v>1.505549084027563E-2</v>
      </c>
      <c r="O56" s="224">
        <v>1.4918275668558349E-2</v>
      </c>
      <c r="P56" s="224">
        <v>1.555521246894114E-2</v>
      </c>
      <c r="Q56" s="224">
        <v>1.538134944711821E-2</v>
      </c>
      <c r="R56" s="224">
        <v>1.554359861298318E-2</v>
      </c>
      <c r="S56" s="224">
        <v>1.6852663460440311E-2</v>
      </c>
      <c r="T56" s="224">
        <v>1.779978142903435E-2</v>
      </c>
      <c r="U56" s="224">
        <v>1.722798890264474E-2</v>
      </c>
      <c r="V56" s="224">
        <v>1.6713332728272929E-2</v>
      </c>
      <c r="W56" s="224">
        <v>1.6138846553287071E-2</v>
      </c>
      <c r="X56" s="224">
        <v>1.601207673935167E-2</v>
      </c>
      <c r="Y56" s="224">
        <v>1.58840949242679E-2</v>
      </c>
      <c r="DA56" s="177" t="s">
        <v>302</v>
      </c>
    </row>
    <row r="57" spans="1:105" ht="12" customHeight="1" x14ac:dyDescent="0.25">
      <c r="A57" s="173" t="s">
        <v>93</v>
      </c>
      <c r="B57" s="224">
        <v>1.719353135464146</v>
      </c>
      <c r="C57" s="224">
        <v>1.723817483469456</v>
      </c>
      <c r="D57" s="224">
        <v>1.681140660376655</v>
      </c>
      <c r="E57" s="224">
        <v>1.76269850881304</v>
      </c>
      <c r="F57" s="224">
        <v>1.952772669391976</v>
      </c>
      <c r="G57" s="224">
        <v>1.8323942388378951</v>
      </c>
      <c r="H57" s="224">
        <v>1.9136292502303569</v>
      </c>
      <c r="I57" s="224">
        <v>2.1132594577835602</v>
      </c>
      <c r="J57" s="224">
        <v>2.1779360393606679</v>
      </c>
      <c r="K57" s="224">
        <v>1.8624797570673339</v>
      </c>
      <c r="L57" s="224">
        <v>1.9520431355071679</v>
      </c>
      <c r="M57" s="224">
        <v>2.101772839644684</v>
      </c>
      <c r="N57" s="224">
        <v>2.0827102459614331</v>
      </c>
      <c r="O57" s="224">
        <v>2.041692359567532</v>
      </c>
      <c r="P57" s="224">
        <v>2.144845178386682</v>
      </c>
      <c r="Q57" s="224">
        <v>2.1277880894144152</v>
      </c>
      <c r="R57" s="224">
        <v>2.150232923909063</v>
      </c>
      <c r="S57" s="224">
        <v>2.2803352308639488</v>
      </c>
      <c r="T57" s="224">
        <v>2.3860737873410161</v>
      </c>
      <c r="U57" s="224">
        <v>2.3211791043679639</v>
      </c>
      <c r="V57" s="224">
        <v>2.26210096145698</v>
      </c>
      <c r="W57" s="224">
        <v>2.1932651727635011</v>
      </c>
      <c r="X57" s="224">
        <v>2.1840014522549711</v>
      </c>
      <c r="Y57" s="224">
        <v>2.1736556462344838</v>
      </c>
      <c r="DA57" s="177" t="s">
        <v>303</v>
      </c>
    </row>
    <row r="58" spans="1:105" ht="12" customHeight="1" x14ac:dyDescent="0.25">
      <c r="A58" s="173" t="s">
        <v>94</v>
      </c>
      <c r="B58" s="224">
        <v>2.9644742180175921E-2</v>
      </c>
      <c r="C58" s="224">
        <v>2.9721715573768081E-2</v>
      </c>
      <c r="D58" s="224">
        <v>2.8985890343011429E-2</v>
      </c>
      <c r="E58" s="224">
        <v>3.0392094420461639E-2</v>
      </c>
      <c r="F58" s="224">
        <v>3.366931500374501E-2</v>
      </c>
      <c r="G58" s="224">
        <v>3.1593774229588381E-2</v>
      </c>
      <c r="H58" s="224">
        <v>3.327094726535082E-2</v>
      </c>
      <c r="I58" s="224">
        <v>3.6680091983589118E-2</v>
      </c>
      <c r="J58" s="224">
        <v>3.7551536702977013E-2</v>
      </c>
      <c r="K58" s="224">
        <v>3.2112502705357787E-2</v>
      </c>
      <c r="L58" s="224">
        <v>3.3656736526711577E-2</v>
      </c>
      <c r="M58" s="224">
        <v>3.6238346077603782E-2</v>
      </c>
      <c r="N58" s="224">
        <v>3.5909672657717343E-2</v>
      </c>
      <c r="O58" s="224">
        <v>3.5582393264948643E-2</v>
      </c>
      <c r="P58" s="224">
        <v>3.7101585979955533E-2</v>
      </c>
      <c r="Q58" s="224">
        <v>3.6686895800327482E-2</v>
      </c>
      <c r="R58" s="224">
        <v>3.7073885138437401E-2</v>
      </c>
      <c r="S58" s="224">
        <v>4.0285321520284093E-2</v>
      </c>
      <c r="T58" s="224">
        <v>4.2455229874381002E-2</v>
      </c>
      <c r="U58" s="224">
        <v>4.1091416321663653E-2</v>
      </c>
      <c r="V58" s="224">
        <v>3.9863881799605733E-2</v>
      </c>
      <c r="W58" s="224">
        <v>3.8493643478651168E-2</v>
      </c>
      <c r="X58" s="224">
        <v>3.8191277878645492E-2</v>
      </c>
      <c r="Y58" s="224">
        <v>3.7886021468571889E-2</v>
      </c>
      <c r="DA58" s="177" t="s">
        <v>304</v>
      </c>
    </row>
    <row r="59" spans="1:105" ht="12" customHeight="1" x14ac:dyDescent="0.25">
      <c r="A59" s="56" t="s">
        <v>95</v>
      </c>
      <c r="B59" s="260">
        <v>6.8001517964740937E-2</v>
      </c>
      <c r="C59" s="260">
        <v>6.700620282513807E-2</v>
      </c>
      <c r="D59" s="260">
        <v>6.5431421327425673E-2</v>
      </c>
      <c r="E59" s="260">
        <v>6.9028471348389131E-2</v>
      </c>
      <c r="F59" s="260">
        <v>7.5892804491551835E-2</v>
      </c>
      <c r="G59" s="260">
        <v>8.7186654374935488E-2</v>
      </c>
      <c r="H59" s="260">
        <v>9.1741419738098379E-2</v>
      </c>
      <c r="I59" s="260">
        <v>0.1014632881111333</v>
      </c>
      <c r="J59" s="260">
        <v>9.4567439900286876E-2</v>
      </c>
      <c r="K59" s="260">
        <v>8.5001219180576251E-2</v>
      </c>
      <c r="L59" s="260">
        <v>8.7656131054800995E-2</v>
      </c>
      <c r="M59" s="260">
        <v>0.1003745431279469</v>
      </c>
      <c r="N59" s="260">
        <v>0.10096076320851979</v>
      </c>
      <c r="O59" s="260">
        <v>0.1025778242533416</v>
      </c>
      <c r="P59" s="260">
        <v>0.11726963022987991</v>
      </c>
      <c r="Q59" s="260">
        <v>0.1050809629731444</v>
      </c>
      <c r="R59" s="260">
        <v>0.1109898787519772</v>
      </c>
      <c r="S59" s="260">
        <v>0.12983027014290199</v>
      </c>
      <c r="T59" s="260">
        <v>0.1457447058465019</v>
      </c>
      <c r="U59" s="260">
        <v>0.13869077824109399</v>
      </c>
      <c r="V59" s="260">
        <v>0.14090068549863699</v>
      </c>
      <c r="W59" s="260">
        <v>0.13718839910314001</v>
      </c>
      <c r="X59" s="260">
        <v>0.1497588936406351</v>
      </c>
      <c r="Y59" s="260">
        <v>0.16590343542717789</v>
      </c>
      <c r="DA59" s="68" t="s">
        <v>305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2.8298741432026681E-5</v>
      </c>
      <c r="H60" s="226">
        <v>2.2681775383268089E-5</v>
      </c>
      <c r="I60" s="226">
        <v>1.5970839498997199E-5</v>
      </c>
      <c r="J60" s="226">
        <v>1.8237718606798539E-5</v>
      </c>
      <c r="K60" s="226">
        <v>3.8725373955696757E-5</v>
      </c>
      <c r="L60" s="226">
        <v>4.9156793225435933E-5</v>
      </c>
      <c r="M60" s="226">
        <v>5.0246747524240627E-5</v>
      </c>
      <c r="N60" s="226">
        <v>4.4722458648687947E-5</v>
      </c>
      <c r="O60" s="226">
        <v>2.719400858403253E-5</v>
      </c>
      <c r="P60" s="226">
        <v>2.6745539527650979E-5</v>
      </c>
      <c r="Q60" s="226">
        <v>1.6531158479162701E-4</v>
      </c>
      <c r="R60" s="226">
        <v>1.644034217268489E-4</v>
      </c>
      <c r="S60" s="226">
        <v>1.7397560792117541E-4</v>
      </c>
      <c r="T60" s="226">
        <v>1.1406255693405951E-4</v>
      </c>
      <c r="U60" s="226">
        <v>1.849427810624424E-4</v>
      </c>
      <c r="V60" s="226">
        <v>9.7369721043918985E-5</v>
      </c>
      <c r="W60" s="226">
        <v>9.6439765787678948E-4</v>
      </c>
      <c r="X60" s="226">
        <v>1.0294517058126911E-3</v>
      </c>
      <c r="Y60" s="226">
        <v>9.8146610001040584E-4</v>
      </c>
      <c r="DA60" s="69" t="s">
        <v>306</v>
      </c>
    </row>
    <row r="61" spans="1:105" ht="12" customHeight="1" x14ac:dyDescent="0.25">
      <c r="A61" s="37" t="s">
        <v>35</v>
      </c>
      <c r="B61" s="226">
        <v>3.324878801053241E-2</v>
      </c>
      <c r="C61" s="226">
        <v>3.08387989459721E-2</v>
      </c>
      <c r="D61" s="226">
        <v>3.0752875379656229E-2</v>
      </c>
      <c r="E61" s="226">
        <v>3.3680542319488291E-2</v>
      </c>
      <c r="F61" s="226">
        <v>3.6231979965460619E-2</v>
      </c>
      <c r="G61" s="226">
        <v>4.0066087377668737E-2</v>
      </c>
      <c r="H61" s="226">
        <v>4.1626340957521567E-2</v>
      </c>
      <c r="I61" s="226">
        <v>4.399569460764572E-2</v>
      </c>
      <c r="J61" s="226">
        <v>4.7894375467089967E-2</v>
      </c>
      <c r="K61" s="226">
        <v>4.0535441791286993E-2</v>
      </c>
      <c r="L61" s="226">
        <v>4.1218471622075481E-2</v>
      </c>
      <c r="M61" s="226">
        <v>4.2909136297134241E-2</v>
      </c>
      <c r="N61" s="226">
        <v>4.2289408852087103E-2</v>
      </c>
      <c r="O61" s="226">
        <v>4.1093215415709122E-2</v>
      </c>
      <c r="P61" s="226">
        <v>4.1069763616035503E-2</v>
      </c>
      <c r="Q61" s="226">
        <v>4.189484628217803E-2</v>
      </c>
      <c r="R61" s="226">
        <v>4.0704561005685057E-2</v>
      </c>
      <c r="S61" s="226">
        <v>4.373694556254399E-2</v>
      </c>
      <c r="T61" s="226">
        <v>4.1586616274701879E-2</v>
      </c>
      <c r="U61" s="226">
        <v>4.1674296931655551E-2</v>
      </c>
      <c r="V61" s="226">
        <v>4.0412177102527813E-2</v>
      </c>
      <c r="W61" s="226">
        <v>3.4454206950002453E-2</v>
      </c>
      <c r="X61" s="226">
        <v>3.6077635701580513E-2</v>
      </c>
      <c r="Y61" s="226">
        <v>3.2684089302504347E-2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2.3142803003657689E-2</v>
      </c>
      <c r="H63" s="226">
        <v>2.403674477880521E-2</v>
      </c>
      <c r="I63" s="226">
        <v>2.780712507692867E-2</v>
      </c>
      <c r="J63" s="226">
        <v>1.348114158249538E-2</v>
      </c>
      <c r="K63" s="226">
        <v>1.8600940087557472E-2</v>
      </c>
      <c r="L63" s="226">
        <v>1.8028193827815672E-2</v>
      </c>
      <c r="M63" s="226">
        <v>2.8426266894178709E-2</v>
      </c>
      <c r="N63" s="226">
        <v>3.100857059991291E-2</v>
      </c>
      <c r="O63" s="226">
        <v>3.4477293063220428E-2</v>
      </c>
      <c r="P63" s="226">
        <v>5.0822318453012293E-2</v>
      </c>
      <c r="Q63" s="226">
        <v>3.5399138004459867E-2</v>
      </c>
      <c r="R63" s="226">
        <v>4.2294243928864238E-2</v>
      </c>
      <c r="S63" s="226">
        <v>5.7490034977247327E-2</v>
      </c>
      <c r="T63" s="226">
        <v>7.5831388336728964E-2</v>
      </c>
      <c r="U63" s="226">
        <v>6.8838909566382153E-2</v>
      </c>
      <c r="V63" s="226">
        <v>7.5066597761105802E-2</v>
      </c>
      <c r="W63" s="226">
        <v>7.5579933093392448E-2</v>
      </c>
      <c r="X63" s="226">
        <v>9.1650728868646017E-2</v>
      </c>
      <c r="Y63" s="226">
        <v>0.1128174683981459</v>
      </c>
      <c r="DA63" s="69" t="s">
        <v>309</v>
      </c>
    </row>
    <row r="64" spans="1:105" ht="12" customHeight="1" x14ac:dyDescent="0.25">
      <c r="A64" s="37" t="s">
        <v>40</v>
      </c>
      <c r="B64" s="226">
        <v>3.4752729954208521E-2</v>
      </c>
      <c r="C64" s="226">
        <v>3.616740387916597E-2</v>
      </c>
      <c r="D64" s="226">
        <v>3.4678545947769437E-2</v>
      </c>
      <c r="E64" s="226">
        <v>3.534792902890084E-2</v>
      </c>
      <c r="F64" s="226">
        <v>3.9660824526091223E-2</v>
      </c>
      <c r="G64" s="226">
        <v>2.3949465252177029E-2</v>
      </c>
      <c r="H64" s="226">
        <v>2.605565222638833E-2</v>
      </c>
      <c r="I64" s="226">
        <v>2.9644497587059879E-2</v>
      </c>
      <c r="J64" s="226">
        <v>3.3173685132094739E-2</v>
      </c>
      <c r="K64" s="226">
        <v>2.5826111927776091E-2</v>
      </c>
      <c r="L64" s="226">
        <v>2.8360308811684411E-2</v>
      </c>
      <c r="M64" s="226">
        <v>2.8988893189109681E-2</v>
      </c>
      <c r="N64" s="226">
        <v>2.7618061297871071E-2</v>
      </c>
      <c r="O64" s="226">
        <v>2.6980121765828011E-2</v>
      </c>
      <c r="P64" s="226">
        <v>2.5350802621304489E-2</v>
      </c>
      <c r="Q64" s="226">
        <v>2.762166710171483E-2</v>
      </c>
      <c r="R64" s="226">
        <v>2.7826670395701039E-2</v>
      </c>
      <c r="S64" s="226">
        <v>2.842931399518955E-2</v>
      </c>
      <c r="T64" s="226">
        <v>2.8212638678137031E-2</v>
      </c>
      <c r="U64" s="226">
        <v>2.799262896199382E-2</v>
      </c>
      <c r="V64" s="226">
        <v>2.5324540913959519E-2</v>
      </c>
      <c r="W64" s="226">
        <v>2.6189861401868339E-2</v>
      </c>
      <c r="X64" s="226">
        <v>2.1001077364595881E-2</v>
      </c>
      <c r="Y64" s="226">
        <v>1.942041162651733E-2</v>
      </c>
      <c r="DA64" s="69" t="s">
        <v>310</v>
      </c>
    </row>
    <row r="65" spans="1:105" ht="12" customHeight="1" x14ac:dyDescent="0.25">
      <c r="A65" s="57" t="s">
        <v>220</v>
      </c>
      <c r="B65" s="261">
        <v>2.857537405337752</v>
      </c>
      <c r="C65" s="261">
        <v>2.522258401790705</v>
      </c>
      <c r="D65" s="261">
        <v>2.445012193490717</v>
      </c>
      <c r="E65" s="261">
        <v>2.705477520666526</v>
      </c>
      <c r="F65" s="261">
        <v>2.8153019038387912</v>
      </c>
      <c r="G65" s="261">
        <v>2.9249990548287812</v>
      </c>
      <c r="H65" s="261">
        <v>3.123365844074272</v>
      </c>
      <c r="I65" s="261">
        <v>3.3428521633883701</v>
      </c>
      <c r="J65" s="261">
        <v>3.4618703803278201</v>
      </c>
      <c r="K65" s="261">
        <v>2.9211630838084841</v>
      </c>
      <c r="L65" s="261">
        <v>3.01394213507918</v>
      </c>
      <c r="M65" s="261">
        <v>3.23023333069303</v>
      </c>
      <c r="N65" s="261">
        <v>3.1434845324855019</v>
      </c>
      <c r="O65" s="261">
        <v>3.131352735161181</v>
      </c>
      <c r="P65" s="261">
        <v>3.2340560701938661</v>
      </c>
      <c r="Q65" s="261">
        <v>3.121491280951477</v>
      </c>
      <c r="R65" s="261">
        <v>3.2327348693211579</v>
      </c>
      <c r="S65" s="261">
        <v>3.578761759524745</v>
      </c>
      <c r="T65" s="261">
        <v>3.5845310154635048</v>
      </c>
      <c r="U65" s="261">
        <v>3.5820923130652278</v>
      </c>
      <c r="V65" s="261">
        <v>3.4825594551117232</v>
      </c>
      <c r="W65" s="261">
        <v>3.3016391536361498</v>
      </c>
      <c r="X65" s="261">
        <v>3.3803390414090368</v>
      </c>
      <c r="Y65" s="261">
        <v>3.3860092853923471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2.6100165264356451E-2</v>
      </c>
      <c r="H66" s="230">
        <v>3.7004180316512911E-2</v>
      </c>
      <c r="I66" s="230">
        <v>5.2806203550056177E-2</v>
      </c>
      <c r="J66" s="230">
        <v>6.0676865228842742E-3</v>
      </c>
      <c r="K66" s="230">
        <v>1.65400940053277E-5</v>
      </c>
      <c r="L66" s="230">
        <v>2.8516827741948171E-5</v>
      </c>
      <c r="M66" s="230">
        <v>1.507404865826116E-5</v>
      </c>
      <c r="N66" s="230">
        <v>1.429913609174335E-5</v>
      </c>
      <c r="O66" s="230">
        <v>1.400332448341806E-5</v>
      </c>
      <c r="P66" s="230">
        <v>1.4708054729717241E-5</v>
      </c>
      <c r="Q66" s="230">
        <v>2.0821314034484349E-5</v>
      </c>
      <c r="R66" s="230">
        <v>1.3754045661697419E-5</v>
      </c>
      <c r="S66" s="230">
        <v>2.241927743128188E-5</v>
      </c>
      <c r="T66" s="230">
        <v>1.485122569318463E-5</v>
      </c>
      <c r="U66" s="230">
        <v>1.6169818812840079E-5</v>
      </c>
      <c r="V66" s="230">
        <v>1.590219607897843E-5</v>
      </c>
      <c r="W66" s="230">
        <v>1.4590411963612171E-5</v>
      </c>
      <c r="X66" s="230">
        <v>1.059248002961183E-3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7.8318283198446581E-2</v>
      </c>
      <c r="C67" s="230">
        <v>5.8110217455475621E-2</v>
      </c>
      <c r="D67" s="230">
        <v>3.8234961588372723E-2</v>
      </c>
      <c r="E67" s="230">
        <v>2.7555143592204699E-2</v>
      </c>
      <c r="F67" s="230">
        <v>4.9780429268079733E-2</v>
      </c>
      <c r="G67" s="230">
        <v>7.0581919723148187E-2</v>
      </c>
      <c r="H67" s="230">
        <v>7.6339046815042624E-2</v>
      </c>
      <c r="I67" s="230">
        <v>3.3812612573762883E-2</v>
      </c>
      <c r="J67" s="230">
        <v>0.15234773460257181</v>
      </c>
      <c r="K67" s="230">
        <v>3.3916186596912562E-2</v>
      </c>
      <c r="L67" s="230">
        <v>3.874198314883575E-2</v>
      </c>
      <c r="M67" s="230">
        <v>4.1485537676719308E-2</v>
      </c>
      <c r="N67" s="230">
        <v>2.319943966714607E-2</v>
      </c>
      <c r="O67" s="230">
        <v>1.04890411756832E-2</v>
      </c>
      <c r="P67" s="230">
        <v>8.6051192215508224E-3</v>
      </c>
      <c r="Q67" s="230">
        <v>8.3336084442422326E-3</v>
      </c>
      <c r="R67" s="230">
        <v>7.7717001575973573E-3</v>
      </c>
      <c r="S67" s="230">
        <v>6.3641674732618798E-3</v>
      </c>
      <c r="T67" s="230">
        <v>3.4314163337192611E-3</v>
      </c>
      <c r="U67" s="230">
        <v>2.4219767953654612E-3</v>
      </c>
      <c r="V67" s="230">
        <v>1.93357811336601E-3</v>
      </c>
      <c r="W67" s="230">
        <v>3.9736209229230667E-3</v>
      </c>
      <c r="X67" s="230">
        <v>3.9434155263892486E-3</v>
      </c>
      <c r="Y67" s="230">
        <v>2.1043917534244402E-3</v>
      </c>
      <c r="DA67" s="71" t="s">
        <v>313</v>
      </c>
    </row>
    <row r="68" spans="1:105" ht="12" customHeight="1" x14ac:dyDescent="0.25">
      <c r="A68" s="18" t="s">
        <v>35</v>
      </c>
      <c r="B68" s="230">
        <v>1.052383053898019</v>
      </c>
      <c r="C68" s="230">
        <v>1.3133626389445401</v>
      </c>
      <c r="D68" s="230">
        <v>1.4106721737602479</v>
      </c>
      <c r="E68" s="230">
        <v>1.362154613822752</v>
      </c>
      <c r="F68" s="230">
        <v>1.698527449170196</v>
      </c>
      <c r="G68" s="230">
        <v>1.6618999282014271</v>
      </c>
      <c r="H68" s="230">
        <v>1.6718122778532569</v>
      </c>
      <c r="I68" s="230">
        <v>1.937817986664222</v>
      </c>
      <c r="J68" s="230">
        <v>1.8443898707669379</v>
      </c>
      <c r="K68" s="230">
        <v>1.735379610946908</v>
      </c>
      <c r="L68" s="230">
        <v>1.772435333958597</v>
      </c>
      <c r="M68" s="230">
        <v>1.9616500027513459</v>
      </c>
      <c r="N68" s="230">
        <v>2.03528229106879</v>
      </c>
      <c r="O68" s="230">
        <v>1.997171095519706</v>
      </c>
      <c r="P68" s="230">
        <v>2.2019274618787459</v>
      </c>
      <c r="Q68" s="230">
        <v>2.1934867957576878</v>
      </c>
      <c r="R68" s="230">
        <v>2.0692090375492662</v>
      </c>
      <c r="S68" s="230">
        <v>2.2841326838541578</v>
      </c>
      <c r="T68" s="230">
        <v>2.4808217113662558</v>
      </c>
      <c r="U68" s="230">
        <v>2.3578946367009079</v>
      </c>
      <c r="V68" s="230">
        <v>2.393583318154461</v>
      </c>
      <c r="W68" s="230">
        <v>2.0109280648002938</v>
      </c>
      <c r="X68" s="230">
        <v>2.184674160800911</v>
      </c>
      <c r="Y68" s="230">
        <v>2.1764871028401052</v>
      </c>
      <c r="DA68" s="71" t="s">
        <v>314</v>
      </c>
    </row>
    <row r="69" spans="1:105" ht="12" customHeight="1" x14ac:dyDescent="0.25">
      <c r="A69" s="18" t="s">
        <v>36</v>
      </c>
      <c r="B69" s="230">
        <v>1.7268360682412871</v>
      </c>
      <c r="C69" s="230">
        <v>1.150785545390689</v>
      </c>
      <c r="D69" s="230">
        <v>0.99610505814209704</v>
      </c>
      <c r="E69" s="230">
        <v>1.315767763251569</v>
      </c>
      <c r="F69" s="230">
        <v>1.066994025400515</v>
      </c>
      <c r="G69" s="230">
        <v>1.1664170416398489</v>
      </c>
      <c r="H69" s="230">
        <v>1.33821033908946</v>
      </c>
      <c r="I69" s="230">
        <v>1.3184153606003299</v>
      </c>
      <c r="J69" s="230">
        <v>1.459065088435427</v>
      </c>
      <c r="K69" s="230">
        <v>1.151850746170658</v>
      </c>
      <c r="L69" s="230">
        <v>1.202736301144006</v>
      </c>
      <c r="M69" s="230">
        <v>1.2270827162163069</v>
      </c>
      <c r="N69" s="230">
        <v>1.084988502613474</v>
      </c>
      <c r="O69" s="230">
        <v>1.1236785951413091</v>
      </c>
      <c r="P69" s="230">
        <v>1.023508781038839</v>
      </c>
      <c r="Q69" s="230">
        <v>0.91965005543551226</v>
      </c>
      <c r="R69" s="230">
        <v>1.155740377568633</v>
      </c>
      <c r="S69" s="230">
        <v>1.288242488919894</v>
      </c>
      <c r="T69" s="230">
        <v>1.100263036537837</v>
      </c>
      <c r="U69" s="230">
        <v>1.221759529750142</v>
      </c>
      <c r="V69" s="230">
        <v>1.0870266566478171</v>
      </c>
      <c r="W69" s="230">
        <v>1.2867228775009689</v>
      </c>
      <c r="X69" s="230">
        <v>1.190662217078776</v>
      </c>
      <c r="Y69" s="230">
        <v>1.2074177907988171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12.75394062382237</v>
      </c>
      <c r="C71" s="261">
        <v>12.787056583661791</v>
      </c>
      <c r="D71" s="261">
        <v>12.4704853938858</v>
      </c>
      <c r="E71" s="261">
        <v>13.07547103349005</v>
      </c>
      <c r="F71" s="261">
        <v>14.48541673233697</v>
      </c>
      <c r="G71" s="261">
        <v>13.592465002987201</v>
      </c>
      <c r="H71" s="261">
        <v>14.314028549871219</v>
      </c>
      <c r="I71" s="261">
        <v>15.780731449500591</v>
      </c>
      <c r="J71" s="261">
        <v>16.155649677510979</v>
      </c>
      <c r="K71" s="261">
        <v>13.815635511256049</v>
      </c>
      <c r="L71" s="261">
        <v>14.480005143723799</v>
      </c>
      <c r="M71" s="261">
        <v>15.590680848908031</v>
      </c>
      <c r="N71" s="261">
        <v>15.44927697848869</v>
      </c>
      <c r="O71" s="261">
        <v>15.30847285486357</v>
      </c>
      <c r="P71" s="261">
        <v>15.962069150813081</v>
      </c>
      <c r="Q71" s="261">
        <v>15.783658628767951</v>
      </c>
      <c r="R71" s="261">
        <v>15.950151526911871</v>
      </c>
      <c r="S71" s="261">
        <v>17.171725233963329</v>
      </c>
      <c r="T71" s="261">
        <v>18.206636329301421</v>
      </c>
      <c r="U71" s="261">
        <v>17.67859813824677</v>
      </c>
      <c r="V71" s="261">
        <v>17.150480797476359</v>
      </c>
      <c r="W71" s="261">
        <v>16.56096856357922</v>
      </c>
      <c r="X71" s="261">
        <v>16.430883002850759</v>
      </c>
      <c r="Y71" s="261">
        <v>16.299553740296961</v>
      </c>
      <c r="DA71" s="70" t="s">
        <v>316</v>
      </c>
    </row>
    <row r="72" spans="1:105" ht="12" customHeight="1" x14ac:dyDescent="0.25">
      <c r="A72" s="57" t="s">
        <v>179</v>
      </c>
      <c r="B72" s="261">
        <v>10.95470685344478</v>
      </c>
      <c r="C72" s="261">
        <v>10.81697396531842</v>
      </c>
      <c r="D72" s="261">
        <v>10.583563414349451</v>
      </c>
      <c r="E72" s="261">
        <v>11.175820079750199</v>
      </c>
      <c r="F72" s="261">
        <v>12.272797051716291</v>
      </c>
      <c r="G72" s="261">
        <v>11.69604009406066</v>
      </c>
      <c r="H72" s="261">
        <v>12.34050951723558</v>
      </c>
      <c r="I72" s="261">
        <v>13.555866761979249</v>
      </c>
      <c r="J72" s="261">
        <v>13.86954137507624</v>
      </c>
      <c r="K72" s="261">
        <v>11.85599430752985</v>
      </c>
      <c r="L72" s="261">
        <v>12.348143152897149</v>
      </c>
      <c r="M72" s="261">
        <v>13.30477815504414</v>
      </c>
      <c r="N72" s="261">
        <v>13.12852708660189</v>
      </c>
      <c r="O72" s="261">
        <v>13.018717152838979</v>
      </c>
      <c r="P72" s="261">
        <v>13.574887559223511</v>
      </c>
      <c r="Q72" s="261">
        <v>13.32936843905963</v>
      </c>
      <c r="R72" s="261">
        <v>13.5295034333605</v>
      </c>
      <c r="S72" s="261">
        <v>14.902002734098129</v>
      </c>
      <c r="T72" s="261">
        <v>15.365163541456351</v>
      </c>
      <c r="U72" s="261">
        <v>15.028275824804419</v>
      </c>
      <c r="V72" s="261">
        <v>14.62490581646591</v>
      </c>
      <c r="W72" s="261">
        <v>13.95092570941793</v>
      </c>
      <c r="X72" s="261">
        <v>13.994499286186461</v>
      </c>
      <c r="Y72" s="261">
        <v>13.95055570757027</v>
      </c>
      <c r="DA72" s="70" t="s">
        <v>317</v>
      </c>
    </row>
    <row r="73" spans="1:105" ht="12" customHeight="1" x14ac:dyDescent="0.25">
      <c r="A73" s="60" t="s">
        <v>181</v>
      </c>
      <c r="B73" s="262">
        <v>5.5771730158564967</v>
      </c>
      <c r="C73" s="262">
        <v>5.1049434635839548</v>
      </c>
      <c r="D73" s="262">
        <v>5.0546849020497611</v>
      </c>
      <c r="E73" s="262">
        <v>5.5192734686762011</v>
      </c>
      <c r="F73" s="262">
        <v>5.9590751535735098</v>
      </c>
      <c r="G73" s="262">
        <v>7.4484002440512196</v>
      </c>
      <c r="H73" s="262">
        <v>7.7350130400315891</v>
      </c>
      <c r="I73" s="262">
        <v>8.1721217492331562</v>
      </c>
      <c r="J73" s="262">
        <v>8.4751222350019244</v>
      </c>
      <c r="K73" s="262">
        <v>7.3129340857677096</v>
      </c>
      <c r="L73" s="262">
        <v>7.3970236977039301</v>
      </c>
      <c r="M73" s="262">
        <v>8.0253406999696519</v>
      </c>
      <c r="N73" s="262">
        <v>7.9944347804288549</v>
      </c>
      <c r="O73" s="262">
        <v>7.8916775106305472</v>
      </c>
      <c r="P73" s="262">
        <v>8.4222696797324783</v>
      </c>
      <c r="Q73" s="262">
        <v>8.0718458881642956</v>
      </c>
      <c r="R73" s="262">
        <v>8.0757873170369958</v>
      </c>
      <c r="S73" s="262">
        <v>9.0721988561317382</v>
      </c>
      <c r="T73" s="262">
        <v>9.1861261848660849</v>
      </c>
      <c r="U73" s="262">
        <v>9.0255561084423821</v>
      </c>
      <c r="V73" s="262">
        <v>9.0169762337623105</v>
      </c>
      <c r="W73" s="262">
        <v>8.0453466543702472</v>
      </c>
      <c r="X73" s="262">
        <v>8.9597725030772786</v>
      </c>
      <c r="Y73" s="262">
        <v>8.8704101478101887</v>
      </c>
      <c r="DA73" s="72" t="s">
        <v>318</v>
      </c>
    </row>
    <row r="74" spans="1:105" ht="12" customHeight="1" x14ac:dyDescent="0.25">
      <c r="A74" s="59" t="s">
        <v>31</v>
      </c>
      <c r="B74" s="230">
        <v>2.884862286282304E-2</v>
      </c>
      <c r="C74" s="230">
        <v>0</v>
      </c>
      <c r="D74" s="230">
        <v>0</v>
      </c>
      <c r="E74" s="230">
        <v>0</v>
      </c>
      <c r="F74" s="230">
        <v>0</v>
      </c>
      <c r="G74" s="230">
        <v>7.7357225254368178E-3</v>
      </c>
      <c r="H74" s="230">
        <v>8.4954932526602814E-3</v>
      </c>
      <c r="I74" s="230">
        <v>9.3134812566464716E-3</v>
      </c>
      <c r="J74" s="230">
        <v>9.1279750095314069E-3</v>
      </c>
      <c r="K74" s="230">
        <v>8.8661678975768404E-3</v>
      </c>
      <c r="L74" s="230">
        <v>7.5820140319545178E-3</v>
      </c>
      <c r="M74" s="230">
        <v>6.3023978689175789E-3</v>
      </c>
      <c r="N74" s="230">
        <v>5.1629646105231814E-3</v>
      </c>
      <c r="O74" s="230">
        <v>7.1009787036955463E-3</v>
      </c>
      <c r="P74" s="230">
        <v>5.2447213469928302E-3</v>
      </c>
      <c r="Q74" s="230">
        <v>5.0323464371442956E-3</v>
      </c>
      <c r="R74" s="230">
        <v>5.1669323652648296E-3</v>
      </c>
      <c r="S74" s="230">
        <v>5.5944418793429807E-3</v>
      </c>
      <c r="T74" s="230">
        <v>5.638954373692281E-3</v>
      </c>
      <c r="U74" s="230">
        <v>5.6009964923900736E-3</v>
      </c>
      <c r="V74" s="230">
        <v>5.1765470450086332E-3</v>
      </c>
      <c r="W74" s="230">
        <v>8.1993493035110096E-3</v>
      </c>
      <c r="X74" s="230">
        <v>8.8993115767958091E-3</v>
      </c>
      <c r="Y74" s="230">
        <v>1.642205440673554E-2</v>
      </c>
      <c r="DA74" s="71" t="s">
        <v>319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5.1613401806628783E-3</v>
      </c>
      <c r="H75" s="230">
        <v>4.1228263991211116E-3</v>
      </c>
      <c r="I75" s="230">
        <v>2.9827141238606501E-3</v>
      </c>
      <c r="J75" s="230">
        <v>3.0497551781807162E-3</v>
      </c>
      <c r="K75" s="230">
        <v>7.0053297438894234E-3</v>
      </c>
      <c r="L75" s="230">
        <v>8.8250970528211126E-3</v>
      </c>
      <c r="M75" s="230">
        <v>9.4103866434537605E-3</v>
      </c>
      <c r="N75" s="230">
        <v>8.5494790413542521E-3</v>
      </c>
      <c r="O75" s="230">
        <v>5.3142196108275988E-3</v>
      </c>
      <c r="P75" s="230">
        <v>5.5902481021252006E-3</v>
      </c>
      <c r="Q75" s="230">
        <v>3.2357729795675187E-2</v>
      </c>
      <c r="R75" s="230">
        <v>3.3134897657126572E-2</v>
      </c>
      <c r="S75" s="230">
        <v>3.6697844453670178E-2</v>
      </c>
      <c r="T75" s="230">
        <v>2.5689976931675389E-2</v>
      </c>
      <c r="U75" s="230">
        <v>4.0783571873989559E-2</v>
      </c>
      <c r="V75" s="230">
        <v>2.217320098944146E-2</v>
      </c>
      <c r="W75" s="230">
        <v>0.2236294171171074</v>
      </c>
      <c r="X75" s="230">
        <v>0.25379543608402488</v>
      </c>
      <c r="Y75" s="230">
        <v>0.2640198174049227</v>
      </c>
      <c r="DA75" s="71" t="s">
        <v>320</v>
      </c>
    </row>
    <row r="76" spans="1:105" ht="12" customHeight="1" x14ac:dyDescent="0.25">
      <c r="A76" s="59" t="s">
        <v>32</v>
      </c>
      <c r="B76" s="230">
        <v>0.38430594077404501</v>
      </c>
      <c r="C76" s="230">
        <v>0.21629985120190301</v>
      </c>
      <c r="D76" s="230">
        <v>0.13338721188966929</v>
      </c>
      <c r="E76" s="230">
        <v>0.1094360690371171</v>
      </c>
      <c r="F76" s="230">
        <v>0.16967567488777999</v>
      </c>
      <c r="G76" s="230">
        <v>0.30292501435187469</v>
      </c>
      <c r="H76" s="230">
        <v>0.33722495516523432</v>
      </c>
      <c r="I76" s="230">
        <v>0.13993748130534411</v>
      </c>
      <c r="J76" s="230">
        <v>0.64570848964260064</v>
      </c>
      <c r="K76" s="230">
        <v>0.13987968359604361</v>
      </c>
      <c r="L76" s="230">
        <v>0.1578750576909175</v>
      </c>
      <c r="M76" s="230">
        <v>0.16588179579310811</v>
      </c>
      <c r="N76" s="230">
        <v>8.9944099861459195E-2</v>
      </c>
      <c r="O76" s="230">
        <v>4.1165287549080318E-2</v>
      </c>
      <c r="P76" s="230">
        <v>3.2743873184737739E-2</v>
      </c>
      <c r="Q76" s="230">
        <v>3.0409387010595909E-2</v>
      </c>
      <c r="R76" s="230">
        <v>3.0074870744869621E-2</v>
      </c>
      <c r="S76" s="230">
        <v>2.5089682024580059E-2</v>
      </c>
      <c r="T76" s="230">
        <v>1.264521738042081E-2</v>
      </c>
      <c r="U76" s="230">
        <v>9.2137406428098919E-3</v>
      </c>
      <c r="V76" s="230">
        <v>7.2561145559940947E-3</v>
      </c>
      <c r="W76" s="230">
        <v>1.5409167792743249E-2</v>
      </c>
      <c r="X76" s="230">
        <v>1.5670253143299701E-2</v>
      </c>
      <c r="Y76" s="230">
        <v>8.2974061209035912E-3</v>
      </c>
      <c r="DA76" s="71" t="s">
        <v>321</v>
      </c>
    </row>
    <row r="77" spans="1:105" ht="12" customHeight="1" x14ac:dyDescent="0.25">
      <c r="A77" s="59" t="s">
        <v>35</v>
      </c>
      <c r="B77" s="230">
        <v>5.1640184522196284</v>
      </c>
      <c r="C77" s="230">
        <v>4.8886436123820518</v>
      </c>
      <c r="D77" s="230">
        <v>4.9212976901600918</v>
      </c>
      <c r="E77" s="230">
        <v>5.4098373996390841</v>
      </c>
      <c r="F77" s="230">
        <v>5.7893994786857297</v>
      </c>
      <c r="G77" s="230">
        <v>7.1325781669932464</v>
      </c>
      <c r="H77" s="230">
        <v>7.3851697652145738</v>
      </c>
      <c r="I77" s="230">
        <v>8.019888072547305</v>
      </c>
      <c r="J77" s="230">
        <v>7.8172360151716118</v>
      </c>
      <c r="K77" s="230">
        <v>7.1571829045301998</v>
      </c>
      <c r="L77" s="230">
        <v>7.2227415289282373</v>
      </c>
      <c r="M77" s="230">
        <v>7.8437461196641722</v>
      </c>
      <c r="N77" s="230">
        <v>7.8907782369155184</v>
      </c>
      <c r="O77" s="230">
        <v>7.8380970247669426</v>
      </c>
      <c r="P77" s="230">
        <v>8.3786908370986222</v>
      </c>
      <c r="Q77" s="230">
        <v>8.0040464249208796</v>
      </c>
      <c r="R77" s="230">
        <v>8.007410616269734</v>
      </c>
      <c r="S77" s="230">
        <v>9.0048168877741457</v>
      </c>
      <c r="T77" s="230">
        <v>9.1421520361802973</v>
      </c>
      <c r="U77" s="230">
        <v>8.9699577994331925</v>
      </c>
      <c r="V77" s="230">
        <v>8.9823703711718661</v>
      </c>
      <c r="W77" s="230">
        <v>7.7981087201568862</v>
      </c>
      <c r="X77" s="230">
        <v>8.6814075022731583</v>
      </c>
      <c r="Y77" s="230">
        <v>8.5816708698776267</v>
      </c>
      <c r="DA77" s="71" t="s">
        <v>322</v>
      </c>
    </row>
    <row r="78" spans="1:105" ht="12" customHeight="1" x14ac:dyDescent="0.25">
      <c r="A78" s="60" t="s">
        <v>187</v>
      </c>
      <c r="B78" s="262">
        <v>5.3775338375882864</v>
      </c>
      <c r="C78" s="262">
        <v>5.7120305017344641</v>
      </c>
      <c r="D78" s="262">
        <v>5.5288785122996904</v>
      </c>
      <c r="E78" s="262">
        <v>5.6565466110739946</v>
      </c>
      <c r="F78" s="262">
        <v>6.3137218981427834</v>
      </c>
      <c r="G78" s="262">
        <v>4.2476398500094437</v>
      </c>
      <c r="H78" s="262">
        <v>4.6054964772039897</v>
      </c>
      <c r="I78" s="262">
        <v>5.3837450127460942</v>
      </c>
      <c r="J78" s="262">
        <v>5.3944191400743149</v>
      </c>
      <c r="K78" s="262">
        <v>4.543060221762139</v>
      </c>
      <c r="L78" s="262">
        <v>4.9511194551932229</v>
      </c>
      <c r="M78" s="262">
        <v>5.2794374550744836</v>
      </c>
      <c r="N78" s="262">
        <v>5.1340923061730317</v>
      </c>
      <c r="O78" s="262">
        <v>5.1270396422084339</v>
      </c>
      <c r="P78" s="262">
        <v>5.1526178794910296</v>
      </c>
      <c r="Q78" s="262">
        <v>5.2575225508953318</v>
      </c>
      <c r="R78" s="262">
        <v>5.4537161163235028</v>
      </c>
      <c r="S78" s="262">
        <v>5.829803877966393</v>
      </c>
      <c r="T78" s="262">
        <v>6.179037356590265</v>
      </c>
      <c r="U78" s="262">
        <v>6.0027197163620416</v>
      </c>
      <c r="V78" s="262">
        <v>5.607929582703596</v>
      </c>
      <c r="W78" s="262">
        <v>5.9055790550476788</v>
      </c>
      <c r="X78" s="262">
        <v>5.0347267831091829</v>
      </c>
      <c r="Y78" s="262">
        <v>5.0801455597600809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2.9278978720715951</v>
      </c>
      <c r="C79" s="261">
        <f t="shared" si="1"/>
        <v>2.9696186587640163</v>
      </c>
      <c r="D79" s="261">
        <f t="shared" si="1"/>
        <v>2.7474068196013213</v>
      </c>
      <c r="E79" s="261">
        <f t="shared" si="1"/>
        <v>2.9423591508492408</v>
      </c>
      <c r="F79" s="261">
        <f t="shared" si="1"/>
        <v>3.214534789811522</v>
      </c>
      <c r="G79" s="261">
        <f t="shared" si="1"/>
        <v>3.1906574490839965</v>
      </c>
      <c r="H79" s="261">
        <f t="shared" si="1"/>
        <v>3.3642216081585397</v>
      </c>
      <c r="I79" s="261">
        <f t="shared" si="1"/>
        <v>3.6027913425772287</v>
      </c>
      <c r="J79" s="261">
        <f t="shared" si="1"/>
        <v>3.7254093276849982</v>
      </c>
      <c r="K79" s="261">
        <f t="shared" si="1"/>
        <v>3.1968223939951352</v>
      </c>
      <c r="L79" s="261">
        <f t="shared" si="1"/>
        <v>3.3017179402570696</v>
      </c>
      <c r="M79" s="261">
        <f t="shared" si="1"/>
        <v>3.567655250692618</v>
      </c>
      <c r="N79" s="261">
        <f t="shared" si="1"/>
        <v>3.5014910213001258</v>
      </c>
      <c r="O79" s="261">
        <f t="shared" si="1"/>
        <v>3.4950834467856771</v>
      </c>
      <c r="P79" s="261">
        <f t="shared" si="1"/>
        <v>3.6225739248265305</v>
      </c>
      <c r="Q79" s="261">
        <f t="shared" si="1"/>
        <v>3.5682676830159328</v>
      </c>
      <c r="R79" s="261">
        <f t="shared" si="1"/>
        <v>3.6678266678334972</v>
      </c>
      <c r="S79" s="261">
        <f t="shared" si="1"/>
        <v>3.9973355356553952</v>
      </c>
      <c r="T79" s="261">
        <f t="shared" si="1"/>
        <v>4.0961507135281421</v>
      </c>
      <c r="U79" s="261">
        <f t="shared" si="1"/>
        <v>4.0277302211648234</v>
      </c>
      <c r="V79" s="261">
        <f t="shared" si="1"/>
        <v>3.9228040747579631</v>
      </c>
      <c r="W79" s="261">
        <f t="shared" si="1"/>
        <v>3.8042637188111992</v>
      </c>
      <c r="X79" s="261">
        <f t="shared" si="1"/>
        <v>3.8677939834010004</v>
      </c>
      <c r="Y79" s="261">
        <f t="shared" si="1"/>
        <v>3.8505171032221757</v>
      </c>
      <c r="DA79" s="70"/>
    </row>
    <row r="80" spans="1:105" ht="12" customHeight="1" x14ac:dyDescent="0.25">
      <c r="A80" s="60" t="s">
        <v>190</v>
      </c>
      <c r="B80" s="262">
        <v>0.9940715604829109</v>
      </c>
      <c r="C80" s="262">
        <v>0.91933156808179373</v>
      </c>
      <c r="D80" s="262">
        <v>0.91677011142147657</v>
      </c>
      <c r="E80" s="262">
        <v>1.0040464234248201</v>
      </c>
      <c r="F80" s="262">
        <v>1.08010701112942</v>
      </c>
      <c r="G80" s="262">
        <v>1.350732277426969</v>
      </c>
      <c r="H80" s="262">
        <v>1.40084126988382</v>
      </c>
      <c r="I80" s="262">
        <v>1.490947956731846</v>
      </c>
      <c r="J80" s="262">
        <v>1.5177045808232501</v>
      </c>
      <c r="K80" s="262">
        <v>1.333740782297737</v>
      </c>
      <c r="L80" s="262">
        <v>1.3477878290769481</v>
      </c>
      <c r="M80" s="262">
        <v>1.462696027895821</v>
      </c>
      <c r="N80" s="262">
        <v>1.4613020411090749</v>
      </c>
      <c r="O80" s="262">
        <v>1.4449857484551261</v>
      </c>
      <c r="P80" s="262">
        <v>1.5428113818818301</v>
      </c>
      <c r="Q80" s="262">
        <v>1.478608215137865</v>
      </c>
      <c r="R80" s="262">
        <v>1.4792889601642689</v>
      </c>
      <c r="S80" s="262">
        <v>1.6623256730586009</v>
      </c>
      <c r="T80" s="262">
        <v>1.683846255930066</v>
      </c>
      <c r="U80" s="262">
        <v>1.654576567084501</v>
      </c>
      <c r="V80" s="262">
        <v>1.6531254456242239</v>
      </c>
      <c r="W80" s="262">
        <v>1.474456211783759</v>
      </c>
      <c r="X80" s="262">
        <v>1.6422849302340961</v>
      </c>
      <c r="Y80" s="262">
        <v>1.626225293326895</v>
      </c>
      <c r="DA80" s="72" t="s">
        <v>324</v>
      </c>
    </row>
    <row r="81" spans="1:105" ht="12" customHeight="1" x14ac:dyDescent="0.25">
      <c r="A81" s="59" t="s">
        <v>31</v>
      </c>
      <c r="B81" s="230">
        <v>5.5224975206156464E-3</v>
      </c>
      <c r="C81" s="230">
        <v>0</v>
      </c>
      <c r="D81" s="230">
        <v>0</v>
      </c>
      <c r="E81" s="230">
        <v>0</v>
      </c>
      <c r="F81" s="230">
        <v>0</v>
      </c>
      <c r="G81" s="230">
        <v>1.462308631467473E-3</v>
      </c>
      <c r="H81" s="230">
        <v>1.608702144454716E-3</v>
      </c>
      <c r="I81" s="230">
        <v>1.7287845231717741E-3</v>
      </c>
      <c r="J81" s="230">
        <v>1.769426158352826E-3</v>
      </c>
      <c r="K81" s="230">
        <v>1.648554304023836E-3</v>
      </c>
      <c r="L81" s="230">
        <v>1.4116226562438099E-3</v>
      </c>
      <c r="M81" s="230">
        <v>1.172916919787708E-3</v>
      </c>
      <c r="N81" s="230">
        <v>9.544765157455886E-4</v>
      </c>
      <c r="O81" s="230">
        <v>1.307024654614939E-3</v>
      </c>
      <c r="P81" s="230">
        <v>9.6449024361113585E-4</v>
      </c>
      <c r="Q81" s="230">
        <v>9.2531586642682429E-4</v>
      </c>
      <c r="R81" s="230">
        <v>9.4999492672326108E-4</v>
      </c>
      <c r="S81" s="230">
        <v>1.027928831574404E-3</v>
      </c>
      <c r="T81" s="230">
        <v>1.035063161209643E-3</v>
      </c>
      <c r="U81" s="230">
        <v>1.0278311504371999E-3</v>
      </c>
      <c r="V81" s="230">
        <v>9.4980549088671416E-4</v>
      </c>
      <c r="W81" s="230">
        <v>1.5055635904208549E-3</v>
      </c>
      <c r="X81" s="230">
        <v>1.634060622701118E-3</v>
      </c>
      <c r="Y81" s="230">
        <v>3.0134981378642529E-3</v>
      </c>
      <c r="DA81" s="71" t="s">
        <v>325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9.7566481622180792E-4</v>
      </c>
      <c r="H82" s="230">
        <v>7.8069624355287144E-4</v>
      </c>
      <c r="I82" s="230">
        <v>5.5365656216855403E-4</v>
      </c>
      <c r="J82" s="230">
        <v>5.9118441748691496E-4</v>
      </c>
      <c r="K82" s="230">
        <v>1.3025544557476059E-3</v>
      </c>
      <c r="L82" s="230">
        <v>1.643060391448704E-3</v>
      </c>
      <c r="M82" s="230">
        <v>1.7513336900367509E-3</v>
      </c>
      <c r="N82" s="230">
        <v>1.580540945448168E-3</v>
      </c>
      <c r="O82" s="230">
        <v>9.7814911735689134E-4</v>
      </c>
      <c r="P82" s="230">
        <v>1.028031690750719E-3</v>
      </c>
      <c r="Q82" s="230">
        <v>5.9497336193890743E-3</v>
      </c>
      <c r="R82" s="230">
        <v>6.0921998676387382E-3</v>
      </c>
      <c r="S82" s="230">
        <v>6.742901827231175E-3</v>
      </c>
      <c r="T82" s="230">
        <v>4.7155459988039664E-3</v>
      </c>
      <c r="U82" s="230">
        <v>7.4841370915219533E-3</v>
      </c>
      <c r="V82" s="230">
        <v>4.0683930556785061E-3</v>
      </c>
      <c r="W82" s="230">
        <v>4.1062808241915397E-2</v>
      </c>
      <c r="X82" s="230">
        <v>4.6601034782005238E-2</v>
      </c>
      <c r="Y82" s="230">
        <v>4.8448458907959048E-2</v>
      </c>
      <c r="DA82" s="71" t="s">
        <v>326</v>
      </c>
    </row>
    <row r="83" spans="1:105" ht="12" customHeight="1" x14ac:dyDescent="0.25">
      <c r="A83" s="59" t="s">
        <v>35</v>
      </c>
      <c r="B83" s="230">
        <v>0.98854906296229528</v>
      </c>
      <c r="C83" s="230">
        <v>0.91933156808179373</v>
      </c>
      <c r="D83" s="230">
        <v>0.91677011142147657</v>
      </c>
      <c r="E83" s="230">
        <v>1.0040464234248201</v>
      </c>
      <c r="F83" s="230">
        <v>1.08010701112942</v>
      </c>
      <c r="G83" s="230">
        <v>1.3482943039792801</v>
      </c>
      <c r="H83" s="230">
        <v>1.3984518714958121</v>
      </c>
      <c r="I83" s="230">
        <v>1.4886655156465061</v>
      </c>
      <c r="J83" s="230">
        <v>1.5153439702474101</v>
      </c>
      <c r="K83" s="230">
        <v>1.3307896735379661</v>
      </c>
      <c r="L83" s="230">
        <v>1.3447331460292551</v>
      </c>
      <c r="M83" s="230">
        <v>1.4597717772859971</v>
      </c>
      <c r="N83" s="230">
        <v>1.458767023647882</v>
      </c>
      <c r="O83" s="230">
        <v>1.442700574683154</v>
      </c>
      <c r="P83" s="230">
        <v>1.5408188599474679</v>
      </c>
      <c r="Q83" s="230">
        <v>1.47173316565205</v>
      </c>
      <c r="R83" s="230">
        <v>1.472246765369907</v>
      </c>
      <c r="S83" s="230">
        <v>1.6545548423997949</v>
      </c>
      <c r="T83" s="230">
        <v>1.6780956467700521</v>
      </c>
      <c r="U83" s="230">
        <v>1.646064598842542</v>
      </c>
      <c r="V83" s="230">
        <v>1.648107247077659</v>
      </c>
      <c r="W83" s="230">
        <v>1.431887839951423</v>
      </c>
      <c r="X83" s="230">
        <v>1.5940498348293901</v>
      </c>
      <c r="Y83" s="230">
        <v>1.574763336281072</v>
      </c>
      <c r="DA83" s="71" t="s">
        <v>327</v>
      </c>
    </row>
    <row r="84" spans="1:105" ht="12" customHeight="1" x14ac:dyDescent="0.25">
      <c r="A84" s="60" t="s">
        <v>195</v>
      </c>
      <c r="B84" s="262">
        <v>0.90440395661801221</v>
      </c>
      <c r="C84" s="262">
        <v>0.97611388959427481</v>
      </c>
      <c r="D84" s="262">
        <v>0.80068264141175371</v>
      </c>
      <c r="E84" s="262">
        <v>0.88847795897767867</v>
      </c>
      <c r="F84" s="262">
        <v>0.9564998582454407</v>
      </c>
      <c r="G84" s="262">
        <v>1.036980082092394</v>
      </c>
      <c r="H84" s="262">
        <v>1.0912859420091841</v>
      </c>
      <c r="I84" s="262">
        <v>1.1125033111448961</v>
      </c>
      <c r="J84" s="262">
        <v>1.1620153879842581</v>
      </c>
      <c r="K84" s="262">
        <v>1.0183557314134981</v>
      </c>
      <c r="L84" s="262">
        <v>1.0321285466796419</v>
      </c>
      <c r="M84" s="262">
        <v>1.122421838326441</v>
      </c>
      <c r="N84" s="262">
        <v>1.091050083146452</v>
      </c>
      <c r="O84" s="262">
        <v>1.106401414032852</v>
      </c>
      <c r="P84" s="262">
        <v>1.1322098809381951</v>
      </c>
      <c r="Q84" s="262">
        <v>1.122939649359185</v>
      </c>
      <c r="R84" s="262">
        <v>1.185814568282699</v>
      </c>
      <c r="S84" s="262">
        <v>1.2638353615776321</v>
      </c>
      <c r="T84" s="262">
        <v>1.278105896002512</v>
      </c>
      <c r="U84" s="262">
        <v>1.271602828222248</v>
      </c>
      <c r="V84" s="262">
        <v>1.2407220169662101</v>
      </c>
      <c r="W84" s="262">
        <v>1.245425749828182</v>
      </c>
      <c r="X84" s="262">
        <v>1.301050041776775</v>
      </c>
      <c r="Y84" s="262">
        <v>1.29206927517165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6.9472607915331006E-3</v>
      </c>
      <c r="H85" s="229">
        <v>9.9909897242247171E-3</v>
      </c>
      <c r="I85" s="229">
        <v>1.4894146394667599E-2</v>
      </c>
      <c r="J85" s="229">
        <v>1.7014131787763591E-3</v>
      </c>
      <c r="K85" s="229">
        <v>4.4642941513106098E-6</v>
      </c>
      <c r="L85" s="229">
        <v>7.8348595793201388E-6</v>
      </c>
      <c r="M85" s="229">
        <v>4.080292694217123E-6</v>
      </c>
      <c r="N85" s="229">
        <v>3.8659786063292532E-6</v>
      </c>
      <c r="O85" s="229">
        <v>3.7156515432612232E-6</v>
      </c>
      <c r="P85" s="229">
        <v>3.9347257561777944E-6</v>
      </c>
      <c r="Q85" s="229">
        <v>5.4087089996509403E-6</v>
      </c>
      <c r="R85" s="229">
        <v>3.5184793570617481E-6</v>
      </c>
      <c r="S85" s="229">
        <v>5.7760889719928018E-6</v>
      </c>
      <c r="T85" s="229">
        <v>3.8655235788966702E-6</v>
      </c>
      <c r="U85" s="229">
        <v>4.2377546046922626E-6</v>
      </c>
      <c r="V85" s="229">
        <v>4.1519488698057191E-6</v>
      </c>
      <c r="W85" s="229">
        <v>3.5763559905102721E-6</v>
      </c>
      <c r="X85" s="229">
        <v>2.5137599019518878E-4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1.7770243507304721E-3</v>
      </c>
      <c r="C87" s="229">
        <v>0</v>
      </c>
      <c r="D87" s="229">
        <v>0</v>
      </c>
      <c r="E87" s="229">
        <v>0</v>
      </c>
      <c r="F87" s="229">
        <v>0</v>
      </c>
      <c r="G87" s="229">
        <v>4.8454822199301149E-4</v>
      </c>
      <c r="H87" s="229">
        <v>5.2442187285231979E-4</v>
      </c>
      <c r="I87" s="229">
        <v>6.4105433283459404E-4</v>
      </c>
      <c r="J87" s="229">
        <v>6.0991322473260938E-4</v>
      </c>
      <c r="K87" s="229">
        <v>5.8601752188021134E-4</v>
      </c>
      <c r="L87" s="229">
        <v>5.1628601502910711E-4</v>
      </c>
      <c r="M87" s="229">
        <v>4.3089619906016961E-4</v>
      </c>
      <c r="N87" s="229">
        <v>3.6363113164467531E-4</v>
      </c>
      <c r="O87" s="229">
        <v>4.8487983164973998E-4</v>
      </c>
      <c r="P87" s="229">
        <v>3.7240537341934928E-4</v>
      </c>
      <c r="Q87" s="229">
        <v>3.6181693063223918E-4</v>
      </c>
      <c r="R87" s="229">
        <v>3.4496659031826149E-4</v>
      </c>
      <c r="S87" s="229">
        <v>3.67884903611674E-4</v>
      </c>
      <c r="T87" s="229">
        <v>4.0225288781984181E-4</v>
      </c>
      <c r="U87" s="229">
        <v>3.8970626990151132E-4</v>
      </c>
      <c r="V87" s="229">
        <v>3.637475656840894E-4</v>
      </c>
      <c r="W87" s="229">
        <v>5.234404396460108E-4</v>
      </c>
      <c r="X87" s="229">
        <v>5.3676789155269328E-4</v>
      </c>
      <c r="Y87" s="229">
        <v>1.014814717128263E-3</v>
      </c>
      <c r="DA87" s="73" t="s">
        <v>331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3.2944276016559529E-4</v>
      </c>
      <c r="H88" s="229">
        <v>2.5933946416558268E-4</v>
      </c>
      <c r="I88" s="229">
        <v>2.0920679623313539E-4</v>
      </c>
      <c r="J88" s="229">
        <v>2.076538312344783E-4</v>
      </c>
      <c r="K88" s="229">
        <v>4.7182896260710778E-4</v>
      </c>
      <c r="L88" s="229">
        <v>6.1235974089250678E-4</v>
      </c>
      <c r="M88" s="229">
        <v>6.556252592288212E-4</v>
      </c>
      <c r="N88" s="229">
        <v>6.1359657161597395E-4</v>
      </c>
      <c r="O88" s="229">
        <v>3.6977434022399878E-4</v>
      </c>
      <c r="P88" s="229">
        <v>4.0448830159929648E-4</v>
      </c>
      <c r="Q88" s="229">
        <v>2.3707063396484029E-3</v>
      </c>
      <c r="R88" s="229">
        <v>2.2542976381497168E-3</v>
      </c>
      <c r="S88" s="229">
        <v>2.4608909703064119E-3</v>
      </c>
      <c r="T88" s="229">
        <v>1.8674357446426589E-3</v>
      </c>
      <c r="U88" s="229">
        <v>2.8916033195496992E-3</v>
      </c>
      <c r="V88" s="229">
        <v>1.58770454150767E-3</v>
      </c>
      <c r="W88" s="229">
        <v>1.4547828700024031E-2</v>
      </c>
      <c r="X88" s="229">
        <v>1.5598947202639281E-2</v>
      </c>
      <c r="Y88" s="229">
        <v>1.66255935760867E-2</v>
      </c>
      <c r="DA88" s="73" t="s">
        <v>332</v>
      </c>
    </row>
    <row r="89" spans="1:105" ht="12" customHeight="1" x14ac:dyDescent="0.25">
      <c r="A89" s="64" t="s">
        <v>32</v>
      </c>
      <c r="B89" s="229">
        <v>2.338644147141607E-2</v>
      </c>
      <c r="C89" s="229">
        <v>1.423839157272678E-2</v>
      </c>
      <c r="D89" s="229">
        <v>1.095176986825316E-2</v>
      </c>
      <c r="E89" s="229">
        <v>7.912436340500888E-3</v>
      </c>
      <c r="F89" s="229">
        <v>1.3745431557138151E-2</v>
      </c>
      <c r="G89" s="229">
        <v>1.8745197078738611E-2</v>
      </c>
      <c r="H89" s="229">
        <v>2.0565091982178259E-2</v>
      </c>
      <c r="I89" s="229">
        <v>9.5155873604213636E-3</v>
      </c>
      <c r="J89" s="229">
        <v>4.2623475319205573E-2</v>
      </c>
      <c r="K89" s="229">
        <v>9.133727373386788E-3</v>
      </c>
      <c r="L89" s="229">
        <v>1.0620331000601091E-2</v>
      </c>
      <c r="M89" s="229">
        <v>1.1204289654131481E-2</v>
      </c>
      <c r="N89" s="229">
        <v>6.258256253628248E-3</v>
      </c>
      <c r="O89" s="229">
        <v>2.776935652276422E-3</v>
      </c>
      <c r="P89" s="229">
        <v>2.2969012403193869E-3</v>
      </c>
      <c r="Q89" s="229">
        <v>2.1599553445282452E-3</v>
      </c>
      <c r="R89" s="229">
        <v>1.983657925436675E-3</v>
      </c>
      <c r="S89" s="229">
        <v>1.635987805778983E-3</v>
      </c>
      <c r="T89" s="229">
        <v>8.9113939360220031E-4</v>
      </c>
      <c r="U89" s="229">
        <v>6.333252867617372E-4</v>
      </c>
      <c r="V89" s="229">
        <v>5.0371259898930089E-4</v>
      </c>
      <c r="W89" s="229">
        <v>9.7181997378792461E-4</v>
      </c>
      <c r="X89" s="229">
        <v>9.3373767457606463E-4</v>
      </c>
      <c r="Y89" s="229">
        <v>5.0654772648456086E-4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1.5135599898898661E-3</v>
      </c>
      <c r="H90" s="229">
        <v>2.1156937771606198E-3</v>
      </c>
      <c r="I90" s="229">
        <v>1.5132796013685079E-3</v>
      </c>
      <c r="J90" s="229">
        <v>1.637204192503023E-3</v>
      </c>
      <c r="K90" s="229">
        <v>1.197864966745629E-3</v>
      </c>
      <c r="L90" s="229">
        <v>6.6016400843407991E-4</v>
      </c>
      <c r="M90" s="229">
        <v>7.2889051519358077E-4</v>
      </c>
      <c r="N90" s="229">
        <v>9.2897279983015601E-4</v>
      </c>
      <c r="O90" s="229">
        <v>6.1340480374998097E-4</v>
      </c>
      <c r="P90" s="229">
        <v>6.7452303544699181E-4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0.31733025871381521</v>
      </c>
      <c r="C91" s="229">
        <v>0.32495987893588241</v>
      </c>
      <c r="D91" s="229">
        <v>0.40802465432244278</v>
      </c>
      <c r="E91" s="229">
        <v>0.39497591228437601</v>
      </c>
      <c r="F91" s="229">
        <v>0.47359702627150752</v>
      </c>
      <c r="G91" s="229">
        <v>0.44569531420473357</v>
      </c>
      <c r="H91" s="229">
        <v>0.45478704868237008</v>
      </c>
      <c r="I91" s="229">
        <v>0.55068913723459856</v>
      </c>
      <c r="J91" s="229">
        <v>0.52107740255435198</v>
      </c>
      <c r="K91" s="229">
        <v>0.47192411909864818</v>
      </c>
      <c r="L91" s="229">
        <v>0.49064034663660011</v>
      </c>
      <c r="M91" s="229">
        <v>0.53499014554998237</v>
      </c>
      <c r="N91" s="229">
        <v>0.5544177869767154</v>
      </c>
      <c r="O91" s="229">
        <v>0.53392708558193591</v>
      </c>
      <c r="P91" s="229">
        <v>0.59350597179428122</v>
      </c>
      <c r="Q91" s="229">
        <v>0.5740944658994408</v>
      </c>
      <c r="R91" s="229">
        <v>0.53332478439081188</v>
      </c>
      <c r="S91" s="229">
        <v>0.58946722621054071</v>
      </c>
      <c r="T91" s="229">
        <v>0.65058558591287374</v>
      </c>
      <c r="U91" s="229">
        <v>0.62261259203266484</v>
      </c>
      <c r="V91" s="229">
        <v>0.62966027723862783</v>
      </c>
      <c r="W91" s="229">
        <v>0.49662957293578758</v>
      </c>
      <c r="X91" s="229">
        <v>0.52236692044125532</v>
      </c>
      <c r="Y91" s="229">
        <v>0.52903759078666912</v>
      </c>
      <c r="DA91" s="73" t="s">
        <v>335</v>
      </c>
    </row>
    <row r="92" spans="1:105" ht="12" customHeight="1" x14ac:dyDescent="0.25">
      <c r="A92" s="64" t="s">
        <v>36</v>
      </c>
      <c r="B92" s="229">
        <v>0.55621003670969749</v>
      </c>
      <c r="C92" s="229">
        <v>0.30415121473798951</v>
      </c>
      <c r="D92" s="229">
        <v>0.30776237291871278</v>
      </c>
      <c r="E92" s="229">
        <v>0.40754307461804301</v>
      </c>
      <c r="F92" s="229">
        <v>0.31779602102443388</v>
      </c>
      <c r="G92" s="229">
        <v>0.33414666112778618</v>
      </c>
      <c r="H92" s="229">
        <v>0.38886157391162851</v>
      </c>
      <c r="I92" s="229">
        <v>0.40021729469713357</v>
      </c>
      <c r="J92" s="229">
        <v>0.4403259166572655</v>
      </c>
      <c r="K92" s="229">
        <v>0.33459847853949432</v>
      </c>
      <c r="L92" s="229">
        <v>0.3556422498636948</v>
      </c>
      <c r="M92" s="229">
        <v>0.35747705288241077</v>
      </c>
      <c r="N92" s="229">
        <v>0.31570954174984678</v>
      </c>
      <c r="O92" s="229">
        <v>0.32089197739615521</v>
      </c>
      <c r="P92" s="229">
        <v>0.2946888668747859</v>
      </c>
      <c r="Q92" s="229">
        <v>0.25711120750651401</v>
      </c>
      <c r="R92" s="229">
        <v>0.31819822799819769</v>
      </c>
      <c r="S92" s="229">
        <v>0.35563128478221018</v>
      </c>
      <c r="T92" s="229">
        <v>0.30821621057361881</v>
      </c>
      <c r="U92" s="229">
        <v>0.34461113889180772</v>
      </c>
      <c r="V92" s="229">
        <v>0.30545554380238671</v>
      </c>
      <c r="W92" s="229">
        <v>0.33944634368426613</v>
      </c>
      <c r="X92" s="229">
        <v>0.30410785496766818</v>
      </c>
      <c r="Y92" s="229">
        <v>0.31350038266079788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2.260913245690496E-3</v>
      </c>
      <c r="J93" s="229">
        <v>4.5488926952215996E-3</v>
      </c>
      <c r="K93" s="229">
        <v>3.3563686384788251E-3</v>
      </c>
      <c r="L93" s="229">
        <v>1.953962043194331E-3</v>
      </c>
      <c r="M93" s="229">
        <v>1.8814657342515219E-3</v>
      </c>
      <c r="N93" s="229">
        <v>1.6341359889910519E-3</v>
      </c>
      <c r="O93" s="229">
        <v>3.4882029994562939E-3</v>
      </c>
      <c r="P93" s="229">
        <v>1.784303983092447E-3</v>
      </c>
      <c r="Q93" s="229">
        <v>3.2263742356640748E-3</v>
      </c>
      <c r="R93" s="229">
        <v>7.6308837932450432E-3</v>
      </c>
      <c r="S93" s="229">
        <v>8.5402282840201082E-3</v>
      </c>
      <c r="T93" s="229">
        <v>1.033185346106219E-2</v>
      </c>
      <c r="U93" s="229">
        <v>8.5152456653461734E-3</v>
      </c>
      <c r="V93" s="229">
        <v>9.7850418297122082E-3</v>
      </c>
      <c r="W93" s="229">
        <v>1.0657603409881941E-2</v>
      </c>
      <c r="X93" s="229">
        <v>5.6619022745498702E-2</v>
      </c>
      <c r="Y93" s="229">
        <v>1.351920145487562E-2</v>
      </c>
      <c r="DA93" s="73" t="s">
        <v>337</v>
      </c>
    </row>
    <row r="94" spans="1:105" ht="12" customHeight="1" x14ac:dyDescent="0.25">
      <c r="A94" s="64" t="s">
        <v>39</v>
      </c>
      <c r="B94" s="229">
        <v>5.7001953723530372E-3</v>
      </c>
      <c r="C94" s="229">
        <v>0.33276440434767629</v>
      </c>
      <c r="D94" s="229">
        <v>7.394384430234488E-2</v>
      </c>
      <c r="E94" s="229">
        <v>7.8046535734758851E-2</v>
      </c>
      <c r="F94" s="229">
        <v>0.15136137939236111</v>
      </c>
      <c r="G94" s="229">
        <v>0.22911809791755369</v>
      </c>
      <c r="H94" s="229">
        <v>0.21418178259460441</v>
      </c>
      <c r="I94" s="229">
        <v>0.1325626914819481</v>
      </c>
      <c r="J94" s="229">
        <v>0.1492835163309672</v>
      </c>
      <c r="K94" s="229">
        <v>0.19708286201810529</v>
      </c>
      <c r="L94" s="229">
        <v>0.17147501251161659</v>
      </c>
      <c r="M94" s="229">
        <v>0.21504939223948849</v>
      </c>
      <c r="N94" s="229">
        <v>0.211120295695573</v>
      </c>
      <c r="O94" s="229">
        <v>0.2438454377758616</v>
      </c>
      <c r="P94" s="229">
        <v>0.2384784856094945</v>
      </c>
      <c r="Q94" s="229">
        <v>0.28360971439375809</v>
      </c>
      <c r="R94" s="229">
        <v>0.32207423146718278</v>
      </c>
      <c r="S94" s="229">
        <v>0.30572608253219208</v>
      </c>
      <c r="T94" s="229">
        <v>0.30580755250531422</v>
      </c>
      <c r="U94" s="229">
        <v>0.29194497900161132</v>
      </c>
      <c r="V94" s="229">
        <v>0.29336183744043282</v>
      </c>
      <c r="W94" s="229">
        <v>0.38264556432879759</v>
      </c>
      <c r="X94" s="229">
        <v>0.40063541486338922</v>
      </c>
      <c r="Y94" s="229">
        <v>0.41786514424960802</v>
      </c>
      <c r="DA94" s="73" t="s">
        <v>338</v>
      </c>
    </row>
    <row r="95" spans="1:105" ht="12" customHeight="1" x14ac:dyDescent="0.25">
      <c r="A95" s="61" t="s">
        <v>207</v>
      </c>
      <c r="B95" s="263">
        <v>1.029422354970672</v>
      </c>
      <c r="C95" s="263">
        <v>1.0741732010879479</v>
      </c>
      <c r="D95" s="263">
        <v>1.0299540667680911</v>
      </c>
      <c r="E95" s="263">
        <v>1.049834768446742</v>
      </c>
      <c r="F95" s="263">
        <v>1.1779279204366611</v>
      </c>
      <c r="G95" s="263">
        <v>0.80294508956463329</v>
      </c>
      <c r="H95" s="263">
        <v>0.87209439626553553</v>
      </c>
      <c r="I95" s="263">
        <v>0.99934007470048691</v>
      </c>
      <c r="J95" s="263">
        <v>1.04568935887749</v>
      </c>
      <c r="K95" s="263">
        <v>0.84472588028390039</v>
      </c>
      <c r="L95" s="263">
        <v>0.92180156450047934</v>
      </c>
      <c r="M95" s="263">
        <v>0.98253738447035577</v>
      </c>
      <c r="N95" s="263">
        <v>0.94913889704459919</v>
      </c>
      <c r="O95" s="263">
        <v>0.94369628429769936</v>
      </c>
      <c r="P95" s="263">
        <v>0.94755266200650501</v>
      </c>
      <c r="Q95" s="263">
        <v>0.96671981851888289</v>
      </c>
      <c r="R95" s="263">
        <v>1.002723139386529</v>
      </c>
      <c r="S95" s="263">
        <v>1.071174501019162</v>
      </c>
      <c r="T95" s="263">
        <v>1.1341985615955641</v>
      </c>
      <c r="U95" s="263">
        <v>1.101550825858074</v>
      </c>
      <c r="V95" s="263">
        <v>1.0289566121675291</v>
      </c>
      <c r="W95" s="263">
        <v>1.084381757199258</v>
      </c>
      <c r="X95" s="263">
        <v>0.92445901139012954</v>
      </c>
      <c r="Y95" s="263">
        <v>0.93222253472363037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0.99999999999999978</v>
      </c>
      <c r="C100" s="232">
        <f t="shared" si="2"/>
        <v>1</v>
      </c>
      <c r="D100" s="232">
        <f t="shared" si="2"/>
        <v>1</v>
      </c>
      <c r="E100" s="232">
        <f t="shared" si="2"/>
        <v>1</v>
      </c>
      <c r="F100" s="232">
        <f t="shared" si="2"/>
        <v>1.0000000000000002</v>
      </c>
      <c r="G100" s="232">
        <f t="shared" si="2"/>
        <v>1</v>
      </c>
      <c r="H100" s="232">
        <f t="shared" si="2"/>
        <v>0.99999999999999989</v>
      </c>
      <c r="I100" s="232">
        <f t="shared" si="2"/>
        <v>0.99999999999999978</v>
      </c>
      <c r="J100" s="232">
        <f t="shared" si="2"/>
        <v>1</v>
      </c>
      <c r="K100" s="232">
        <f t="shared" si="2"/>
        <v>0.99999999999999989</v>
      </c>
      <c r="L100" s="232">
        <f t="shared" si="2"/>
        <v>1.0000000000000004</v>
      </c>
      <c r="M100" s="232">
        <f t="shared" si="2"/>
        <v>1.0000000000000002</v>
      </c>
      <c r="N100" s="232">
        <f t="shared" si="2"/>
        <v>1.0000000000000002</v>
      </c>
      <c r="O100" s="232">
        <f t="shared" si="2"/>
        <v>0.99999999999999989</v>
      </c>
      <c r="P100" s="232">
        <f t="shared" si="2"/>
        <v>1</v>
      </c>
      <c r="Q100" s="232">
        <f t="shared" si="2"/>
        <v>1.0000000000000002</v>
      </c>
      <c r="R100" s="232">
        <f t="shared" si="2"/>
        <v>0.99999999999999989</v>
      </c>
      <c r="S100" s="232">
        <f t="shared" si="2"/>
        <v>0.99999999999999978</v>
      </c>
      <c r="T100" s="232">
        <f t="shared" si="2"/>
        <v>1.0000000000000002</v>
      </c>
      <c r="U100" s="232">
        <f t="shared" si="2"/>
        <v>0.99999999999999978</v>
      </c>
      <c r="V100" s="232">
        <f t="shared" si="2"/>
        <v>1</v>
      </c>
      <c r="W100" s="232">
        <f t="shared" si="2"/>
        <v>1</v>
      </c>
      <c r="X100" s="232">
        <f t="shared" si="2"/>
        <v>0.99999999999999978</v>
      </c>
      <c r="Y100" s="232">
        <f t="shared" si="2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1.9878360014069798E-3</v>
      </c>
      <c r="C101" s="266">
        <f t="shared" si="3"/>
        <v>2.1523136875396002E-3</v>
      </c>
      <c r="D101" s="266">
        <f t="shared" si="3"/>
        <v>2.1153450640473484E-3</v>
      </c>
      <c r="E101" s="266">
        <f t="shared" si="3"/>
        <v>2.0562590377387561E-3</v>
      </c>
      <c r="F101" s="266">
        <f t="shared" si="3"/>
        <v>2.1165043590913577E-3</v>
      </c>
      <c r="G101" s="266">
        <f t="shared" si="3"/>
        <v>1.9624019984182915E-3</v>
      </c>
      <c r="H101" s="266">
        <f t="shared" si="3"/>
        <v>1.9492682068692542E-3</v>
      </c>
      <c r="I101" s="266">
        <f t="shared" si="3"/>
        <v>2.0019906440332759E-3</v>
      </c>
      <c r="J101" s="266">
        <f t="shared" si="3"/>
        <v>1.9836977875449567E-3</v>
      </c>
      <c r="K101" s="266">
        <f t="shared" si="3"/>
        <v>2.0006536143724594E-3</v>
      </c>
      <c r="L101" s="266">
        <f t="shared" si="3"/>
        <v>2.0306657039051699E-3</v>
      </c>
      <c r="M101" s="266">
        <f t="shared" si="3"/>
        <v>2.043685803033437E-3</v>
      </c>
      <c r="N101" s="266">
        <f t="shared" si="3"/>
        <v>2.0734909784807199E-3</v>
      </c>
      <c r="O101" s="266">
        <f t="shared" si="3"/>
        <v>2.0164868790453578E-3</v>
      </c>
      <c r="P101" s="266">
        <f t="shared" si="3"/>
        <v>2.030815233348257E-3</v>
      </c>
      <c r="Q101" s="266">
        <f t="shared" si="3"/>
        <v>2.0801278573504747E-3</v>
      </c>
      <c r="R101" s="266">
        <f t="shared" si="3"/>
        <v>2.0617568922438817E-3</v>
      </c>
      <c r="S101" s="266">
        <f t="shared" si="3"/>
        <v>2.0708705095139912E-3</v>
      </c>
      <c r="T101" s="266">
        <f t="shared" si="3"/>
        <v>2.1559069969890898E-3</v>
      </c>
      <c r="U101" s="266">
        <f t="shared" si="3"/>
        <v>2.0638681429219247E-3</v>
      </c>
      <c r="V101" s="266">
        <f t="shared" si="3"/>
        <v>2.0417251645961248E-3</v>
      </c>
      <c r="W101" s="266">
        <f t="shared" si="3"/>
        <v>2.1214516778112484E-3</v>
      </c>
      <c r="X101" s="266">
        <f t="shared" si="3"/>
        <v>2.0349860662108895E-3</v>
      </c>
      <c r="Y101" s="266">
        <f t="shared" si="3"/>
        <v>1.9880556536584159E-3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2.7496220035743265E-4</v>
      </c>
      <c r="C102" s="267">
        <f t="shared" si="4"/>
        <v>2.9771314483007259E-4</v>
      </c>
      <c r="D102" s="267">
        <f t="shared" si="4"/>
        <v>2.9259955696245141E-4</v>
      </c>
      <c r="E102" s="267">
        <f t="shared" si="4"/>
        <v>2.8442663736914065E-4</v>
      </c>
      <c r="F102" s="267">
        <f t="shared" si="4"/>
        <v>2.9371358838306452E-4</v>
      </c>
      <c r="G102" s="267">
        <f t="shared" si="4"/>
        <v>2.7189131836434386E-4</v>
      </c>
      <c r="H102" s="267">
        <f t="shared" si="4"/>
        <v>2.6962741134992888E-4</v>
      </c>
      <c r="I102" s="267">
        <f t="shared" si="4"/>
        <v>2.7692010416793052E-4</v>
      </c>
      <c r="J102" s="267">
        <f t="shared" si="4"/>
        <v>2.7438979278042642E-4</v>
      </c>
      <c r="K102" s="267">
        <f t="shared" si="4"/>
        <v>2.7673516304742518E-4</v>
      </c>
      <c r="L102" s="267">
        <f t="shared" si="4"/>
        <v>2.8252794467037852E-4</v>
      </c>
      <c r="M102" s="267">
        <f t="shared" si="4"/>
        <v>2.8277408013037858E-4</v>
      </c>
      <c r="N102" s="267">
        <f t="shared" si="4"/>
        <v>2.8681020036904918E-4</v>
      </c>
      <c r="O102" s="267">
        <f t="shared" si="4"/>
        <v>2.8405145935761586E-4</v>
      </c>
      <c r="P102" s="267">
        <f t="shared" si="4"/>
        <v>2.8618314307718407E-4</v>
      </c>
      <c r="Q102" s="267">
        <f t="shared" si="4"/>
        <v>2.9197887685603307E-4</v>
      </c>
      <c r="R102" s="267">
        <f t="shared" si="4"/>
        <v>2.883789785658914E-4</v>
      </c>
      <c r="S102" s="267">
        <f t="shared" si="4"/>
        <v>2.8873669389973254E-4</v>
      </c>
      <c r="T102" s="267">
        <f t="shared" si="4"/>
        <v>2.9973908891913089E-4</v>
      </c>
      <c r="U102" s="267">
        <f t="shared" si="4"/>
        <v>2.8621091951271907E-4</v>
      </c>
      <c r="V102" s="267">
        <f t="shared" si="4"/>
        <v>2.8249173794834198E-4</v>
      </c>
      <c r="W102" s="267">
        <f t="shared" si="4"/>
        <v>2.9877560208410554E-4</v>
      </c>
      <c r="X102" s="267">
        <f t="shared" si="4"/>
        <v>2.8695703182704465E-4</v>
      </c>
      <c r="Y102" s="267">
        <f t="shared" si="4"/>
        <v>2.7987383847257201E-4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3.7969387760631607E-2</v>
      </c>
      <c r="C103" s="267">
        <f t="shared" si="5"/>
        <v>4.1111053893210292E-2</v>
      </c>
      <c r="D103" s="267">
        <f t="shared" si="5"/>
        <v>4.0404921194456177E-2</v>
      </c>
      <c r="E103" s="267">
        <f t="shared" si="5"/>
        <v>3.9276326963061881E-2</v>
      </c>
      <c r="F103" s="267">
        <f t="shared" si="5"/>
        <v>4.0307516359525224E-2</v>
      </c>
      <c r="G103" s="267">
        <f t="shared" si="5"/>
        <v>3.7274461714043985E-2</v>
      </c>
      <c r="H103" s="267">
        <f t="shared" si="5"/>
        <v>3.7112241449424883E-2</v>
      </c>
      <c r="I103" s="267">
        <f t="shared" si="5"/>
        <v>3.8239753683228156E-2</v>
      </c>
      <c r="J103" s="267">
        <f t="shared" si="5"/>
        <v>3.7890344294947143E-2</v>
      </c>
      <c r="K103" s="267">
        <f t="shared" si="5"/>
        <v>3.821421525973491E-2</v>
      </c>
      <c r="L103" s="267">
        <f t="shared" si="5"/>
        <v>3.8674469981487457E-2</v>
      </c>
      <c r="M103" s="267">
        <f t="shared" si="5"/>
        <v>3.8821276150686507E-2</v>
      </c>
      <c r="N103" s="267">
        <f t="shared" si="5"/>
        <v>3.9478639084050034E-2</v>
      </c>
      <c r="O103" s="267">
        <f t="shared" si="5"/>
        <v>3.8295161992168529E-2</v>
      </c>
      <c r="P103" s="267">
        <f t="shared" si="5"/>
        <v>3.8479146139993627E-2</v>
      </c>
      <c r="Q103" s="267">
        <f t="shared" si="5"/>
        <v>3.9332939237091191E-2</v>
      </c>
      <c r="R103" s="267">
        <f t="shared" si="5"/>
        <v>3.8914232111214961E-2</v>
      </c>
      <c r="S103" s="267">
        <f t="shared" si="5"/>
        <v>3.9022193443893911E-2</v>
      </c>
      <c r="T103" s="267">
        <f t="shared" si="5"/>
        <v>4.0564914149906192E-2</v>
      </c>
      <c r="U103" s="267">
        <f t="shared" si="5"/>
        <v>3.878201834752474E-2</v>
      </c>
      <c r="V103" s="267">
        <f t="shared" si="5"/>
        <v>3.8316759661615261E-2</v>
      </c>
      <c r="W103" s="267">
        <f t="shared" si="5"/>
        <v>3.9731080956097502E-2</v>
      </c>
      <c r="X103" s="267">
        <f t="shared" si="5"/>
        <v>3.8041305943504251E-2</v>
      </c>
      <c r="Y103" s="267">
        <f t="shared" si="5"/>
        <v>3.7102301508802366E-2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6.5586645271378395E-4</v>
      </c>
      <c r="C104" s="267">
        <f t="shared" si="6"/>
        <v>7.1013420743702021E-4</v>
      </c>
      <c r="D104" s="267">
        <f t="shared" si="6"/>
        <v>6.9793678273276231E-4</v>
      </c>
      <c r="E104" s="267">
        <f t="shared" si="6"/>
        <v>6.7844194389669139E-4</v>
      </c>
      <c r="F104" s="267">
        <f t="shared" si="6"/>
        <v>7.0059407829956889E-4</v>
      </c>
      <c r="G104" s="267">
        <f t="shared" si="6"/>
        <v>6.4854148776626887E-4</v>
      </c>
      <c r="H104" s="267">
        <f t="shared" si="6"/>
        <v>6.431413976415607E-4</v>
      </c>
      <c r="I104" s="267">
        <f t="shared" si="6"/>
        <v>6.6053663437976105E-4</v>
      </c>
      <c r="J104" s="267">
        <f t="shared" si="6"/>
        <v>6.5450109076021471E-4</v>
      </c>
      <c r="K104" s="267">
        <f t="shared" si="6"/>
        <v>6.6009549491946747E-4</v>
      </c>
      <c r="L104" s="267">
        <f t="shared" si="6"/>
        <v>6.739129983052175E-4</v>
      </c>
      <c r="M104" s="267">
        <f t="shared" si="6"/>
        <v>6.7450010442681374E-4</v>
      </c>
      <c r="N104" s="267">
        <f t="shared" si="6"/>
        <v>6.8412744905899157E-4</v>
      </c>
      <c r="O104" s="267">
        <f t="shared" si="6"/>
        <v>6.7898811042394315E-4</v>
      </c>
      <c r="P104" s="267">
        <f t="shared" si="6"/>
        <v>6.8263173131622899E-4</v>
      </c>
      <c r="Q104" s="267">
        <f t="shared" si="6"/>
        <v>6.964562764699469E-4</v>
      </c>
      <c r="R104" s="267">
        <f t="shared" si="6"/>
        <v>6.8786945064946601E-4</v>
      </c>
      <c r="S104" s="267">
        <f t="shared" si="6"/>
        <v>6.887227078854883E-4</v>
      </c>
      <c r="T104" s="267">
        <f t="shared" si="6"/>
        <v>7.149666853607492E-4</v>
      </c>
      <c r="U104" s="267">
        <f t="shared" si="6"/>
        <v>6.8269798635862966E-4</v>
      </c>
      <c r="V104" s="267">
        <f t="shared" si="6"/>
        <v>6.7382663452752155E-4</v>
      </c>
      <c r="W104" s="267">
        <f t="shared" si="6"/>
        <v>7.1414743914132112E-4</v>
      </c>
      <c r="X104" s="267">
        <f t="shared" si="6"/>
        <v>6.844776856637948E-4</v>
      </c>
      <c r="Y104" s="267">
        <f t="shared" si="6"/>
        <v>6.6758216732256553E-4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2.0844000547310037E-3</v>
      </c>
      <c r="C105" s="268">
        <f t="shared" si="7"/>
        <v>2.2180753516151145E-3</v>
      </c>
      <c r="D105" s="268">
        <f t="shared" si="7"/>
        <v>2.1827828117235624E-3</v>
      </c>
      <c r="E105" s="268">
        <f t="shared" si="7"/>
        <v>2.134887747221773E-3</v>
      </c>
      <c r="F105" s="268">
        <f t="shared" si="7"/>
        <v>2.1879002190953222E-3</v>
      </c>
      <c r="G105" s="268">
        <f t="shared" si="7"/>
        <v>2.4795963854678743E-3</v>
      </c>
      <c r="H105" s="268">
        <f t="shared" si="7"/>
        <v>2.4569792264689488E-3</v>
      </c>
      <c r="I105" s="268">
        <f t="shared" si="7"/>
        <v>2.5314546653250024E-3</v>
      </c>
      <c r="J105" s="268">
        <f t="shared" si="7"/>
        <v>2.2835946735115984E-3</v>
      </c>
      <c r="K105" s="268">
        <f t="shared" si="7"/>
        <v>2.4207642579446823E-3</v>
      </c>
      <c r="L105" s="268">
        <f t="shared" si="7"/>
        <v>2.4316936276291392E-3</v>
      </c>
      <c r="M105" s="268">
        <f t="shared" si="7"/>
        <v>2.5884034097584147E-3</v>
      </c>
      <c r="N105" s="268">
        <f t="shared" si="7"/>
        <v>2.6648509505602319E-3</v>
      </c>
      <c r="O105" s="268">
        <f t="shared" si="7"/>
        <v>2.7191611649078442E-3</v>
      </c>
      <c r="P105" s="268">
        <f t="shared" si="7"/>
        <v>2.9893328987690526E-3</v>
      </c>
      <c r="Q105" s="268">
        <f t="shared" si="7"/>
        <v>2.7637685030088644E-3</v>
      </c>
      <c r="R105" s="268">
        <f t="shared" si="7"/>
        <v>2.8530936538005208E-3</v>
      </c>
      <c r="S105" s="268">
        <f t="shared" si="7"/>
        <v>3.0410569606131961E-3</v>
      </c>
      <c r="T105" s="268">
        <f t="shared" si="7"/>
        <v>3.4004948845990195E-3</v>
      </c>
      <c r="U105" s="268">
        <f t="shared" si="7"/>
        <v>3.1924185459076253E-3</v>
      </c>
      <c r="V105" s="268">
        <f t="shared" si="7"/>
        <v>3.2997149294424935E-3</v>
      </c>
      <c r="W105" s="268">
        <f t="shared" si="7"/>
        <v>3.5298589769139307E-3</v>
      </c>
      <c r="X105" s="268">
        <f t="shared" si="7"/>
        <v>3.7186256112295801E-3</v>
      </c>
      <c r="Y105" s="268">
        <f t="shared" si="7"/>
        <v>4.0501940752744594E-3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0.14809718828796489</v>
      </c>
      <c r="C106" s="269">
        <f t="shared" si="8"/>
        <v>0.14887715073294411</v>
      </c>
      <c r="D106" s="269">
        <f t="shared" si="8"/>
        <v>0.14611970051569589</v>
      </c>
      <c r="E106" s="269">
        <f t="shared" si="8"/>
        <v>0.14602036029541363</v>
      </c>
      <c r="F106" s="269">
        <f t="shared" si="8"/>
        <v>0.14597258448251316</v>
      </c>
      <c r="G106" s="269">
        <f t="shared" si="8"/>
        <v>0.14239691143972585</v>
      </c>
      <c r="H106" s="269">
        <f t="shared" si="8"/>
        <v>0.14259228522170753</v>
      </c>
      <c r="I106" s="269">
        <f t="shared" si="8"/>
        <v>0.1436698182089354</v>
      </c>
      <c r="J106" s="269">
        <f t="shared" si="8"/>
        <v>0.1433781690875158</v>
      </c>
      <c r="K106" s="269">
        <f t="shared" si="8"/>
        <v>0.14333592109491347</v>
      </c>
      <c r="L106" s="269">
        <f t="shared" si="8"/>
        <v>0.14488567267672381</v>
      </c>
      <c r="M106" s="269">
        <f t="shared" si="8"/>
        <v>0.1445934252294595</v>
      </c>
      <c r="N106" s="269">
        <f t="shared" si="8"/>
        <v>0.14492320725055544</v>
      </c>
      <c r="O106" s="269">
        <f t="shared" si="8"/>
        <v>0.14471900609563712</v>
      </c>
      <c r="P106" s="269">
        <f t="shared" si="8"/>
        <v>0.14416791782247085</v>
      </c>
      <c r="Q106" s="269">
        <f t="shared" si="8"/>
        <v>0.14501686131612998</v>
      </c>
      <c r="R106" s="269">
        <f t="shared" si="8"/>
        <v>0.14543763238289262</v>
      </c>
      <c r="S106" s="269">
        <f t="shared" si="8"/>
        <v>0.14602363156508802</v>
      </c>
      <c r="T106" s="269">
        <f t="shared" si="8"/>
        <v>0.14813490108146135</v>
      </c>
      <c r="U106" s="269">
        <f t="shared" si="8"/>
        <v>0.14436219332692821</v>
      </c>
      <c r="V106" s="269">
        <f t="shared" si="8"/>
        <v>0.14261835081287261</v>
      </c>
      <c r="W106" s="269">
        <f t="shared" si="8"/>
        <v>0.14964847581979202</v>
      </c>
      <c r="X106" s="269">
        <f t="shared" si="8"/>
        <v>0.14576725569706886</v>
      </c>
      <c r="Y106" s="269">
        <f t="shared" si="8"/>
        <v>0.1432015353118376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0.36662628445826528</v>
      </c>
      <c r="C107" s="269">
        <f t="shared" si="9"/>
        <v>0.32988702129748321</v>
      </c>
      <c r="D107" s="269">
        <f t="shared" si="9"/>
        <v>0.34637325100097349</v>
      </c>
      <c r="E107" s="269">
        <f t="shared" si="9"/>
        <v>0.35592586329761022</v>
      </c>
      <c r="F107" s="269">
        <f t="shared" si="9"/>
        <v>0.34468177735763206</v>
      </c>
      <c r="G107" s="269">
        <f t="shared" si="9"/>
        <v>0.37468274966194953</v>
      </c>
      <c r="H107" s="269">
        <f t="shared" si="9"/>
        <v>0.37750488189251408</v>
      </c>
      <c r="I107" s="269">
        <f t="shared" si="9"/>
        <v>0.36771687714804357</v>
      </c>
      <c r="J107" s="269">
        <f t="shared" si="9"/>
        <v>0.37184386691894589</v>
      </c>
      <c r="K107" s="269">
        <f t="shared" si="9"/>
        <v>0.36739605124196723</v>
      </c>
      <c r="L107" s="269">
        <f t="shared" si="9"/>
        <v>0.35982096375490935</v>
      </c>
      <c r="M107" s="269">
        <f t="shared" si="9"/>
        <v>0.358757435207117</v>
      </c>
      <c r="N107" s="269">
        <f t="shared" si="9"/>
        <v>0.35370946292685973</v>
      </c>
      <c r="O107" s="269">
        <f t="shared" si="9"/>
        <v>0.35651911894031169</v>
      </c>
      <c r="P107" s="269">
        <f t="shared" si="9"/>
        <v>0.35591635238712876</v>
      </c>
      <c r="Q107" s="269">
        <f t="shared" si="9"/>
        <v>0.34808519842885993</v>
      </c>
      <c r="R107" s="269">
        <f t="shared" si="9"/>
        <v>0.35029872680166235</v>
      </c>
      <c r="S107" s="269">
        <f t="shared" si="9"/>
        <v>0.34886705293510584</v>
      </c>
      <c r="T107" s="269">
        <f t="shared" si="9"/>
        <v>0.33272948137659608</v>
      </c>
      <c r="U107" s="269">
        <f t="shared" si="9"/>
        <v>0.35463158848232978</v>
      </c>
      <c r="V107" s="269">
        <f t="shared" si="9"/>
        <v>0.36122599804895406</v>
      </c>
      <c r="W107" s="269">
        <f t="shared" si="9"/>
        <v>0.32919764735033963</v>
      </c>
      <c r="X107" s="269">
        <f t="shared" si="9"/>
        <v>0.34830478929836778</v>
      </c>
      <c r="Y107" s="269">
        <f t="shared" si="9"/>
        <v>0.36093722948629314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0.33307706357621925</v>
      </c>
      <c r="C108" s="269">
        <f t="shared" si="10"/>
        <v>0.35518005561441418</v>
      </c>
      <c r="D108" s="269">
        <f t="shared" si="10"/>
        <v>0.35021729202067831</v>
      </c>
      <c r="E108" s="269">
        <f t="shared" si="10"/>
        <v>0.34285279043260941</v>
      </c>
      <c r="F108" s="269">
        <f t="shared" si="10"/>
        <v>0.35095542572380162</v>
      </c>
      <c r="G108" s="269">
        <f t="shared" si="10"/>
        <v>0.32995242802255703</v>
      </c>
      <c r="H108" s="269">
        <f t="shared" si="10"/>
        <v>0.3278314521496723</v>
      </c>
      <c r="I108" s="269">
        <f t="shared" si="10"/>
        <v>0.33548260896840221</v>
      </c>
      <c r="J108" s="269">
        <f t="shared" si="10"/>
        <v>0.33221633898968933</v>
      </c>
      <c r="K108" s="269">
        <f t="shared" si="10"/>
        <v>0.33492442774731046</v>
      </c>
      <c r="L108" s="269">
        <f t="shared" si="10"/>
        <v>0.33978931090039777</v>
      </c>
      <c r="M108" s="269">
        <f t="shared" si="10"/>
        <v>0.34032787149010019</v>
      </c>
      <c r="N108" s="269">
        <f t="shared" si="10"/>
        <v>0.34373028737412425</v>
      </c>
      <c r="O108" s="269">
        <f t="shared" si="10"/>
        <v>0.34231911897119671</v>
      </c>
      <c r="P108" s="269">
        <f t="shared" si="10"/>
        <v>0.343246774863188</v>
      </c>
      <c r="Q108" s="269">
        <f t="shared" si="10"/>
        <v>0.3477512421285196</v>
      </c>
      <c r="R108" s="269">
        <f t="shared" si="10"/>
        <v>0.34498165896072497</v>
      </c>
      <c r="S108" s="269">
        <f t="shared" si="10"/>
        <v>0.3457033442425097</v>
      </c>
      <c r="T108" s="269">
        <f t="shared" si="10"/>
        <v>0.35560513468031463</v>
      </c>
      <c r="U108" s="269">
        <f t="shared" si="10"/>
        <v>0.34313332265366314</v>
      </c>
      <c r="V108" s="269">
        <f t="shared" si="10"/>
        <v>0.33973312344172818</v>
      </c>
      <c r="W108" s="269">
        <f t="shared" si="10"/>
        <v>0.35606106883247335</v>
      </c>
      <c r="X108" s="269">
        <f t="shared" si="10"/>
        <v>0.34469000926491628</v>
      </c>
      <c r="Y108" s="269">
        <f t="shared" si="10"/>
        <v>0.33782630321635454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0.1695735391215753</v>
      </c>
      <c r="C109" s="270">
        <f t="shared" si="11"/>
        <v>0.16762304403409137</v>
      </c>
      <c r="D109" s="270">
        <f t="shared" si="11"/>
        <v>0.16726295191027468</v>
      </c>
      <c r="E109" s="270">
        <f t="shared" si="11"/>
        <v>0.16932075645392816</v>
      </c>
      <c r="F109" s="270">
        <f t="shared" si="11"/>
        <v>0.17040693728004347</v>
      </c>
      <c r="G109" s="270">
        <f t="shared" si="11"/>
        <v>0.21012391592745158</v>
      </c>
      <c r="H109" s="270">
        <f t="shared" si="11"/>
        <v>0.20548426738527836</v>
      </c>
      <c r="I109" s="270">
        <f t="shared" si="11"/>
        <v>0.20224488580322014</v>
      </c>
      <c r="J109" s="270">
        <f t="shared" si="11"/>
        <v>0.20300412286610137</v>
      </c>
      <c r="K109" s="270">
        <f t="shared" si="11"/>
        <v>0.20658581644847718</v>
      </c>
      <c r="L109" s="270">
        <f t="shared" si="11"/>
        <v>0.20354716930593922</v>
      </c>
      <c r="M109" s="270">
        <f t="shared" si="11"/>
        <v>0.20528317620749406</v>
      </c>
      <c r="N109" s="270">
        <f t="shared" si="11"/>
        <v>0.20930979890919074</v>
      </c>
      <c r="O109" s="270">
        <f t="shared" si="11"/>
        <v>0.20750678126951619</v>
      </c>
      <c r="P109" s="270">
        <f t="shared" si="11"/>
        <v>0.21296065193791935</v>
      </c>
      <c r="Q109" s="270">
        <f t="shared" si="11"/>
        <v>0.21058720424094968</v>
      </c>
      <c r="R109" s="270">
        <f t="shared" si="11"/>
        <v>0.20592023349325619</v>
      </c>
      <c r="S109" s="270">
        <f t="shared" si="11"/>
        <v>0.21043797382237897</v>
      </c>
      <c r="T109" s="270">
        <f t="shared" si="11"/>
        <v>0.21259999155531606</v>
      </c>
      <c r="U109" s="270">
        <f t="shared" si="11"/>
        <v>0.20607613889913429</v>
      </c>
      <c r="V109" s="270">
        <f t="shared" si="11"/>
        <v>0.20946223779758735</v>
      </c>
      <c r="W109" s="270">
        <f t="shared" si="11"/>
        <v>0.20533653382936379</v>
      </c>
      <c r="X109" s="270">
        <f t="shared" si="11"/>
        <v>0.22068271282457802</v>
      </c>
      <c r="Y109" s="270">
        <f t="shared" si="11"/>
        <v>0.21480562717809282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0.16350352445464378</v>
      </c>
      <c r="C110" s="270">
        <f t="shared" si="12"/>
        <v>0.18755701158032279</v>
      </c>
      <c r="D110" s="270">
        <f t="shared" si="12"/>
        <v>0.18295434011040362</v>
      </c>
      <c r="E110" s="270">
        <f t="shared" si="12"/>
        <v>0.17353203397868119</v>
      </c>
      <c r="F110" s="270">
        <f t="shared" si="12"/>
        <v>0.18054848844375826</v>
      </c>
      <c r="G110" s="270">
        <f t="shared" si="12"/>
        <v>0.11982851209510541</v>
      </c>
      <c r="H110" s="270">
        <f t="shared" si="12"/>
        <v>0.122347184764394</v>
      </c>
      <c r="I110" s="270">
        <f t="shared" si="12"/>
        <v>0.13323772316518201</v>
      </c>
      <c r="J110" s="270">
        <f t="shared" si="12"/>
        <v>0.12921221612358802</v>
      </c>
      <c r="K110" s="270">
        <f t="shared" si="12"/>
        <v>0.12833861129883328</v>
      </c>
      <c r="L110" s="270">
        <f t="shared" si="12"/>
        <v>0.13624214159445858</v>
      </c>
      <c r="M110" s="270">
        <f t="shared" si="12"/>
        <v>0.13504469528260624</v>
      </c>
      <c r="N110" s="270">
        <f t="shared" si="12"/>
        <v>0.13442048846493349</v>
      </c>
      <c r="O110" s="270">
        <f t="shared" si="12"/>
        <v>0.13481233770168063</v>
      </c>
      <c r="P110" s="270">
        <f t="shared" si="12"/>
        <v>0.13028612292526873</v>
      </c>
      <c r="Q110" s="270">
        <f t="shared" si="12"/>
        <v>0.13716403788756998</v>
      </c>
      <c r="R110" s="270">
        <f t="shared" si="12"/>
        <v>0.13906142546746883</v>
      </c>
      <c r="S110" s="270">
        <f t="shared" si="12"/>
        <v>0.13526537042013081</v>
      </c>
      <c r="T110" s="270">
        <f t="shared" si="12"/>
        <v>0.14300514312499857</v>
      </c>
      <c r="U110" s="270">
        <f t="shared" si="12"/>
        <v>0.13705718375452874</v>
      </c>
      <c r="V110" s="270">
        <f t="shared" si="12"/>
        <v>0.13027088564414088</v>
      </c>
      <c r="W110" s="270">
        <f t="shared" si="12"/>
        <v>0.15072453500310964</v>
      </c>
      <c r="X110" s="270">
        <f t="shared" si="12"/>
        <v>0.1240072964403382</v>
      </c>
      <c r="Y110" s="270">
        <f t="shared" si="12"/>
        <v>0.12302067603826183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0.10922701120770974</v>
      </c>
      <c r="C111" s="269">
        <f t="shared" si="13"/>
        <v>0.11956648207052649</v>
      </c>
      <c r="D111" s="269">
        <f t="shared" si="13"/>
        <v>0.11159617105272999</v>
      </c>
      <c r="E111" s="269">
        <f t="shared" si="13"/>
        <v>0.1107706436450786</v>
      </c>
      <c r="F111" s="269">
        <f t="shared" si="13"/>
        <v>0.11278398383165876</v>
      </c>
      <c r="G111" s="269">
        <f t="shared" si="13"/>
        <v>0.11033101797170677</v>
      </c>
      <c r="H111" s="269">
        <f t="shared" si="13"/>
        <v>0.10964012304435129</v>
      </c>
      <c r="I111" s="269">
        <f t="shared" si="13"/>
        <v>0.10942003994348448</v>
      </c>
      <c r="J111" s="269">
        <f t="shared" si="13"/>
        <v>0.10947509736430468</v>
      </c>
      <c r="K111" s="269">
        <f t="shared" si="13"/>
        <v>0.1107711361257898</v>
      </c>
      <c r="L111" s="269">
        <f t="shared" si="13"/>
        <v>0.11141078241197194</v>
      </c>
      <c r="M111" s="269">
        <f t="shared" si="13"/>
        <v>0.11191062852528783</v>
      </c>
      <c r="N111" s="269">
        <f t="shared" si="13"/>
        <v>0.11244912378594167</v>
      </c>
      <c r="O111" s="269">
        <f t="shared" si="13"/>
        <v>0.112448906386951</v>
      </c>
      <c r="P111" s="269">
        <f t="shared" si="13"/>
        <v>0.11220084578070803</v>
      </c>
      <c r="Q111" s="269">
        <f t="shared" si="13"/>
        <v>0.11398142737571416</v>
      </c>
      <c r="R111" s="269">
        <f t="shared" si="13"/>
        <v>0.11447665076824505</v>
      </c>
      <c r="S111" s="269">
        <f t="shared" si="13"/>
        <v>0.11429439094148976</v>
      </c>
      <c r="T111" s="269">
        <f t="shared" si="13"/>
        <v>0.11639446105585381</v>
      </c>
      <c r="U111" s="269">
        <f t="shared" si="13"/>
        <v>0.11286568159485318</v>
      </c>
      <c r="V111" s="269">
        <f t="shared" si="13"/>
        <v>0.11180800956831524</v>
      </c>
      <c r="W111" s="269">
        <f t="shared" si="13"/>
        <v>0.11869749334534686</v>
      </c>
      <c r="X111" s="269">
        <f t="shared" si="13"/>
        <v>0.11647159340121138</v>
      </c>
      <c r="Y111" s="269">
        <f t="shared" si="13"/>
        <v>0.11394692474198433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3.7385401675223133E-2</v>
      </c>
      <c r="C112" s="270">
        <f t="shared" si="14"/>
        <v>3.7338373421936362E-2</v>
      </c>
      <c r="D112" s="270">
        <f t="shared" si="14"/>
        <v>3.7523777346701814E-2</v>
      </c>
      <c r="E112" s="270">
        <f t="shared" si="14"/>
        <v>3.809978418261975E-2</v>
      </c>
      <c r="F112" s="270">
        <f t="shared" si="14"/>
        <v>3.8204597500510251E-2</v>
      </c>
      <c r="G112" s="270">
        <f t="shared" si="14"/>
        <v>4.7132686348027954E-2</v>
      </c>
      <c r="H112" s="270">
        <f t="shared" si="14"/>
        <v>4.6030626846147879E-2</v>
      </c>
      <c r="I112" s="270">
        <f t="shared" si="14"/>
        <v>4.5640000387928287E-2</v>
      </c>
      <c r="J112" s="270">
        <f t="shared" si="14"/>
        <v>4.4966239322921188E-2</v>
      </c>
      <c r="K112" s="270">
        <f t="shared" si="14"/>
        <v>4.660373326816724E-2</v>
      </c>
      <c r="L112" s="270">
        <f t="shared" si="14"/>
        <v>4.5874360423043027E-2</v>
      </c>
      <c r="M112" s="270">
        <f t="shared" si="14"/>
        <v>4.6279045933383882E-2</v>
      </c>
      <c r="N112" s="270">
        <f t="shared" si="14"/>
        <v>4.7324084660443091E-2</v>
      </c>
      <c r="O112" s="270">
        <f t="shared" si="14"/>
        <v>4.6996656629646874E-2</v>
      </c>
      <c r="P112" s="270">
        <f t="shared" si="14"/>
        <v>4.8252908219458351E-2</v>
      </c>
      <c r="Q112" s="270">
        <f t="shared" si="14"/>
        <v>4.7714751604170963E-2</v>
      </c>
      <c r="R112" s="270">
        <f t="shared" si="14"/>
        <v>4.6656010534645666E-2</v>
      </c>
      <c r="S112" s="270">
        <f t="shared" si="14"/>
        <v>4.7694477766085146E-2</v>
      </c>
      <c r="T112" s="270">
        <f t="shared" si="14"/>
        <v>4.8202959894191717E-2</v>
      </c>
      <c r="U112" s="270">
        <f t="shared" si="14"/>
        <v>4.6728414190102457E-2</v>
      </c>
      <c r="V112" s="270">
        <f t="shared" si="14"/>
        <v>4.7499721131452385E-2</v>
      </c>
      <c r="W112" s="270">
        <f t="shared" si="14"/>
        <v>4.6547223379735471E-2</v>
      </c>
      <c r="X112" s="270">
        <f t="shared" si="14"/>
        <v>5.0033429729797345E-2</v>
      </c>
      <c r="Y112" s="270">
        <f t="shared" si="14"/>
        <v>4.8710557453594434E-2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3.3126722431866963E-2</v>
      </c>
      <c r="C113" s="270">
        <f t="shared" si="15"/>
        <v>3.8600889161561583E-2</v>
      </c>
      <c r="D113" s="270">
        <f t="shared" si="15"/>
        <v>3.1915950561506957E-2</v>
      </c>
      <c r="E113" s="270">
        <f t="shared" si="15"/>
        <v>3.2833579858597521E-2</v>
      </c>
      <c r="F113" s="270">
        <f t="shared" si="15"/>
        <v>3.291475345570883E-2</v>
      </c>
      <c r="G113" s="270">
        <f t="shared" si="15"/>
        <v>3.5180226412459249E-2</v>
      </c>
      <c r="H113" s="270">
        <f t="shared" si="15"/>
        <v>3.4953107646454956E-2</v>
      </c>
      <c r="I113" s="270">
        <f t="shared" si="15"/>
        <v>3.31888434034254E-2</v>
      </c>
      <c r="J113" s="270">
        <f t="shared" si="15"/>
        <v>3.3527388681113289E-2</v>
      </c>
      <c r="K113" s="270">
        <f t="shared" si="15"/>
        <v>3.4650888005578036E-2</v>
      </c>
      <c r="L113" s="270">
        <f t="shared" si="15"/>
        <v>3.416126315745259E-2</v>
      </c>
      <c r="M113" s="270">
        <f t="shared" si="15"/>
        <v>3.4544540663867064E-2</v>
      </c>
      <c r="N113" s="270">
        <f t="shared" si="15"/>
        <v>3.4387294118198304E-2</v>
      </c>
      <c r="O113" s="270">
        <f t="shared" si="15"/>
        <v>3.4759510895880044E-2</v>
      </c>
      <c r="P113" s="270">
        <f t="shared" si="15"/>
        <v>3.4312317698804724E-2</v>
      </c>
      <c r="Q113" s="270">
        <f t="shared" si="15"/>
        <v>3.5070585056494075E-2</v>
      </c>
      <c r="R113" s="270">
        <f t="shared" si="15"/>
        <v>3.6195269792549237E-2</v>
      </c>
      <c r="S113" s="270">
        <f t="shared" si="15"/>
        <v>3.5857826524441666E-2</v>
      </c>
      <c r="T113" s="270">
        <f t="shared" si="15"/>
        <v>3.5723140357282607E-2</v>
      </c>
      <c r="U113" s="270">
        <f t="shared" si="15"/>
        <v>3.5027360334782688E-2</v>
      </c>
      <c r="V113" s="270">
        <f t="shared" si="15"/>
        <v>3.4742986986998452E-2</v>
      </c>
      <c r="W113" s="270">
        <f t="shared" si="15"/>
        <v>3.7917337527285093E-2</v>
      </c>
      <c r="X113" s="270">
        <f t="shared" si="15"/>
        <v>3.8273833515944128E-2</v>
      </c>
      <c r="Y113" s="270">
        <f t="shared" si="15"/>
        <v>3.7313373147587939E-2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3.8714887100619655E-2</v>
      </c>
      <c r="C114" s="271">
        <f t="shared" si="16"/>
        <v>4.362721948702853E-2</v>
      </c>
      <c r="D114" s="271">
        <f t="shared" si="16"/>
        <v>4.2156443144521223E-2</v>
      </c>
      <c r="E114" s="271">
        <f t="shared" si="16"/>
        <v>3.9837279603861325E-2</v>
      </c>
      <c r="F114" s="271">
        <f t="shared" si="16"/>
        <v>4.1664632875439672E-2</v>
      </c>
      <c r="G114" s="271">
        <f t="shared" si="16"/>
        <v>2.8018105211219575E-2</v>
      </c>
      <c r="H114" s="271">
        <f t="shared" si="16"/>
        <v>2.8656388551748464E-2</v>
      </c>
      <c r="I114" s="271">
        <f t="shared" si="16"/>
        <v>3.0591196152130781E-2</v>
      </c>
      <c r="J114" s="271">
        <f t="shared" si="16"/>
        <v>3.09814693602702E-2</v>
      </c>
      <c r="K114" s="271">
        <f t="shared" si="16"/>
        <v>2.951651485204454E-2</v>
      </c>
      <c r="L114" s="271">
        <f t="shared" si="16"/>
        <v>3.1375158831476326E-2</v>
      </c>
      <c r="M114" s="271">
        <f t="shared" si="16"/>
        <v>3.1087041928036886E-2</v>
      </c>
      <c r="N114" s="271">
        <f t="shared" si="16"/>
        <v>3.0737745007300275E-2</v>
      </c>
      <c r="O114" s="271">
        <f t="shared" si="16"/>
        <v>3.0692738861424072E-2</v>
      </c>
      <c r="P114" s="271">
        <f t="shared" si="16"/>
        <v>2.9635619862444958E-2</v>
      </c>
      <c r="Q114" s="271">
        <f t="shared" si="16"/>
        <v>3.1196090715049123E-2</v>
      </c>
      <c r="R114" s="271">
        <f t="shared" si="16"/>
        <v>3.1625370441050155E-2</v>
      </c>
      <c r="S114" s="271">
        <f t="shared" si="16"/>
        <v>3.0742086650962942E-2</v>
      </c>
      <c r="T114" s="271">
        <f t="shared" si="16"/>
        <v>3.2468360804379488E-2</v>
      </c>
      <c r="U114" s="271">
        <f t="shared" si="16"/>
        <v>3.1109907069968013E-2</v>
      </c>
      <c r="V114" s="271">
        <f t="shared" si="16"/>
        <v>2.9565301449864408E-2</v>
      </c>
      <c r="W114" s="271">
        <f t="shared" si="16"/>
        <v>3.4232932438326306E-2</v>
      </c>
      <c r="X114" s="271">
        <f t="shared" si="16"/>
        <v>2.8164330155469909E-2</v>
      </c>
      <c r="Y114" s="271">
        <f t="shared" si="16"/>
        <v>2.7922994140801953E-2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1.0000000000000002</v>
      </c>
      <c r="D117" s="232">
        <f t="shared" si="17"/>
        <v>0.99999999999999989</v>
      </c>
      <c r="E117" s="232">
        <f t="shared" si="17"/>
        <v>1.0000000000000002</v>
      </c>
      <c r="F117" s="232">
        <f t="shared" si="17"/>
        <v>0.99999999999999989</v>
      </c>
      <c r="G117" s="232">
        <f t="shared" si="17"/>
        <v>1</v>
      </c>
      <c r="H117" s="232">
        <f t="shared" si="17"/>
        <v>1</v>
      </c>
      <c r="I117" s="232">
        <f t="shared" si="17"/>
        <v>1</v>
      </c>
      <c r="J117" s="232">
        <f t="shared" si="17"/>
        <v>1</v>
      </c>
      <c r="K117" s="232">
        <f t="shared" si="17"/>
        <v>1</v>
      </c>
      <c r="L117" s="232">
        <f t="shared" si="17"/>
        <v>1</v>
      </c>
      <c r="M117" s="232">
        <f t="shared" si="17"/>
        <v>1</v>
      </c>
      <c r="N117" s="232">
        <f t="shared" si="17"/>
        <v>0.99999999999999978</v>
      </c>
      <c r="O117" s="232">
        <f t="shared" si="17"/>
        <v>0.99999999999999978</v>
      </c>
      <c r="P117" s="232">
        <f t="shared" si="17"/>
        <v>1</v>
      </c>
      <c r="Q117" s="232">
        <f t="shared" si="17"/>
        <v>1.0000000000000002</v>
      </c>
      <c r="R117" s="232">
        <f t="shared" si="17"/>
        <v>1.0000000000000002</v>
      </c>
      <c r="S117" s="232">
        <f t="shared" si="17"/>
        <v>1</v>
      </c>
      <c r="T117" s="232">
        <f t="shared" si="17"/>
        <v>0.99999999999999989</v>
      </c>
      <c r="U117" s="232">
        <f t="shared" si="17"/>
        <v>1</v>
      </c>
      <c r="V117" s="232">
        <f t="shared" si="17"/>
        <v>1</v>
      </c>
      <c r="W117" s="232">
        <f t="shared" si="17"/>
        <v>0.99999999999999967</v>
      </c>
      <c r="X117" s="232">
        <f t="shared" si="17"/>
        <v>1.0000000000000002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2.0650819467260884E-3</v>
      </c>
      <c r="C118" s="266">
        <f t="shared" si="18"/>
        <v>2.0967924704294498E-3</v>
      </c>
      <c r="D118" s="266">
        <f t="shared" si="18"/>
        <v>2.1057811031003669E-3</v>
      </c>
      <c r="E118" s="266">
        <f t="shared" si="18"/>
        <v>2.0870812771828237E-3</v>
      </c>
      <c r="F118" s="266">
        <f t="shared" si="18"/>
        <v>2.1071360011107724E-3</v>
      </c>
      <c r="G118" s="266">
        <f t="shared" si="18"/>
        <v>2.0659671787430396E-3</v>
      </c>
      <c r="H118" s="266">
        <f t="shared" si="18"/>
        <v>2.0525863350917377E-3</v>
      </c>
      <c r="I118" s="266">
        <f t="shared" si="18"/>
        <v>2.0756002464340363E-3</v>
      </c>
      <c r="J118" s="266">
        <f t="shared" si="18"/>
        <v>2.0723682609373817E-3</v>
      </c>
      <c r="K118" s="266">
        <f t="shared" si="18"/>
        <v>2.074131386886498E-3</v>
      </c>
      <c r="L118" s="266">
        <f t="shared" si="18"/>
        <v>2.084468085011071E-3</v>
      </c>
      <c r="M118" s="266">
        <f t="shared" si="18"/>
        <v>2.0837407673735069E-3</v>
      </c>
      <c r="N118" s="266">
        <f t="shared" si="18"/>
        <v>2.0918091130604252E-3</v>
      </c>
      <c r="O118" s="266">
        <f t="shared" si="18"/>
        <v>2.0745557135681517E-3</v>
      </c>
      <c r="P118" s="266">
        <f t="shared" si="18"/>
        <v>2.0913962175870254E-3</v>
      </c>
      <c r="Q118" s="266">
        <f t="shared" si="18"/>
        <v>2.1016968125217661E-3</v>
      </c>
      <c r="R118" s="266">
        <f t="shared" si="18"/>
        <v>2.0906087998365007E-3</v>
      </c>
      <c r="S118" s="266">
        <f t="shared" si="18"/>
        <v>2.043638123054694E-3</v>
      </c>
      <c r="T118" s="266">
        <f t="shared" si="18"/>
        <v>2.0600462565629916E-3</v>
      </c>
      <c r="U118" s="266">
        <f t="shared" si="18"/>
        <v>2.0565200132468026E-3</v>
      </c>
      <c r="V118" s="266">
        <f t="shared" si="18"/>
        <v>2.0663501553085171E-3</v>
      </c>
      <c r="W118" s="266">
        <f t="shared" si="18"/>
        <v>2.0896611636887601E-3</v>
      </c>
      <c r="X118" s="266">
        <f t="shared" si="18"/>
        <v>2.0801311129228961E-3</v>
      </c>
      <c r="Y118" s="266">
        <f t="shared" si="18"/>
        <v>2.072912032564456E-3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3.9597059287278937E-4</v>
      </c>
      <c r="C119" s="267">
        <f t="shared" si="19"/>
        <v>4.0205094958261999E-4</v>
      </c>
      <c r="D119" s="267">
        <f t="shared" si="19"/>
        <v>4.0377448128723915E-4</v>
      </c>
      <c r="E119" s="267">
        <f t="shared" si="19"/>
        <v>4.0018886999131629E-4</v>
      </c>
      <c r="F119" s="267">
        <f t="shared" si="19"/>
        <v>4.0403427716086685E-4</v>
      </c>
      <c r="G119" s="267">
        <f t="shared" si="19"/>
        <v>3.961403323095885E-4</v>
      </c>
      <c r="H119" s="267">
        <f t="shared" si="19"/>
        <v>3.9552945121203295E-4</v>
      </c>
      <c r="I119" s="267">
        <f t="shared" si="19"/>
        <v>3.9810547846928898E-4</v>
      </c>
      <c r="J119" s="267">
        <f t="shared" si="19"/>
        <v>3.9736771232496277E-4</v>
      </c>
      <c r="K119" s="267">
        <f t="shared" si="19"/>
        <v>3.9770578415232422E-4</v>
      </c>
      <c r="L119" s="267">
        <f t="shared" si="19"/>
        <v>3.9968780161716286E-4</v>
      </c>
      <c r="M119" s="267">
        <f t="shared" si="19"/>
        <v>3.99548341584301E-4</v>
      </c>
      <c r="N119" s="267">
        <f t="shared" si="19"/>
        <v>4.0109541221276519E-4</v>
      </c>
      <c r="O119" s="267">
        <f t="shared" si="19"/>
        <v>4.0075287387340331E-4</v>
      </c>
      <c r="P119" s="267">
        <f t="shared" si="19"/>
        <v>4.0101624127930369E-4</v>
      </c>
      <c r="Q119" s="267">
        <f t="shared" si="19"/>
        <v>4.0299133611257061E-4</v>
      </c>
      <c r="R119" s="267">
        <f t="shared" si="19"/>
        <v>4.008652573079373E-4</v>
      </c>
      <c r="S119" s="267">
        <f t="shared" si="19"/>
        <v>3.993202579182312E-4</v>
      </c>
      <c r="T119" s="267">
        <f t="shared" si="19"/>
        <v>4.0513840347340864E-4</v>
      </c>
      <c r="U119" s="267">
        <f t="shared" si="19"/>
        <v>4.0136815783580257E-4</v>
      </c>
      <c r="V119" s="267">
        <f t="shared" si="19"/>
        <v>4.0054431674814764E-4</v>
      </c>
      <c r="W119" s="267">
        <f t="shared" si="19"/>
        <v>4.0259902639871759E-4</v>
      </c>
      <c r="X119" s="267">
        <f t="shared" si="19"/>
        <v>3.9885620584840912E-4</v>
      </c>
      <c r="Y119" s="267">
        <f t="shared" si="19"/>
        <v>3.9747197819872199E-4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5.4776826582724883E-2</v>
      </c>
      <c r="C120" s="267">
        <f t="shared" si="20"/>
        <v>5.5617956330868835E-2</v>
      </c>
      <c r="D120" s="267">
        <f t="shared" si="20"/>
        <v>5.5856382110442013E-2</v>
      </c>
      <c r="E120" s="267">
        <f t="shared" si="20"/>
        <v>5.5360364447299762E-2</v>
      </c>
      <c r="F120" s="267">
        <f t="shared" si="20"/>
        <v>5.5892321126552721E-2</v>
      </c>
      <c r="G120" s="267">
        <f t="shared" si="20"/>
        <v>5.4800307588287293E-2</v>
      </c>
      <c r="H120" s="267">
        <f t="shared" si="20"/>
        <v>5.4261024406975604E-2</v>
      </c>
      <c r="I120" s="267">
        <f t="shared" si="20"/>
        <v>5.4706267732814132E-2</v>
      </c>
      <c r="J120" s="267">
        <f t="shared" si="20"/>
        <v>5.4970097929952527E-2</v>
      </c>
      <c r="K120" s="267">
        <f t="shared" si="20"/>
        <v>5.5016865296502501E-2</v>
      </c>
      <c r="L120" s="267">
        <f t="shared" si="20"/>
        <v>5.5291048856871763E-2</v>
      </c>
      <c r="M120" s="267">
        <f t="shared" si="20"/>
        <v>5.5271756570593952E-2</v>
      </c>
      <c r="N120" s="267">
        <f t="shared" si="20"/>
        <v>5.548577150264182E-2</v>
      </c>
      <c r="O120" s="267">
        <f t="shared" si="20"/>
        <v>5.4846424535948242E-2</v>
      </c>
      <c r="P120" s="267">
        <f t="shared" si="20"/>
        <v>5.5294503580716053E-2</v>
      </c>
      <c r="Q120" s="267">
        <f t="shared" si="20"/>
        <v>5.5748045258680684E-2</v>
      </c>
      <c r="R120" s="267">
        <f t="shared" si="20"/>
        <v>5.5453932887512714E-2</v>
      </c>
      <c r="S120" s="267">
        <f t="shared" si="20"/>
        <v>5.4032055803292615E-2</v>
      </c>
      <c r="T120" s="267">
        <f t="shared" si="20"/>
        <v>5.430910085200593E-2</v>
      </c>
      <c r="U120" s="267">
        <f t="shared" si="20"/>
        <v>5.407754708874387E-2</v>
      </c>
      <c r="V120" s="267">
        <f t="shared" si="20"/>
        <v>5.4212507987073555E-2</v>
      </c>
      <c r="W120" s="267">
        <f t="shared" si="20"/>
        <v>5.471310606202863E-2</v>
      </c>
      <c r="X120" s="267">
        <f t="shared" si="20"/>
        <v>5.440284523949291E-2</v>
      </c>
      <c r="Y120" s="267">
        <f t="shared" si="20"/>
        <v>5.4391969687341946E-2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9.4445106592644379E-4</v>
      </c>
      <c r="C121" s="267">
        <f t="shared" si="21"/>
        <v>9.5895365647022553E-4</v>
      </c>
      <c r="D121" s="267">
        <f t="shared" si="21"/>
        <v>9.6306454597789247E-4</v>
      </c>
      <c r="E121" s="267">
        <f t="shared" si="21"/>
        <v>9.5451230883860565E-4</v>
      </c>
      <c r="F121" s="267">
        <f t="shared" si="21"/>
        <v>9.6368419929101059E-4</v>
      </c>
      <c r="G121" s="267">
        <f t="shared" si="21"/>
        <v>9.448559207184419E-4</v>
      </c>
      <c r="H121" s="267">
        <f t="shared" si="21"/>
        <v>9.4339887488189297E-4</v>
      </c>
      <c r="I121" s="267">
        <f t="shared" si="21"/>
        <v>9.4954309804584094E-4</v>
      </c>
      <c r="J121" s="267">
        <f t="shared" si="21"/>
        <v>9.477834117611651E-4</v>
      </c>
      <c r="K121" s="267">
        <f t="shared" si="21"/>
        <v>9.4858976532240995E-4</v>
      </c>
      <c r="L121" s="267">
        <f t="shared" si="21"/>
        <v>9.5331718332022333E-4</v>
      </c>
      <c r="M121" s="267">
        <f t="shared" si="21"/>
        <v>9.5298454958665519E-4</v>
      </c>
      <c r="N121" s="267">
        <f t="shared" si="21"/>
        <v>9.566745521535525E-4</v>
      </c>
      <c r="O121" s="267">
        <f t="shared" si="21"/>
        <v>9.558575452708343E-4</v>
      </c>
      <c r="P121" s="267">
        <f t="shared" si="21"/>
        <v>9.5648571724044496E-4</v>
      </c>
      <c r="Q121" s="267">
        <f t="shared" si="21"/>
        <v>9.6119662369198661E-4</v>
      </c>
      <c r="R121" s="267">
        <f t="shared" si="21"/>
        <v>9.5612559713238298E-4</v>
      </c>
      <c r="S121" s="267">
        <f t="shared" si="21"/>
        <v>9.5455208119241792E-4</v>
      </c>
      <c r="T121" s="267">
        <f t="shared" si="21"/>
        <v>9.6631771120216548E-4</v>
      </c>
      <c r="U121" s="267">
        <f t="shared" si="21"/>
        <v>9.5732509262054922E-4</v>
      </c>
      <c r="V121" s="267">
        <f t="shared" si="21"/>
        <v>9.5536010429213606E-4</v>
      </c>
      <c r="W121" s="267">
        <f t="shared" si="21"/>
        <v>9.6026090438835359E-4</v>
      </c>
      <c r="X121" s="267">
        <f t="shared" si="21"/>
        <v>9.5133369887881241E-4</v>
      </c>
      <c r="Y121" s="267">
        <f t="shared" si="21"/>
        <v>9.4803210198560141E-4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2.1664585826407976E-3</v>
      </c>
      <c r="C122" s="268">
        <f t="shared" si="22"/>
        <v>2.1619156890816528E-3</v>
      </c>
      <c r="D122" s="268">
        <f t="shared" si="22"/>
        <v>2.1739777984283444E-3</v>
      </c>
      <c r="E122" s="268">
        <f t="shared" si="22"/>
        <v>2.1679494887983318E-3</v>
      </c>
      <c r="F122" s="268">
        <f t="shared" si="22"/>
        <v>2.1722062513079166E-3</v>
      </c>
      <c r="G122" s="268">
        <f t="shared" si="22"/>
        <v>2.6074386046805497E-3</v>
      </c>
      <c r="H122" s="268">
        <f t="shared" si="22"/>
        <v>2.6013311695252963E-3</v>
      </c>
      <c r="I122" s="268">
        <f t="shared" si="22"/>
        <v>2.6265955105583701E-3</v>
      </c>
      <c r="J122" s="268">
        <f t="shared" si="22"/>
        <v>2.3868384279226362E-3</v>
      </c>
      <c r="K122" s="268">
        <f t="shared" si="22"/>
        <v>2.5109001093573655E-3</v>
      </c>
      <c r="L122" s="268">
        <f t="shared" si="22"/>
        <v>2.4828341836289096E-3</v>
      </c>
      <c r="M122" s="268">
        <f t="shared" si="22"/>
        <v>2.6396179496687966E-3</v>
      </c>
      <c r="N122" s="268">
        <f t="shared" si="22"/>
        <v>2.6897096458726455E-3</v>
      </c>
      <c r="O122" s="268">
        <f t="shared" si="22"/>
        <v>2.7555703338990587E-3</v>
      </c>
      <c r="P122" s="268">
        <f t="shared" si="22"/>
        <v>3.023232657535113E-3</v>
      </c>
      <c r="Q122" s="268">
        <f t="shared" si="22"/>
        <v>2.7531210973479928E-3</v>
      </c>
      <c r="R122" s="268">
        <f t="shared" si="22"/>
        <v>2.86239933314574E-3</v>
      </c>
      <c r="S122" s="268">
        <f t="shared" si="22"/>
        <v>3.0763004958091491E-3</v>
      </c>
      <c r="T122" s="268">
        <f t="shared" si="22"/>
        <v>3.3172754214295243E-3</v>
      </c>
      <c r="U122" s="268">
        <f t="shared" si="22"/>
        <v>3.2311410511122502E-3</v>
      </c>
      <c r="V122" s="268">
        <f t="shared" si="22"/>
        <v>3.376763313454904E-3</v>
      </c>
      <c r="W122" s="268">
        <f t="shared" si="22"/>
        <v>3.4222963660853162E-3</v>
      </c>
      <c r="X122" s="268">
        <f t="shared" si="22"/>
        <v>3.7304507767415137E-3</v>
      </c>
      <c r="Y122" s="268">
        <f t="shared" si="22"/>
        <v>4.1514462727402527E-3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9.1038209473809251E-2</v>
      </c>
      <c r="C123" s="269">
        <f t="shared" si="23"/>
        <v>8.1379182535972996E-2</v>
      </c>
      <c r="D123" s="269">
        <f t="shared" si="23"/>
        <v>8.1236233566386665E-2</v>
      </c>
      <c r="E123" s="269">
        <f t="shared" si="23"/>
        <v>8.4969846402679308E-2</v>
      </c>
      <c r="F123" s="269">
        <f t="shared" si="23"/>
        <v>8.057966016420505E-2</v>
      </c>
      <c r="G123" s="269">
        <f t="shared" si="23"/>
        <v>8.7476179799453713E-2</v>
      </c>
      <c r="H123" s="269">
        <f t="shared" si="23"/>
        <v>8.8563147891278782E-2</v>
      </c>
      <c r="I123" s="269">
        <f t="shared" si="23"/>
        <v>8.653692038049364E-2</v>
      </c>
      <c r="J123" s="269">
        <f t="shared" si="23"/>
        <v>8.7376006635752512E-2</v>
      </c>
      <c r="K123" s="269">
        <f t="shared" si="23"/>
        <v>8.628992357160796E-2</v>
      </c>
      <c r="L123" s="269">
        <f t="shared" si="23"/>
        <v>8.5369026335143414E-2</v>
      </c>
      <c r="M123" s="269">
        <f t="shared" si="23"/>
        <v>8.4947653215685925E-2</v>
      </c>
      <c r="N123" s="269">
        <f t="shared" si="23"/>
        <v>8.3746005873737484E-2</v>
      </c>
      <c r="O123" s="269">
        <f t="shared" si="23"/>
        <v>8.4118207466295891E-2</v>
      </c>
      <c r="P123" s="269">
        <f t="shared" si="23"/>
        <v>8.3374560903309997E-2</v>
      </c>
      <c r="Q123" s="269">
        <f t="shared" si="23"/>
        <v>8.178306762350146E-2</v>
      </c>
      <c r="R123" s="269">
        <f t="shared" si="23"/>
        <v>8.3371368977344901E-2</v>
      </c>
      <c r="S123" s="269">
        <f t="shared" si="23"/>
        <v>8.4797994821169148E-2</v>
      </c>
      <c r="T123" s="269">
        <f t="shared" si="23"/>
        <v>8.1587022773042278E-2</v>
      </c>
      <c r="U123" s="269">
        <f t="shared" si="23"/>
        <v>8.3453605700434738E-2</v>
      </c>
      <c r="V123" s="269">
        <f t="shared" si="23"/>
        <v>8.3461474749606718E-2</v>
      </c>
      <c r="W123" s="269">
        <f t="shared" si="23"/>
        <v>8.2362559454601691E-2</v>
      </c>
      <c r="X123" s="269">
        <f t="shared" si="23"/>
        <v>8.4203268975355169E-2</v>
      </c>
      <c r="Y123" s="269">
        <f t="shared" si="23"/>
        <v>8.4729020777126046E-2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0.40632746082665133</v>
      </c>
      <c r="C124" s="269">
        <f t="shared" si="24"/>
        <v>0.41256685321410469</v>
      </c>
      <c r="D124" s="269">
        <f t="shared" si="24"/>
        <v>0.41433546500951907</v>
      </c>
      <c r="E124" s="269">
        <f t="shared" si="24"/>
        <v>0.41065606972207219</v>
      </c>
      <c r="F124" s="269">
        <f t="shared" si="24"/>
        <v>0.4146020560129029</v>
      </c>
      <c r="G124" s="269">
        <f t="shared" si="24"/>
        <v>0.40650163990862936</v>
      </c>
      <c r="H124" s="269">
        <f t="shared" si="24"/>
        <v>0.40587478081933154</v>
      </c>
      <c r="I124" s="269">
        <f t="shared" si="24"/>
        <v>0.40851818574207416</v>
      </c>
      <c r="J124" s="269">
        <f t="shared" si="24"/>
        <v>0.40776112284522331</v>
      </c>
      <c r="K124" s="269">
        <f t="shared" si="24"/>
        <v>0.40810803716073407</v>
      </c>
      <c r="L124" s="269">
        <f t="shared" si="24"/>
        <v>0.4101418955792574</v>
      </c>
      <c r="M124" s="269">
        <f t="shared" si="24"/>
        <v>0.40999878787868671</v>
      </c>
      <c r="N124" s="269">
        <f t="shared" si="24"/>
        <v>0.41158632314392607</v>
      </c>
      <c r="O124" s="269">
        <f t="shared" si="24"/>
        <v>0.41123482549189383</v>
      </c>
      <c r="P124" s="269">
        <f t="shared" si="24"/>
        <v>0.41150508144329545</v>
      </c>
      <c r="Q124" s="269">
        <f t="shared" si="24"/>
        <v>0.41353183616432387</v>
      </c>
      <c r="R124" s="269">
        <f t="shared" si="24"/>
        <v>0.411350148388127</v>
      </c>
      <c r="S124" s="269">
        <f t="shared" si="24"/>
        <v>0.40688035843255854</v>
      </c>
      <c r="T124" s="269">
        <f t="shared" si="24"/>
        <v>0.41439877250640506</v>
      </c>
      <c r="U124" s="269">
        <f t="shared" si="24"/>
        <v>0.41186620260582335</v>
      </c>
      <c r="V124" s="269">
        <f t="shared" si="24"/>
        <v>0.41102081341961394</v>
      </c>
      <c r="W124" s="269">
        <f t="shared" si="24"/>
        <v>0.41312926533518451</v>
      </c>
      <c r="X124" s="269">
        <f t="shared" si="24"/>
        <v>0.40928854888323019</v>
      </c>
      <c r="Y124" s="269">
        <f t="shared" si="24"/>
        <v>0.407868115860609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0.34900571918504852</v>
      </c>
      <c r="C125" s="269">
        <f t="shared" si="25"/>
        <v>0.34900329727737384</v>
      </c>
      <c r="D125" s="269">
        <f t="shared" si="25"/>
        <v>0.3516419393660668</v>
      </c>
      <c r="E125" s="269">
        <f t="shared" si="25"/>
        <v>0.35099449481524675</v>
      </c>
      <c r="F125" s="269">
        <f t="shared" si="25"/>
        <v>0.351272385509737</v>
      </c>
      <c r="G125" s="269">
        <f t="shared" si="25"/>
        <v>0.34978640574964553</v>
      </c>
      <c r="H125" s="269">
        <f t="shared" si="25"/>
        <v>0.34991557953487024</v>
      </c>
      <c r="I125" s="269">
        <f t="shared" si="25"/>
        <v>0.35092277651935472</v>
      </c>
      <c r="J125" s="269">
        <f t="shared" si="25"/>
        <v>0.3500608070452218</v>
      </c>
      <c r="K125" s="269">
        <f t="shared" si="25"/>
        <v>0.35022106377174889</v>
      </c>
      <c r="L125" s="269">
        <f t="shared" si="25"/>
        <v>0.34975753042521629</v>
      </c>
      <c r="M125" s="269">
        <f t="shared" si="25"/>
        <v>0.34988484271005971</v>
      </c>
      <c r="N125" s="269">
        <f t="shared" si="25"/>
        <v>0.34975890453602998</v>
      </c>
      <c r="O125" s="269">
        <f t="shared" si="25"/>
        <v>0.34972462160228818</v>
      </c>
      <c r="P125" s="269">
        <f t="shared" si="25"/>
        <v>0.34996310051427765</v>
      </c>
      <c r="Q125" s="269">
        <f t="shared" si="25"/>
        <v>0.34922943628979031</v>
      </c>
      <c r="R125" s="269">
        <f t="shared" si="25"/>
        <v>0.34892228048996049</v>
      </c>
      <c r="S125" s="269">
        <f t="shared" si="25"/>
        <v>0.35309976902148249</v>
      </c>
      <c r="T125" s="269">
        <f t="shared" si="25"/>
        <v>0.34972439696025881</v>
      </c>
      <c r="U125" s="269">
        <f t="shared" si="25"/>
        <v>0.35012045905857869</v>
      </c>
      <c r="V125" s="269">
        <f t="shared" si="25"/>
        <v>0.35049400397880287</v>
      </c>
      <c r="W125" s="269">
        <f t="shared" si="25"/>
        <v>0.34801923975344656</v>
      </c>
      <c r="X125" s="269">
        <f t="shared" si="25"/>
        <v>0.34859893434801315</v>
      </c>
      <c r="Y125" s="269">
        <f t="shared" si="25"/>
        <v>0.34908850649008538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0.17768300927252689</v>
      </c>
      <c r="C126" s="270">
        <f t="shared" si="26"/>
        <v>0.16470799568508818</v>
      </c>
      <c r="D126" s="270">
        <f t="shared" si="26"/>
        <v>0.16794336011926386</v>
      </c>
      <c r="E126" s="270">
        <f t="shared" si="26"/>
        <v>0.1733416061694954</v>
      </c>
      <c r="F126" s="270">
        <f t="shared" si="26"/>
        <v>0.17056083758305424</v>
      </c>
      <c r="G126" s="270">
        <f t="shared" si="26"/>
        <v>0.22275480666952188</v>
      </c>
      <c r="H126" s="270">
        <f t="shared" si="26"/>
        <v>0.21932656563590114</v>
      </c>
      <c r="I126" s="270">
        <f t="shared" si="26"/>
        <v>0.21155295376157776</v>
      </c>
      <c r="J126" s="270">
        <f t="shared" si="26"/>
        <v>0.213908163879382</v>
      </c>
      <c r="K126" s="270">
        <f t="shared" si="26"/>
        <v>0.21602098384811502</v>
      </c>
      <c r="L126" s="270">
        <f t="shared" si="26"/>
        <v>0.20951852509085317</v>
      </c>
      <c r="M126" s="270">
        <f t="shared" si="26"/>
        <v>0.21104786835088771</v>
      </c>
      <c r="N126" s="270">
        <f t="shared" si="26"/>
        <v>0.21298084185247823</v>
      </c>
      <c r="O126" s="270">
        <f t="shared" si="26"/>
        <v>0.21199584404602445</v>
      </c>
      <c r="P126" s="270">
        <f t="shared" si="26"/>
        <v>0.21712766294582611</v>
      </c>
      <c r="Q126" s="270">
        <f t="shared" si="26"/>
        <v>0.21148235208813468</v>
      </c>
      <c r="R126" s="270">
        <f t="shared" si="26"/>
        <v>0.20827239826587995</v>
      </c>
      <c r="S126" s="270">
        <f t="shared" si="26"/>
        <v>0.21496381243356039</v>
      </c>
      <c r="T126" s="270">
        <f t="shared" si="26"/>
        <v>0.20908416833542107</v>
      </c>
      <c r="U126" s="270">
        <f t="shared" si="26"/>
        <v>0.2102724147989832</v>
      </c>
      <c r="V126" s="270">
        <f t="shared" si="26"/>
        <v>0.21609685174141957</v>
      </c>
      <c r="W126" s="270">
        <f t="shared" si="26"/>
        <v>0.2006988987344904</v>
      </c>
      <c r="X126" s="270">
        <f t="shared" si="26"/>
        <v>0.22318534466298121</v>
      </c>
      <c r="Y126" s="270">
        <f t="shared" si="26"/>
        <v>0.22196665820080622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0.17132270991252174</v>
      </c>
      <c r="C127" s="270">
        <f t="shared" si="27"/>
        <v>0.18429530159228563</v>
      </c>
      <c r="D127" s="270">
        <f t="shared" si="27"/>
        <v>0.183698579246803</v>
      </c>
      <c r="E127" s="270">
        <f t="shared" si="27"/>
        <v>0.17765288864575124</v>
      </c>
      <c r="F127" s="270">
        <f t="shared" si="27"/>
        <v>0.18071154792668284</v>
      </c>
      <c r="G127" s="270">
        <f t="shared" si="27"/>
        <v>0.12703159908012376</v>
      </c>
      <c r="H127" s="270">
        <f t="shared" si="27"/>
        <v>0.13058901389896907</v>
      </c>
      <c r="I127" s="270">
        <f t="shared" si="27"/>
        <v>0.13936982275777698</v>
      </c>
      <c r="J127" s="270">
        <f t="shared" si="27"/>
        <v>0.13615264316583978</v>
      </c>
      <c r="K127" s="270">
        <f t="shared" si="27"/>
        <v>0.13420007992363386</v>
      </c>
      <c r="L127" s="270">
        <f t="shared" si="27"/>
        <v>0.1402390053343632</v>
      </c>
      <c r="M127" s="270">
        <f t="shared" si="27"/>
        <v>0.13883697435917189</v>
      </c>
      <c r="N127" s="270">
        <f t="shared" si="27"/>
        <v>0.13677806268355169</v>
      </c>
      <c r="O127" s="270">
        <f t="shared" si="27"/>
        <v>0.13772877755626378</v>
      </c>
      <c r="P127" s="270">
        <f t="shared" si="27"/>
        <v>0.13283543756845148</v>
      </c>
      <c r="Q127" s="270">
        <f t="shared" si="27"/>
        <v>0.13774708420165557</v>
      </c>
      <c r="R127" s="270">
        <f t="shared" si="27"/>
        <v>0.14064988222408051</v>
      </c>
      <c r="S127" s="270">
        <f t="shared" si="27"/>
        <v>0.13813595658792213</v>
      </c>
      <c r="T127" s="270">
        <f t="shared" si="27"/>
        <v>0.14064022862483769</v>
      </c>
      <c r="U127" s="270">
        <f t="shared" si="27"/>
        <v>0.13984804425959563</v>
      </c>
      <c r="V127" s="270">
        <f t="shared" si="27"/>
        <v>0.13439715223738324</v>
      </c>
      <c r="W127" s="270">
        <f t="shared" si="27"/>
        <v>0.14732034101895602</v>
      </c>
      <c r="X127" s="270">
        <f t="shared" si="27"/>
        <v>0.12541358968503197</v>
      </c>
      <c r="Y127" s="270">
        <f t="shared" si="27"/>
        <v>0.12712184828927917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9.3279821743599819E-2</v>
      </c>
      <c r="C128" s="269">
        <f t="shared" si="28"/>
        <v>9.5812997876115844E-2</v>
      </c>
      <c r="D128" s="269">
        <f t="shared" si="28"/>
        <v>9.1283382018791506E-2</v>
      </c>
      <c r="E128" s="269">
        <f t="shared" si="28"/>
        <v>9.2409492667891238E-2</v>
      </c>
      <c r="F128" s="269">
        <f t="shared" si="28"/>
        <v>9.2006516457731571E-2</v>
      </c>
      <c r="G128" s="269">
        <f t="shared" si="28"/>
        <v>9.5421064917532383E-2</v>
      </c>
      <c r="H128" s="269">
        <f t="shared" si="28"/>
        <v>9.5392621516832948E-2</v>
      </c>
      <c r="I128" s="269">
        <f t="shared" si="28"/>
        <v>9.326600529175591E-2</v>
      </c>
      <c r="J128" s="269">
        <f t="shared" si="28"/>
        <v>9.4027607730903712E-2</v>
      </c>
      <c r="K128" s="269">
        <f t="shared" si="28"/>
        <v>9.4432783153687971E-2</v>
      </c>
      <c r="L128" s="269">
        <f t="shared" si="28"/>
        <v>9.3520191549933754E-2</v>
      </c>
      <c r="M128" s="269">
        <f t="shared" si="28"/>
        <v>9.3821068016760489E-2</v>
      </c>
      <c r="N128" s="269">
        <f t="shared" si="28"/>
        <v>9.3283706220365137E-2</v>
      </c>
      <c r="O128" s="269">
        <f t="shared" si="28"/>
        <v>9.3889184436962175E-2</v>
      </c>
      <c r="P128" s="269">
        <f t="shared" si="28"/>
        <v>9.3390622724759079E-2</v>
      </c>
      <c r="Q128" s="269">
        <f t="shared" si="28"/>
        <v>9.3488608794029579E-2</v>
      </c>
      <c r="R128" s="269">
        <f t="shared" si="28"/>
        <v>9.4592270269632461E-2</v>
      </c>
      <c r="S128" s="269">
        <f t="shared" si="28"/>
        <v>9.4716010963522723E-2</v>
      </c>
      <c r="T128" s="269">
        <f t="shared" si="28"/>
        <v>9.3231929115619741E-2</v>
      </c>
      <c r="U128" s="269">
        <f t="shared" si="28"/>
        <v>9.3835831231603786E-2</v>
      </c>
      <c r="V128" s="269">
        <f t="shared" si="28"/>
        <v>9.4012181975099321E-2</v>
      </c>
      <c r="W128" s="269">
        <f t="shared" si="28"/>
        <v>9.4901011934177368E-2</v>
      </c>
      <c r="X128" s="269">
        <f t="shared" si="28"/>
        <v>9.6345630759517048E-2</v>
      </c>
      <c r="Y128" s="269">
        <f t="shared" si="28"/>
        <v>9.6352524799348652E-2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3.1670099851064955E-2</v>
      </c>
      <c r="C129" s="270">
        <f t="shared" si="29"/>
        <v>2.9661691853973101E-2</v>
      </c>
      <c r="D129" s="270">
        <f t="shared" si="29"/>
        <v>3.0459950709607848E-2</v>
      </c>
      <c r="E129" s="270">
        <f t="shared" si="29"/>
        <v>3.1533682955365475E-2</v>
      </c>
      <c r="F129" s="270">
        <f t="shared" si="29"/>
        <v>3.0914857045742847E-2</v>
      </c>
      <c r="G129" s="270">
        <f t="shared" si="29"/>
        <v>4.0395534270708883E-2</v>
      </c>
      <c r="H129" s="270">
        <f t="shared" si="29"/>
        <v>3.9720903266039997E-2</v>
      </c>
      <c r="I129" s="270">
        <f t="shared" si="29"/>
        <v>3.8596395627733822E-2</v>
      </c>
      <c r="J129" s="270">
        <f t="shared" si="29"/>
        <v>3.8306161397229074E-2</v>
      </c>
      <c r="K129" s="270">
        <f t="shared" si="29"/>
        <v>3.939813932564188E-2</v>
      </c>
      <c r="L129" s="270">
        <f t="shared" si="29"/>
        <v>3.8175694660983597E-2</v>
      </c>
      <c r="M129" s="270">
        <f t="shared" si="29"/>
        <v>3.8465516951061152E-2</v>
      </c>
      <c r="N129" s="270">
        <f t="shared" si="29"/>
        <v>3.8930749635743465E-2</v>
      </c>
      <c r="O129" s="270">
        <f t="shared" si="29"/>
        <v>3.8816965463372682E-2</v>
      </c>
      <c r="P129" s="270">
        <f t="shared" si="29"/>
        <v>3.9773961467933258E-2</v>
      </c>
      <c r="Q129" s="270">
        <f t="shared" si="29"/>
        <v>3.873953337150602E-2</v>
      </c>
      <c r="R129" s="270">
        <f t="shared" si="29"/>
        <v>3.8150467238244709E-2</v>
      </c>
      <c r="S129" s="270">
        <f t="shared" si="29"/>
        <v>3.938845144971017E-2</v>
      </c>
      <c r="T129" s="270">
        <f t="shared" si="29"/>
        <v>3.8325795546535139E-2</v>
      </c>
      <c r="U129" s="270">
        <f t="shared" si="29"/>
        <v>3.8547409827216945E-2</v>
      </c>
      <c r="V129" s="270">
        <f t="shared" si="29"/>
        <v>3.961807096656509E-2</v>
      </c>
      <c r="W129" s="270">
        <f t="shared" si="29"/>
        <v>3.6781726213933087E-2</v>
      </c>
      <c r="X129" s="270">
        <f t="shared" si="29"/>
        <v>4.0908843172438682E-2</v>
      </c>
      <c r="Y129" s="270">
        <f t="shared" si="29"/>
        <v>4.0693472773692181E-2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2.8813382004285858E-2</v>
      </c>
      <c r="C130" s="270">
        <f t="shared" si="30"/>
        <v>3.1493740031074961E-2</v>
      </c>
      <c r="D130" s="270">
        <f t="shared" si="30"/>
        <v>2.6602911119806488E-2</v>
      </c>
      <c r="E130" s="270">
        <f t="shared" si="30"/>
        <v>2.7904070586363836E-2</v>
      </c>
      <c r="F130" s="270">
        <f t="shared" si="30"/>
        <v>2.7376969205126261E-2</v>
      </c>
      <c r="G130" s="270">
        <f t="shared" si="30"/>
        <v>3.101233689625121E-2</v>
      </c>
      <c r="H130" s="270">
        <f t="shared" si="30"/>
        <v>3.0943451103301052E-2</v>
      </c>
      <c r="I130" s="270">
        <f t="shared" si="30"/>
        <v>2.8799541754786401E-2</v>
      </c>
      <c r="J130" s="270">
        <f t="shared" si="30"/>
        <v>2.9328730742872157E-2</v>
      </c>
      <c r="K130" s="270">
        <f t="shared" si="30"/>
        <v>3.0081798143845373E-2</v>
      </c>
      <c r="L130" s="270">
        <f t="shared" si="30"/>
        <v>2.9234738138206772E-2</v>
      </c>
      <c r="M130" s="270">
        <f t="shared" si="30"/>
        <v>2.9517094068065654E-2</v>
      </c>
      <c r="N130" s="270">
        <f t="shared" si="30"/>
        <v>2.9066816053164708E-2</v>
      </c>
      <c r="O130" s="270">
        <f t="shared" si="30"/>
        <v>2.9721501075741324E-2</v>
      </c>
      <c r="P130" s="270">
        <f t="shared" si="30"/>
        <v>2.9188579178824264E-2</v>
      </c>
      <c r="Q130" s="270">
        <f t="shared" si="30"/>
        <v>2.9421017396742438E-2</v>
      </c>
      <c r="R130" s="270">
        <f t="shared" si="30"/>
        <v>3.0581841044009926E-2</v>
      </c>
      <c r="S130" s="270">
        <f t="shared" si="30"/>
        <v>2.994630870877044E-2</v>
      </c>
      <c r="T130" s="270">
        <f t="shared" si="30"/>
        <v>2.9090794414574996E-2</v>
      </c>
      <c r="U130" s="270">
        <f t="shared" si="30"/>
        <v>2.9625099455689197E-2</v>
      </c>
      <c r="V130" s="270">
        <f t="shared" si="30"/>
        <v>2.9734593371639771E-2</v>
      </c>
      <c r="W130" s="270">
        <f t="shared" si="30"/>
        <v>3.1068341388411989E-2</v>
      </c>
      <c r="X130" s="270">
        <f t="shared" si="30"/>
        <v>3.2408780680313561E-2</v>
      </c>
      <c r="Y130" s="270">
        <f t="shared" si="30"/>
        <v>3.2331796883663784E-2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3.2796339888248996E-2</v>
      </c>
      <c r="C131" s="271">
        <f t="shared" si="31"/>
        <v>3.4657565991067792E-2</v>
      </c>
      <c r="D131" s="271">
        <f t="shared" si="31"/>
        <v>3.4220520189377178E-2</v>
      </c>
      <c r="E131" s="271">
        <f t="shared" si="31"/>
        <v>3.2971739126161928E-2</v>
      </c>
      <c r="F131" s="271">
        <f t="shared" si="31"/>
        <v>3.3714690206862456E-2</v>
      </c>
      <c r="G131" s="271">
        <f t="shared" si="31"/>
        <v>2.4013193750572284E-2</v>
      </c>
      <c r="H131" s="271">
        <f t="shared" si="31"/>
        <v>2.4728267147491895E-2</v>
      </c>
      <c r="I131" s="271">
        <f t="shared" si="31"/>
        <v>2.5870067909235697E-2</v>
      </c>
      <c r="J131" s="271">
        <f t="shared" si="31"/>
        <v>2.6392715590802477E-2</v>
      </c>
      <c r="K131" s="271">
        <f t="shared" si="31"/>
        <v>2.4952845684200729E-2</v>
      </c>
      <c r="L131" s="271">
        <f t="shared" si="31"/>
        <v>2.6109758750743384E-2</v>
      </c>
      <c r="M131" s="271">
        <f t="shared" si="31"/>
        <v>2.5838456997633673E-2</v>
      </c>
      <c r="N131" s="271">
        <f t="shared" si="31"/>
        <v>2.5286140531456974E-2</v>
      </c>
      <c r="O131" s="271">
        <f t="shared" si="31"/>
        <v>2.5350717897848186E-2</v>
      </c>
      <c r="P131" s="271">
        <f t="shared" si="31"/>
        <v>2.4428082078001536E-2</v>
      </c>
      <c r="Q131" s="271">
        <f t="shared" si="31"/>
        <v>2.5328058025781124E-2</v>
      </c>
      <c r="R131" s="271">
        <f t="shared" si="31"/>
        <v>2.5859961987377819E-2</v>
      </c>
      <c r="S131" s="271">
        <f t="shared" si="31"/>
        <v>2.538125080504211E-2</v>
      </c>
      <c r="T131" s="271">
        <f t="shared" si="31"/>
        <v>2.5815339154509603E-2</v>
      </c>
      <c r="U131" s="271">
        <f t="shared" si="31"/>
        <v>2.5663321948697637E-2</v>
      </c>
      <c r="V131" s="271">
        <f t="shared" si="31"/>
        <v>2.465951763689446E-2</v>
      </c>
      <c r="W131" s="271">
        <f t="shared" si="31"/>
        <v>2.7050944331832281E-2</v>
      </c>
      <c r="X131" s="271">
        <f t="shared" si="31"/>
        <v>2.3028006906764802E-2</v>
      </c>
      <c r="Y131" s="271">
        <f t="shared" si="31"/>
        <v>2.332725514199268E-2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0.57734911809674316</v>
      </c>
      <c r="C136" s="272">
        <f>IF(C$5=0,0,C$5/ISI_fec!C$5)</f>
        <v>0.58590983355438775</v>
      </c>
      <c r="D136" s="272">
        <f>IF(D$5=0,0,D$5/ISI_fec!D$5)</f>
        <v>0.58617969201119613</v>
      </c>
      <c r="E136" s="272">
        <f>IF(E$5=0,0,E$5/ISI_fec!E$5)</f>
        <v>0.58344269161537921</v>
      </c>
      <c r="F136" s="272">
        <f>IF(F$5=0,0,F$5/ISI_fec!F$5)</f>
        <v>0.59257409363843838</v>
      </c>
      <c r="G136" s="272">
        <f>IF(G$5=0,0,G$5/ISI_fec!G$5)</f>
        <v>0.58378820358498573</v>
      </c>
      <c r="H136" s="272">
        <f>IF(H$5=0,0,H$5/ISI_fec!H$5)</f>
        <v>0.58383689407399331</v>
      </c>
      <c r="I136" s="272">
        <f>IF(I$5=0,0,I$5/ISI_fec!I$5)</f>
        <v>0.58673659158668501</v>
      </c>
      <c r="J136" s="272">
        <f>IF(J$5=0,0,J$5/ISI_fec!J$5)</f>
        <v>0.58432141518774827</v>
      </c>
      <c r="K136" s="272">
        <f>IF(K$5=0,0,K$5/ISI_fec!K$5)</f>
        <v>0.58633977846893726</v>
      </c>
      <c r="L136" s="272">
        <f>IF(L$5=0,0,L$5/ISI_fec!L$5)</f>
        <v>0.59426520303441666</v>
      </c>
      <c r="M136" s="272">
        <f>IF(M$5=0,0,M$5/ISI_fec!M$5)</f>
        <v>0.59451112090769853</v>
      </c>
      <c r="N136" s="272">
        <f>IF(N$5=0,0,N$5/ISI_fec!N$5)</f>
        <v>0.59514347485689945</v>
      </c>
      <c r="O136" s="272">
        <f>IF(O$5=0,0,O$5/ISI_fec!O$5)</f>
        <v>0.61134824194117221</v>
      </c>
      <c r="P136" s="272">
        <f>IF(P$5=0,0,P$5/ISI_fec!P$5)</f>
        <v>0.61134618123399331</v>
      </c>
      <c r="Q136" s="272">
        <f>IF(Q$5=0,0,Q$5/ISI_fec!Q$5)</f>
        <v>0.61285357807871665</v>
      </c>
      <c r="R136" s="272">
        <f>IF(R$5=0,0,R$5/ISI_fec!R$5)</f>
        <v>0.61245365270187857</v>
      </c>
      <c r="S136" s="272">
        <f>IF(S$5=0,0,S$5/ISI_fec!S$5)</f>
        <v>0.61166210352373251</v>
      </c>
      <c r="T136" s="272">
        <f>IF(T$5=0,0,T$5/ISI_fec!T$5)</f>
        <v>0.61383048892271996</v>
      </c>
      <c r="U136" s="272">
        <f>IF(U$5=0,0,U$5/ISI_fec!U$5)</f>
        <v>0.61273198952184027</v>
      </c>
      <c r="V136" s="272">
        <f>IF(V$5=0,0,V$5/ISI_fec!V$5)</f>
        <v>0.61213503664157898</v>
      </c>
      <c r="W136" s="272">
        <f>IF(W$5=0,0,W$5/ISI_fec!W$5)</f>
        <v>0.62724451134093118</v>
      </c>
      <c r="X136" s="272">
        <f>IF(X$5=0,0,X$5/ISI_fec!X$5)</f>
        <v>0.62285694376971656</v>
      </c>
      <c r="Y136" s="272">
        <f>IF(Y$5=0,0,Y$5/ISI_fec!Y$5)</f>
        <v>0.62337808927868199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0.50858201773831746</v>
      </c>
      <c r="C137" s="273">
        <f>IF(C$6=0,0,C$6/ISI_fec!C$6)</f>
        <v>0.50937421227388435</v>
      </c>
      <c r="D137" s="273">
        <f>IF(D$6=0,0,D$6/ISI_fec!D$6)</f>
        <v>0.50937421227388413</v>
      </c>
      <c r="E137" s="273">
        <f>IF(E$6=0,0,E$6/ISI_fec!E$6)</f>
        <v>0.50937421227388424</v>
      </c>
      <c r="F137" s="273">
        <f>IF(F$6=0,0,F$6/ISI_fec!F$6)</f>
        <v>0.51343679104649564</v>
      </c>
      <c r="G137" s="273">
        <f>IF(G$6=0,0,G$6/ISI_fec!G$6)</f>
        <v>0.51709311194184626</v>
      </c>
      <c r="H137" s="273">
        <f>IF(H$6=0,0,H$6/ISI_fec!H$6)</f>
        <v>0.51794503347792531</v>
      </c>
      <c r="I137" s="273">
        <f>IF(I$6=0,0,I$6/ISI_fec!I$6)</f>
        <v>0.5179450334779252</v>
      </c>
      <c r="J137" s="273">
        <f>IF(J$6=0,0,J$6/ISI_fec!J$6)</f>
        <v>0.5179450334779252</v>
      </c>
      <c r="K137" s="273">
        <f>IF(K$6=0,0,K$6/ISI_fec!K$6)</f>
        <v>0.51794503347792531</v>
      </c>
      <c r="L137" s="273">
        <f>IF(L$6=0,0,L$6/ISI_fec!L$6)</f>
        <v>0.52115053013013279</v>
      </c>
      <c r="M137" s="273">
        <f>IF(M$6=0,0,M$6/ISI_fec!M$6)</f>
        <v>0.52403547711711951</v>
      </c>
      <c r="N137" s="273">
        <f>IF(N$6=0,0,N$6/ISI_fec!N$6)</f>
        <v>0.52419601753714284</v>
      </c>
      <c r="O137" s="273">
        <f>IF(O$6=0,0,O$6/ISI_fec!O$6)</f>
        <v>0.52677641578342871</v>
      </c>
      <c r="P137" s="273">
        <f>IF(P$6=0,0,P$6/ISI_fec!P$6)</f>
        <v>0.52909877420508578</v>
      </c>
      <c r="Q137" s="273">
        <f>IF(Q$6=0,0,Q$6/ISI_fec!Q$6)</f>
        <v>0.53118889678457748</v>
      </c>
      <c r="R137" s="273">
        <f>IF(R$6=0,0,R$6/ISI_fec!R$6)</f>
        <v>0.53307000710611907</v>
      </c>
      <c r="S137" s="273">
        <f>IF(S$6=0,0,S$6/ISI_fec!S$6)</f>
        <v>0.53476300639550756</v>
      </c>
      <c r="T137" s="273">
        <f>IF(T$6=0,0,T$6/ISI_fec!T$6)</f>
        <v>0.53628670575595694</v>
      </c>
      <c r="U137" s="273">
        <f>IF(U$6=0,0,U$6/ISI_fec!U$6)</f>
        <v>0.53765803518036082</v>
      </c>
      <c r="V137" s="273">
        <f>IF(V$6=0,0,V$6/ISI_fec!V$6)</f>
        <v>0.53889223166232536</v>
      </c>
      <c r="W137" s="273">
        <f>IF(W$6=0,0,W$6/ISI_fec!W$6)</f>
        <v>0.54000300849609262</v>
      </c>
      <c r="X137" s="273">
        <f>IF(X$6=0,0,X$6/ISI_fec!X$6)</f>
        <v>0.54100270764648362</v>
      </c>
      <c r="Y137" s="273">
        <f>IF(Y$6=0,0,Y$6/ISI_fec!Y$6)</f>
        <v>0.54190243688183504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0.13190301277422914</v>
      </c>
      <c r="C138" s="274">
        <f>IF(C$7=0,0,C$7/ISI_fec!C$7)</f>
        <v>0.13210847195740918</v>
      </c>
      <c r="D138" s="274">
        <f>IF(D$7=0,0,D$7/ISI_fec!D$7)</f>
        <v>0.1321084719574091</v>
      </c>
      <c r="E138" s="274">
        <f>IF(E$7=0,0,E$7/ISI_fec!E$7)</f>
        <v>0.1321084719574091</v>
      </c>
      <c r="F138" s="274">
        <f>IF(F$7=0,0,F$7/ISI_fec!F$7)</f>
        <v>0.13359589981918379</v>
      </c>
      <c r="G138" s="274">
        <f>IF(G$7=0,0,G$7/ISI_fec!G$7)</f>
        <v>0.13433135263217166</v>
      </c>
      <c r="H138" s="274">
        <f>IF(H$7=0,0,H$7/ISI_fec!H$7)</f>
        <v>0.13433135263217166</v>
      </c>
      <c r="I138" s="274">
        <f>IF(I$7=0,0,I$7/ISI_fec!I$7)</f>
        <v>0.13433135263217166</v>
      </c>
      <c r="J138" s="274">
        <f>IF(J$7=0,0,J$7/ISI_fec!J$7)</f>
        <v>0.13433135263217169</v>
      </c>
      <c r="K138" s="274">
        <f>IF(K$7=0,0,K$7/ISI_fec!K$7)</f>
        <v>0.13433135263217172</v>
      </c>
      <c r="L138" s="274">
        <f>IF(L$7=0,0,L$7/ISI_fec!L$7)</f>
        <v>0.13595257320517024</v>
      </c>
      <c r="M138" s="274">
        <f>IF(M$7=0,0,M$7/ISI_fec!M$7)</f>
        <v>0.13595257320517021</v>
      </c>
      <c r="N138" s="274">
        <f>IF(N$7=0,0,N$7/ISI_fec!N$7)</f>
        <v>0.13595257320517026</v>
      </c>
      <c r="O138" s="274">
        <f>IF(O$7=0,0,O$7/ISI_fec!O$7)</f>
        <v>0.13913270203991066</v>
      </c>
      <c r="P138" s="274">
        <f>IF(P$7=0,0,P$7/ISI_fec!P$7)</f>
        <v>0.13980144621894786</v>
      </c>
      <c r="Q138" s="274">
        <f>IF(Q$7=0,0,Q$7/ISI_fec!Q$7)</f>
        <v>0.13980144621894794</v>
      </c>
      <c r="R138" s="274">
        <f>IF(R$7=0,0,R$7/ISI_fec!R$7)</f>
        <v>0.13980144621894788</v>
      </c>
      <c r="S138" s="274">
        <f>IF(S$7=0,0,S$7/ISI_fec!S$7)</f>
        <v>0.13980144621894797</v>
      </c>
      <c r="T138" s="274">
        <f>IF(T$7=0,0,T$7/ISI_fec!T$7)</f>
        <v>0.13980144621894791</v>
      </c>
      <c r="U138" s="274">
        <f>IF(U$7=0,0,U$7/ISI_fec!U$7)</f>
        <v>0.13980144621894794</v>
      </c>
      <c r="V138" s="274">
        <f>IF(V$7=0,0,V$7/ISI_fec!V$7)</f>
        <v>0.13980144621894783</v>
      </c>
      <c r="W138" s="274">
        <f>IF(W$7=0,0,W$7/ISI_fec!W$7)</f>
        <v>0.14259668775231049</v>
      </c>
      <c r="X138" s="274">
        <f>IF(X$7=0,0,X$7/ISI_fec!X$7)</f>
        <v>0.14303955237181193</v>
      </c>
      <c r="Y138" s="274">
        <f>IF(Y$7=0,0,Y$7/ISI_fec!Y$7)</f>
        <v>0.14303955237181196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0.72857674724886889</v>
      </c>
      <c r="C139" s="274">
        <f>IF(C$8=0,0,C$8/ISI_fec!C$8)</f>
        <v>0.7297116173342848</v>
      </c>
      <c r="D139" s="274">
        <f>IF(D$8=0,0,D$8/ISI_fec!D$8)</f>
        <v>0.72971161733428458</v>
      </c>
      <c r="E139" s="274">
        <f>IF(E$8=0,0,E$8/ISI_fec!E$8)</f>
        <v>0.72971161733428425</v>
      </c>
      <c r="F139" s="274">
        <f>IF(F$8=0,0,F$8/ISI_fec!F$8)</f>
        <v>0.73335645751658918</v>
      </c>
      <c r="G139" s="274">
        <f>IF(G$8=0,0,G$8/ISI_fec!G$8)</f>
        <v>0.73663681368066336</v>
      </c>
      <c r="H139" s="274">
        <f>IF(H$8=0,0,H$8/ISI_fec!H$8)</f>
        <v>0.73958913422832984</v>
      </c>
      <c r="I139" s="274">
        <f>IF(I$8=0,0,I$8/ISI_fec!I$8)</f>
        <v>0.74198987495310742</v>
      </c>
      <c r="J139" s="274">
        <f>IF(J$8=0,0,J$8/ISI_fec!J$8)</f>
        <v>0.74198987495310753</v>
      </c>
      <c r="K139" s="274">
        <f>IF(K$8=0,0,K$8/ISI_fec!K$8)</f>
        <v>0.74198987495310731</v>
      </c>
      <c r="L139" s="274">
        <f>IF(L$8=0,0,L$8/ISI_fec!L$8)</f>
        <v>0.74440688937352983</v>
      </c>
      <c r="M139" s="274">
        <f>IF(M$8=0,0,M$8/ISI_fec!M$8)</f>
        <v>0.74658220235190953</v>
      </c>
      <c r="N139" s="274">
        <f>IF(N$8=0,0,N$8/ISI_fec!N$8)</f>
        <v>0.74853998403245181</v>
      </c>
      <c r="O139" s="274">
        <f>IF(O$8=0,0,O$8/ISI_fec!O$8)</f>
        <v>0.75030198754493971</v>
      </c>
      <c r="P139" s="274">
        <f>IF(P$8=0,0,P$8/ISI_fec!P$8)</f>
        <v>0.75188779070617873</v>
      </c>
      <c r="Q139" s="274">
        <f>IF(Q$8=0,0,Q$8/ISI_fec!Q$8)</f>
        <v>0.75331501355129382</v>
      </c>
      <c r="R139" s="274">
        <f>IF(R$8=0,0,R$8/ISI_fec!R$8)</f>
        <v>0.75459951411189763</v>
      </c>
      <c r="S139" s="274">
        <f>IF(S$8=0,0,S$8/ISI_fec!S$8)</f>
        <v>0.75575556461644089</v>
      </c>
      <c r="T139" s="274">
        <f>IF(T$8=0,0,T$8/ISI_fec!T$8)</f>
        <v>0.75679601007052977</v>
      </c>
      <c r="U139" s="274">
        <f>IF(U$8=0,0,U$8/ISI_fec!U$8)</f>
        <v>0.75773241097920974</v>
      </c>
      <c r="V139" s="274">
        <f>IF(V$8=0,0,V$8/ISI_fec!V$8)</f>
        <v>0.75849841896575687</v>
      </c>
      <c r="W139" s="274">
        <f>IF(W$8=0,0,W$8/ISI_fec!W$8)</f>
        <v>0.7584984189657572</v>
      </c>
      <c r="X139" s="274">
        <f>IF(X$8=0,0,X$8/ISI_fec!X$8)</f>
        <v>0.75849841896575687</v>
      </c>
      <c r="Y139" s="274">
        <f>IF(Y$8=0,0,Y$8/ISI_fec!Y$8)</f>
        <v>0.75849841896575743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0.50340453184058809</v>
      </c>
      <c r="C140" s="274">
        <f>IF(C$9=0,0,C$9/ISI_fec!C$9)</f>
        <v>0.50418866164737342</v>
      </c>
      <c r="D140" s="274">
        <f>IF(D$9=0,0,D$9/ISI_fec!D$9)</f>
        <v>0.5041886616473733</v>
      </c>
      <c r="E140" s="274">
        <f>IF(E$9=0,0,E$9/ISI_fec!E$9)</f>
        <v>0.50418866164737364</v>
      </c>
      <c r="F140" s="274">
        <f>IF(F$9=0,0,F$9/ISI_fec!F$9)</f>
        <v>0.50986539268372189</v>
      </c>
      <c r="G140" s="274">
        <f>IF(G$9=0,0,G$9/ISI_fec!G$9)</f>
        <v>0.51267222985314043</v>
      </c>
      <c r="H140" s="274">
        <f>IF(H$9=0,0,H$9/ISI_fec!H$9)</f>
        <v>0.51267222985314043</v>
      </c>
      <c r="I140" s="274">
        <f>IF(I$9=0,0,I$9/ISI_fec!I$9)</f>
        <v>0.51267222985314043</v>
      </c>
      <c r="J140" s="274">
        <f>IF(J$9=0,0,J$9/ISI_fec!J$9)</f>
        <v>0.51267222985314032</v>
      </c>
      <c r="K140" s="274">
        <f>IF(K$9=0,0,K$9/ISI_fec!K$9)</f>
        <v>0.51267222985314032</v>
      </c>
      <c r="L140" s="274">
        <f>IF(L$9=0,0,L$9/ISI_fec!L$9)</f>
        <v>0.51885957740795019</v>
      </c>
      <c r="M140" s="274">
        <f>IF(M$9=0,0,M$9/ISI_fec!M$9)</f>
        <v>0.51885957740795041</v>
      </c>
      <c r="N140" s="274">
        <f>IF(N$9=0,0,N$9/ISI_fec!N$9)</f>
        <v>0.51885957740795041</v>
      </c>
      <c r="O140" s="274">
        <f>IF(O$9=0,0,O$9/ISI_fec!O$9)</f>
        <v>0.53212583759238385</v>
      </c>
      <c r="P140" s="274">
        <f>IF(P$9=0,0,P$9/ISI_fec!P$9)</f>
        <v>0.53354870449355363</v>
      </c>
      <c r="Q140" s="274">
        <f>IF(Q$9=0,0,Q$9/ISI_fec!Q$9)</f>
        <v>0.53354870449355363</v>
      </c>
      <c r="R140" s="274">
        <f>IF(R$9=0,0,R$9/ISI_fec!R$9)</f>
        <v>0.53354870449355385</v>
      </c>
      <c r="S140" s="274">
        <f>IF(S$9=0,0,S$9/ISI_fec!S$9)</f>
        <v>0.53354870449355385</v>
      </c>
      <c r="T140" s="274">
        <f>IF(T$9=0,0,T$9/ISI_fec!T$9)</f>
        <v>0.53354870449355363</v>
      </c>
      <c r="U140" s="274">
        <f>IF(U$9=0,0,U$9/ISI_fec!U$9)</f>
        <v>0.53354870449355363</v>
      </c>
      <c r="V140" s="274">
        <f>IF(V$9=0,0,V$9/ISI_fec!V$9)</f>
        <v>0.53354870449355374</v>
      </c>
      <c r="W140" s="274">
        <f>IF(W$9=0,0,W$9/ISI_fec!W$9)</f>
        <v>0.54534605196942687</v>
      </c>
      <c r="X140" s="274">
        <f>IF(X$9=0,0,X$9/ISI_fec!X$9)</f>
        <v>0.54590685521087445</v>
      </c>
      <c r="Y140" s="274">
        <f>IF(Y$9=0,0,Y$9/ISI_fec!Y$9)</f>
        <v>0.54590685521087456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0.80251513845375977</v>
      </c>
      <c r="C141" s="275">
        <f>IF(C$10=0,0,C$10/ISI_fec!C$10)</f>
        <v>0.80886369209232645</v>
      </c>
      <c r="D141" s="275">
        <f>IF(D$10=0,0,D$10/ISI_fec!D$10)</f>
        <v>0.80712218167145522</v>
      </c>
      <c r="E141" s="275">
        <f>IF(E$10=0,0,E$10/ISI_fec!E$10)</f>
        <v>0.80394514463850619</v>
      </c>
      <c r="F141" s="275">
        <f>IF(F$10=0,0,F$10/ISI_fec!F$10)</f>
        <v>0.81487846436898981</v>
      </c>
      <c r="G141" s="275">
        <f>IF(G$10=0,0,G$10/ISI_fec!G$10)</f>
        <v>0.84699692633104628</v>
      </c>
      <c r="H141" s="275">
        <f>IF(H$10=0,0,H$10/ISI_fec!H$10)</f>
        <v>0.84781420793129625</v>
      </c>
      <c r="I141" s="275">
        <f>IF(I$10=0,0,I$10/ISI_fec!I$10)</f>
        <v>0.85290559588026182</v>
      </c>
      <c r="J141" s="275">
        <f>IF(J$10=0,0,J$10/ISI_fec!J$10)</f>
        <v>0.82681172150359561</v>
      </c>
      <c r="K141" s="275">
        <f>IF(K$10=0,0,K$10/ISI_fec!K$10)</f>
        <v>0.83925920581704672</v>
      </c>
      <c r="L141" s="275">
        <f>IF(L$10=0,0,L$10/ISI_fec!L$10)</f>
        <v>0.84938826194803274</v>
      </c>
      <c r="M141" s="275">
        <f>IF(M$10=0,0,M$10/ISI_fec!M$10)</f>
        <v>0.8652004740940773</v>
      </c>
      <c r="N141" s="275">
        <f>IF(N$10=0,0,N$10/ISI_fec!N$10)</f>
        <v>0.86929496111123628</v>
      </c>
      <c r="O141" s="275">
        <f>IF(O$10=0,0,O$10/ISI_fec!O$10)</f>
        <v>0.90072772279419755</v>
      </c>
      <c r="P141" s="275">
        <f>IF(P$10=0,0,P$10/ISI_fec!P$10)</f>
        <v>0.92181872283926514</v>
      </c>
      <c r="Q141" s="275">
        <f>IF(Q$10=0,0,Q$10/ISI_fec!Q$10)</f>
        <v>0.90078193546939311</v>
      </c>
      <c r="R141" s="275">
        <f>IF(R$10=0,0,R$10/ISI_fec!R$10)</f>
        <v>0.91221057938585992</v>
      </c>
      <c r="S141" s="275">
        <f>IF(S$10=0,0,S$10/ISI_fec!S$10)</f>
        <v>0.92562360876429695</v>
      </c>
      <c r="T141" s="275">
        <f>IF(T$10=0,0,T$10/ISI_fec!T$10)</f>
        <v>0.94587333084985459</v>
      </c>
      <c r="U141" s="275">
        <f>IF(U$10=0,0,U$10/ISI_fec!U$10)</f>
        <v>0.9394935893497165</v>
      </c>
      <c r="V141" s="275">
        <f>IF(V$10=0,0,V$10/ISI_fec!V$10)</f>
        <v>0.94698538545339472</v>
      </c>
      <c r="W141" s="275">
        <f>IF(W$10=0,0,W$10/ISI_fec!W$10)</f>
        <v>0.97722599761310469</v>
      </c>
      <c r="X141" s="275">
        <f>IF(X$10=0,0,X$10/ISI_fec!X$10)</f>
        <v>0.98710348459908015</v>
      </c>
      <c r="Y141" s="275">
        <f>IF(Y$10=0,0,Y$10/ISI_fec!Y$10)</f>
        <v>1.0068954851014427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0.51203117102791107</v>
      </c>
      <c r="C142" s="276">
        <f>IF(C$16=0,0,C$16/ISI_fec!C$16)</f>
        <v>0.53264980939854167</v>
      </c>
      <c r="D142" s="276">
        <f>IF(D$16=0,0,D$16/ISI_fec!D$16)</f>
        <v>0.53692597113208518</v>
      </c>
      <c r="E142" s="276">
        <f>IF(E$16=0,0,E$16/ISI_fec!E$16)</f>
        <v>0.52768322117065647</v>
      </c>
      <c r="F142" s="276">
        <f>IF(F$16=0,0,F$16/ISI_fec!F$16)</f>
        <v>0.5444088272582368</v>
      </c>
      <c r="G142" s="276">
        <f>IF(G$16=0,0,G$16/ISI_fec!G$16)</f>
        <v>0.52631821193402228</v>
      </c>
      <c r="H142" s="276">
        <f>IF(H$16=0,0,H$16/ISI_fec!H$16)</f>
        <v>0.52445633915385592</v>
      </c>
      <c r="I142" s="276">
        <f>IF(I$16=0,0,I$16/ISI_fec!I$16)</f>
        <v>0.53041103638259002</v>
      </c>
      <c r="J142" s="276">
        <f>IF(J$16=0,0,J$16/ISI_fec!J$16)</f>
        <v>0.52674839214361246</v>
      </c>
      <c r="K142" s="276">
        <f>IF(K$16=0,0,K$16/ISI_fec!K$16)</f>
        <v>0.53074506790700282</v>
      </c>
      <c r="L142" s="276">
        <f>IF(L$16=0,0,L$16/ISI_fec!L$16)</f>
        <v>0.53864134066027358</v>
      </c>
      <c r="M142" s="276">
        <f>IF(M$16=0,0,M$16/ISI_fec!M$16)</f>
        <v>0.5398326935252562</v>
      </c>
      <c r="N142" s="276">
        <f>IF(N$16=0,0,N$16/ISI_fec!N$16)</f>
        <v>0.54247555774729217</v>
      </c>
      <c r="O142" s="276">
        <f>IF(O$16=0,0,O$16/ISI_fec!O$16)</f>
        <v>0.55722686542556021</v>
      </c>
      <c r="P142" s="276">
        <f>IF(P$16=0,0,P$16/ISI_fec!P$16)</f>
        <v>0.55923232231743669</v>
      </c>
      <c r="Q142" s="276">
        <f>IF(Q$16=0,0,Q$16/ISI_fec!Q$16)</f>
        <v>0.56292925222486834</v>
      </c>
      <c r="R142" s="276">
        <f>IF(R$16=0,0,R$16/ISI_fec!R$16)</f>
        <v>0.55858579938370323</v>
      </c>
      <c r="S142" s="276">
        <f>IF(S$16=0,0,S$16/ISI_fec!S$16)</f>
        <v>0.55702124307362233</v>
      </c>
      <c r="T142" s="276">
        <f>IF(T$16=0,0,T$16/ISI_fec!T$16)</f>
        <v>0.56289191134420913</v>
      </c>
      <c r="U142" s="276">
        <f>IF(U$16=0,0,U$16/ISI_fec!U$16)</f>
        <v>0.55970752862993123</v>
      </c>
      <c r="V142" s="276">
        <f>IF(V$16=0,0,V$16/ISI_fec!V$16)</f>
        <v>0.56024119430280783</v>
      </c>
      <c r="W142" s="276">
        <f>IF(W$16=0,0,W$16/ISI_fec!W$16)</f>
        <v>0.57185873420130662</v>
      </c>
      <c r="X142" s="276">
        <f>IF(X$16=0,0,X$16/ISI_fec!X$16)</f>
        <v>0.56758721220360686</v>
      </c>
      <c r="Y142" s="276">
        <f>IF(Y$16=0,0,Y$16/ISI_fec!Y$16)</f>
        <v>0.56785982913045852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0.59360614826770908</v>
      </c>
      <c r="C143" s="276">
        <f>IF(C$22=0,0,C$22/ISI_fec!C$22)</f>
        <v>0.59745059216138507</v>
      </c>
      <c r="D143" s="276">
        <f>IF(D$22=0,0,D$22/ISI_fec!D$22)</f>
        <v>0.59636217244719936</v>
      </c>
      <c r="E143" s="276">
        <f>IF(E$22=0,0,E$22/ISI_fec!E$22)</f>
        <v>0.59574487574248958</v>
      </c>
      <c r="F143" s="276">
        <f>IF(F$22=0,0,F$22/ISI_fec!F$22)</f>
        <v>0.60331420612969144</v>
      </c>
      <c r="G143" s="276">
        <f>IF(G$22=0,0,G$22/ISI_fec!G$22)</f>
        <v>0.60511494972119562</v>
      </c>
      <c r="H143" s="276">
        <f>IF(H$22=0,0,H$22/ISI_fec!H$22)</f>
        <v>0.60471515221215844</v>
      </c>
      <c r="I143" s="276">
        <f>IF(I$22=0,0,I$22/ISI_fec!I$22)</f>
        <v>0.60554595420705748</v>
      </c>
      <c r="J143" s="276">
        <f>IF(J$22=0,0,J$22/ISI_fec!J$22)</f>
        <v>0.60498214613054235</v>
      </c>
      <c r="K143" s="276">
        <f>IF(K$22=0,0,K$22/ISI_fec!K$22)</f>
        <v>0.60604588681800931</v>
      </c>
      <c r="L143" s="276">
        <f>IF(L$22=0,0,L$22/ISI_fec!L$22)</f>
        <v>0.61382127353080906</v>
      </c>
      <c r="M143" s="276">
        <f>IF(M$22=0,0,M$22/ISI_fec!M$22)</f>
        <v>0.61399904178102005</v>
      </c>
      <c r="N143" s="276">
        <f>IF(N$22=0,0,N$22/ISI_fec!N$22)</f>
        <v>0.6147056434364605</v>
      </c>
      <c r="O143" s="276">
        <f>IF(O$22=0,0,O$22/ISI_fec!O$22)</f>
        <v>0.63185252869400677</v>
      </c>
      <c r="P143" s="276">
        <f>IF(P$22=0,0,P$22/ISI_fec!P$22)</f>
        <v>0.63218133324725634</v>
      </c>
      <c r="Q143" s="276">
        <f>IF(Q$22=0,0,Q$22/ISI_fec!Q$22)</f>
        <v>0.63283675060825972</v>
      </c>
      <c r="R143" s="276">
        <f>IF(R$22=0,0,R$22/ISI_fec!R$22)</f>
        <v>0.63234976063921333</v>
      </c>
      <c r="S143" s="276">
        <f>IF(S$22=0,0,S$22/ISI_fec!S$22)</f>
        <v>0.63268192699652603</v>
      </c>
      <c r="T143" s="276">
        <f>IF(T$22=0,0,T$22/ISI_fec!T$22)</f>
        <v>0.63476827312354045</v>
      </c>
      <c r="U143" s="276">
        <f>IF(U$22=0,0,U$22/ISI_fec!U$22)</f>
        <v>0.63203014517912748</v>
      </c>
      <c r="V143" s="276">
        <f>IF(V$22=0,0,V$22/ISI_fec!V$22)</f>
        <v>0.63160078481552584</v>
      </c>
      <c r="W143" s="276">
        <f>IF(W$22=0,0,W$22/ISI_fec!W$22)</f>
        <v>0.64925643060244764</v>
      </c>
      <c r="X143" s="276">
        <f>IF(X$22=0,0,X$22/ISI_fec!X$22)</f>
        <v>0.64757755814440443</v>
      </c>
      <c r="Y143" s="276">
        <f>IF(Y$22=0,0,Y$22/ISI_fec!Y$22)</f>
        <v>0.64615879657569364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0.58733704160504685</v>
      </c>
      <c r="C144" s="276">
        <f>IF(C$28=0,0,C$28/ISI_fec!C$28)</f>
        <v>0.59462648281604025</v>
      </c>
      <c r="D144" s="276">
        <f>IF(D$28=0,0,D$28/ISI_fec!D$28)</f>
        <v>0.59468885734413401</v>
      </c>
      <c r="E144" s="276">
        <f>IF(E$28=0,0,E$28/ISI_fec!E$28)</f>
        <v>0.5929061056231586</v>
      </c>
      <c r="F144" s="276">
        <f>IF(F$28=0,0,F$28/ISI_fec!F$28)</f>
        <v>0.60022196725318511</v>
      </c>
      <c r="G144" s="276">
        <f>IF(G$28=0,0,G$28/ISI_fec!G$28)</f>
        <v>0.58321102779792056</v>
      </c>
      <c r="H144" s="276">
        <f>IF(H$28=0,0,H$28/ISI_fec!H$28)</f>
        <v>0.58429250214180373</v>
      </c>
      <c r="I144" s="276">
        <f>IF(I$28=0,0,I$28/ISI_fec!I$28)</f>
        <v>0.58897879674948861</v>
      </c>
      <c r="J144" s="276">
        <f>IF(J$28=0,0,J$28/ISI_fec!J$28)</f>
        <v>0.58426924064859498</v>
      </c>
      <c r="K144" s="276">
        <f>IF(K$28=0,0,K$28/ISI_fec!K$28)</f>
        <v>0.58708205620652787</v>
      </c>
      <c r="L144" s="276">
        <f>IF(L$28=0,0,L$28/ISI_fec!L$28)</f>
        <v>0.59628321934764494</v>
      </c>
      <c r="M144" s="276">
        <f>IF(M$28=0,0,M$28/ISI_fec!M$28)</f>
        <v>0.59579927558347368</v>
      </c>
      <c r="N144" s="276">
        <f>IF(N$28=0,0,N$28/ISI_fec!N$28)</f>
        <v>0.59566946211376071</v>
      </c>
      <c r="O144" s="276">
        <f>IF(O$28=0,0,O$28/ISI_fec!O$28)</f>
        <v>0.61329352772486878</v>
      </c>
      <c r="P144" s="276">
        <f>IF(P$28=0,0,P$28/ISI_fec!P$28)</f>
        <v>0.61154326057692743</v>
      </c>
      <c r="Q144" s="276">
        <f>IF(Q$28=0,0,Q$28/ISI_fec!Q$28)</f>
        <v>0.61335970413488117</v>
      </c>
      <c r="R144" s="276">
        <f>IF(R$28=0,0,R$28/ISI_fec!R$28)</f>
        <v>0.61448551565266962</v>
      </c>
      <c r="S144" s="276">
        <f>IF(S$28=0,0,S$28/ISI_fec!S$28)</f>
        <v>0.61301483269605461</v>
      </c>
      <c r="T144" s="276">
        <f>IF(T$28=0,0,T$28/ISI_fec!T$28)</f>
        <v>0.61455617745180935</v>
      </c>
      <c r="U144" s="276">
        <f>IF(U$28=0,0,U$28/ISI_fec!U$28)</f>
        <v>0.61416919350413335</v>
      </c>
      <c r="V144" s="276">
        <f>IF(V$28=0,0,V$28/ISI_fec!V$28)</f>
        <v>0.6121866783703418</v>
      </c>
      <c r="W144" s="276">
        <f>IF(W$28=0,0,W$28/ISI_fec!W$28)</f>
        <v>0.63075563062479345</v>
      </c>
      <c r="X144" s="276">
        <f>IF(X$28=0,0,X$28/ISI_fec!X$28)</f>
        <v>0.62227009926977084</v>
      </c>
      <c r="Y144" s="276">
        <f>IF(Y$28=0,0,Y$28/ISI_fec!Y$28)</f>
        <v>0.62284082458081447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0.55702699919504861</v>
      </c>
      <c r="C145" s="277">
        <f>IF(C$35=0,0,C$35/ISI_fec!C$35)</f>
        <v>0.56719829297812108</v>
      </c>
      <c r="D145" s="277">
        <f>IF(D$35=0,0,D$35/ISI_fec!D$35)</f>
        <v>0.56283767230124082</v>
      </c>
      <c r="E145" s="277">
        <f>IF(E$35=0,0,E$35/ISI_fec!E$35)</f>
        <v>0.56079493477738418</v>
      </c>
      <c r="F145" s="277">
        <f>IF(F$35=0,0,F$35/ISI_fec!F$35)</f>
        <v>0.56945466722641946</v>
      </c>
      <c r="G145" s="277">
        <f>IF(G$35=0,0,G$35/ISI_fec!G$35)</f>
        <v>0.56050955122979285</v>
      </c>
      <c r="H145" s="277">
        <f>IF(H$35=0,0,H$35/ISI_fec!H$35)</f>
        <v>0.56088959889604328</v>
      </c>
      <c r="I145" s="277">
        <f>IF(I$35=0,0,I$35/ISI_fec!I$35)</f>
        <v>0.5613923629822607</v>
      </c>
      <c r="J145" s="277">
        <f>IF(J$35=0,0,J$35/ISI_fec!J$35)</f>
        <v>0.56147545317550784</v>
      </c>
      <c r="K145" s="277">
        <f>IF(K$35=0,0,K$35/ISI_fec!K$35)</f>
        <v>0.56193343659302708</v>
      </c>
      <c r="L145" s="277">
        <f>IF(L$35=0,0,L$35/ISI_fec!L$35)</f>
        <v>0.5694878422119759</v>
      </c>
      <c r="M145" s="277">
        <f>IF(M$35=0,0,M$35/ISI_fec!M$35)</f>
        <v>0.56973176377033752</v>
      </c>
      <c r="N145" s="277">
        <f>IF(N$35=0,0,N$35/ISI_fec!N$35)</f>
        <v>0.56946657264719525</v>
      </c>
      <c r="O145" s="277">
        <f>IF(O$35=0,0,O$35/ISI_fec!O$35)</f>
        <v>0.58444606768825369</v>
      </c>
      <c r="P145" s="277">
        <f>IF(P$35=0,0,P$35/ISI_fec!P$35)</f>
        <v>0.58414475656067522</v>
      </c>
      <c r="Q145" s="277">
        <f>IF(Q$35=0,0,Q$35/ISI_fec!Q$35)</f>
        <v>0.5859987584771279</v>
      </c>
      <c r="R145" s="277">
        <f>IF(R$35=0,0,R$35/ISI_fec!R$35)</f>
        <v>0.58671897878239321</v>
      </c>
      <c r="S145" s="277">
        <f>IF(S$35=0,0,S$35/ISI_fec!S$35)</f>
        <v>0.58539931739470275</v>
      </c>
      <c r="T145" s="277">
        <f>IF(T$35=0,0,T$35/ISI_fec!T$35)</f>
        <v>0.5865633809298324</v>
      </c>
      <c r="U145" s="277">
        <f>IF(U$35=0,0,U$35/ISI_fec!U$35)</f>
        <v>0.58609855002207512</v>
      </c>
      <c r="V145" s="277">
        <f>IF(V$35=0,0,V$35/ISI_fec!V$35)</f>
        <v>0.58502838444151639</v>
      </c>
      <c r="W145" s="277">
        <f>IF(W$35=0,0,W$35/ISI_fec!W$35)</f>
        <v>0.6003225258776036</v>
      </c>
      <c r="X145" s="277">
        <f>IF(X$35=0,0,X$35/ISI_fec!X$35)</f>
        <v>0.59435702220369757</v>
      </c>
      <c r="Y145" s="277">
        <f>IF(Y$35=0,0,Y$35/ISI_fec!Y$35)</f>
        <v>0.59591228732597967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0.58830865664575693</v>
      </c>
      <c r="C147" s="272">
        <f>IF(C$54=0,0,C$54/ISI_fec!C$54)</f>
        <v>0.59486022126513793</v>
      </c>
      <c r="D147" s="272">
        <f>IF(D$54=0,0,D$54/ISI_fec!D$54)</f>
        <v>0.5951072837685446</v>
      </c>
      <c r="E147" s="272">
        <f>IF(E$54=0,0,E$54/ISI_fec!E$54)</f>
        <v>0.59275606162938577</v>
      </c>
      <c r="F147" s="272">
        <f>IF(F$54=0,0,F$54/ISI_fec!F$54)</f>
        <v>0.59498463944087265</v>
      </c>
      <c r="G147" s="272">
        <f>IF(G$54=0,0,G$54/ISI_fec!G$54)</f>
        <v>0.58383135877206838</v>
      </c>
      <c r="H147" s="272">
        <f>IF(H$54=0,0,H$54/ISI_fec!H$54)</f>
        <v>0.59516807992220322</v>
      </c>
      <c r="I147" s="272">
        <f>IF(I$54=0,0,I$54/ISI_fec!I$54)</f>
        <v>0.60322270640555198</v>
      </c>
      <c r="J147" s="272">
        <f>IF(J$54=0,0,J$54/ISI_fec!J$54)</f>
        <v>0.60098430181245344</v>
      </c>
      <c r="K147" s="272">
        <f>IF(K$54=0,0,K$54/ISI_fec!K$54)</f>
        <v>0.6028890990642749</v>
      </c>
      <c r="L147" s="272">
        <f>IF(L$54=0,0,L$54/ISI_fec!L$54)</f>
        <v>0.60419961564391123</v>
      </c>
      <c r="M147" s="272">
        <f>IF(M$54=0,0,M$54/ISI_fec!M$54)</f>
        <v>0.60423393652666912</v>
      </c>
      <c r="N147" s="272">
        <f>IF(N$54=0,0,N$54/ISI_fec!N$54)</f>
        <v>0.60482608462640131</v>
      </c>
      <c r="O147" s="272">
        <f>IF(O$54=0,0,O$54/ISI_fec!O$54)</f>
        <v>0.61627499198108671</v>
      </c>
      <c r="P147" s="272">
        <f>IF(P$54=0,0,P$54/ISI_fec!P$54)</f>
        <v>0.61629866442153813</v>
      </c>
      <c r="Q147" s="272">
        <f>IF(Q$54=0,0,Q$54/ISI_fec!Q$54)</f>
        <v>0.61788996031508059</v>
      </c>
      <c r="R147" s="272">
        <f>IF(R$54=0,0,R$54/ISI_fec!R$54)</f>
        <v>0.61750622699037783</v>
      </c>
      <c r="S147" s="272">
        <f>IF(S$54=0,0,S$54/ISI_fec!S$54)</f>
        <v>0.63657487308935801</v>
      </c>
      <c r="T147" s="272">
        <f>IF(T$54=0,0,T$54/ISI_fec!T$54)</f>
        <v>0.64403526608941153</v>
      </c>
      <c r="U147" s="272">
        <f>IF(U$54=0,0,U$54/ISI_fec!U$54)</f>
        <v>0.64388414590941201</v>
      </c>
      <c r="V147" s="272">
        <f>IF(V$54=0,0,V$54/ISI_fec!V$54)</f>
        <v>0.64327379150161745</v>
      </c>
      <c r="W147" s="272">
        <f>IF(W$54=0,0,W$54/ISI_fec!W$54)</f>
        <v>0.64551592740561858</v>
      </c>
      <c r="X147" s="272">
        <f>IF(X$54=0,0,X$54/ISI_fec!X$54)</f>
        <v>0.64113432496375877</v>
      </c>
      <c r="Y147" s="272">
        <f>IF(Y$54=0,0,Y$54/ISI_fec!Y$54)</f>
        <v>0.64152872985360321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0.47841055931703896</v>
      </c>
      <c r="C148" s="273">
        <f>IF(C$55=0,0,C$55/ISI_fec!C$55)</f>
        <v>0.47841055931703919</v>
      </c>
      <c r="D148" s="273">
        <f>IF(D$55=0,0,D$55/ISI_fec!D$55)</f>
        <v>0.47841055931703891</v>
      </c>
      <c r="E148" s="273">
        <f>IF(E$55=0,0,E$55/ISI_fec!E$55)</f>
        <v>0.47841055931703913</v>
      </c>
      <c r="F148" s="273">
        <f>IF(F$55=0,0,F$55/ISI_fec!F$55)</f>
        <v>0.47841055931703924</v>
      </c>
      <c r="G148" s="273">
        <f>IF(G$55=0,0,G$55/ISI_fec!G$55)</f>
        <v>0.47841055931703907</v>
      </c>
      <c r="H148" s="273">
        <f>IF(H$55=0,0,H$55/ISI_fec!H$55)</f>
        <v>0.48556950338533506</v>
      </c>
      <c r="I148" s="273">
        <f>IF(I$55=0,0,I$55/ISI_fec!I$55)</f>
        <v>0.49201255304680164</v>
      </c>
      <c r="J148" s="273">
        <f>IF(J$55=0,0,J$55/ISI_fec!J$55)</f>
        <v>0.49215848858851613</v>
      </c>
      <c r="K148" s="273">
        <f>IF(K$55=0,0,K$55/ISI_fec!K$55)</f>
        <v>0.49215848858851607</v>
      </c>
      <c r="L148" s="273">
        <f>IF(L$55=0,0,L$55/ISI_fec!L$55)</f>
        <v>0.49215848858851613</v>
      </c>
      <c r="M148" s="273">
        <f>IF(M$55=0,0,M$55/ISI_fec!M$55)</f>
        <v>0.49215848858851607</v>
      </c>
      <c r="N148" s="273">
        <f>IF(N$55=0,0,N$55/ISI_fec!N$55)</f>
        <v>0.49215848858851619</v>
      </c>
      <c r="O148" s="273">
        <f>IF(O$55=0,0,O$55/ISI_fec!O$55)</f>
        <v>0.49794263972966468</v>
      </c>
      <c r="P148" s="273">
        <f>IF(P$55=0,0,P$55/ISI_fec!P$55)</f>
        <v>0.50165508215977372</v>
      </c>
      <c r="Q148" s="273">
        <f>IF(Q$55=0,0,Q$55/ISI_fec!Q$55)</f>
        <v>0.5016550821597735</v>
      </c>
      <c r="R148" s="273">
        <f>IF(R$55=0,0,R$55/ISI_fec!R$55)</f>
        <v>0.5016550821597735</v>
      </c>
      <c r="S148" s="273">
        <f>IF(S$55=0,0,S$55/ISI_fec!S$55)</f>
        <v>0.50648957394379635</v>
      </c>
      <c r="T148" s="273">
        <f>IF(T$55=0,0,T$55/ISI_fec!T$55)</f>
        <v>0.5108406165494167</v>
      </c>
      <c r="U148" s="273">
        <f>IF(U$55=0,0,U$55/ISI_fec!U$55)</f>
        <v>0.51475655489447514</v>
      </c>
      <c r="V148" s="273">
        <f>IF(V$55=0,0,V$55/ISI_fec!V$55)</f>
        <v>0.51828089940502753</v>
      </c>
      <c r="W148" s="273">
        <f>IF(W$55=0,0,W$55/ISI_fec!W$55)</f>
        <v>0.52145280946452477</v>
      </c>
      <c r="X148" s="273">
        <f>IF(X$55=0,0,X$55/ISI_fec!X$55)</f>
        <v>0.52394562311910275</v>
      </c>
      <c r="Y148" s="273">
        <f>IF(Y$55=0,0,Y$55/ISI_fec!Y$55)</f>
        <v>0.52394562311910264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0.12414928960205762</v>
      </c>
      <c r="C149" s="274">
        <f>IF(C$56=0,0,C$56/ISI_fec!C$56)</f>
        <v>0.12414928960205762</v>
      </c>
      <c r="D149" s="274">
        <f>IF(D$56=0,0,D$56/ISI_fec!D$56)</f>
        <v>0.12414928960205765</v>
      </c>
      <c r="E149" s="274">
        <f>IF(E$56=0,0,E$56/ISI_fec!E$56)</f>
        <v>0.12414928960205761</v>
      </c>
      <c r="F149" s="274">
        <f>IF(F$56=0,0,F$56/ISI_fec!F$56)</f>
        <v>0.12414928960205764</v>
      </c>
      <c r="G149" s="274">
        <f>IF(G$56=0,0,G$56/ISI_fec!G$56)</f>
        <v>0.12414928960205758</v>
      </c>
      <c r="H149" s="274">
        <f>IF(H$56=0,0,H$56/ISI_fec!H$56)</f>
        <v>0.12663292382483238</v>
      </c>
      <c r="I149" s="274">
        <f>IF(I$56=0,0,I$56/ISI_fec!I$56)</f>
        <v>0.1277169275216507</v>
      </c>
      <c r="J149" s="274">
        <f>IF(J$56=0,0,J$56/ISI_fec!J$56)</f>
        <v>0.1277169275216507</v>
      </c>
      <c r="K149" s="274">
        <f>IF(K$56=0,0,K$56/ISI_fec!K$56)</f>
        <v>0.12771692752165065</v>
      </c>
      <c r="L149" s="274">
        <f>IF(L$56=0,0,L$56/ISI_fec!L$56)</f>
        <v>0.12771692752165062</v>
      </c>
      <c r="M149" s="274">
        <f>IF(M$56=0,0,M$56/ISI_fec!M$56)</f>
        <v>0.12771692752165065</v>
      </c>
      <c r="N149" s="274">
        <f>IF(N$56=0,0,N$56/ISI_fec!N$56)</f>
        <v>0.1277169275216507</v>
      </c>
      <c r="O149" s="274">
        <f>IF(O$56=0,0,O$56/ISI_fec!O$56)</f>
        <v>0.13018132828068535</v>
      </c>
      <c r="P149" s="274">
        <f>IF(P$56=0,0,P$56/ISI_fec!P$56)</f>
        <v>0.13018132828068532</v>
      </c>
      <c r="Q149" s="274">
        <f>IF(Q$56=0,0,Q$56/ISI_fec!Q$56)</f>
        <v>0.13018132828068529</v>
      </c>
      <c r="R149" s="274">
        <f>IF(R$56=0,0,R$56/ISI_fec!R$56)</f>
        <v>0.13018132828068529</v>
      </c>
      <c r="S149" s="274">
        <f>IF(S$56=0,0,S$56/ISI_fec!S$56)</f>
        <v>0.13393858160787417</v>
      </c>
      <c r="T149" s="274">
        <f>IF(T$56=0,0,T$56/ISI_fec!T$56)</f>
        <v>0.13596580517203335</v>
      </c>
      <c r="U149" s="274">
        <f>IF(U$56=0,0,U$56/ISI_fec!U$56)</f>
        <v>0.13596580517203322</v>
      </c>
      <c r="V149" s="274">
        <f>IF(V$56=0,0,V$56/ISI_fec!V$56)</f>
        <v>0.13596580517203327</v>
      </c>
      <c r="W149" s="274">
        <f>IF(W$56=0,0,W$56/ISI_fec!W$56)</f>
        <v>0.13596580517203319</v>
      </c>
      <c r="X149" s="274">
        <f>IF(X$56=0,0,X$56/ISI_fec!X$56)</f>
        <v>0.13596580517203327</v>
      </c>
      <c r="Y149" s="274">
        <f>IF(Y$56=0,0,Y$56/ISI_fec!Y$56)</f>
        <v>0.13596580517203327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0.68697062148604049</v>
      </c>
      <c r="C150" s="274">
        <f>IF(C$57=0,0,C$57/ISI_fec!C$57)</f>
        <v>0.68697062148604005</v>
      </c>
      <c r="D150" s="274">
        <f>IF(D$57=0,0,D$57/ISI_fec!D$57)</f>
        <v>0.68697062148604027</v>
      </c>
      <c r="E150" s="274">
        <f>IF(E$57=0,0,E$57/ISI_fec!E$57)</f>
        <v>0.6869706214860406</v>
      </c>
      <c r="F150" s="274">
        <f>IF(F$57=0,0,F$57/ISI_fec!F$57)</f>
        <v>0.68697062148604038</v>
      </c>
      <c r="G150" s="274">
        <f>IF(G$57=0,0,G$57/ISI_fec!G$57)</f>
        <v>0.68697062148604027</v>
      </c>
      <c r="H150" s="274">
        <f>IF(H$57=0,0,H$57/ISI_fec!H$57)</f>
        <v>0.69488956125316959</v>
      </c>
      <c r="I150" s="274">
        <f>IF(I$57=0,0,I$57/ISI_fec!I$57)</f>
        <v>0.70201660704358571</v>
      </c>
      <c r="J150" s="274">
        <f>IF(J$57=0,0,J$57/ISI_fec!J$57)</f>
        <v>0.70671187370517041</v>
      </c>
      <c r="K150" s="274">
        <f>IF(K$57=0,0,K$57/ISI_fec!K$57)</f>
        <v>0.70671187370517019</v>
      </c>
      <c r="L150" s="274">
        <f>IF(L$57=0,0,L$57/ISI_fec!L$57)</f>
        <v>0.70671187370516986</v>
      </c>
      <c r="M150" s="274">
        <f>IF(M$57=0,0,M$57/ISI_fec!M$57)</f>
        <v>0.70671187370516997</v>
      </c>
      <c r="N150" s="274">
        <f>IF(N$57=0,0,N$57/ISI_fec!N$57)</f>
        <v>0.7067118737051703</v>
      </c>
      <c r="O150" s="274">
        <f>IF(O$57=0,0,O$57/ISI_fec!O$57)</f>
        <v>0.71265668825038619</v>
      </c>
      <c r="P150" s="274">
        <f>IF(P$57=0,0,P$57/ISI_fec!P$57)</f>
        <v>0.71800702134108085</v>
      </c>
      <c r="Q150" s="274">
        <f>IF(Q$57=0,0,Q$57/ISI_fec!Q$57)</f>
        <v>0.72034844727277769</v>
      </c>
      <c r="R150" s="274">
        <f>IF(R$57=0,0,R$57/ISI_fec!R$57)</f>
        <v>0.7203484472727778</v>
      </c>
      <c r="S150" s="274">
        <f>IF(S$57=0,0,S$57/ISI_fec!S$57)</f>
        <v>0.72492960446123311</v>
      </c>
      <c r="T150" s="274">
        <f>IF(T$57=0,0,T$57/ISI_fec!T$57)</f>
        <v>0.72905264593084262</v>
      </c>
      <c r="U150" s="274">
        <f>IF(U$57=0,0,U$57/ISI_fec!U$57)</f>
        <v>0.73276338325349166</v>
      </c>
      <c r="V150" s="274">
        <f>IF(V$57=0,0,V$57/ISI_fec!V$57)</f>
        <v>0.73610304684387529</v>
      </c>
      <c r="W150" s="274">
        <f>IF(W$57=0,0,W$57/ISI_fec!W$57)</f>
        <v>0.73910874407522109</v>
      </c>
      <c r="X150" s="274">
        <f>IF(X$57=0,0,X$57/ISI_fec!X$57)</f>
        <v>0.74181387158343182</v>
      </c>
      <c r="Y150" s="274">
        <f>IF(Y$57=0,0,Y$57/ISI_fec!Y$57)</f>
        <v>0.74424848634082164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0.47378439110034831</v>
      </c>
      <c r="C151" s="274">
        <f>IF(C$58=0,0,C$58/ISI_fec!C$58)</f>
        <v>0.47378439110034826</v>
      </c>
      <c r="D151" s="274">
        <f>IF(D$58=0,0,D$58/ISI_fec!D$58)</f>
        <v>0.47378439110034831</v>
      </c>
      <c r="E151" s="274">
        <f>IF(E$58=0,0,E$58/ISI_fec!E$58)</f>
        <v>0.47378439110034837</v>
      </c>
      <c r="F151" s="274">
        <f>IF(F$58=0,0,F$58/ISI_fec!F$58)</f>
        <v>0.47378439110034826</v>
      </c>
      <c r="G151" s="274">
        <f>IF(G$58=0,0,G$58/ISI_fec!G$58)</f>
        <v>0.47378439110034831</v>
      </c>
      <c r="H151" s="274">
        <f>IF(H$58=0,0,H$58/ISI_fec!H$58)</f>
        <v>0.48326255349439073</v>
      </c>
      <c r="I151" s="274">
        <f>IF(I$58=0,0,I$58/ISI_fec!I$58)</f>
        <v>0.48739937967433777</v>
      </c>
      <c r="J151" s="274">
        <f>IF(J$58=0,0,J$58/ISI_fec!J$58)</f>
        <v>0.48739937967433788</v>
      </c>
      <c r="K151" s="274">
        <f>IF(K$58=0,0,K$58/ISI_fec!K$58)</f>
        <v>0.48739937967433772</v>
      </c>
      <c r="L151" s="274">
        <f>IF(L$58=0,0,L$58/ISI_fec!L$58)</f>
        <v>0.48739937967433772</v>
      </c>
      <c r="M151" s="274">
        <f>IF(M$58=0,0,M$58/ISI_fec!M$58)</f>
        <v>0.48739937967433783</v>
      </c>
      <c r="N151" s="274">
        <f>IF(N$58=0,0,N$58/ISI_fec!N$58)</f>
        <v>0.48739937967433783</v>
      </c>
      <c r="O151" s="274">
        <f>IF(O$58=0,0,O$58/ISI_fec!O$58)</f>
        <v>0.49680414241433402</v>
      </c>
      <c r="P151" s="274">
        <f>IF(P$58=0,0,P$58/ISI_fec!P$58)</f>
        <v>0.49680414241433418</v>
      </c>
      <c r="Q151" s="274">
        <f>IF(Q$58=0,0,Q$58/ISI_fec!Q$58)</f>
        <v>0.49680414241433424</v>
      </c>
      <c r="R151" s="274">
        <f>IF(R$58=0,0,R$58/ISI_fec!R$58)</f>
        <v>0.49680414241433407</v>
      </c>
      <c r="S151" s="274">
        <f>IF(S$58=0,0,S$58/ISI_fec!S$58)</f>
        <v>0.51227594609812932</v>
      </c>
      <c r="T151" s="274">
        <f>IF(T$58=0,0,T$58/ISI_fec!T$58)</f>
        <v>0.51887913672631059</v>
      </c>
      <c r="U151" s="274">
        <f>IF(U$58=0,0,U$58/ISI_fec!U$58)</f>
        <v>0.5188791367263107</v>
      </c>
      <c r="V151" s="274">
        <f>IF(V$58=0,0,V$58/ISI_fec!V$58)</f>
        <v>0.51887913672631081</v>
      </c>
      <c r="W151" s="274">
        <f>IF(W$58=0,0,W$58/ISI_fec!W$58)</f>
        <v>0.51887913672631047</v>
      </c>
      <c r="X151" s="274">
        <f>IF(X$58=0,0,X$58/ISI_fec!X$58)</f>
        <v>0.51887913672631047</v>
      </c>
      <c r="Y151" s="274">
        <f>IF(Y$58=0,0,Y$58/ISI_fec!Y$58)</f>
        <v>0.51887913672631059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0.75527579455395533</v>
      </c>
      <c r="C152" s="275">
        <f>IF(C$59=0,0,C$59/ISI_fec!C$59)</f>
        <v>0.76006672563813982</v>
      </c>
      <c r="D152" s="275">
        <f>IF(D$59=0,0,D$59/ISI_fec!D$59)</f>
        <v>0.75843027670836782</v>
      </c>
      <c r="E152" s="275">
        <f>IF(E$59=0,0,E$59/ISI_fec!E$59)</f>
        <v>0.755444903327819</v>
      </c>
      <c r="F152" s="275">
        <f>IF(F$59=0,0,F$59/ISI_fec!F$59)</f>
        <v>0.75719329417087589</v>
      </c>
      <c r="G152" s="275">
        <f>IF(G$59=0,0,G$59/ISI_fec!G$59)</f>
        <v>0.78272912611336054</v>
      </c>
      <c r="H152" s="275">
        <f>IF(H$59=0,0,H$59/ISI_fec!H$59)</f>
        <v>0.79915817465597216</v>
      </c>
      <c r="I152" s="275">
        <f>IF(I$59=0,0,I$59/ISI_fec!I$59)</f>
        <v>0.81083940729976511</v>
      </c>
      <c r="J152" s="275">
        <f>IF(J$59=0,0,J$59/ISI_fec!J$59)</f>
        <v>0.78603250987063678</v>
      </c>
      <c r="K152" s="275">
        <f>IF(K$59=0,0,K$59/ISI_fec!K$59)</f>
        <v>0.79786607134783061</v>
      </c>
      <c r="L152" s="275">
        <f>IF(L$59=0,0,L$59/ISI_fec!L$59)</f>
        <v>0.79786624980506449</v>
      </c>
      <c r="M152" s="275">
        <f>IF(M$59=0,0,M$59/ISI_fec!M$59)</f>
        <v>0.81271932815718706</v>
      </c>
      <c r="N152" s="275">
        <f>IF(N$59=0,0,N$59/ISI_fec!N$59)</f>
        <v>0.81656545265361458</v>
      </c>
      <c r="O152" s="275">
        <f>IF(O$59=0,0,O$59/ISI_fec!O$59)</f>
        <v>0.83867437451028193</v>
      </c>
      <c r="P152" s="275">
        <f>IF(P$59=0,0,P$59/ISI_fec!P$59)</f>
        <v>0.85831236368610164</v>
      </c>
      <c r="Q152" s="275">
        <f>IF(Q$59=0,0,Q$59/ISI_fec!Q$59)</f>
        <v>0.83872485234093996</v>
      </c>
      <c r="R152" s="275">
        <f>IF(R$59=0,0,R$59/ISI_fec!R$59)</f>
        <v>0.84936614886771888</v>
      </c>
      <c r="S152" s="275">
        <f>IF(S$59=0,0,S$59/ISI_fec!S$59)</f>
        <v>0.89866271899599548</v>
      </c>
      <c r="T152" s="275">
        <f>IF(T$59=0,0,T$59/ISI_fec!T$59)</f>
        <v>0.91984324773240544</v>
      </c>
      <c r="U152" s="275">
        <f>IF(U$59=0,0,U$59/ISI_fec!U$59)</f>
        <v>0.91363907435127512</v>
      </c>
      <c r="V152" s="275">
        <f>IF(V$59=0,0,V$59/ISI_fec!V$59)</f>
        <v>0.92092469900586293</v>
      </c>
      <c r="W152" s="275">
        <f>IF(W$59=0,0,W$59/ISI_fec!W$59)</f>
        <v>0.92881961436595883</v>
      </c>
      <c r="X152" s="275">
        <f>IF(X$59=0,0,X$59/ISI_fec!X$59)</f>
        <v>0.9382078251540743</v>
      </c>
      <c r="Y152" s="275">
        <f>IF(Y$59=0,0,Y$59/ISI_fec!Y$59)</f>
        <v>0.95701943917072596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0.45438602393014288</v>
      </c>
      <c r="C153" s="276">
        <f>IF(C$65=0,0,C$65/ISI_fec!C$65)</f>
        <v>0.46159274422646529</v>
      </c>
      <c r="D153" s="276">
        <f>IF(D$65=0,0,D$65/ISI_fec!D$65)</f>
        <v>0.46444798492352352</v>
      </c>
      <c r="E153" s="276">
        <f>IF(E$65=0,0,E$65/ISI_fec!E$65)</f>
        <v>0.46107937973616642</v>
      </c>
      <c r="F153" s="276">
        <f>IF(F$65=0,0,F$65/ISI_fec!F$65)</f>
        <v>0.46566640489478422</v>
      </c>
      <c r="G153" s="276">
        <f>IF(G$65=0,0,G$65/ISI_fec!G$65)</f>
        <v>0.46345700037738696</v>
      </c>
      <c r="H153" s="276">
        <f>IF(H$65=0,0,H$65/ISI_fec!H$65)</f>
        <v>0.47100168121454</v>
      </c>
      <c r="I153" s="276">
        <f>IF(I$65=0,0,I$65/ISI_fec!I$65)</f>
        <v>0.47739139114597129</v>
      </c>
      <c r="J153" s="276">
        <f>IF(J$65=0,0,J$65/ISI_fec!J$65)</f>
        <v>0.47486455921148252</v>
      </c>
      <c r="K153" s="276">
        <f>IF(K$65=0,0,K$65/ISI_fec!K$65)</f>
        <v>0.47873885073172645</v>
      </c>
      <c r="L153" s="276">
        <f>IF(L$65=0,0,L$65/ISI_fec!L$65)</f>
        <v>0.47841161862952686</v>
      </c>
      <c r="M153" s="276">
        <f>IF(M$65=0,0,M$65/ISI_fec!M$65)</f>
        <v>0.47936339429201419</v>
      </c>
      <c r="N153" s="276">
        <f>IF(N$65=0,0,N$65/ISI_fec!N$65)</f>
        <v>0.48150235743070874</v>
      </c>
      <c r="O153" s="276">
        <f>IF(O$65=0,0,O$65/ISI_fec!O$65)</f>
        <v>0.49040239338858854</v>
      </c>
      <c r="P153" s="276">
        <f>IF(P$65=0,0,P$65/ISI_fec!P$65)</f>
        <v>0.49262476253165421</v>
      </c>
      <c r="Q153" s="276">
        <f>IF(Q$65=0,0,Q$65/ISI_fec!Q$65)</f>
        <v>0.49375087002146245</v>
      </c>
      <c r="R153" s="276">
        <f>IF(R$65=0,0,R$65/ISI_fec!R$65)</f>
        <v>0.49054267388895817</v>
      </c>
      <c r="S153" s="276">
        <f>IF(S$65=0,0,S$65/ISI_fec!S$65)</f>
        <v>0.51225823495539335</v>
      </c>
      <c r="T153" s="276">
        <f>IF(T$65=0,0,T$65/ISI_fec!T$65)</f>
        <v>0.51516386796846436</v>
      </c>
      <c r="U153" s="276">
        <f>IF(U$65=0,0,U$65/ISI_fec!U$65)</f>
        <v>0.51335478182202243</v>
      </c>
      <c r="V153" s="276">
        <f>IF(V$65=0,0,V$65/ISI_fec!V$65)</f>
        <v>0.51491697536642222</v>
      </c>
      <c r="W153" s="276">
        <f>IF(W$65=0,0,W$65/ISI_fec!W$65)</f>
        <v>0.5107243012317324</v>
      </c>
      <c r="X153" s="276">
        <f>IF(X$65=0,0,X$65/ISI_fec!X$65)</f>
        <v>0.51268888546952784</v>
      </c>
      <c r="Y153" s="276">
        <f>IF(Y$65=0,0,Y$65/ISI_fec!Y$65)</f>
        <v>0.51253109142571818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0.68612093662342399</v>
      </c>
      <c r="C154" s="276">
        <f>IF(C$71=0,0,C$71/ISI_fec!C$71)</f>
        <v>0.68612093662342433</v>
      </c>
      <c r="D154" s="276">
        <f>IF(D$71=0,0,D$71/ISI_fec!D$71)</f>
        <v>0.68612093662342433</v>
      </c>
      <c r="E154" s="276">
        <f>IF(E$71=0,0,E$71/ISI_fec!E$71)</f>
        <v>0.68612093662342388</v>
      </c>
      <c r="F154" s="276">
        <f>IF(F$71=0,0,F$71/ISI_fec!F$71)</f>
        <v>0.68612093662342433</v>
      </c>
      <c r="G154" s="276">
        <f>IF(G$71=0,0,G$71/ISI_fec!G$71)</f>
        <v>0.68612093662342433</v>
      </c>
      <c r="H154" s="276">
        <f>IF(H$71=0,0,H$71/ISI_fec!H$71)</f>
        <v>0.69984693895998473</v>
      </c>
      <c r="I154" s="276">
        <f>IF(I$71=0,0,I$71/ISI_fec!I$71)</f>
        <v>0.70583777172389606</v>
      </c>
      <c r="J154" s="276">
        <f>IF(J$71=0,0,J$71/ISI_fec!J$71)</f>
        <v>0.7058377717238955</v>
      </c>
      <c r="K154" s="276">
        <f>IF(K$71=0,0,K$71/ISI_fec!K$71)</f>
        <v>0.70583777172389572</v>
      </c>
      <c r="L154" s="276">
        <f>IF(L$71=0,0,L$71/ISI_fec!L$71)</f>
        <v>0.70583777172389561</v>
      </c>
      <c r="M154" s="276">
        <f>IF(M$71=0,0,M$71/ISI_fec!M$71)</f>
        <v>0.70583777172389572</v>
      </c>
      <c r="N154" s="276">
        <f>IF(N$71=0,0,N$71/ISI_fec!N$71)</f>
        <v>0.70583777172389561</v>
      </c>
      <c r="O154" s="276">
        <f>IF(O$71=0,0,O$71/ISI_fec!O$71)</f>
        <v>0.71945747879128319</v>
      </c>
      <c r="P154" s="276">
        <f>IF(P$71=0,0,P$71/ISI_fec!P$71)</f>
        <v>0.71945747879128308</v>
      </c>
      <c r="Q154" s="276">
        <f>IF(Q$71=0,0,Q$71/ISI_fec!Q$71)</f>
        <v>0.7194574787912833</v>
      </c>
      <c r="R154" s="276">
        <f>IF(R$71=0,0,R$71/ISI_fec!R$71)</f>
        <v>0.71945747879128352</v>
      </c>
      <c r="S154" s="276">
        <f>IF(S$71=0,0,S$71/ISI_fec!S$71)</f>
        <v>0.73501173091215477</v>
      </c>
      <c r="T154" s="276">
        <f>IF(T$71=0,0,T$71/ISI_fec!T$71)</f>
        <v>0.7490105578209395</v>
      </c>
      <c r="U154" s="276">
        <f>IF(U$71=0,0,U$71/ISI_fec!U$71)</f>
        <v>0.75142585102514603</v>
      </c>
      <c r="V154" s="276">
        <f>IF(V$71=0,0,V$71/ISI_fec!V$71)</f>
        <v>0.75142585102514636</v>
      </c>
      <c r="W154" s="276">
        <f>IF(W$71=0,0,W$71/ISI_fec!W$71)</f>
        <v>0.75142585102514603</v>
      </c>
      <c r="X154" s="276">
        <f>IF(X$71=0,0,X$71/ISI_fec!X$71)</f>
        <v>0.75142585102514636</v>
      </c>
      <c r="Y154" s="276">
        <f>IF(Y$71=0,0,Y$71/ISI_fec!Y$71)</f>
        <v>0.75142585102514647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0.54785780235040471</v>
      </c>
      <c r="C155" s="276">
        <f>IF(C$72=0,0,C$72/ISI_fec!C$72)</f>
        <v>0.5537946465003466</v>
      </c>
      <c r="D155" s="276">
        <f>IF(D$72=0,0,D$72/ISI_fec!D$72)</f>
        <v>0.55385273789172351</v>
      </c>
      <c r="E155" s="276">
        <f>IF(E$72=0,0,E$72/ISI_fec!E$72)</f>
        <v>0.55219240424085747</v>
      </c>
      <c r="F155" s="276">
        <f>IF(F$72=0,0,F$72/ISI_fec!F$72)</f>
        <v>0.5527820491578378</v>
      </c>
      <c r="G155" s="276">
        <f>IF(G$72=0,0,G$72/ISI_fec!G$72)</f>
        <v>0.53417494566665991</v>
      </c>
      <c r="H155" s="276">
        <f>IF(H$72=0,0,H$72/ISI_fec!H$72)</f>
        <v>0.54587159517516637</v>
      </c>
      <c r="I155" s="276">
        <f>IF(I$72=0,0,I$72/ISI_fec!I$72)</f>
        <v>0.55495998658784329</v>
      </c>
      <c r="J155" s="276">
        <f>IF(J$72=0,0,J$72/ISI_fec!J$72)</f>
        <v>0.55052244960856545</v>
      </c>
      <c r="K155" s="276">
        <f>IF(K$72=0,0,K$72/ISI_fec!K$72)</f>
        <v>0.55317279982986278</v>
      </c>
      <c r="L155" s="276">
        <f>IF(L$72=0,0,L$72/ISI_fec!L$72)</f>
        <v>0.55514259855971537</v>
      </c>
      <c r="M155" s="276">
        <f>IF(M$72=0,0,M$72/ISI_fec!M$72)</f>
        <v>0.55469204454430576</v>
      </c>
      <c r="N155" s="276">
        <f>IF(N$72=0,0,N$72/ISI_fec!N$72)</f>
        <v>0.55457118756801271</v>
      </c>
      <c r="O155" s="276">
        <f>IF(O$72=0,0,O$72/ISI_fec!O$72)</f>
        <v>0.56597383213698194</v>
      </c>
      <c r="P155" s="276">
        <f>IF(P$72=0,0,P$72/ISI_fec!P$72)</f>
        <v>0.56435860980020214</v>
      </c>
      <c r="Q155" s="276">
        <f>IF(Q$72=0,0,Q$72/ISI_fec!Q$72)</f>
        <v>0.56603490259456646</v>
      </c>
      <c r="R155" s="276">
        <f>IF(R$72=0,0,R$72/ISI_fec!R$72)</f>
        <v>0.56707385022760382</v>
      </c>
      <c r="S155" s="276">
        <f>IF(S$72=0,0,S$72/ISI_fec!S$72)</f>
        <v>0.59078922013832724</v>
      </c>
      <c r="T155" s="276">
        <f>IF(T$72=0,0,T$72/ISI_fec!T$72)</f>
        <v>0.59233931590159628</v>
      </c>
      <c r="U155" s="276">
        <f>IF(U$72=0,0,U$72/ISI_fec!U$72)</f>
        <v>0.59196632183654285</v>
      </c>
      <c r="V155" s="276">
        <f>IF(V$72=0,0,V$72/ISI_fec!V$72)</f>
        <v>0.59005547674019487</v>
      </c>
      <c r="W155" s="276">
        <f>IF(W$72=0,0,W$72/ISI_fec!W$72)</f>
        <v>0.59419039708792099</v>
      </c>
      <c r="X155" s="276">
        <f>IF(X$72=0,0,X$72/ISI_fec!X$72)</f>
        <v>0.58619677642004275</v>
      </c>
      <c r="Y155" s="276">
        <f>IF(Y$72=0,0,Y$72/ISI_fec!Y$72)</f>
        <v>0.58673441648654723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0.52380179399430937</v>
      </c>
      <c r="C156" s="277">
        <f>IF(C$79=0,0,C$79/ISI_fec!C$79)</f>
        <v>0.5328609249053724</v>
      </c>
      <c r="D156" s="277">
        <f>IF(D$79=0,0,D$79/ISI_fec!D$79)</f>
        <v>0.52821100636584484</v>
      </c>
      <c r="E156" s="277">
        <f>IF(E$79=0,0,E$79/ISI_fec!E$79)</f>
        <v>0.52643931278411915</v>
      </c>
      <c r="F156" s="277">
        <f>IF(F$79=0,0,F$79/ISI_fec!F$79)</f>
        <v>0.52871392054420296</v>
      </c>
      <c r="G156" s="277">
        <f>IF(G$79=0,0,G$79/ISI_fec!G$79)</f>
        <v>0.51805548384760369</v>
      </c>
      <c r="H156" s="277">
        <f>IF(H$79=0,0,H$79/ISI_fec!H$79)</f>
        <v>0.52833649679964634</v>
      </c>
      <c r="I156" s="277">
        <f>IF(I$79=0,0,I$79/ISI_fec!I$79)</f>
        <v>0.53315551707231912</v>
      </c>
      <c r="J156" s="277">
        <f>IF(J$79=0,0,J$79/ISI_fec!J$79)</f>
        <v>0.53339724106891329</v>
      </c>
      <c r="K156" s="277">
        <f>IF(K$79=0,0,K$79/ISI_fec!K$79)</f>
        <v>0.53393459503285179</v>
      </c>
      <c r="L156" s="277">
        <f>IF(L$79=0,0,L$79/ISI_fec!L$79)</f>
        <v>0.53480771148417505</v>
      </c>
      <c r="M156" s="277">
        <f>IF(M$79=0,0,M$79/ISI_fec!M$79)</f>
        <v>0.53501290862080808</v>
      </c>
      <c r="N156" s="277">
        <f>IF(N$79=0,0,N$79/ISI_fec!N$79)</f>
        <v>0.53463744882920572</v>
      </c>
      <c r="O156" s="277">
        <f>IF(O$79=0,0,O$79/ISI_fec!O$79)</f>
        <v>0.54522796618757119</v>
      </c>
      <c r="P156" s="277">
        <f>IF(P$79=0,0,P$79/ISI_fec!P$79)</f>
        <v>0.54435252117080102</v>
      </c>
      <c r="Q156" s="277">
        <f>IF(Q$79=0,0,Q$79/ISI_fec!Q$79)</f>
        <v>0.54632057186147576</v>
      </c>
      <c r="R156" s="277">
        <f>IF(R$79=0,0,R$79/ISI_fec!R$79)</f>
        <v>0.54714770313969319</v>
      </c>
      <c r="S156" s="277">
        <f>IF(S$79=0,0,S$79/ISI_fec!S$79)</f>
        <v>0.56618564606451416</v>
      </c>
      <c r="T156" s="277">
        <f>IF(T$79=0,0,T$79/ISI_fec!T$79)</f>
        <v>0.56955910991547398</v>
      </c>
      <c r="U156" s="277">
        <f>IF(U$79=0,0,U$79/ISI_fec!U$79)</f>
        <v>0.56934073320272161</v>
      </c>
      <c r="V156" s="277">
        <f>IF(V$79=0,0,V$79/ISI_fec!V$79)</f>
        <v>0.56845338819284263</v>
      </c>
      <c r="W156" s="277">
        <f>IF(W$79=0,0,W$79/ISI_fec!W$79)</f>
        <v>0.57218978512659679</v>
      </c>
      <c r="X156" s="277">
        <f>IF(X$79=0,0,X$79/ISI_fec!X$79)</f>
        <v>0.5664570338337358</v>
      </c>
      <c r="Y156" s="277">
        <f>IF(Y$79=0,0,Y$79/ISI_fec!Y$79)</f>
        <v>0.56820580897000283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AT: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6021.5336621425777</v>
      </c>
      <c r="C5" s="223">
        <f t="shared" si="0"/>
        <v>5425.7457565026116</v>
      </c>
      <c r="D5" s="223">
        <f t="shared" si="0"/>
        <v>5611.1179252713291</v>
      </c>
      <c r="E5" s="223">
        <f t="shared" si="0"/>
        <v>5721.57425591419</v>
      </c>
      <c r="F5" s="223">
        <f t="shared" si="0"/>
        <v>5876.0958969169724</v>
      </c>
      <c r="G5" s="223">
        <f t="shared" si="0"/>
        <v>6207.8726581170313</v>
      </c>
      <c r="H5" s="223">
        <f t="shared" si="0"/>
        <v>6332.7925037080913</v>
      </c>
      <c r="I5" s="223">
        <f t="shared" si="0"/>
        <v>6531.6743526842447</v>
      </c>
      <c r="J5" s="223">
        <f t="shared" si="0"/>
        <v>6681.6973134183854</v>
      </c>
      <c r="K5" s="223">
        <f t="shared" si="0"/>
        <v>5234.9615336583011</v>
      </c>
      <c r="L5" s="223">
        <f t="shared" si="0"/>
        <v>6343.1769764640403</v>
      </c>
      <c r="M5" s="223">
        <f t="shared" si="0"/>
        <v>6519.0497673039017</v>
      </c>
      <c r="N5" s="223">
        <f t="shared" si="0"/>
        <v>6509.9636720179969</v>
      </c>
      <c r="O5" s="223">
        <f t="shared" si="0"/>
        <v>6963.5079380399438</v>
      </c>
      <c r="P5" s="223">
        <f t="shared" si="0"/>
        <v>6866.4705976299711</v>
      </c>
      <c r="Q5" s="223">
        <f t="shared" si="0"/>
        <v>6796.5990344967304</v>
      </c>
      <c r="R5" s="223">
        <f t="shared" si="0"/>
        <v>6598.4287469304127</v>
      </c>
      <c r="S5" s="223">
        <f t="shared" si="0"/>
        <v>7057.2284676082372</v>
      </c>
      <c r="T5" s="223">
        <f t="shared" si="0"/>
        <v>5986.7190782929247</v>
      </c>
      <c r="U5" s="223">
        <f t="shared" si="0"/>
        <v>6718.287174186723</v>
      </c>
      <c r="V5" s="223">
        <f t="shared" si="0"/>
        <v>6235.7336047588124</v>
      </c>
      <c r="W5" s="223">
        <f t="shared" si="0"/>
        <v>6630.7466580124428</v>
      </c>
      <c r="X5" s="223">
        <f t="shared" si="0"/>
        <v>6597.7776810133819</v>
      </c>
      <c r="Y5" s="223">
        <f t="shared" si="0"/>
        <v>6533.9791629497176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1.5141193801400401</v>
      </c>
      <c r="C10" s="260">
        <v>1.3804512036250991</v>
      </c>
      <c r="D10" s="260">
        <v>1.3711995089052831</v>
      </c>
      <c r="E10" s="260">
        <v>1.4347793319615629</v>
      </c>
      <c r="F10" s="260">
        <v>1.566652915914748</v>
      </c>
      <c r="G10" s="260">
        <v>1.5573794726147401</v>
      </c>
      <c r="H10" s="260">
        <v>1.5539727137274391</v>
      </c>
      <c r="I10" s="260">
        <v>1.508852744228748</v>
      </c>
      <c r="J10" s="260">
        <v>1.630861956792512</v>
      </c>
      <c r="K10" s="260">
        <v>1.4648565834552281</v>
      </c>
      <c r="L10" s="260">
        <v>1.5925435720258689</v>
      </c>
      <c r="M10" s="260">
        <v>1.569475778781259</v>
      </c>
      <c r="N10" s="260">
        <v>1.6213714021333041</v>
      </c>
      <c r="O10" s="260">
        <v>1.6257972731053569</v>
      </c>
      <c r="P10" s="260">
        <v>1.549308943359236</v>
      </c>
      <c r="Q10" s="260">
        <v>1.718222405682255</v>
      </c>
      <c r="R10" s="260">
        <v>1.6303763685761601</v>
      </c>
      <c r="S10" s="260">
        <v>1.6137005560681801</v>
      </c>
      <c r="T10" s="260">
        <v>1.4474562462609719</v>
      </c>
      <c r="U10" s="260">
        <v>1.5433999349477019</v>
      </c>
      <c r="V10" s="260">
        <v>1.458102420119072</v>
      </c>
      <c r="W10" s="260">
        <v>1.319098133220284</v>
      </c>
      <c r="X10" s="260">
        <v>1.4007518523558049</v>
      </c>
      <c r="Y10" s="260">
        <v>1.29049544184646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1.6024402979828421E-3</v>
      </c>
      <c r="H11" s="226">
        <v>1.21562869245562E-3</v>
      </c>
      <c r="I11" s="226">
        <v>7.7886397266878533E-4</v>
      </c>
      <c r="J11" s="226">
        <v>8.8365163603776949E-4</v>
      </c>
      <c r="K11" s="226">
        <v>1.9447344735555869E-3</v>
      </c>
      <c r="L11" s="226">
        <v>2.6339773886956451E-3</v>
      </c>
      <c r="M11" s="226">
        <v>2.5524523485420951E-3</v>
      </c>
      <c r="N11" s="226">
        <v>2.3603955059924779E-3</v>
      </c>
      <c r="O11" s="226">
        <v>1.485991439777102E-3</v>
      </c>
      <c r="P11" s="226">
        <v>1.3951830048128239E-3</v>
      </c>
      <c r="Q11" s="226">
        <v>9.2865534217121647E-3</v>
      </c>
      <c r="R11" s="226">
        <v>9.0375916449635472E-3</v>
      </c>
      <c r="S11" s="226">
        <v>8.8280476168906569E-3</v>
      </c>
      <c r="T11" s="226">
        <v>5.5838730158176411E-3</v>
      </c>
      <c r="U11" s="226">
        <v>9.7569693603799194E-3</v>
      </c>
      <c r="V11" s="226">
        <v>4.9388077635597006E-3</v>
      </c>
      <c r="W11" s="226">
        <v>5.1671751855426107E-2</v>
      </c>
      <c r="X11" s="226">
        <v>5.6186086545917738E-2</v>
      </c>
      <c r="Y11" s="226">
        <v>5.4296236703176418E-2</v>
      </c>
      <c r="DA11" s="69" t="s">
        <v>348</v>
      </c>
    </row>
    <row r="12" spans="1:105" ht="12" customHeight="1" x14ac:dyDescent="0.25">
      <c r="A12" s="37" t="s">
        <v>35</v>
      </c>
      <c r="B12" s="226">
        <v>1.5141193801400401</v>
      </c>
      <c r="C12" s="226">
        <v>1.3804512036250991</v>
      </c>
      <c r="D12" s="226">
        <v>1.3711995089052831</v>
      </c>
      <c r="E12" s="226">
        <v>1.4347793319615629</v>
      </c>
      <c r="F12" s="226">
        <v>1.566652915914748</v>
      </c>
      <c r="G12" s="226">
        <v>1.555777032316757</v>
      </c>
      <c r="H12" s="226">
        <v>1.552757085034983</v>
      </c>
      <c r="I12" s="226">
        <v>1.50807388025608</v>
      </c>
      <c r="J12" s="226">
        <v>1.629978305156474</v>
      </c>
      <c r="K12" s="226">
        <v>1.462911848981673</v>
      </c>
      <c r="L12" s="226">
        <v>1.589909594637174</v>
      </c>
      <c r="M12" s="226">
        <v>1.5669233264327169</v>
      </c>
      <c r="N12" s="226">
        <v>1.6190110066273109</v>
      </c>
      <c r="O12" s="226">
        <v>1.62431128166558</v>
      </c>
      <c r="P12" s="226">
        <v>1.5479137603544231</v>
      </c>
      <c r="Q12" s="226">
        <v>1.7089358522605429</v>
      </c>
      <c r="R12" s="226">
        <v>1.6213387769311971</v>
      </c>
      <c r="S12" s="226">
        <v>1.6048725084512889</v>
      </c>
      <c r="T12" s="226">
        <v>1.4418723732451539</v>
      </c>
      <c r="U12" s="226">
        <v>1.533642965587322</v>
      </c>
      <c r="V12" s="226">
        <v>1.4531636123555129</v>
      </c>
      <c r="W12" s="226">
        <v>1.2674263813648581</v>
      </c>
      <c r="X12" s="226">
        <v>1.344565765809888</v>
      </c>
      <c r="Y12" s="226">
        <v>1.236199205143284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536.77575268094313</v>
      </c>
      <c r="C16" s="261">
        <v>327.85318431341278</v>
      </c>
      <c r="D16" s="261">
        <v>290.89074979244691</v>
      </c>
      <c r="E16" s="261">
        <v>308.57752962161749</v>
      </c>
      <c r="F16" s="261">
        <v>279.53421274628221</v>
      </c>
      <c r="G16" s="261">
        <v>270.4523678105096</v>
      </c>
      <c r="H16" s="261">
        <v>287.45154160017393</v>
      </c>
      <c r="I16" s="261">
        <v>281.28430015749012</v>
      </c>
      <c r="J16" s="261">
        <v>317.72170480175532</v>
      </c>
      <c r="K16" s="261">
        <v>283.29608077870529</v>
      </c>
      <c r="L16" s="261">
        <v>292.58583229730078</v>
      </c>
      <c r="M16" s="261">
        <v>293.51394716812399</v>
      </c>
      <c r="N16" s="261">
        <v>293.02958281087803</v>
      </c>
      <c r="O16" s="261">
        <v>312.98851653053629</v>
      </c>
      <c r="P16" s="261">
        <v>294.41508201057701</v>
      </c>
      <c r="Q16" s="261">
        <v>297.89942952763948</v>
      </c>
      <c r="R16" s="261">
        <v>296.10413090418848</v>
      </c>
      <c r="S16" s="261">
        <v>299.52694564802732</v>
      </c>
      <c r="T16" s="261">
        <v>260.53868461721942</v>
      </c>
      <c r="U16" s="261">
        <v>281.69507209602631</v>
      </c>
      <c r="V16" s="261">
        <v>278.7752286068777</v>
      </c>
      <c r="W16" s="261">
        <v>278.39515685555318</v>
      </c>
      <c r="X16" s="261">
        <v>293.89845874358411</v>
      </c>
      <c r="Y16" s="261">
        <v>295.05357262295769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3.6594067697394652</v>
      </c>
      <c r="H17" s="230">
        <v>4.9843966426749979</v>
      </c>
      <c r="I17" s="230">
        <v>6.3267763416057186</v>
      </c>
      <c r="J17" s="230">
        <v>0.75518203748745594</v>
      </c>
      <c r="K17" s="230">
        <v>2.1012715695591841E-3</v>
      </c>
      <c r="L17" s="230">
        <v>3.8312268297925E-3</v>
      </c>
      <c r="M17" s="230">
        <v>1.9087135233575279E-3</v>
      </c>
      <c r="N17" s="230">
        <v>1.886973655681875E-3</v>
      </c>
      <c r="O17" s="230">
        <v>1.8939000001433519E-3</v>
      </c>
      <c r="P17" s="230">
        <v>1.9149382578305971E-3</v>
      </c>
      <c r="Q17" s="230">
        <v>2.8953246285970519E-3</v>
      </c>
      <c r="R17" s="230">
        <v>1.861096187478142E-3</v>
      </c>
      <c r="S17" s="230">
        <v>2.8199571779017251E-3</v>
      </c>
      <c r="T17" s="230">
        <v>1.73672385112623E-3</v>
      </c>
      <c r="U17" s="230">
        <v>2.0269895456759349E-3</v>
      </c>
      <c r="V17" s="230">
        <v>1.952772024842096E-3</v>
      </c>
      <c r="W17" s="230">
        <v>1.810097837614052E-3</v>
      </c>
      <c r="X17" s="230">
        <v>0.14554999019590589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9.8785076499351234</v>
      </c>
      <c r="C18" s="230">
        <v>6.5356700803538272</v>
      </c>
      <c r="D18" s="230">
        <v>4.1995789082082986</v>
      </c>
      <c r="E18" s="230">
        <v>3.0414826492066238</v>
      </c>
      <c r="F18" s="230">
        <v>5.2919854526814651</v>
      </c>
      <c r="G18" s="230">
        <v>7.9445336024637792</v>
      </c>
      <c r="H18" s="230">
        <v>8.248287774755978</v>
      </c>
      <c r="I18" s="230">
        <v>3.2573506897676849</v>
      </c>
      <c r="J18" s="230">
        <v>14.736433997046809</v>
      </c>
      <c r="K18" s="230">
        <v>3.4708993806197972</v>
      </c>
      <c r="L18" s="230">
        <v>4.1831451546815908</v>
      </c>
      <c r="M18" s="230">
        <v>4.2335339706711119</v>
      </c>
      <c r="N18" s="230">
        <v>2.4758574254598602</v>
      </c>
      <c r="O18" s="230">
        <v>1.157064313196476</v>
      </c>
      <c r="P18" s="230">
        <v>0.90746553625853477</v>
      </c>
      <c r="Q18" s="230">
        <v>0.93234757368534649</v>
      </c>
      <c r="R18" s="230">
        <v>0.85634901644304484</v>
      </c>
      <c r="S18" s="230">
        <v>0.65425882360770593</v>
      </c>
      <c r="T18" s="230">
        <v>0.32630284798261561</v>
      </c>
      <c r="U18" s="230">
        <v>0.2459213495406872</v>
      </c>
      <c r="V18" s="230">
        <v>0.1931153107758827</v>
      </c>
      <c r="W18" s="230">
        <v>0.39994651629152078</v>
      </c>
      <c r="X18" s="230">
        <v>0.42142770125941942</v>
      </c>
      <c r="Y18" s="230">
        <v>0.22679029655737309</v>
      </c>
      <c r="DA18" s="71" t="s">
        <v>355</v>
      </c>
    </row>
    <row r="19" spans="1:105" ht="12" customHeight="1" x14ac:dyDescent="0.25">
      <c r="A19" s="18" t="s">
        <v>35</v>
      </c>
      <c r="B19" s="230">
        <v>82.824447656911929</v>
      </c>
      <c r="C19" s="230">
        <v>92.167710303016321</v>
      </c>
      <c r="D19" s="230">
        <v>96.678011205493931</v>
      </c>
      <c r="E19" s="230">
        <v>93.81355443436</v>
      </c>
      <c r="F19" s="230">
        <v>112.66501905638989</v>
      </c>
      <c r="G19" s="230">
        <v>116.717594788352</v>
      </c>
      <c r="H19" s="230">
        <v>112.7096503482389</v>
      </c>
      <c r="I19" s="230">
        <v>116.48105416861399</v>
      </c>
      <c r="J19" s="230">
        <v>111.31678984336899</v>
      </c>
      <c r="K19" s="230">
        <v>110.8096909526065</v>
      </c>
      <c r="L19" s="230">
        <v>119.401516227155</v>
      </c>
      <c r="M19" s="230">
        <v>124.8199580813916</v>
      </c>
      <c r="N19" s="230">
        <v>135.4141386753729</v>
      </c>
      <c r="O19" s="230">
        <v>137.33691681132029</v>
      </c>
      <c r="P19" s="230">
        <v>144.66335764926961</v>
      </c>
      <c r="Q19" s="230">
        <v>152.91412374344301</v>
      </c>
      <c r="R19" s="230">
        <v>142.05641482619879</v>
      </c>
      <c r="S19" s="230">
        <v>146.32650184710809</v>
      </c>
      <c r="T19" s="230">
        <v>146.7830526531624</v>
      </c>
      <c r="U19" s="230">
        <v>149.14277402783591</v>
      </c>
      <c r="V19" s="230">
        <v>148.93311547383379</v>
      </c>
      <c r="W19" s="230">
        <v>126.1085366744168</v>
      </c>
      <c r="X19" s="230">
        <v>145.44139408928879</v>
      </c>
      <c r="Y19" s="230">
        <v>146.0819083580237</v>
      </c>
      <c r="DA19" s="71" t="s">
        <v>356</v>
      </c>
    </row>
    <row r="20" spans="1:105" ht="12" customHeight="1" x14ac:dyDescent="0.25">
      <c r="A20" s="18" t="s">
        <v>36</v>
      </c>
      <c r="B20" s="230">
        <v>444.07279737409613</v>
      </c>
      <c r="C20" s="230">
        <v>229.14980393004271</v>
      </c>
      <c r="D20" s="230">
        <v>190.0131596787447</v>
      </c>
      <c r="E20" s="230">
        <v>211.72249253805089</v>
      </c>
      <c r="F20" s="230">
        <v>161.5772082372109</v>
      </c>
      <c r="G20" s="230">
        <v>142.1308326499543</v>
      </c>
      <c r="H20" s="230">
        <v>161.50920683450411</v>
      </c>
      <c r="I20" s="230">
        <v>155.21911895750259</v>
      </c>
      <c r="J20" s="230">
        <v>190.91329892385201</v>
      </c>
      <c r="K20" s="230">
        <v>169.01338917390939</v>
      </c>
      <c r="L20" s="230">
        <v>168.99733968863441</v>
      </c>
      <c r="M20" s="230">
        <v>164.45854640253799</v>
      </c>
      <c r="N20" s="230">
        <v>155.13769973638949</v>
      </c>
      <c r="O20" s="230">
        <v>174.4926415060194</v>
      </c>
      <c r="P20" s="230">
        <v>148.84234388679101</v>
      </c>
      <c r="Q20" s="230">
        <v>144.0500628858826</v>
      </c>
      <c r="R20" s="230">
        <v>153.1895059653593</v>
      </c>
      <c r="S20" s="230">
        <v>152.54336502013351</v>
      </c>
      <c r="T20" s="230">
        <v>113.4275923922232</v>
      </c>
      <c r="U20" s="230">
        <v>132.30434972910399</v>
      </c>
      <c r="V20" s="230">
        <v>129.64704505024321</v>
      </c>
      <c r="W20" s="230">
        <v>151.8848635670073</v>
      </c>
      <c r="X20" s="230">
        <v>147.89008696283989</v>
      </c>
      <c r="Y20" s="230">
        <v>148.74487396837671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1360.2875320237899</v>
      </c>
      <c r="C22" s="261">
        <v>975.55021848791114</v>
      </c>
      <c r="D22" s="261">
        <v>996.83482305005475</v>
      </c>
      <c r="E22" s="261">
        <v>1031.6563105966429</v>
      </c>
      <c r="F22" s="261">
        <v>1048.9925452113141</v>
      </c>
      <c r="G22" s="261">
        <v>1005.447241639522</v>
      </c>
      <c r="H22" s="261">
        <v>1054.241582046368</v>
      </c>
      <c r="I22" s="261">
        <v>1011.472764361875</v>
      </c>
      <c r="J22" s="261">
        <v>1089.6941598185749</v>
      </c>
      <c r="K22" s="261">
        <v>966.80919937686735</v>
      </c>
      <c r="L22" s="261">
        <v>1008.370659402229</v>
      </c>
      <c r="M22" s="261">
        <v>1022.68183308249</v>
      </c>
      <c r="N22" s="261">
        <v>1021.792022475626</v>
      </c>
      <c r="O22" s="261">
        <v>1074.574446229979</v>
      </c>
      <c r="P22" s="261">
        <v>1061.646807321637</v>
      </c>
      <c r="Q22" s="261">
        <v>1080.6306636847789</v>
      </c>
      <c r="R22" s="261">
        <v>1071.369013036923</v>
      </c>
      <c r="S22" s="261">
        <v>1066.310942841345</v>
      </c>
      <c r="T22" s="261">
        <v>906.73643580143153</v>
      </c>
      <c r="U22" s="261">
        <v>1109.9993391422699</v>
      </c>
      <c r="V22" s="261">
        <v>1118.674352655242</v>
      </c>
      <c r="W22" s="261">
        <v>872.85430275832459</v>
      </c>
      <c r="X22" s="261">
        <v>1007.5612847260441</v>
      </c>
      <c r="Y22" s="261">
        <v>1112.391943356439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4.2315433729862439</v>
      </c>
      <c r="H23" s="230">
        <v>5.7521079276571898</v>
      </c>
      <c r="I23" s="230">
        <v>7.801345634923555</v>
      </c>
      <c r="J23" s="230">
        <v>0.91381682715269563</v>
      </c>
      <c r="K23" s="230">
        <v>2.5580692759821981E-3</v>
      </c>
      <c r="L23" s="230">
        <v>4.9528401407466834E-3</v>
      </c>
      <c r="M23" s="230">
        <v>2.4683149621896761E-3</v>
      </c>
      <c r="N23" s="230">
        <v>2.487044012638895E-3</v>
      </c>
      <c r="O23" s="230">
        <v>2.4534498431779631E-3</v>
      </c>
      <c r="P23" s="230">
        <v>2.4498248296010178E-3</v>
      </c>
      <c r="Q23" s="230">
        <v>3.8847215560925022E-3</v>
      </c>
      <c r="R23" s="230">
        <v>2.5175492390349958E-3</v>
      </c>
      <c r="S23" s="230">
        <v>3.867012461578665E-3</v>
      </c>
      <c r="T23" s="230">
        <v>2.660662078163839E-3</v>
      </c>
      <c r="U23" s="230">
        <v>2.6385984809565309E-3</v>
      </c>
      <c r="V23" s="230">
        <v>2.385968977906452E-3</v>
      </c>
      <c r="W23" s="230">
        <v>2.9422217291311709E-3</v>
      </c>
      <c r="X23" s="230">
        <v>0.19713053778858169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617.2496504652197</v>
      </c>
      <c r="C24" s="230">
        <v>424.35934779051439</v>
      </c>
      <c r="D24" s="230">
        <v>572.7364454115085</v>
      </c>
      <c r="E24" s="230">
        <v>599.44436844203085</v>
      </c>
      <c r="F24" s="230">
        <v>640.99015277271371</v>
      </c>
      <c r="G24" s="230">
        <v>692.71050677293567</v>
      </c>
      <c r="H24" s="230">
        <v>722.51591697805247</v>
      </c>
      <c r="I24" s="230">
        <v>664.63008671330283</v>
      </c>
      <c r="J24" s="230">
        <v>705.23130743735965</v>
      </c>
      <c r="K24" s="230">
        <v>621.9270762164582</v>
      </c>
      <c r="L24" s="230">
        <v>630.12867081855291</v>
      </c>
      <c r="M24" s="230">
        <v>643.11472752124075</v>
      </c>
      <c r="N24" s="230">
        <v>635.57705478837636</v>
      </c>
      <c r="O24" s="230">
        <v>669.11395373289702</v>
      </c>
      <c r="P24" s="230">
        <v>684.99477941989107</v>
      </c>
      <c r="Q24" s="230">
        <v>680.93236249827783</v>
      </c>
      <c r="R24" s="230">
        <v>670.82188686012853</v>
      </c>
      <c r="S24" s="230">
        <v>655.56909169686583</v>
      </c>
      <c r="T24" s="230">
        <v>507.59100021235122</v>
      </c>
      <c r="U24" s="230">
        <v>743.30766531932716</v>
      </c>
      <c r="V24" s="230">
        <v>778.05648287672818</v>
      </c>
      <c r="W24" s="230">
        <v>420.33717204622371</v>
      </c>
      <c r="X24" s="230">
        <v>609.50999561652645</v>
      </c>
      <c r="Y24" s="230">
        <v>749.6951131760394</v>
      </c>
      <c r="DA24" s="71" t="s">
        <v>361</v>
      </c>
    </row>
    <row r="25" spans="1:105" ht="12" customHeight="1" x14ac:dyDescent="0.25">
      <c r="A25" s="18" t="s">
        <v>32</v>
      </c>
      <c r="B25" s="230">
        <v>13.674435479821019</v>
      </c>
      <c r="C25" s="230">
        <v>10.98785021632554</v>
      </c>
      <c r="D25" s="230">
        <v>6.122692464462963</v>
      </c>
      <c r="E25" s="230">
        <v>4.2600805199752863</v>
      </c>
      <c r="F25" s="230">
        <v>7.7240732153385556</v>
      </c>
      <c r="G25" s="230">
        <v>9.1866361495979767</v>
      </c>
      <c r="H25" s="230">
        <v>9.5187130760342562</v>
      </c>
      <c r="I25" s="230">
        <v>4.0165349955432319</v>
      </c>
      <c r="J25" s="230">
        <v>17.831993731643969</v>
      </c>
      <c r="K25" s="230">
        <v>4.2254419629594944</v>
      </c>
      <c r="L25" s="230">
        <v>5.4077845445134081</v>
      </c>
      <c r="M25" s="230">
        <v>5.4747321244752367</v>
      </c>
      <c r="N25" s="230">
        <v>3.263196795353458</v>
      </c>
      <c r="O25" s="230">
        <v>1.498917185460604</v>
      </c>
      <c r="P25" s="230">
        <v>1.160941661509187</v>
      </c>
      <c r="Q25" s="230">
        <v>1.2509515104083599</v>
      </c>
      <c r="R25" s="230">
        <v>1.158403756452741</v>
      </c>
      <c r="S25" s="230">
        <v>0.89718632744322013</v>
      </c>
      <c r="T25" s="230">
        <v>0.49989617696630789</v>
      </c>
      <c r="U25" s="230">
        <v>0.32012385101692969</v>
      </c>
      <c r="V25" s="230">
        <v>0.23595541866044401</v>
      </c>
      <c r="W25" s="230">
        <v>0.65009266696562307</v>
      </c>
      <c r="X25" s="230">
        <v>0.57077481954108678</v>
      </c>
      <c r="Y25" s="230">
        <v>0.27878368306404228</v>
      </c>
      <c r="DA25" s="71" t="s">
        <v>362</v>
      </c>
    </row>
    <row r="26" spans="1:105" ht="12" customHeight="1" x14ac:dyDescent="0.25">
      <c r="A26" s="18" t="s">
        <v>35</v>
      </c>
      <c r="B26" s="230">
        <v>114.6506745524152</v>
      </c>
      <c r="C26" s="230">
        <v>154.95350639492511</v>
      </c>
      <c r="D26" s="230">
        <v>140.9497817817367</v>
      </c>
      <c r="E26" s="230">
        <v>131.40081396147639</v>
      </c>
      <c r="F26" s="230">
        <v>164.44354652526849</v>
      </c>
      <c r="G26" s="230">
        <v>134.9660193071972</v>
      </c>
      <c r="H26" s="230">
        <v>130.06951889439509</v>
      </c>
      <c r="I26" s="230">
        <v>143.62906390634049</v>
      </c>
      <c r="J26" s="230">
        <v>134.70017910109601</v>
      </c>
      <c r="K26" s="230">
        <v>134.89872989925371</v>
      </c>
      <c r="L26" s="230">
        <v>154.35698503601751</v>
      </c>
      <c r="M26" s="230">
        <v>161.41498781348361</v>
      </c>
      <c r="N26" s="230">
        <v>178.4767486314166</v>
      </c>
      <c r="O26" s="230">
        <v>177.91289771781749</v>
      </c>
      <c r="P26" s="230">
        <v>185.07118130488789</v>
      </c>
      <c r="Q26" s="230">
        <v>205.16828644012509</v>
      </c>
      <c r="R26" s="230">
        <v>192.16310336455231</v>
      </c>
      <c r="S26" s="230">
        <v>200.65780095391949</v>
      </c>
      <c r="T26" s="230">
        <v>224.87173286538231</v>
      </c>
      <c r="U26" s="230">
        <v>194.1440190626451</v>
      </c>
      <c r="V26" s="230">
        <v>181.97198074478811</v>
      </c>
      <c r="W26" s="230">
        <v>204.9829954614404</v>
      </c>
      <c r="X26" s="230">
        <v>196.9834569892607</v>
      </c>
      <c r="Y26" s="230">
        <v>179.5722879650238</v>
      </c>
      <c r="DA26" s="71" t="s">
        <v>363</v>
      </c>
    </row>
    <row r="27" spans="1:105" ht="12" customHeight="1" x14ac:dyDescent="0.25">
      <c r="A27" s="18" t="s">
        <v>36</v>
      </c>
      <c r="B27" s="230">
        <v>614.71277152633411</v>
      </c>
      <c r="C27" s="230">
        <v>385.24951408614612</v>
      </c>
      <c r="D27" s="230">
        <v>277.02590339234649</v>
      </c>
      <c r="E27" s="230">
        <v>296.55104767316038</v>
      </c>
      <c r="F27" s="230">
        <v>235.83477269799329</v>
      </c>
      <c r="G27" s="230">
        <v>164.35253603680439</v>
      </c>
      <c r="H27" s="230">
        <v>186.38532517022881</v>
      </c>
      <c r="I27" s="230">
        <v>191.3957331117644</v>
      </c>
      <c r="J27" s="230">
        <v>231.01686272132301</v>
      </c>
      <c r="K27" s="230">
        <v>205.75539322892001</v>
      </c>
      <c r="L27" s="230">
        <v>218.47226616300449</v>
      </c>
      <c r="M27" s="230">
        <v>212.67491730832791</v>
      </c>
      <c r="N27" s="230">
        <v>204.47253521646729</v>
      </c>
      <c r="O27" s="230">
        <v>226.04622414396101</v>
      </c>
      <c r="P27" s="230">
        <v>190.41745511051931</v>
      </c>
      <c r="Q27" s="230">
        <v>193.27517851441169</v>
      </c>
      <c r="R27" s="230">
        <v>207.22310150655039</v>
      </c>
      <c r="S27" s="230">
        <v>209.18299685065529</v>
      </c>
      <c r="T27" s="230">
        <v>173.77114588465349</v>
      </c>
      <c r="U27" s="230">
        <v>172.22489231079979</v>
      </c>
      <c r="V27" s="230">
        <v>158.40754764608721</v>
      </c>
      <c r="W27" s="230">
        <v>246.88110036196571</v>
      </c>
      <c r="X27" s="230">
        <v>200.29992676292741</v>
      </c>
      <c r="Y27" s="230">
        <v>182.84575853231189</v>
      </c>
      <c r="DA27" s="71" t="s">
        <v>364</v>
      </c>
    </row>
    <row r="28" spans="1:105" ht="12" customHeight="1" x14ac:dyDescent="0.25">
      <c r="A28" s="57" t="s">
        <v>179</v>
      </c>
      <c r="B28" s="261">
        <v>354.39461604110102</v>
      </c>
      <c r="C28" s="261">
        <v>313.71030237420342</v>
      </c>
      <c r="D28" s="261">
        <v>306.49621754394298</v>
      </c>
      <c r="E28" s="261">
        <v>318.5007359907471</v>
      </c>
      <c r="F28" s="261">
        <v>350.84270722583301</v>
      </c>
      <c r="G28" s="261">
        <v>396.83503226627528</v>
      </c>
      <c r="H28" s="261">
        <v>396.54326139349018</v>
      </c>
      <c r="I28" s="261">
        <v>378.97555399981559</v>
      </c>
      <c r="J28" s="261">
        <v>403.95789249396222</v>
      </c>
      <c r="K28" s="261">
        <v>357.56027424661602</v>
      </c>
      <c r="L28" s="261">
        <v>387.08580821428211</v>
      </c>
      <c r="M28" s="261">
        <v>397.41744656831469</v>
      </c>
      <c r="N28" s="261">
        <v>412.68272314450559</v>
      </c>
      <c r="O28" s="261">
        <v>419.04899024962958</v>
      </c>
      <c r="P28" s="261">
        <v>426.07254509025381</v>
      </c>
      <c r="Q28" s="261">
        <v>442.41745952451811</v>
      </c>
      <c r="R28" s="261">
        <v>432.23416639652498</v>
      </c>
      <c r="S28" s="261">
        <v>447.04496725302801</v>
      </c>
      <c r="T28" s="261">
        <v>427.20397789207669</v>
      </c>
      <c r="U28" s="261">
        <v>445.74736218276632</v>
      </c>
      <c r="V28" s="261">
        <v>434.69191551855602</v>
      </c>
      <c r="W28" s="261">
        <v>401.34586502576133</v>
      </c>
      <c r="X28" s="261">
        <v>452.98078716063168</v>
      </c>
      <c r="Y28" s="261">
        <v>455.22611018641072</v>
      </c>
      <c r="DA28" s="70" t="s">
        <v>365</v>
      </c>
    </row>
    <row r="29" spans="1:105" ht="12" customHeight="1" x14ac:dyDescent="0.25">
      <c r="A29" s="60" t="s">
        <v>181</v>
      </c>
      <c r="B29" s="262">
        <v>354.39461604110102</v>
      </c>
      <c r="C29" s="262">
        <v>313.71030237420342</v>
      </c>
      <c r="D29" s="262">
        <v>306.49621754394298</v>
      </c>
      <c r="E29" s="262">
        <v>318.5007359907471</v>
      </c>
      <c r="F29" s="262">
        <v>350.84270722583301</v>
      </c>
      <c r="G29" s="262">
        <v>396.83503226627528</v>
      </c>
      <c r="H29" s="262">
        <v>396.54326139349018</v>
      </c>
      <c r="I29" s="262">
        <v>378.97555399981559</v>
      </c>
      <c r="J29" s="262">
        <v>403.95789249396222</v>
      </c>
      <c r="K29" s="262">
        <v>357.56027424661602</v>
      </c>
      <c r="L29" s="262">
        <v>387.08580821428211</v>
      </c>
      <c r="M29" s="262">
        <v>397.41744656831469</v>
      </c>
      <c r="N29" s="262">
        <v>412.68272314450559</v>
      </c>
      <c r="O29" s="262">
        <v>419.04899024962958</v>
      </c>
      <c r="P29" s="262">
        <v>426.07254509025381</v>
      </c>
      <c r="Q29" s="262">
        <v>442.41745952451811</v>
      </c>
      <c r="R29" s="262">
        <v>432.23416639652498</v>
      </c>
      <c r="S29" s="262">
        <v>447.04496725302801</v>
      </c>
      <c r="T29" s="262">
        <v>427.20397789207669</v>
      </c>
      <c r="U29" s="262">
        <v>445.74736218276632</v>
      </c>
      <c r="V29" s="262">
        <v>434.69191551855602</v>
      </c>
      <c r="W29" s="262">
        <v>401.34586502576133</v>
      </c>
      <c r="X29" s="262">
        <v>452.98078716063168</v>
      </c>
      <c r="Y29" s="262">
        <v>455.22611018641072</v>
      </c>
      <c r="DA29" s="72" t="s">
        <v>366</v>
      </c>
    </row>
    <row r="30" spans="1:105" ht="12" customHeight="1" x14ac:dyDescent="0.25">
      <c r="A30" s="59" t="s">
        <v>31</v>
      </c>
      <c r="B30" s="230">
        <v>2.047527627179647</v>
      </c>
      <c r="C30" s="230">
        <v>0</v>
      </c>
      <c r="D30" s="230">
        <v>0</v>
      </c>
      <c r="E30" s="230">
        <v>0</v>
      </c>
      <c r="F30" s="230">
        <v>0</v>
      </c>
      <c r="G30" s="230">
        <v>0.4681571820671081</v>
      </c>
      <c r="H30" s="230">
        <v>0.49390595961954242</v>
      </c>
      <c r="I30" s="230">
        <v>0.49755932391030577</v>
      </c>
      <c r="J30" s="230">
        <v>0.48416915078404421</v>
      </c>
      <c r="K30" s="230">
        <v>0.49870974916789501</v>
      </c>
      <c r="L30" s="230">
        <v>0.4558518058200699</v>
      </c>
      <c r="M30" s="230">
        <v>0.35894219270004463</v>
      </c>
      <c r="N30" s="230">
        <v>0.30832093815449041</v>
      </c>
      <c r="O30" s="230">
        <v>0.43786873733114828</v>
      </c>
      <c r="P30" s="230">
        <v>0.30856140095701862</v>
      </c>
      <c r="Q30" s="230">
        <v>0.32036478670629431</v>
      </c>
      <c r="R30" s="230">
        <v>0.32123189501446009</v>
      </c>
      <c r="S30" s="230">
        <v>0.32035542720403781</v>
      </c>
      <c r="T30" s="230">
        <v>0.30557358553746489</v>
      </c>
      <c r="U30" s="230">
        <v>0.32177079583663082</v>
      </c>
      <c r="V30" s="230">
        <v>0.2905571709037037</v>
      </c>
      <c r="W30" s="230">
        <v>0.47076515705985938</v>
      </c>
      <c r="X30" s="230">
        <v>0.51775759538750254</v>
      </c>
      <c r="Y30" s="230">
        <v>0.96987107083511315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0.38186955519425442</v>
      </c>
      <c r="H31" s="230">
        <v>0.28870663130911622</v>
      </c>
      <c r="I31" s="230">
        <v>0.19005675731236971</v>
      </c>
      <c r="J31" s="230">
        <v>0.19306936440002029</v>
      </c>
      <c r="K31" s="230">
        <v>0.4596540482104165</v>
      </c>
      <c r="L31" s="230">
        <v>0.61785391541987555</v>
      </c>
      <c r="M31" s="230">
        <v>0.62458991817183884</v>
      </c>
      <c r="N31" s="230">
        <v>0.58957162580466282</v>
      </c>
      <c r="O31" s="230">
        <v>0.37942014814987279</v>
      </c>
      <c r="P31" s="230">
        <v>0.38102082341061572</v>
      </c>
      <c r="Q31" s="230">
        <v>2.375019230021528</v>
      </c>
      <c r="R31" s="230">
        <v>2.3799361718524068</v>
      </c>
      <c r="S31" s="230">
        <v>2.433070393255246</v>
      </c>
      <c r="T31" s="230">
        <v>1.6432133663575019</v>
      </c>
      <c r="U31" s="230">
        <v>2.8112575224363412</v>
      </c>
      <c r="V31" s="230">
        <v>1.4694824520953369</v>
      </c>
      <c r="W31" s="230">
        <v>15.655386177064029</v>
      </c>
      <c r="X31" s="230">
        <v>18.098576946120779</v>
      </c>
      <c r="Y31" s="230">
        <v>19.08397181500683</v>
      </c>
      <c r="DA31" s="71" t="s">
        <v>368</v>
      </c>
    </row>
    <row r="32" spans="1:105" ht="12" customHeight="1" x14ac:dyDescent="0.25">
      <c r="A32" s="59" t="s">
        <v>32</v>
      </c>
      <c r="B32" s="230">
        <v>37.546412590712798</v>
      </c>
      <c r="C32" s="230">
        <v>20.772409507782928</v>
      </c>
      <c r="D32" s="230">
        <v>12.75957374866285</v>
      </c>
      <c r="E32" s="230">
        <v>10.001694196240811</v>
      </c>
      <c r="F32" s="230">
        <v>15.74009538938153</v>
      </c>
      <c r="G32" s="230">
        <v>25.235540441236559</v>
      </c>
      <c r="H32" s="230">
        <v>26.98746169042948</v>
      </c>
      <c r="I32" s="230">
        <v>10.290904384164</v>
      </c>
      <c r="J32" s="230">
        <v>47.146106688773862</v>
      </c>
      <c r="K32" s="230">
        <v>10.83061739965683</v>
      </c>
      <c r="L32" s="230">
        <v>13.065898616683389</v>
      </c>
      <c r="M32" s="230">
        <v>13.004812324680421</v>
      </c>
      <c r="N32" s="230">
        <v>7.3937236878232042</v>
      </c>
      <c r="O32" s="230">
        <v>3.4941661173045491</v>
      </c>
      <c r="P32" s="230">
        <v>2.651770252204714</v>
      </c>
      <c r="Q32" s="230">
        <v>2.6648242672429041</v>
      </c>
      <c r="R32" s="230">
        <v>2.5738090199868</v>
      </c>
      <c r="S32" s="230">
        <v>1.9776851059285701</v>
      </c>
      <c r="T32" s="230">
        <v>0.94325734383420767</v>
      </c>
      <c r="U32" s="230">
        <v>0.72862484028689356</v>
      </c>
      <c r="V32" s="230">
        <v>0.56063761095868014</v>
      </c>
      <c r="W32" s="230">
        <v>1.2178415123793309</v>
      </c>
      <c r="X32" s="230">
        <v>1.2549682676435441</v>
      </c>
      <c r="Y32" s="230">
        <v>0.67455215214266573</v>
      </c>
      <c r="DA32" s="71" t="s">
        <v>369</v>
      </c>
    </row>
    <row r="33" spans="1:105" ht="12" customHeight="1" x14ac:dyDescent="0.25">
      <c r="A33" s="59" t="s">
        <v>35</v>
      </c>
      <c r="B33" s="230">
        <v>314.80067582320851</v>
      </c>
      <c r="C33" s="230">
        <v>292.9378928664205</v>
      </c>
      <c r="D33" s="230">
        <v>293.73664379528009</v>
      </c>
      <c r="E33" s="230">
        <v>308.4990417945063</v>
      </c>
      <c r="F33" s="230">
        <v>335.1026118364515</v>
      </c>
      <c r="G33" s="230">
        <v>370.74946508777742</v>
      </c>
      <c r="H33" s="230">
        <v>368.77318711213212</v>
      </c>
      <c r="I33" s="230">
        <v>367.99703353442902</v>
      </c>
      <c r="J33" s="230">
        <v>356.13454729000432</v>
      </c>
      <c r="K33" s="230">
        <v>345.77129304958089</v>
      </c>
      <c r="L33" s="230">
        <v>372.94620387635882</v>
      </c>
      <c r="M33" s="230">
        <v>383.42910213276252</v>
      </c>
      <c r="N33" s="230">
        <v>404.39110689272331</v>
      </c>
      <c r="O33" s="230">
        <v>414.737535246844</v>
      </c>
      <c r="P33" s="230">
        <v>422.7311926136814</v>
      </c>
      <c r="Q33" s="230">
        <v>437.05725124054732</v>
      </c>
      <c r="R33" s="230">
        <v>426.95918930967139</v>
      </c>
      <c r="S33" s="230">
        <v>442.31385632664018</v>
      </c>
      <c r="T33" s="230">
        <v>424.3119335963475</v>
      </c>
      <c r="U33" s="230">
        <v>441.88570902420639</v>
      </c>
      <c r="V33" s="230">
        <v>432.37123828459818</v>
      </c>
      <c r="W33" s="230">
        <v>384.0018721792581</v>
      </c>
      <c r="X33" s="230">
        <v>433.10948435147992</v>
      </c>
      <c r="Y33" s="230">
        <v>434.49771514842598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223.87986178146696</v>
      </c>
      <c r="C35" s="261">
        <f t="shared" si="1"/>
        <v>151.72772634675306</v>
      </c>
      <c r="D35" s="261">
        <f t="shared" si="1"/>
        <v>155.87637627758227</v>
      </c>
      <c r="E35" s="261">
        <f t="shared" si="1"/>
        <v>160.11691051153542</v>
      </c>
      <c r="F35" s="261">
        <f t="shared" si="1"/>
        <v>159.9658179166056</v>
      </c>
      <c r="G35" s="261">
        <f t="shared" si="1"/>
        <v>153.68661565199267</v>
      </c>
      <c r="H35" s="261">
        <f t="shared" si="1"/>
        <v>158.26958506800543</v>
      </c>
      <c r="I35" s="261">
        <f t="shared" si="1"/>
        <v>159.77678781822874</v>
      </c>
      <c r="J35" s="261">
        <f t="shared" si="1"/>
        <v>168.51020573089752</v>
      </c>
      <c r="K35" s="261">
        <f t="shared" si="1"/>
        <v>151.45494335316909</v>
      </c>
      <c r="L35" s="261">
        <f t="shared" si="1"/>
        <v>162.53208079145662</v>
      </c>
      <c r="M35" s="261">
        <f t="shared" si="1"/>
        <v>164.339217026477</v>
      </c>
      <c r="N35" s="261">
        <f t="shared" si="1"/>
        <v>168.75070554586753</v>
      </c>
      <c r="O35" s="261">
        <f t="shared" si="1"/>
        <v>174.09988246969624</v>
      </c>
      <c r="P35" s="261">
        <f t="shared" si="1"/>
        <v>171.91583858510677</v>
      </c>
      <c r="Q35" s="261">
        <f t="shared" si="1"/>
        <v>176.07348599440681</v>
      </c>
      <c r="R35" s="261">
        <f t="shared" si="1"/>
        <v>171.55951006103476</v>
      </c>
      <c r="S35" s="261">
        <f t="shared" si="1"/>
        <v>176.28965970236754</v>
      </c>
      <c r="T35" s="261">
        <f t="shared" si="1"/>
        <v>163.99148553785352</v>
      </c>
      <c r="U35" s="261">
        <f t="shared" si="1"/>
        <v>173.528007714561</v>
      </c>
      <c r="V35" s="261">
        <f t="shared" si="1"/>
        <v>169.42454700738782</v>
      </c>
      <c r="W35" s="261">
        <f t="shared" si="1"/>
        <v>159.2340469506552</v>
      </c>
      <c r="X35" s="261">
        <f t="shared" si="1"/>
        <v>170.15466446643288</v>
      </c>
      <c r="Y35" s="261">
        <f t="shared" si="1"/>
        <v>172.55931882060804</v>
      </c>
      <c r="DA35" s="70"/>
    </row>
    <row r="36" spans="1:105" ht="12" customHeight="1" x14ac:dyDescent="0.25">
      <c r="A36" s="60" t="s">
        <v>190</v>
      </c>
      <c r="B36" s="262">
        <v>79.036326577344553</v>
      </c>
      <c r="C36" s="262">
        <v>71.783462588505145</v>
      </c>
      <c r="D36" s="262">
        <v>71.302374463074713</v>
      </c>
      <c r="E36" s="262">
        <v>74.608525262001265</v>
      </c>
      <c r="F36" s="262">
        <v>81.465951627566895</v>
      </c>
      <c r="G36" s="262">
        <v>91.533132665136421</v>
      </c>
      <c r="H36" s="262">
        <v>91.186830060420817</v>
      </c>
      <c r="I36" s="262">
        <v>89.17619373708402</v>
      </c>
      <c r="J36" s="262">
        <v>90.128521492897477</v>
      </c>
      <c r="K36" s="262">
        <v>84.008523312780198</v>
      </c>
      <c r="L36" s="262">
        <v>90.738963042933008</v>
      </c>
      <c r="M36" s="262">
        <v>93.223229123857891</v>
      </c>
      <c r="N36" s="262">
        <v>97.632850666086554</v>
      </c>
      <c r="O36" s="262">
        <v>99.668736495891423</v>
      </c>
      <c r="P36" s="262">
        <v>101.46415365662899</v>
      </c>
      <c r="Q36" s="262">
        <v>105.36417798959199</v>
      </c>
      <c r="R36" s="262">
        <v>102.9387403150878</v>
      </c>
      <c r="S36" s="262">
        <v>106.5606854316832</v>
      </c>
      <c r="T36" s="262">
        <v>101.9550262507933</v>
      </c>
      <c r="U36" s="262">
        <v>106.4142594061575</v>
      </c>
      <c r="V36" s="262">
        <v>103.7960058893504</v>
      </c>
      <c r="W36" s="262">
        <v>95.737865101793091</v>
      </c>
      <c r="X36" s="262">
        <v>108.08158897142501</v>
      </c>
      <c r="Y36" s="262">
        <v>108.6905149242527</v>
      </c>
      <c r="DA36" s="72" t="s">
        <v>372</v>
      </c>
    </row>
    <row r="37" spans="1:105" ht="12" customHeight="1" x14ac:dyDescent="0.25">
      <c r="A37" s="59" t="s">
        <v>31</v>
      </c>
      <c r="B37" s="230">
        <v>0.5107463462176296</v>
      </c>
      <c r="C37" s="230">
        <v>0</v>
      </c>
      <c r="D37" s="230">
        <v>0</v>
      </c>
      <c r="E37" s="230">
        <v>0</v>
      </c>
      <c r="F37" s="230">
        <v>0</v>
      </c>
      <c r="G37" s="230">
        <v>0.1153174167268806</v>
      </c>
      <c r="H37" s="230">
        <v>0.1218698741620189</v>
      </c>
      <c r="I37" s="230">
        <v>0.1203479632552468</v>
      </c>
      <c r="J37" s="230">
        <v>0.1222982296231178</v>
      </c>
      <c r="K37" s="230">
        <v>0.12083151458767211</v>
      </c>
      <c r="L37" s="230">
        <v>0.11059176022437919</v>
      </c>
      <c r="M37" s="230">
        <v>8.704643732153898E-2</v>
      </c>
      <c r="N37" s="230">
        <v>7.4273548387494365E-2</v>
      </c>
      <c r="O37" s="230">
        <v>0.1050206164540881</v>
      </c>
      <c r="P37" s="230">
        <v>7.3940447091152717E-2</v>
      </c>
      <c r="Q37" s="230">
        <v>7.6758999723495591E-2</v>
      </c>
      <c r="R37" s="230">
        <v>7.6961269649641451E-2</v>
      </c>
      <c r="S37" s="230">
        <v>7.6701423074588562E-2</v>
      </c>
      <c r="T37" s="230">
        <v>7.3088514688735701E-2</v>
      </c>
      <c r="U37" s="230">
        <v>7.6942829737826623E-2</v>
      </c>
      <c r="V37" s="230">
        <v>6.9469018605779753E-2</v>
      </c>
      <c r="W37" s="230">
        <v>0.11263907662721841</v>
      </c>
      <c r="X37" s="230">
        <v>0.1238805958637537</v>
      </c>
      <c r="Y37" s="230">
        <v>0.23191161538436009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9.4062875287325973E-2</v>
      </c>
      <c r="H38" s="230">
        <v>7.1237530428839638E-2</v>
      </c>
      <c r="I38" s="230">
        <v>4.5970284439014353E-2</v>
      </c>
      <c r="J38" s="230">
        <v>4.8768165882412548E-2</v>
      </c>
      <c r="K38" s="230">
        <v>0.1113687769775706</v>
      </c>
      <c r="L38" s="230">
        <v>0.1498942226298412</v>
      </c>
      <c r="M38" s="230">
        <v>0.15146819813753079</v>
      </c>
      <c r="N38" s="230">
        <v>0.1420259582083741</v>
      </c>
      <c r="O38" s="230">
        <v>9.1002016030356375E-2</v>
      </c>
      <c r="P38" s="230">
        <v>9.1303869980628075E-2</v>
      </c>
      <c r="Q38" s="230">
        <v>0.56905161860892328</v>
      </c>
      <c r="R38" s="230">
        <v>0.57018905131641284</v>
      </c>
      <c r="S38" s="230">
        <v>0.58254034661465537</v>
      </c>
      <c r="T38" s="230">
        <v>0.39303143317347439</v>
      </c>
      <c r="U38" s="230">
        <v>0.6722366097134137</v>
      </c>
      <c r="V38" s="230">
        <v>0.35133706556948219</v>
      </c>
      <c r="W38" s="230">
        <v>3.7458342376914402</v>
      </c>
      <c r="X38" s="230">
        <v>4.3303324110454069</v>
      </c>
      <c r="Y38" s="230">
        <v>4.563281517157713</v>
      </c>
      <c r="DA38" s="71" t="s">
        <v>374</v>
      </c>
    </row>
    <row r="39" spans="1:105" ht="12" customHeight="1" x14ac:dyDescent="0.25">
      <c r="A39" s="59" t="s">
        <v>35</v>
      </c>
      <c r="B39" s="230">
        <v>78.525580231126924</v>
      </c>
      <c r="C39" s="230">
        <v>71.783462588505145</v>
      </c>
      <c r="D39" s="230">
        <v>71.302374463074713</v>
      </c>
      <c r="E39" s="230">
        <v>74.608525262001265</v>
      </c>
      <c r="F39" s="230">
        <v>81.465951627566895</v>
      </c>
      <c r="G39" s="230">
        <v>91.323752373122218</v>
      </c>
      <c r="H39" s="230">
        <v>90.993722655829956</v>
      </c>
      <c r="I39" s="230">
        <v>89.009875489389756</v>
      </c>
      <c r="J39" s="230">
        <v>89.957455097391943</v>
      </c>
      <c r="K39" s="230">
        <v>83.776323021214949</v>
      </c>
      <c r="L39" s="230">
        <v>90.478477060078788</v>
      </c>
      <c r="M39" s="230">
        <v>92.984714488398822</v>
      </c>
      <c r="N39" s="230">
        <v>97.41655115949068</v>
      </c>
      <c r="O39" s="230">
        <v>99.47271386340698</v>
      </c>
      <c r="P39" s="230">
        <v>101.2989093395573</v>
      </c>
      <c r="Q39" s="230">
        <v>104.7183673712595</v>
      </c>
      <c r="R39" s="230">
        <v>102.29158999412179</v>
      </c>
      <c r="S39" s="230">
        <v>105.90144366199399</v>
      </c>
      <c r="T39" s="230">
        <v>101.4889063029311</v>
      </c>
      <c r="U39" s="230">
        <v>105.6650799667062</v>
      </c>
      <c r="V39" s="230">
        <v>103.3751998051751</v>
      </c>
      <c r="W39" s="230">
        <v>91.879391787474432</v>
      </c>
      <c r="X39" s="230">
        <v>103.62737596451591</v>
      </c>
      <c r="Y39" s="230">
        <v>103.8953217917106</v>
      </c>
      <c r="DA39" s="71" t="s">
        <v>375</v>
      </c>
    </row>
    <row r="40" spans="1:105" ht="12" customHeight="1" x14ac:dyDescent="0.25">
      <c r="A40" s="60" t="s">
        <v>195</v>
      </c>
      <c r="B40" s="262">
        <v>144.84353520412239</v>
      </c>
      <c r="C40" s="262">
        <v>79.944263758247914</v>
      </c>
      <c r="D40" s="262">
        <v>84.57400181450754</v>
      </c>
      <c r="E40" s="262">
        <v>85.508385249534143</v>
      </c>
      <c r="F40" s="262">
        <v>78.499866289038721</v>
      </c>
      <c r="G40" s="262">
        <v>62.153482986856233</v>
      </c>
      <c r="H40" s="262">
        <v>67.082755007584595</v>
      </c>
      <c r="I40" s="262">
        <v>70.60059408114472</v>
      </c>
      <c r="J40" s="262">
        <v>78.381684238000048</v>
      </c>
      <c r="K40" s="262">
        <v>67.446420040388901</v>
      </c>
      <c r="L40" s="262">
        <v>71.793117748523599</v>
      </c>
      <c r="M40" s="262">
        <v>71.115987902619125</v>
      </c>
      <c r="N40" s="262">
        <v>71.117854879780978</v>
      </c>
      <c r="O40" s="262">
        <v>74.431145973804831</v>
      </c>
      <c r="P40" s="262">
        <v>70.451684928477789</v>
      </c>
      <c r="Q40" s="262">
        <v>70.709308004814815</v>
      </c>
      <c r="R40" s="262">
        <v>68.620769745946973</v>
      </c>
      <c r="S40" s="262">
        <v>69.728974270684361</v>
      </c>
      <c r="T40" s="262">
        <v>62.036459287060218</v>
      </c>
      <c r="U40" s="262">
        <v>67.113748308403515</v>
      </c>
      <c r="V40" s="262">
        <v>65.628541118037418</v>
      </c>
      <c r="W40" s="262">
        <v>63.496181848862108</v>
      </c>
      <c r="X40" s="262">
        <v>62.073075495007878</v>
      </c>
      <c r="Y40" s="262">
        <v>63.868803896355359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0.83833229955863142</v>
      </c>
      <c r="H41" s="229">
        <v>1.159119506212515</v>
      </c>
      <c r="I41" s="229">
        <v>1.5840886777086449</v>
      </c>
      <c r="J41" s="229">
        <v>0.18587623974082351</v>
      </c>
      <c r="K41" s="229">
        <v>4.989915747006812E-4</v>
      </c>
      <c r="L41" s="229">
        <v>9.3822106482030173E-4</v>
      </c>
      <c r="M41" s="229">
        <v>4.6156601551454999E-4</v>
      </c>
      <c r="N41" s="229">
        <v>4.5697297646805012E-4</v>
      </c>
      <c r="O41" s="229">
        <v>4.4965993220559412E-4</v>
      </c>
      <c r="P41" s="229">
        <v>4.574875050848572E-4</v>
      </c>
      <c r="Q41" s="229">
        <v>6.8506461464861324E-4</v>
      </c>
      <c r="R41" s="229">
        <v>4.2999537232658728E-4</v>
      </c>
      <c r="S41" s="229">
        <v>6.5434279726887476E-4</v>
      </c>
      <c r="T41" s="229">
        <v>4.1234988425940941E-4</v>
      </c>
      <c r="U41" s="229">
        <v>4.8112345383824549E-4</v>
      </c>
      <c r="V41" s="229">
        <v>4.5867195318647128E-4</v>
      </c>
      <c r="W41" s="229">
        <v>4.0513892951738362E-4</v>
      </c>
      <c r="X41" s="229">
        <v>3.01007384738727E-2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0.14521893609826919</v>
      </c>
      <c r="C43" s="229">
        <v>0</v>
      </c>
      <c r="D43" s="229">
        <v>0</v>
      </c>
      <c r="E43" s="229">
        <v>0</v>
      </c>
      <c r="F43" s="229">
        <v>0</v>
      </c>
      <c r="G43" s="229">
        <v>3.3763930576630803E-2</v>
      </c>
      <c r="H43" s="229">
        <v>3.5104407871610892E-2</v>
      </c>
      <c r="I43" s="229">
        <v>3.9432367396665911E-2</v>
      </c>
      <c r="J43" s="229">
        <v>3.7249110807242192E-2</v>
      </c>
      <c r="K43" s="229">
        <v>3.795313857023859E-2</v>
      </c>
      <c r="L43" s="229">
        <v>3.574000792200957E-2</v>
      </c>
      <c r="M43" s="229">
        <v>2.8256381504940989E-2</v>
      </c>
      <c r="N43" s="229">
        <v>2.5002884553472961E-2</v>
      </c>
      <c r="O43" s="229">
        <v>3.4425878874524238E-2</v>
      </c>
      <c r="P43" s="229">
        <v>2.522669200961996E-2</v>
      </c>
      <c r="Q43" s="229">
        <v>2.6520903508410711E-2</v>
      </c>
      <c r="R43" s="229">
        <v>2.4693810248681749E-2</v>
      </c>
      <c r="S43" s="229">
        <v>2.4591631603767362E-2</v>
      </c>
      <c r="T43" s="229">
        <v>2.509814289940708E-2</v>
      </c>
      <c r="U43" s="229">
        <v>2.5777684538931069E-2</v>
      </c>
      <c r="V43" s="229">
        <v>2.3508055968673711E-2</v>
      </c>
      <c r="W43" s="229">
        <v>3.4603289243804007E-2</v>
      </c>
      <c r="X43" s="229">
        <v>3.5956861985404369E-2</v>
      </c>
      <c r="Y43" s="229">
        <v>6.9007844662401452E-2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2.754078682287411E-2</v>
      </c>
      <c r="H44" s="229">
        <v>2.0519848249089631E-2</v>
      </c>
      <c r="I44" s="229">
        <v>1.5062300152798131E-2</v>
      </c>
      <c r="J44" s="229">
        <v>1.4853614973969909E-2</v>
      </c>
      <c r="K44" s="229">
        <v>3.4980895832112439E-2</v>
      </c>
      <c r="L44" s="229">
        <v>4.8441409137396398E-2</v>
      </c>
      <c r="M44" s="229">
        <v>4.9168505043238837E-2</v>
      </c>
      <c r="N44" s="229">
        <v>4.7810542430988187E-2</v>
      </c>
      <c r="O44" s="229">
        <v>2.983056553060838E-2</v>
      </c>
      <c r="P44" s="229">
        <v>3.115067189745584E-2</v>
      </c>
      <c r="Q44" s="229">
        <v>0.1966122946207787</v>
      </c>
      <c r="R44" s="229">
        <v>0.1829509869468344</v>
      </c>
      <c r="S44" s="229">
        <v>0.1867712100249764</v>
      </c>
      <c r="T44" s="229">
        <v>0.13496455791660661</v>
      </c>
      <c r="U44" s="229">
        <v>0.2252153101173737</v>
      </c>
      <c r="V44" s="229">
        <v>0.11889114841460879</v>
      </c>
      <c r="W44" s="229">
        <v>1.150739063807807</v>
      </c>
      <c r="X44" s="229">
        <v>1.2568971255686461</v>
      </c>
      <c r="Y44" s="229">
        <v>1.3578544634986141</v>
      </c>
      <c r="DA44" s="73" t="s">
        <v>380</v>
      </c>
    </row>
    <row r="45" spans="1:105" ht="12" customHeight="1" x14ac:dyDescent="0.25">
      <c r="A45" s="64" t="s">
        <v>32</v>
      </c>
      <c r="B45" s="229">
        <v>2.6629433558561608</v>
      </c>
      <c r="C45" s="229">
        <v>1.593668622846802</v>
      </c>
      <c r="D45" s="229">
        <v>1.2209917106556221</v>
      </c>
      <c r="E45" s="229">
        <v>0.84281013726773402</v>
      </c>
      <c r="F45" s="229">
        <v>1.486115586202277</v>
      </c>
      <c r="G45" s="229">
        <v>1.8200106036171679</v>
      </c>
      <c r="H45" s="229">
        <v>1.918136123180372</v>
      </c>
      <c r="I45" s="229">
        <v>0.8155705320346216</v>
      </c>
      <c r="J45" s="229">
        <v>3.6271425995158091</v>
      </c>
      <c r="K45" s="229">
        <v>0.82423879552438251</v>
      </c>
      <c r="L45" s="229">
        <v>1.0244016018064399</v>
      </c>
      <c r="M45" s="229">
        <v>1.023755206046254</v>
      </c>
      <c r="N45" s="229">
        <v>0.59958438403003278</v>
      </c>
      <c r="O45" s="229">
        <v>0.27471643729344658</v>
      </c>
      <c r="P45" s="229">
        <v>0.21679766563530381</v>
      </c>
      <c r="Q45" s="229">
        <v>0.22060335652061791</v>
      </c>
      <c r="R45" s="229">
        <v>0.1978544239918596</v>
      </c>
      <c r="S45" s="229">
        <v>0.15181420204964161</v>
      </c>
      <c r="T45" s="229">
        <v>7.7473998823643531E-2</v>
      </c>
      <c r="U45" s="229">
        <v>5.8371553674748937E-2</v>
      </c>
      <c r="V45" s="229">
        <v>4.535940481375391E-2</v>
      </c>
      <c r="W45" s="229">
        <v>8.9516654905314699E-2</v>
      </c>
      <c r="X45" s="229">
        <v>8.7154145487616574E-2</v>
      </c>
      <c r="Y45" s="229">
        <v>4.7995441385490598E-2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0.13433381703377459</v>
      </c>
      <c r="H46" s="229">
        <v>0.18038623138793161</v>
      </c>
      <c r="I46" s="229">
        <v>0.1185623807952146</v>
      </c>
      <c r="J46" s="229">
        <v>0.12735629896990061</v>
      </c>
      <c r="K46" s="229">
        <v>9.8813135428809831E-2</v>
      </c>
      <c r="L46" s="229">
        <v>5.8208425026109192E-2</v>
      </c>
      <c r="M46" s="229">
        <v>6.0880176568881492E-2</v>
      </c>
      <c r="N46" s="229">
        <v>8.1358283680091667E-2</v>
      </c>
      <c r="O46" s="229">
        <v>5.5471231919524362E-2</v>
      </c>
      <c r="P46" s="229">
        <v>5.8198377059918781E-2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22.326936457034432</v>
      </c>
      <c r="C47" s="229">
        <v>22.474327214142221</v>
      </c>
      <c r="D47" s="229">
        <v>28.108306300390741</v>
      </c>
      <c r="E47" s="229">
        <v>25.99620770844172</v>
      </c>
      <c r="F47" s="229">
        <v>31.63902137233551</v>
      </c>
      <c r="G47" s="229">
        <v>26.738795601243879</v>
      </c>
      <c r="H47" s="229">
        <v>26.21058547758804</v>
      </c>
      <c r="I47" s="229">
        <v>29.164349917455599</v>
      </c>
      <c r="J47" s="229">
        <v>27.398885684497792</v>
      </c>
      <c r="K47" s="229">
        <v>26.314115215548561</v>
      </c>
      <c r="L47" s="229">
        <v>29.239985694573761</v>
      </c>
      <c r="M47" s="229">
        <v>30.18402185728603</v>
      </c>
      <c r="N47" s="229">
        <v>32.793569650542551</v>
      </c>
      <c r="O47" s="229">
        <v>32.607270023775953</v>
      </c>
      <c r="P47" s="229">
        <v>34.560737557741859</v>
      </c>
      <c r="Q47" s="229">
        <v>36.181108750970118</v>
      </c>
      <c r="R47" s="229">
        <v>32.821302518136982</v>
      </c>
      <c r="S47" s="229">
        <v>33.953598048765379</v>
      </c>
      <c r="T47" s="229">
        <v>34.850661337739133</v>
      </c>
      <c r="U47" s="229">
        <v>35.400323947581619</v>
      </c>
      <c r="V47" s="229">
        <v>34.981780822087202</v>
      </c>
      <c r="W47" s="229">
        <v>28.22580994772207</v>
      </c>
      <c r="X47" s="229">
        <v>30.078280052541579</v>
      </c>
      <c r="Y47" s="229">
        <v>30.915192477401419</v>
      </c>
      <c r="DA47" s="73" t="s">
        <v>383</v>
      </c>
    </row>
    <row r="48" spans="1:105" ht="12" customHeight="1" x14ac:dyDescent="0.25">
      <c r="A48" s="64" t="s">
        <v>36</v>
      </c>
      <c r="B48" s="229">
        <v>119.70843645513349</v>
      </c>
      <c r="C48" s="229">
        <v>55.876267921258894</v>
      </c>
      <c r="D48" s="229">
        <v>55.244703803461157</v>
      </c>
      <c r="E48" s="229">
        <v>58.669367403824687</v>
      </c>
      <c r="F48" s="229">
        <v>45.374729330500926</v>
      </c>
      <c r="G48" s="229">
        <v>32.560705948003267</v>
      </c>
      <c r="H48" s="229">
        <v>37.558903413095031</v>
      </c>
      <c r="I48" s="229">
        <v>38.863527905601167</v>
      </c>
      <c r="J48" s="229">
        <v>46.990320689494517</v>
      </c>
      <c r="K48" s="229">
        <v>40.135819867910101</v>
      </c>
      <c r="L48" s="229">
        <v>41.38540238899305</v>
      </c>
      <c r="M48" s="229">
        <v>39.769444210154283</v>
      </c>
      <c r="N48" s="229">
        <v>37.570072161567367</v>
      </c>
      <c r="O48" s="229">
        <v>41.428982176478577</v>
      </c>
      <c r="P48" s="229">
        <v>35.559116476628553</v>
      </c>
      <c r="Q48" s="229">
        <v>34.083777634580258</v>
      </c>
      <c r="R48" s="229">
        <v>35.393538011250293</v>
      </c>
      <c r="S48" s="229">
        <v>35.396158833288403</v>
      </c>
      <c r="T48" s="229">
        <v>26.931083237226279</v>
      </c>
      <c r="U48" s="229">
        <v>31.403578689037008</v>
      </c>
      <c r="V48" s="229">
        <v>30.45182060248839</v>
      </c>
      <c r="W48" s="229">
        <v>33.995107754253603</v>
      </c>
      <c r="X48" s="229">
        <v>30.584686570950758</v>
      </c>
      <c r="Y48" s="229">
        <v>31.478753669407439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1.53860021549299E-2</v>
      </c>
      <c r="T49" s="229">
        <v>1.6765662570900019E-2</v>
      </c>
      <c r="U49" s="229">
        <v>0</v>
      </c>
      <c r="V49" s="229">
        <v>6.7224123116245227E-3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3544.681780235137</v>
      </c>
      <c r="C52" s="279">
        <v>3655.5238737767058</v>
      </c>
      <c r="D52" s="279">
        <v>3859.6485590983971</v>
      </c>
      <c r="E52" s="279">
        <v>3901.2879898616852</v>
      </c>
      <c r="F52" s="279">
        <v>4035.1939609010228</v>
      </c>
      <c r="G52" s="279">
        <v>4379.8940212761172</v>
      </c>
      <c r="H52" s="279">
        <v>4434.7325608863266</v>
      </c>
      <c r="I52" s="279">
        <v>4698.6560936026062</v>
      </c>
      <c r="J52" s="279">
        <v>4700.1824886164031</v>
      </c>
      <c r="K52" s="279">
        <v>3474.3761793194881</v>
      </c>
      <c r="L52" s="279">
        <v>4491.0100521867462</v>
      </c>
      <c r="M52" s="279">
        <v>4639.5278476797148</v>
      </c>
      <c r="N52" s="279">
        <v>4612.087266638986</v>
      </c>
      <c r="O52" s="279">
        <v>4981.1703052869971</v>
      </c>
      <c r="P52" s="279">
        <v>4910.8710156790376</v>
      </c>
      <c r="Q52" s="279">
        <v>4797.8597733597053</v>
      </c>
      <c r="R52" s="279">
        <v>4625.5315501631649</v>
      </c>
      <c r="S52" s="279">
        <v>5066.442251607401</v>
      </c>
      <c r="T52" s="279">
        <v>4226.8010381980821</v>
      </c>
      <c r="U52" s="279">
        <v>4705.7739931161514</v>
      </c>
      <c r="V52" s="279">
        <v>4232.7094585506302</v>
      </c>
      <c r="W52" s="279">
        <v>4917.5981882889282</v>
      </c>
      <c r="X52" s="279">
        <v>4671.7817340643332</v>
      </c>
      <c r="Y52" s="279">
        <v>4497.4577225214562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94.69042316959235</v>
      </c>
      <c r="C54" s="223">
        <f t="shared" si="2"/>
        <v>77.424350753925125</v>
      </c>
      <c r="D54" s="223">
        <f t="shared" si="2"/>
        <v>74.906166689985284</v>
      </c>
      <c r="E54" s="223">
        <f t="shared" si="2"/>
        <v>80.056882172730852</v>
      </c>
      <c r="F54" s="223">
        <f t="shared" si="2"/>
        <v>82.579538941532491</v>
      </c>
      <c r="G54" s="223">
        <f t="shared" si="2"/>
        <v>89.274631072219236</v>
      </c>
      <c r="H54" s="223">
        <f t="shared" si="2"/>
        <v>92.919762381456167</v>
      </c>
      <c r="I54" s="223">
        <f t="shared" si="2"/>
        <v>99.350088501226352</v>
      </c>
      <c r="J54" s="223">
        <f t="shared" si="2"/>
        <v>106.28114575324553</v>
      </c>
      <c r="K54" s="223">
        <f t="shared" si="2"/>
        <v>88.498000779175484</v>
      </c>
      <c r="L54" s="223">
        <f t="shared" si="2"/>
        <v>90.376850235430894</v>
      </c>
      <c r="M54" s="223">
        <f t="shared" si="2"/>
        <v>97.230714553283065</v>
      </c>
      <c r="N54" s="223">
        <f t="shared" si="2"/>
        <v>95.090049059126315</v>
      </c>
      <c r="O54" s="223">
        <f t="shared" si="2"/>
        <v>93.433331449172414</v>
      </c>
      <c r="P54" s="223">
        <f t="shared" si="2"/>
        <v>96.858222158680888</v>
      </c>
      <c r="Q54" s="223">
        <f t="shared" si="2"/>
        <v>92.816861177656079</v>
      </c>
      <c r="R54" s="223">
        <f t="shared" si="2"/>
        <v>93.176404077719752</v>
      </c>
      <c r="S54" s="223">
        <f t="shared" si="2"/>
        <v>99.370501192296246</v>
      </c>
      <c r="T54" s="223">
        <f t="shared" si="2"/>
        <v>98.260916652460537</v>
      </c>
      <c r="U54" s="223">
        <f t="shared" si="2"/>
        <v>97.442523297018539</v>
      </c>
      <c r="V54" s="223">
        <f t="shared" si="2"/>
        <v>96.348319597568135</v>
      </c>
      <c r="W54" s="223">
        <f t="shared" si="2"/>
        <v>91.636661390734957</v>
      </c>
      <c r="X54" s="223">
        <f t="shared" si="2"/>
        <v>95.670362621525769</v>
      </c>
      <c r="Y54" s="223">
        <f t="shared" si="2"/>
        <v>94.62278054740608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0.1150029083291393</v>
      </c>
      <c r="C59" s="260">
        <v>0.1066670931596341</v>
      </c>
      <c r="D59" s="260">
        <v>0.10636989555901161</v>
      </c>
      <c r="E59" s="260">
        <v>0.1164962861087394</v>
      </c>
      <c r="F59" s="260">
        <v>0.1253213521416523</v>
      </c>
      <c r="G59" s="260">
        <v>0.13872573312026379</v>
      </c>
      <c r="H59" s="260">
        <v>0.1412663471075902</v>
      </c>
      <c r="I59" s="260">
        <v>0.14800050554592581</v>
      </c>
      <c r="J59" s="260">
        <v>0.16111786405816381</v>
      </c>
      <c r="K59" s="260">
        <v>0.13646848371183401</v>
      </c>
      <c r="L59" s="260">
        <v>0.13880381208863171</v>
      </c>
      <c r="M59" s="260">
        <v>0.14440595028292191</v>
      </c>
      <c r="N59" s="260">
        <v>0.14227474109760349</v>
      </c>
      <c r="O59" s="260">
        <v>0.1355469006940328</v>
      </c>
      <c r="P59" s="260">
        <v>0.13538413634613969</v>
      </c>
      <c r="Q59" s="260">
        <v>0.13875673264285929</v>
      </c>
      <c r="R59" s="260">
        <v>0.13481894319057269</v>
      </c>
      <c r="S59" s="260">
        <v>0.13871248701419239</v>
      </c>
      <c r="T59" s="260">
        <v>0.13147892497808689</v>
      </c>
      <c r="U59" s="260">
        <v>0.1322406827840607</v>
      </c>
      <c r="V59" s="260">
        <v>0.1278687816294409</v>
      </c>
      <c r="W59" s="260">
        <v>0.11308893432880129</v>
      </c>
      <c r="X59" s="260">
        <v>0.1185111106914311</v>
      </c>
      <c r="Y59" s="260">
        <v>0.1075568031240456</v>
      </c>
      <c r="DA59" s="68" t="s">
        <v>393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1.4273958853836479E-4</v>
      </c>
      <c r="H60" s="226">
        <v>1.1050864877187409E-4</v>
      </c>
      <c r="I60" s="226">
        <v>7.6397290688171119E-5</v>
      </c>
      <c r="J60" s="226">
        <v>8.7298660427346576E-5</v>
      </c>
      <c r="K60" s="226">
        <v>1.8117470872285849E-4</v>
      </c>
      <c r="L60" s="226">
        <v>2.2957368886373941E-4</v>
      </c>
      <c r="M60" s="226">
        <v>2.3484867490552579E-4</v>
      </c>
      <c r="N60" s="226">
        <v>2.0712383298556299E-4</v>
      </c>
      <c r="O60" s="226">
        <v>1.2389092874717661E-4</v>
      </c>
      <c r="P60" s="226">
        <v>1.21916062616828E-4</v>
      </c>
      <c r="Q60" s="226">
        <v>7.4994471382096274E-4</v>
      </c>
      <c r="R60" s="226">
        <v>7.4733575513365766E-4</v>
      </c>
      <c r="S60" s="226">
        <v>7.5885233838072694E-4</v>
      </c>
      <c r="T60" s="226">
        <v>5.0720816137297205E-4</v>
      </c>
      <c r="U60" s="226">
        <v>8.3599089315986106E-4</v>
      </c>
      <c r="V60" s="226">
        <v>4.3311040617903339E-4</v>
      </c>
      <c r="W60" s="226">
        <v>4.4299231460261318E-3</v>
      </c>
      <c r="X60" s="226">
        <v>4.753643916845747E-3</v>
      </c>
      <c r="Y60" s="226">
        <v>4.5253392240613161E-3</v>
      </c>
      <c r="DA60" s="69" t="s">
        <v>394</v>
      </c>
    </row>
    <row r="61" spans="1:105" ht="12" customHeight="1" x14ac:dyDescent="0.25">
      <c r="A61" s="37" t="s">
        <v>35</v>
      </c>
      <c r="B61" s="226">
        <v>0.1150029083291393</v>
      </c>
      <c r="C61" s="226">
        <v>0.1066670931596341</v>
      </c>
      <c r="D61" s="226">
        <v>0.10636989555901161</v>
      </c>
      <c r="E61" s="226">
        <v>0.1164962861087394</v>
      </c>
      <c r="F61" s="226">
        <v>0.1253213521416523</v>
      </c>
      <c r="G61" s="226">
        <v>0.1385829935317254</v>
      </c>
      <c r="H61" s="226">
        <v>0.14115583845881829</v>
      </c>
      <c r="I61" s="226">
        <v>0.14792410825523769</v>
      </c>
      <c r="J61" s="226">
        <v>0.1610305653977365</v>
      </c>
      <c r="K61" s="226">
        <v>0.13628730900311109</v>
      </c>
      <c r="L61" s="226">
        <v>0.13857423839976801</v>
      </c>
      <c r="M61" s="226">
        <v>0.14417110160801641</v>
      </c>
      <c r="N61" s="226">
        <v>0.14206761726461789</v>
      </c>
      <c r="O61" s="226">
        <v>0.13542300976528571</v>
      </c>
      <c r="P61" s="226">
        <v>0.13526222028352289</v>
      </c>
      <c r="Q61" s="226">
        <v>0.13800678792903839</v>
      </c>
      <c r="R61" s="226">
        <v>0.13407160743543911</v>
      </c>
      <c r="S61" s="226">
        <v>0.1379536346758117</v>
      </c>
      <c r="T61" s="226">
        <v>0.13097171681671391</v>
      </c>
      <c r="U61" s="226">
        <v>0.13140469189090079</v>
      </c>
      <c r="V61" s="226">
        <v>0.12743567122326191</v>
      </c>
      <c r="W61" s="226">
        <v>0.1086590111827751</v>
      </c>
      <c r="X61" s="226">
        <v>0.1137574667745854</v>
      </c>
      <c r="Y61" s="226">
        <v>0.1030314638999843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32.957945825981433</v>
      </c>
      <c r="C65" s="261">
        <v>22.575491458223869</v>
      </c>
      <c r="D65" s="261">
        <v>20.51068907311123</v>
      </c>
      <c r="E65" s="261">
        <v>21.65095516997366</v>
      </c>
      <c r="F65" s="261">
        <v>20.36434251289602</v>
      </c>
      <c r="G65" s="261">
        <v>18.608496099542371</v>
      </c>
      <c r="H65" s="261">
        <v>20.199499210209691</v>
      </c>
      <c r="I65" s="261">
        <v>21.981175195844671</v>
      </c>
      <c r="J65" s="261">
        <v>24.727584000627719</v>
      </c>
      <c r="K65" s="261">
        <v>20.83995432076695</v>
      </c>
      <c r="L65" s="261">
        <v>20.399682590940198</v>
      </c>
      <c r="M65" s="261">
        <v>21.652777904393179</v>
      </c>
      <c r="N65" s="261">
        <v>20.670669101262419</v>
      </c>
      <c r="O65" s="261">
        <v>20.95548240316824</v>
      </c>
      <c r="P65" s="261">
        <v>20.619483063987619</v>
      </c>
      <c r="Q65" s="261">
        <v>19.66599325135557</v>
      </c>
      <c r="R65" s="261">
        <v>19.847264960259519</v>
      </c>
      <c r="S65" s="261">
        <v>20.603351731162871</v>
      </c>
      <c r="T65" s="261">
        <v>19.374688716704561</v>
      </c>
      <c r="U65" s="261">
        <v>19.618371837085039</v>
      </c>
      <c r="V65" s="261">
        <v>19.738273500699059</v>
      </c>
      <c r="W65" s="261">
        <v>19.559428396166151</v>
      </c>
      <c r="X65" s="261">
        <v>19.447184701870668</v>
      </c>
      <c r="Y65" s="261">
        <v>19.360339445578031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0.25178576602090152</v>
      </c>
      <c r="H66" s="230">
        <v>0.35025839655133201</v>
      </c>
      <c r="I66" s="230">
        <v>0.49441074070574059</v>
      </c>
      <c r="J66" s="230">
        <v>5.8774163003399237E-2</v>
      </c>
      <c r="K66" s="230">
        <v>1.54574688801806E-4</v>
      </c>
      <c r="L66" s="230">
        <v>2.6712096976126232E-4</v>
      </c>
      <c r="M66" s="230">
        <v>1.408074485152122E-4</v>
      </c>
      <c r="N66" s="230">
        <v>1.3310945490637859E-4</v>
      </c>
      <c r="O66" s="230">
        <v>1.2680205831926191E-4</v>
      </c>
      <c r="P66" s="230">
        <v>1.3411349957439159E-4</v>
      </c>
      <c r="Q66" s="230">
        <v>1.911364338520504E-4</v>
      </c>
      <c r="R66" s="230">
        <v>1.247455381207078E-4</v>
      </c>
      <c r="S66" s="230">
        <v>1.939744335102337E-4</v>
      </c>
      <c r="T66" s="230">
        <v>1.2914966563173919E-4</v>
      </c>
      <c r="U66" s="230">
        <v>1.4116766161744839E-4</v>
      </c>
      <c r="V66" s="230">
        <v>1.3826317533112501E-4</v>
      </c>
      <c r="W66" s="230">
        <v>1.2717347329155239E-4</v>
      </c>
      <c r="X66" s="230">
        <v>9.6310050579910961E-3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0.60653879826353707</v>
      </c>
      <c r="C67" s="230">
        <v>0.45003669670552859</v>
      </c>
      <c r="D67" s="230">
        <v>0.2961120533592605</v>
      </c>
      <c r="E67" s="230">
        <v>0.21340181369969749</v>
      </c>
      <c r="F67" s="230">
        <v>0.38552634853853612</v>
      </c>
      <c r="G67" s="230">
        <v>0.54662424940465093</v>
      </c>
      <c r="H67" s="230">
        <v>0.57961519866715805</v>
      </c>
      <c r="I67" s="230">
        <v>0.25454814273672632</v>
      </c>
      <c r="J67" s="230">
        <v>1.146904363235268</v>
      </c>
      <c r="K67" s="230">
        <v>0.25532786879814801</v>
      </c>
      <c r="L67" s="230">
        <v>0.29165743507574871</v>
      </c>
      <c r="M67" s="230">
        <v>0.31231146493062001</v>
      </c>
      <c r="N67" s="230">
        <v>0.17465004417869451</v>
      </c>
      <c r="O67" s="230">
        <v>7.7468787428043126E-2</v>
      </c>
      <c r="P67" s="230">
        <v>6.3554727319856147E-2</v>
      </c>
      <c r="Q67" s="230">
        <v>6.1549433381216219E-2</v>
      </c>
      <c r="R67" s="230">
        <v>5.7399353990445552E-2</v>
      </c>
      <c r="S67" s="230">
        <v>4.5004046753932457E-2</v>
      </c>
      <c r="T67" s="230">
        <v>2.4265172430441889E-2</v>
      </c>
      <c r="U67" s="230">
        <v>1.7126946673466582E-2</v>
      </c>
      <c r="V67" s="230">
        <v>1.3673247943568639E-2</v>
      </c>
      <c r="W67" s="230">
        <v>2.8099358250542279E-2</v>
      </c>
      <c r="X67" s="230">
        <v>2.7885761565109319E-2</v>
      </c>
      <c r="Y67" s="230">
        <v>1.48811522100255E-2</v>
      </c>
      <c r="DA67" s="71" t="s">
        <v>401</v>
      </c>
    </row>
    <row r="68" spans="1:105" ht="12" customHeight="1" x14ac:dyDescent="0.25">
      <c r="A68" s="18" t="s">
        <v>35</v>
      </c>
      <c r="B68" s="230">
        <v>5.0854079106771266</v>
      </c>
      <c r="C68" s="230">
        <v>6.3465339250166064</v>
      </c>
      <c r="D68" s="230">
        <v>6.8167606892191976</v>
      </c>
      <c r="E68" s="230">
        <v>6.5823103318146403</v>
      </c>
      <c r="F68" s="230">
        <v>8.2077575218627548</v>
      </c>
      <c r="G68" s="230">
        <v>8.0307631430639486</v>
      </c>
      <c r="H68" s="230">
        <v>7.9202166755430774</v>
      </c>
      <c r="I68" s="230">
        <v>9.1025004141483361</v>
      </c>
      <c r="J68" s="230">
        <v>8.6635418038236658</v>
      </c>
      <c r="K68" s="230">
        <v>8.1514325627204514</v>
      </c>
      <c r="L68" s="230">
        <v>8.3249178977195069</v>
      </c>
      <c r="M68" s="230">
        <v>9.2080763331629303</v>
      </c>
      <c r="N68" s="230">
        <v>9.5522807811443435</v>
      </c>
      <c r="O68" s="230">
        <v>9.1951020294516717</v>
      </c>
      <c r="P68" s="230">
        <v>10.131558589520679</v>
      </c>
      <c r="Q68" s="230">
        <v>10.094709245814411</v>
      </c>
      <c r="R68" s="230">
        <v>9.5217560651742392</v>
      </c>
      <c r="S68" s="230">
        <v>10.06525933292599</v>
      </c>
      <c r="T68" s="230">
        <v>10.915369278926351</v>
      </c>
      <c r="U68" s="230">
        <v>10.3868994793598</v>
      </c>
      <c r="V68" s="230">
        <v>10.54499203973104</v>
      </c>
      <c r="W68" s="230">
        <v>8.8601070546222278</v>
      </c>
      <c r="X68" s="230">
        <v>9.6238192818141339</v>
      </c>
      <c r="Y68" s="230">
        <v>9.5853621006082399</v>
      </c>
      <c r="DA68" s="71" t="s">
        <v>402</v>
      </c>
    </row>
    <row r="69" spans="1:105" ht="12" customHeight="1" x14ac:dyDescent="0.25">
      <c r="A69" s="18" t="s">
        <v>36</v>
      </c>
      <c r="B69" s="230">
        <v>27.265999117040771</v>
      </c>
      <c r="C69" s="230">
        <v>15.778920836501729</v>
      </c>
      <c r="D69" s="230">
        <v>13.39781633053278</v>
      </c>
      <c r="E69" s="230">
        <v>14.85524302445932</v>
      </c>
      <c r="F69" s="230">
        <v>11.771058642494729</v>
      </c>
      <c r="G69" s="230">
        <v>9.7793229410528664</v>
      </c>
      <c r="H69" s="230">
        <v>11.34940893944813</v>
      </c>
      <c r="I69" s="230">
        <v>12.12971589825387</v>
      </c>
      <c r="J69" s="230">
        <v>14.858363670565391</v>
      </c>
      <c r="K69" s="230">
        <v>12.433039314559551</v>
      </c>
      <c r="L69" s="230">
        <v>11.782840137175191</v>
      </c>
      <c r="M69" s="230">
        <v>12.13224929885112</v>
      </c>
      <c r="N69" s="230">
        <v>10.94360516648447</v>
      </c>
      <c r="O69" s="230">
        <v>11.682784784230201</v>
      </c>
      <c r="P69" s="230">
        <v>10.424235633647511</v>
      </c>
      <c r="Q69" s="230">
        <v>9.5095434357260888</v>
      </c>
      <c r="R69" s="230">
        <v>10.267984795556711</v>
      </c>
      <c r="S69" s="230">
        <v>10.49289437704943</v>
      </c>
      <c r="T69" s="230">
        <v>8.4349251156821339</v>
      </c>
      <c r="U69" s="230">
        <v>9.2142042433901601</v>
      </c>
      <c r="V69" s="230">
        <v>9.1794699498491195</v>
      </c>
      <c r="W69" s="230">
        <v>10.67109480982008</v>
      </c>
      <c r="X69" s="230">
        <v>9.7858486534334315</v>
      </c>
      <c r="Y69" s="230">
        <v>9.7600961927597609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27.379543034980749</v>
      </c>
      <c r="C72" s="261">
        <v>24.656336955286221</v>
      </c>
      <c r="D72" s="261">
        <v>24.184303140975889</v>
      </c>
      <c r="E72" s="261">
        <v>26.30436264996402</v>
      </c>
      <c r="F72" s="261">
        <v>28.546647283623859</v>
      </c>
      <c r="G72" s="261">
        <v>35.955303723359677</v>
      </c>
      <c r="H72" s="261">
        <v>36.667075728736457</v>
      </c>
      <c r="I72" s="261">
        <v>37.810978208694948</v>
      </c>
      <c r="J72" s="261">
        <v>40.593169890790563</v>
      </c>
      <c r="K72" s="261">
        <v>33.882613007766572</v>
      </c>
      <c r="L72" s="261">
        <v>34.316871940614149</v>
      </c>
      <c r="M72" s="261">
        <v>37.193562184366563</v>
      </c>
      <c r="N72" s="261">
        <v>36.834260723396902</v>
      </c>
      <c r="O72" s="261">
        <v>35.536804604884047</v>
      </c>
      <c r="P72" s="261">
        <v>37.870729958023652</v>
      </c>
      <c r="Q72" s="261">
        <v>36.341037288509078</v>
      </c>
      <c r="R72" s="261">
        <v>36.355700302597043</v>
      </c>
      <c r="S72" s="261">
        <v>39.087167026471732</v>
      </c>
      <c r="T72" s="261">
        <v>39.470839417790238</v>
      </c>
      <c r="U72" s="261">
        <v>38.847740317444007</v>
      </c>
      <c r="V72" s="261">
        <v>38.774698927774139</v>
      </c>
      <c r="W72" s="261">
        <v>34.998720994071043</v>
      </c>
      <c r="X72" s="261">
        <v>38.982350310238701</v>
      </c>
      <c r="Y72" s="261">
        <v>38.592147766864642</v>
      </c>
      <c r="DA72" s="70" t="s">
        <v>405</v>
      </c>
    </row>
    <row r="73" spans="1:105" ht="12" customHeight="1" x14ac:dyDescent="0.25">
      <c r="A73" s="60" t="s">
        <v>181</v>
      </c>
      <c r="B73" s="262">
        <v>27.379543034980749</v>
      </c>
      <c r="C73" s="262">
        <v>24.656336955286221</v>
      </c>
      <c r="D73" s="262">
        <v>24.184303140975889</v>
      </c>
      <c r="E73" s="262">
        <v>26.30436264996402</v>
      </c>
      <c r="F73" s="262">
        <v>28.546647283623859</v>
      </c>
      <c r="G73" s="262">
        <v>35.955303723359677</v>
      </c>
      <c r="H73" s="262">
        <v>36.667075728736457</v>
      </c>
      <c r="I73" s="262">
        <v>37.810978208694948</v>
      </c>
      <c r="J73" s="262">
        <v>40.593169890790563</v>
      </c>
      <c r="K73" s="262">
        <v>33.882613007766572</v>
      </c>
      <c r="L73" s="262">
        <v>34.316871940614149</v>
      </c>
      <c r="M73" s="262">
        <v>37.193562184366563</v>
      </c>
      <c r="N73" s="262">
        <v>36.834260723396902</v>
      </c>
      <c r="O73" s="262">
        <v>35.536804604884047</v>
      </c>
      <c r="P73" s="262">
        <v>37.870729958023652</v>
      </c>
      <c r="Q73" s="262">
        <v>36.341037288509078</v>
      </c>
      <c r="R73" s="262">
        <v>36.355700302597043</v>
      </c>
      <c r="S73" s="262">
        <v>39.087167026471732</v>
      </c>
      <c r="T73" s="262">
        <v>39.470839417790238</v>
      </c>
      <c r="U73" s="262">
        <v>38.847740317444007</v>
      </c>
      <c r="V73" s="262">
        <v>38.774698927774139</v>
      </c>
      <c r="W73" s="262">
        <v>34.998720994071043</v>
      </c>
      <c r="X73" s="262">
        <v>38.982350310238701</v>
      </c>
      <c r="Y73" s="262">
        <v>38.592147766864642</v>
      </c>
      <c r="DA73" s="72" t="s">
        <v>406</v>
      </c>
    </row>
    <row r="74" spans="1:105" ht="12" customHeight="1" x14ac:dyDescent="0.25">
      <c r="A74" s="59" t="s">
        <v>31</v>
      </c>
      <c r="B74" s="230">
        <v>0.1581862936009602</v>
      </c>
      <c r="C74" s="230">
        <v>0</v>
      </c>
      <c r="D74" s="230">
        <v>0</v>
      </c>
      <c r="E74" s="230">
        <v>0</v>
      </c>
      <c r="F74" s="230">
        <v>0</v>
      </c>
      <c r="G74" s="230">
        <v>4.2417458900655611E-2</v>
      </c>
      <c r="H74" s="230">
        <v>4.5669890242500823E-2</v>
      </c>
      <c r="I74" s="230">
        <v>4.9642264666798837E-2</v>
      </c>
      <c r="J74" s="230">
        <v>4.8653488293833147E-2</v>
      </c>
      <c r="K74" s="230">
        <v>4.7258016763354282E-2</v>
      </c>
      <c r="L74" s="230">
        <v>4.0413282306555671E-2</v>
      </c>
      <c r="M74" s="230">
        <v>3.3592734491305509E-2</v>
      </c>
      <c r="N74" s="230">
        <v>2.7519382774083629E-2</v>
      </c>
      <c r="O74" s="230">
        <v>3.7132784288192347E-2</v>
      </c>
      <c r="P74" s="230">
        <v>2.7425952753274481E-2</v>
      </c>
      <c r="Q74" s="230">
        <v>2.6315391513099841E-2</v>
      </c>
      <c r="R74" s="230">
        <v>2.701917481476291E-2</v>
      </c>
      <c r="S74" s="230">
        <v>2.8010126515692509E-2</v>
      </c>
      <c r="T74" s="230">
        <v>2.8232990677148309E-2</v>
      </c>
      <c r="U74" s="230">
        <v>2.804294400574249E-2</v>
      </c>
      <c r="V74" s="230">
        <v>2.59178200028337E-2</v>
      </c>
      <c r="W74" s="230">
        <v>4.1052318764042799E-2</v>
      </c>
      <c r="X74" s="230">
        <v>4.4556874223509207E-2</v>
      </c>
      <c r="Y74" s="230">
        <v>8.2221574823880261E-2</v>
      </c>
      <c r="DA74" s="71" t="s">
        <v>407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3.4599354198398317E-2</v>
      </c>
      <c r="H75" s="230">
        <v>2.6695770535601751E-2</v>
      </c>
      <c r="I75" s="230">
        <v>1.8962257151702008E-2</v>
      </c>
      <c r="J75" s="230">
        <v>1.940127338869637E-2</v>
      </c>
      <c r="K75" s="230">
        <v>4.3557076539842199E-2</v>
      </c>
      <c r="L75" s="230">
        <v>5.4775487097510712E-2</v>
      </c>
      <c r="M75" s="230">
        <v>5.8454212722287777E-2</v>
      </c>
      <c r="N75" s="230">
        <v>5.2622593004460927E-2</v>
      </c>
      <c r="O75" s="230">
        <v>3.2176141648560169E-2</v>
      </c>
      <c r="P75" s="230">
        <v>3.3866384675667563E-2</v>
      </c>
      <c r="Q75" s="230">
        <v>0.19508873472556809</v>
      </c>
      <c r="R75" s="230">
        <v>0.20017909950181989</v>
      </c>
      <c r="S75" s="230">
        <v>0.21273436860883679</v>
      </c>
      <c r="T75" s="230">
        <v>0.1518221137188209</v>
      </c>
      <c r="U75" s="230">
        <v>0.2450065024777176</v>
      </c>
      <c r="V75" s="230">
        <v>0.13107844343429401</v>
      </c>
      <c r="W75" s="230">
        <v>1.365202785458699</v>
      </c>
      <c r="X75" s="230">
        <v>1.557516536303567</v>
      </c>
      <c r="Y75" s="230">
        <v>1.617858562554414</v>
      </c>
      <c r="DA75" s="71" t="s">
        <v>408</v>
      </c>
    </row>
    <row r="76" spans="1:105" ht="12" customHeight="1" x14ac:dyDescent="0.25">
      <c r="A76" s="59" t="s">
        <v>32</v>
      </c>
      <c r="B76" s="230">
        <v>2.900731480687452</v>
      </c>
      <c r="C76" s="230">
        <v>1.6326257834725271</v>
      </c>
      <c r="D76" s="230">
        <v>1.006803287688399</v>
      </c>
      <c r="E76" s="230">
        <v>0.82602066972806554</v>
      </c>
      <c r="F76" s="230">
        <v>1.280707684774655</v>
      </c>
      <c r="G76" s="230">
        <v>2.2864703148963832</v>
      </c>
      <c r="H76" s="230">
        <v>2.495443493484105</v>
      </c>
      <c r="I76" s="230">
        <v>1.0267394751735821</v>
      </c>
      <c r="J76" s="230">
        <v>4.7376470520014413</v>
      </c>
      <c r="K76" s="230">
        <v>1.0263154058737789</v>
      </c>
      <c r="L76" s="230">
        <v>1.1583498028157051</v>
      </c>
      <c r="M76" s="230">
        <v>1.2170962801726719</v>
      </c>
      <c r="N76" s="230">
        <v>0.65993154246651553</v>
      </c>
      <c r="O76" s="230">
        <v>0.29631737924887608</v>
      </c>
      <c r="P76" s="230">
        <v>0.23569806665363141</v>
      </c>
      <c r="Q76" s="230">
        <v>0.21889388851714481</v>
      </c>
      <c r="R76" s="230">
        <v>0.2164859621044371</v>
      </c>
      <c r="S76" s="230">
        <v>0.1729179696087316</v>
      </c>
      <c r="T76" s="230">
        <v>8.715077825782086E-2</v>
      </c>
      <c r="U76" s="230">
        <v>6.350105684461349E-2</v>
      </c>
      <c r="V76" s="230">
        <v>5.0009107131833513E-2</v>
      </c>
      <c r="W76" s="230">
        <v>0.1061999114006715</v>
      </c>
      <c r="X76" s="230">
        <v>0.10799931039937451</v>
      </c>
      <c r="Y76" s="230">
        <v>5.7185683662315183E-2</v>
      </c>
      <c r="DA76" s="71" t="s">
        <v>409</v>
      </c>
    </row>
    <row r="77" spans="1:105" ht="12" customHeight="1" x14ac:dyDescent="0.25">
      <c r="A77" s="59" t="s">
        <v>35</v>
      </c>
      <c r="B77" s="230">
        <v>24.320625260692331</v>
      </c>
      <c r="C77" s="230">
        <v>23.023711171813702</v>
      </c>
      <c r="D77" s="230">
        <v>23.17749985328749</v>
      </c>
      <c r="E77" s="230">
        <v>25.47834198023595</v>
      </c>
      <c r="F77" s="230">
        <v>27.265939598849211</v>
      </c>
      <c r="G77" s="230">
        <v>33.59181659536425</v>
      </c>
      <c r="H77" s="230">
        <v>34.09926657447425</v>
      </c>
      <c r="I77" s="230">
        <v>36.715634211702863</v>
      </c>
      <c r="J77" s="230">
        <v>35.787468077106602</v>
      </c>
      <c r="K77" s="230">
        <v>32.765482508589599</v>
      </c>
      <c r="L77" s="230">
        <v>33.063333368394368</v>
      </c>
      <c r="M77" s="230">
        <v>35.884418956980291</v>
      </c>
      <c r="N77" s="230">
        <v>36.09418720515184</v>
      </c>
      <c r="O77" s="230">
        <v>35.171178299698418</v>
      </c>
      <c r="P77" s="230">
        <v>37.573739553941081</v>
      </c>
      <c r="Q77" s="230">
        <v>35.900739273753267</v>
      </c>
      <c r="R77" s="230">
        <v>35.912016066176022</v>
      </c>
      <c r="S77" s="230">
        <v>38.673504561738469</v>
      </c>
      <c r="T77" s="230">
        <v>39.203633535136447</v>
      </c>
      <c r="U77" s="230">
        <v>38.511189814115937</v>
      </c>
      <c r="V77" s="230">
        <v>38.567693557205168</v>
      </c>
      <c r="W77" s="230">
        <v>33.486265978447634</v>
      </c>
      <c r="X77" s="230">
        <v>37.272277589312253</v>
      </c>
      <c r="Y77" s="230">
        <v>36.83488194582403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13.983428786514597</v>
      </c>
      <c r="C79" s="261">
        <f t="shared" si="3"/>
        <v>9.6410489970538436</v>
      </c>
      <c r="D79" s="261">
        <f t="shared" si="3"/>
        <v>9.9437071282273042</v>
      </c>
      <c r="E79" s="261">
        <f t="shared" si="3"/>
        <v>10.690896122242261</v>
      </c>
      <c r="F79" s="261">
        <f t="shared" si="3"/>
        <v>10.522753847656389</v>
      </c>
      <c r="G79" s="261">
        <f t="shared" si="3"/>
        <v>11.257671437215063</v>
      </c>
      <c r="H79" s="261">
        <f t="shared" si="3"/>
        <v>11.831579603736055</v>
      </c>
      <c r="I79" s="261">
        <f t="shared" si="3"/>
        <v>12.887835001646822</v>
      </c>
      <c r="J79" s="261">
        <f t="shared" si="3"/>
        <v>13.689974599479799</v>
      </c>
      <c r="K79" s="261">
        <f t="shared" si="3"/>
        <v>11.603009600047901</v>
      </c>
      <c r="L79" s="261">
        <f t="shared" si="3"/>
        <v>11.649280572164219</v>
      </c>
      <c r="M79" s="261">
        <f t="shared" si="3"/>
        <v>12.434308102933921</v>
      </c>
      <c r="N79" s="261">
        <f t="shared" si="3"/>
        <v>12.177014758334636</v>
      </c>
      <c r="O79" s="261">
        <f t="shared" si="3"/>
        <v>11.936352031706303</v>
      </c>
      <c r="P79" s="261">
        <f t="shared" si="3"/>
        <v>12.353658189069332</v>
      </c>
      <c r="Q79" s="261">
        <f t="shared" si="3"/>
        <v>11.692801829949826</v>
      </c>
      <c r="R79" s="261">
        <f t="shared" si="3"/>
        <v>11.666156112765215</v>
      </c>
      <c r="S79" s="261">
        <f t="shared" si="3"/>
        <v>12.46147323178895</v>
      </c>
      <c r="T79" s="261">
        <f t="shared" si="3"/>
        <v>12.249600904344693</v>
      </c>
      <c r="U79" s="261">
        <f t="shared" si="3"/>
        <v>12.22661186521942</v>
      </c>
      <c r="V79" s="261">
        <f t="shared" si="3"/>
        <v>12.218074508063864</v>
      </c>
      <c r="W79" s="261">
        <f t="shared" si="3"/>
        <v>11.226099276189853</v>
      </c>
      <c r="X79" s="261">
        <f t="shared" si="3"/>
        <v>11.838363245447862</v>
      </c>
      <c r="Y79" s="261">
        <f t="shared" si="3"/>
        <v>11.826868496816687</v>
      </c>
      <c r="DA79" s="70"/>
    </row>
    <row r="80" spans="1:105" ht="12" customHeight="1" x14ac:dyDescent="0.25">
      <c r="A80" s="60" t="s">
        <v>190</v>
      </c>
      <c r="B80" s="262">
        <v>4.9365710495248196</v>
      </c>
      <c r="C80" s="262">
        <v>4.5612486040444074</v>
      </c>
      <c r="D80" s="262">
        <v>4.5485399785366711</v>
      </c>
      <c r="E80" s="262">
        <v>4.9815599792770069</v>
      </c>
      <c r="F80" s="262">
        <v>5.3589333465532816</v>
      </c>
      <c r="G80" s="262">
        <v>6.7048775118873696</v>
      </c>
      <c r="H80" s="262">
        <v>6.8167502821761019</v>
      </c>
      <c r="I80" s="262">
        <v>7.1930853451999894</v>
      </c>
      <c r="J80" s="262">
        <v>7.322150991239333</v>
      </c>
      <c r="K80" s="262">
        <v>6.4359187023104862</v>
      </c>
      <c r="L80" s="262">
        <v>6.503599991872675</v>
      </c>
      <c r="M80" s="262">
        <v>7.053498089197392</v>
      </c>
      <c r="N80" s="262">
        <v>7.0451655867955623</v>
      </c>
      <c r="O80" s="262">
        <v>6.8333252641764908</v>
      </c>
      <c r="P80" s="262">
        <v>7.2910877964084859</v>
      </c>
      <c r="Q80" s="262">
        <v>6.9970924142831796</v>
      </c>
      <c r="R80" s="262">
        <v>6.9999000005302836</v>
      </c>
      <c r="S80" s="262">
        <v>7.5325071890768918</v>
      </c>
      <c r="T80" s="262">
        <v>7.615690397998887</v>
      </c>
      <c r="U80" s="262">
        <v>7.4978435113715998</v>
      </c>
      <c r="V80" s="262">
        <v>7.4852632395718821</v>
      </c>
      <c r="W80" s="262">
        <v>6.7495789920873976</v>
      </c>
      <c r="X80" s="262">
        <v>7.5196828391462338</v>
      </c>
      <c r="Y80" s="262">
        <v>7.4494291913425741</v>
      </c>
      <c r="DA80" s="72" t="s">
        <v>412</v>
      </c>
    </row>
    <row r="81" spans="1:105" ht="12" customHeight="1" x14ac:dyDescent="0.25">
      <c r="A81" s="59" t="s">
        <v>31</v>
      </c>
      <c r="B81" s="230">
        <v>3.1900971813526337E-2</v>
      </c>
      <c r="C81" s="230">
        <v>0</v>
      </c>
      <c r="D81" s="230">
        <v>0</v>
      </c>
      <c r="E81" s="230">
        <v>0</v>
      </c>
      <c r="F81" s="230">
        <v>0</v>
      </c>
      <c r="G81" s="230">
        <v>8.447095949066126E-3</v>
      </c>
      <c r="H81" s="230">
        <v>9.1104877593863667E-3</v>
      </c>
      <c r="I81" s="230">
        <v>9.7074469602080691E-3</v>
      </c>
      <c r="J81" s="230">
        <v>9.9356573083504499E-3</v>
      </c>
      <c r="K81" s="230">
        <v>9.2569393425463997E-3</v>
      </c>
      <c r="L81" s="230">
        <v>7.9265240286705407E-3</v>
      </c>
      <c r="M81" s="230">
        <v>6.58614687658126E-3</v>
      </c>
      <c r="N81" s="230">
        <v>5.3595633389667214E-3</v>
      </c>
      <c r="O81" s="230">
        <v>7.2002521242425094E-3</v>
      </c>
      <c r="P81" s="230">
        <v>5.3132684994516687E-3</v>
      </c>
      <c r="Q81" s="230">
        <v>5.097461252402978E-3</v>
      </c>
      <c r="R81" s="230">
        <v>5.2334154256439402E-3</v>
      </c>
      <c r="S81" s="230">
        <v>5.4218309349386524E-3</v>
      </c>
      <c r="T81" s="230">
        <v>5.4594610975805006E-3</v>
      </c>
      <c r="U81" s="230">
        <v>5.4213157138502024E-3</v>
      </c>
      <c r="V81" s="230">
        <v>5.0097678306938627E-3</v>
      </c>
      <c r="W81" s="230">
        <v>7.9411249089672512E-3</v>
      </c>
      <c r="X81" s="230">
        <v>8.6188850449465775E-3</v>
      </c>
      <c r="Y81" s="230">
        <v>1.5894755477602149E-2</v>
      </c>
      <c r="DA81" s="71" t="s">
        <v>413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6.890183246811071E-3</v>
      </c>
      <c r="H82" s="230">
        <v>5.3254231486120837E-3</v>
      </c>
      <c r="I82" s="230">
        <v>3.70803199212393E-3</v>
      </c>
      <c r="J82" s="230">
        <v>3.9619852655074488E-3</v>
      </c>
      <c r="K82" s="230">
        <v>8.5319961158554416E-3</v>
      </c>
      <c r="L82" s="230">
        <v>1.0743478130954019E-2</v>
      </c>
      <c r="M82" s="230">
        <v>1.146045525539325E-2</v>
      </c>
      <c r="N82" s="230">
        <v>1.024856271608246E-2</v>
      </c>
      <c r="O82" s="230">
        <v>6.2391317186694956E-3</v>
      </c>
      <c r="P82" s="230">
        <v>6.5609824572476659E-3</v>
      </c>
      <c r="Q82" s="230">
        <v>3.7789947588234223E-2</v>
      </c>
      <c r="R82" s="230">
        <v>3.877321918254633E-2</v>
      </c>
      <c r="S82" s="230">
        <v>4.1178313850237069E-2</v>
      </c>
      <c r="T82" s="230">
        <v>2.935809858327294E-2</v>
      </c>
      <c r="U82" s="230">
        <v>4.7365126914133387E-2</v>
      </c>
      <c r="V82" s="230">
        <v>2.5336720802241652E-2</v>
      </c>
      <c r="W82" s="230">
        <v>0.26408364184517757</v>
      </c>
      <c r="X82" s="230">
        <v>0.30127912282771779</v>
      </c>
      <c r="Y82" s="230">
        <v>0.31275813318134782</v>
      </c>
      <c r="DA82" s="71" t="s">
        <v>414</v>
      </c>
    </row>
    <row r="83" spans="1:105" ht="12" customHeight="1" x14ac:dyDescent="0.25">
      <c r="A83" s="59" t="s">
        <v>35</v>
      </c>
      <c r="B83" s="230">
        <v>4.9046700777112937</v>
      </c>
      <c r="C83" s="230">
        <v>4.5612486040444074</v>
      </c>
      <c r="D83" s="230">
        <v>4.5485399785366711</v>
      </c>
      <c r="E83" s="230">
        <v>4.9815599792770069</v>
      </c>
      <c r="F83" s="230">
        <v>5.3589333465532816</v>
      </c>
      <c r="G83" s="230">
        <v>6.6895402326914928</v>
      </c>
      <c r="H83" s="230">
        <v>6.8023143712681033</v>
      </c>
      <c r="I83" s="230">
        <v>7.1796698662476572</v>
      </c>
      <c r="J83" s="230">
        <v>7.3082533486654748</v>
      </c>
      <c r="K83" s="230">
        <v>6.4181297668520836</v>
      </c>
      <c r="L83" s="230">
        <v>6.4849299897130503</v>
      </c>
      <c r="M83" s="230">
        <v>7.0354514870654166</v>
      </c>
      <c r="N83" s="230">
        <v>7.0295574607405129</v>
      </c>
      <c r="O83" s="230">
        <v>6.8198858803335787</v>
      </c>
      <c r="P83" s="230">
        <v>7.2792135454517863</v>
      </c>
      <c r="Q83" s="230">
        <v>6.9542050054425424</v>
      </c>
      <c r="R83" s="230">
        <v>6.9558933659220932</v>
      </c>
      <c r="S83" s="230">
        <v>7.4859070442917162</v>
      </c>
      <c r="T83" s="230">
        <v>7.5808728383180339</v>
      </c>
      <c r="U83" s="230">
        <v>7.4450570687436164</v>
      </c>
      <c r="V83" s="230">
        <v>7.4549167509389456</v>
      </c>
      <c r="W83" s="230">
        <v>6.477554225333253</v>
      </c>
      <c r="X83" s="230">
        <v>7.2097848312735691</v>
      </c>
      <c r="Y83" s="230">
        <v>7.1207763026836242</v>
      </c>
      <c r="DA83" s="71" t="s">
        <v>415</v>
      </c>
    </row>
    <row r="84" spans="1:105" ht="12" customHeight="1" x14ac:dyDescent="0.25">
      <c r="A84" s="60" t="s">
        <v>195</v>
      </c>
      <c r="B84" s="262">
        <v>9.0468577369897769</v>
      </c>
      <c r="C84" s="262">
        <v>5.0798003930094362</v>
      </c>
      <c r="D84" s="262">
        <v>5.395167149690633</v>
      </c>
      <c r="E84" s="262">
        <v>5.7093361429652543</v>
      </c>
      <c r="F84" s="262">
        <v>5.1638205011031086</v>
      </c>
      <c r="G84" s="262">
        <v>4.5527939253276939</v>
      </c>
      <c r="H84" s="262">
        <v>5.0148293215599526</v>
      </c>
      <c r="I84" s="262">
        <v>5.6947496564468327</v>
      </c>
      <c r="J84" s="262">
        <v>6.3678236082404656</v>
      </c>
      <c r="K84" s="262">
        <v>5.1670908977374159</v>
      </c>
      <c r="L84" s="262">
        <v>5.1456805802915433</v>
      </c>
      <c r="M84" s="262">
        <v>5.3808100137365287</v>
      </c>
      <c r="N84" s="262">
        <v>5.1318491715390726</v>
      </c>
      <c r="O84" s="262">
        <v>5.1030267675298129</v>
      </c>
      <c r="P84" s="262">
        <v>5.062570392660847</v>
      </c>
      <c r="Q84" s="262">
        <v>4.695709415666645</v>
      </c>
      <c r="R84" s="262">
        <v>4.6662561122349313</v>
      </c>
      <c r="S84" s="262">
        <v>4.9289660427120578</v>
      </c>
      <c r="T84" s="262">
        <v>4.6339105063458064</v>
      </c>
      <c r="U84" s="262">
        <v>4.72876835384782</v>
      </c>
      <c r="V84" s="262">
        <v>4.7328112684919832</v>
      </c>
      <c r="W84" s="262">
        <v>4.4765202841024552</v>
      </c>
      <c r="X84" s="262">
        <v>4.3186804063016284</v>
      </c>
      <c r="Y84" s="262">
        <v>4.3774393054741134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6.1408532835459509E-2</v>
      </c>
      <c r="H85" s="229">
        <v>8.6650980364318717E-2</v>
      </c>
      <c r="I85" s="229">
        <v>0.12777496521905121</v>
      </c>
      <c r="J85" s="229">
        <v>1.5100812379057671E-2</v>
      </c>
      <c r="K85" s="229">
        <v>3.8227897376014431E-5</v>
      </c>
      <c r="L85" s="229">
        <v>6.7245803841212354E-5</v>
      </c>
      <c r="M85" s="229">
        <v>3.4923216445815438E-5</v>
      </c>
      <c r="N85" s="229">
        <v>3.2975072078137589E-5</v>
      </c>
      <c r="O85" s="229">
        <v>3.0828850480662407E-5</v>
      </c>
      <c r="P85" s="229">
        <v>3.2874482712601293E-5</v>
      </c>
      <c r="Q85" s="229">
        <v>4.5494213592452199E-5</v>
      </c>
      <c r="R85" s="229">
        <v>2.9239959589205621E-5</v>
      </c>
      <c r="S85" s="229">
        <v>4.6253848730246767E-5</v>
      </c>
      <c r="T85" s="229">
        <v>3.0801120549423659E-5</v>
      </c>
      <c r="U85" s="229">
        <v>3.3899482895062541E-5</v>
      </c>
      <c r="V85" s="229">
        <v>3.3077190984297701E-5</v>
      </c>
      <c r="W85" s="229">
        <v>2.8562546330439302E-5</v>
      </c>
      <c r="X85" s="229">
        <v>2.0942327800847929E-3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9.0703050967832193E-3</v>
      </c>
      <c r="C87" s="229">
        <v>0</v>
      </c>
      <c r="D87" s="229">
        <v>0</v>
      </c>
      <c r="E87" s="229">
        <v>0</v>
      </c>
      <c r="F87" s="229">
        <v>0</v>
      </c>
      <c r="G87" s="229">
        <v>2.4732357808005439E-3</v>
      </c>
      <c r="H87" s="229">
        <v>2.6242603466516902E-3</v>
      </c>
      <c r="I87" s="229">
        <v>3.180673811709766E-3</v>
      </c>
      <c r="J87" s="229">
        <v>3.026163184553358E-3</v>
      </c>
      <c r="K87" s="229">
        <v>2.9076015706899169E-3</v>
      </c>
      <c r="L87" s="229">
        <v>2.5616196993691991E-3</v>
      </c>
      <c r="M87" s="229">
        <v>2.1379471063798089E-3</v>
      </c>
      <c r="N87" s="229">
        <v>1.804202792656314E-3</v>
      </c>
      <c r="O87" s="229">
        <v>2.3602509284791008E-3</v>
      </c>
      <c r="P87" s="229">
        <v>1.812758689906827E-3</v>
      </c>
      <c r="Q87" s="229">
        <v>1.7612172969922271E-3</v>
      </c>
      <c r="R87" s="229">
        <v>1.6791948477681809E-3</v>
      </c>
      <c r="S87" s="229">
        <v>1.7383206676656071E-3</v>
      </c>
      <c r="T87" s="229">
        <v>1.8747451000252311E-3</v>
      </c>
      <c r="U87" s="229">
        <v>1.8162701675225369E-3</v>
      </c>
      <c r="V87" s="229">
        <v>1.695286689197797E-3</v>
      </c>
      <c r="W87" s="229">
        <v>2.439553398112377E-3</v>
      </c>
      <c r="X87" s="229">
        <v>2.50166749577192E-3</v>
      </c>
      <c r="Y87" s="229">
        <v>4.7296588190605844E-3</v>
      </c>
      <c r="DA87" s="73" t="s">
        <v>419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2.01738536475007E-3</v>
      </c>
      <c r="H88" s="229">
        <v>1.533978988517403E-3</v>
      </c>
      <c r="I88" s="229">
        <v>1.214947688993377E-3</v>
      </c>
      <c r="J88" s="229">
        <v>1.206725793385083E-3</v>
      </c>
      <c r="K88" s="229">
        <v>2.6798971441415391E-3</v>
      </c>
      <c r="L88" s="229">
        <v>3.4719765082967722E-3</v>
      </c>
      <c r="M88" s="229">
        <v>3.7202096476448001E-3</v>
      </c>
      <c r="N88" s="229">
        <v>3.449998498690039E-3</v>
      </c>
      <c r="O88" s="229">
        <v>2.045194553995191E-3</v>
      </c>
      <c r="P88" s="229">
        <v>2.2384485114820309E-3</v>
      </c>
      <c r="Q88" s="229">
        <v>1.305675630461196E-2</v>
      </c>
      <c r="R88" s="229">
        <v>1.244078380701205E-2</v>
      </c>
      <c r="S88" s="229">
        <v>1.3202387696048279E-2</v>
      </c>
      <c r="T88" s="229">
        <v>1.008138907509396E-2</v>
      </c>
      <c r="U88" s="229">
        <v>1.586844809190472E-2</v>
      </c>
      <c r="V88" s="229">
        <v>8.5738515187862799E-3</v>
      </c>
      <c r="W88" s="229">
        <v>8.1127819198738668E-2</v>
      </c>
      <c r="X88" s="229">
        <v>8.7447527702517264E-2</v>
      </c>
      <c r="Y88" s="229">
        <v>9.3064612722009693E-2</v>
      </c>
      <c r="DA88" s="73" t="s">
        <v>420</v>
      </c>
    </row>
    <row r="89" spans="1:105" ht="12" customHeight="1" x14ac:dyDescent="0.25">
      <c r="A89" s="64" t="s">
        <v>32</v>
      </c>
      <c r="B89" s="229">
        <v>0.16632616476905199</v>
      </c>
      <c r="C89" s="229">
        <v>0.10126453251411389</v>
      </c>
      <c r="D89" s="229">
        <v>7.7889826968596781E-2</v>
      </c>
      <c r="E89" s="229">
        <v>5.6273853895356947E-2</v>
      </c>
      <c r="F89" s="229">
        <v>9.7758563088300943E-2</v>
      </c>
      <c r="G89" s="229">
        <v>0.13331727880692579</v>
      </c>
      <c r="H89" s="229">
        <v>0.14339192348586</v>
      </c>
      <c r="I89" s="229">
        <v>6.5785140586412133E-2</v>
      </c>
      <c r="J89" s="229">
        <v>0.29467348782043462</v>
      </c>
      <c r="K89" s="229">
        <v>6.3145186584635957E-2</v>
      </c>
      <c r="L89" s="229">
        <v>7.3422684431939889E-2</v>
      </c>
      <c r="M89" s="229">
        <v>7.7459829031014643E-2</v>
      </c>
      <c r="N89" s="229">
        <v>4.326588069414735E-2</v>
      </c>
      <c r="O89" s="229">
        <v>1.883466006935134E-2</v>
      </c>
      <c r="P89" s="229">
        <v>1.5578810419616011E-2</v>
      </c>
      <c r="Q89" s="229">
        <v>1.464997024537412E-2</v>
      </c>
      <c r="R89" s="229">
        <v>1.345422703217734E-2</v>
      </c>
      <c r="S89" s="229">
        <v>1.073136460891133E-2</v>
      </c>
      <c r="T89" s="229">
        <v>5.7870417048831724E-3</v>
      </c>
      <c r="U89" s="229">
        <v>4.1128019629253854E-3</v>
      </c>
      <c r="V89" s="229">
        <v>3.2710997163339622E-3</v>
      </c>
      <c r="W89" s="229">
        <v>6.3109798066672577E-3</v>
      </c>
      <c r="X89" s="229">
        <v>6.0636741041710084E-3</v>
      </c>
      <c r="Y89" s="229">
        <v>3.2895109785579459E-3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9.8400629661701579E-3</v>
      </c>
      <c r="H90" s="229">
        <v>1.348492861194535E-2</v>
      </c>
      <c r="I90" s="229">
        <v>9.5634192047314229E-3</v>
      </c>
      <c r="J90" s="229">
        <v>1.0346581030029641E-2</v>
      </c>
      <c r="K90" s="229">
        <v>7.5701045710854569E-3</v>
      </c>
      <c r="L90" s="229">
        <v>4.1720149738498566E-3</v>
      </c>
      <c r="M90" s="229">
        <v>4.6063434310784687E-3</v>
      </c>
      <c r="N90" s="229">
        <v>5.8707963198173048E-3</v>
      </c>
      <c r="O90" s="229">
        <v>3.8031280804518381E-3</v>
      </c>
      <c r="P90" s="229">
        <v>4.1820629400640633E-3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1.3945297423523011</v>
      </c>
      <c r="C91" s="229">
        <v>1.4280586354545519</v>
      </c>
      <c r="D91" s="229">
        <v>1.793092528811816</v>
      </c>
      <c r="E91" s="229">
        <v>1.7357489305488529</v>
      </c>
      <c r="F91" s="229">
        <v>2.0812548469285579</v>
      </c>
      <c r="G91" s="229">
        <v>1.958638845865901</v>
      </c>
      <c r="H91" s="229">
        <v>1.9593949678035849</v>
      </c>
      <c r="I91" s="229">
        <v>2.352440143521136</v>
      </c>
      <c r="J91" s="229">
        <v>2.2259188839507198</v>
      </c>
      <c r="K91" s="229">
        <v>2.0159324265224652</v>
      </c>
      <c r="L91" s="229">
        <v>2.095738857359553</v>
      </c>
      <c r="M91" s="229">
        <v>2.2837971018123939</v>
      </c>
      <c r="N91" s="229">
        <v>2.3663769601519791</v>
      </c>
      <c r="O91" s="229">
        <v>2.235566436206184</v>
      </c>
      <c r="P91" s="229">
        <v>2.483491585559245</v>
      </c>
      <c r="Q91" s="229">
        <v>2.4027384487997039</v>
      </c>
      <c r="R91" s="229">
        <v>2.2318695061827731</v>
      </c>
      <c r="S91" s="229">
        <v>2.400094559839514</v>
      </c>
      <c r="T91" s="229">
        <v>2.6032247420628361</v>
      </c>
      <c r="U91" s="229">
        <v>2.4942718268400519</v>
      </c>
      <c r="V91" s="229">
        <v>2.5227159349606159</v>
      </c>
      <c r="W91" s="229">
        <v>1.989937144046765</v>
      </c>
      <c r="X91" s="229">
        <v>2.0926702548935459</v>
      </c>
      <c r="Y91" s="229">
        <v>2.1188650864118821</v>
      </c>
      <c r="DA91" s="73" t="s">
        <v>423</v>
      </c>
    </row>
    <row r="92" spans="1:105" ht="12" customHeight="1" x14ac:dyDescent="0.25">
      <c r="A92" s="64" t="s">
        <v>36</v>
      </c>
      <c r="B92" s="229">
        <v>7.4769315247716417</v>
      </c>
      <c r="C92" s="229">
        <v>3.5504772250407699</v>
      </c>
      <c r="D92" s="229">
        <v>3.5241847939102211</v>
      </c>
      <c r="E92" s="229">
        <v>3.917313358521044</v>
      </c>
      <c r="F92" s="229">
        <v>2.9848070910862501</v>
      </c>
      <c r="G92" s="229">
        <v>2.3850985837076868</v>
      </c>
      <c r="H92" s="229">
        <v>2.807748281959074</v>
      </c>
      <c r="I92" s="229">
        <v>3.1347903664148</v>
      </c>
      <c r="J92" s="229">
        <v>3.8175509540822872</v>
      </c>
      <c r="K92" s="229">
        <v>3.0748174534470221</v>
      </c>
      <c r="L92" s="229">
        <v>2.966246181514693</v>
      </c>
      <c r="M92" s="229">
        <v>3.00905365949157</v>
      </c>
      <c r="N92" s="229">
        <v>2.711048358009704</v>
      </c>
      <c r="O92" s="229">
        <v>2.840386268840871</v>
      </c>
      <c r="P92" s="229">
        <v>2.5552338520578202</v>
      </c>
      <c r="Q92" s="229">
        <v>2.263457528806371</v>
      </c>
      <c r="R92" s="229">
        <v>2.4067831604056118</v>
      </c>
      <c r="S92" s="229">
        <v>2.5020655582061329</v>
      </c>
      <c r="T92" s="229">
        <v>2.011659449853334</v>
      </c>
      <c r="U92" s="229">
        <v>2.2126651073025201</v>
      </c>
      <c r="V92" s="229">
        <v>2.1960372307276921</v>
      </c>
      <c r="W92" s="229">
        <v>2.3966762251058422</v>
      </c>
      <c r="X92" s="229">
        <v>2.1279030493255382</v>
      </c>
      <c r="Y92" s="229">
        <v>2.1574904365426031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1.0875978450557481E-3</v>
      </c>
      <c r="T93" s="229">
        <v>1.25233742908579E-3</v>
      </c>
      <c r="U93" s="229">
        <v>0</v>
      </c>
      <c r="V93" s="229">
        <v>4.8478768837300051E-4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20.254502613786428</v>
      </c>
      <c r="C96" s="279">
        <v>20.444806250201559</v>
      </c>
      <c r="D96" s="279">
        <v>20.16109745211185</v>
      </c>
      <c r="E96" s="279">
        <v>21.294171944442169</v>
      </c>
      <c r="F96" s="279">
        <v>23.020473945214569</v>
      </c>
      <c r="G96" s="279">
        <v>23.314434078981861</v>
      </c>
      <c r="H96" s="279">
        <v>24.080341491666371</v>
      </c>
      <c r="I96" s="279">
        <v>26.52209958949399</v>
      </c>
      <c r="J96" s="279">
        <v>27.109299398289281</v>
      </c>
      <c r="K96" s="279">
        <v>22.035955366882231</v>
      </c>
      <c r="L96" s="279">
        <v>23.872211319623698</v>
      </c>
      <c r="M96" s="279">
        <v>25.80566041130648</v>
      </c>
      <c r="N96" s="279">
        <v>25.26582973503476</v>
      </c>
      <c r="O96" s="279">
        <v>24.869145508719789</v>
      </c>
      <c r="P96" s="279">
        <v>25.878966811254148</v>
      </c>
      <c r="Q96" s="279">
        <v>24.978272075198738</v>
      </c>
      <c r="R96" s="279">
        <v>25.172463758907409</v>
      </c>
      <c r="S96" s="279">
        <v>27.0797967158585</v>
      </c>
      <c r="T96" s="279">
        <v>27.03430868864297</v>
      </c>
      <c r="U96" s="279">
        <v>26.61755859448602</v>
      </c>
      <c r="V96" s="279">
        <v>25.489403879401639</v>
      </c>
      <c r="W96" s="279">
        <v>25.73932378997911</v>
      </c>
      <c r="X96" s="279">
        <v>25.283953253277101</v>
      </c>
      <c r="Y96" s="279">
        <v>24.735868035022669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0.99999999999999989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0.99999999999999989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1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2.5145078730678179E-4</v>
      </c>
      <c r="C105" s="268">
        <f t="shared" si="9"/>
        <v>2.5442607626254238E-4</v>
      </c>
      <c r="D105" s="268">
        <f t="shared" si="9"/>
        <v>2.4437189293949438E-4</v>
      </c>
      <c r="E105" s="268">
        <f t="shared" si="9"/>
        <v>2.5076653168985477E-4</v>
      </c>
      <c r="F105" s="268">
        <f t="shared" si="9"/>
        <v>2.6661459298796128E-4</v>
      </c>
      <c r="G105" s="268">
        <f t="shared" si="9"/>
        <v>2.5087168477568668E-4</v>
      </c>
      <c r="H105" s="268">
        <f t="shared" si="9"/>
        <v>2.4538506714336984E-4</v>
      </c>
      <c r="I105" s="268">
        <f t="shared" si="9"/>
        <v>2.3100550682057086E-4</v>
      </c>
      <c r="J105" s="268">
        <f t="shared" si="9"/>
        <v>2.4407899374869407E-4</v>
      </c>
      <c r="K105" s="268">
        <f t="shared" si="9"/>
        <v>2.7982184282289375E-4</v>
      </c>
      <c r="L105" s="268">
        <f t="shared" si="9"/>
        <v>2.5106402957617322E-4</v>
      </c>
      <c r="M105" s="268">
        <f t="shared" si="9"/>
        <v>2.4075223150664038E-4</v>
      </c>
      <c r="N105" s="268">
        <f t="shared" si="9"/>
        <v>2.4905997695540166E-4</v>
      </c>
      <c r="O105" s="268">
        <f t="shared" si="9"/>
        <v>2.3347388809941946E-4</v>
      </c>
      <c r="P105" s="268">
        <f t="shared" si="9"/>
        <v>2.2563395871730594E-4</v>
      </c>
      <c r="Q105" s="268">
        <f t="shared" si="9"/>
        <v>2.5280620453866227E-4</v>
      </c>
      <c r="R105" s="268">
        <f t="shared" si="9"/>
        <v>2.4708554583310622E-4</v>
      </c>
      <c r="S105" s="268">
        <f t="shared" si="9"/>
        <v>2.2865924824098528E-4</v>
      </c>
      <c r="T105" s="268">
        <f t="shared" si="9"/>
        <v>2.4177787989238756E-4</v>
      </c>
      <c r="U105" s="268">
        <f t="shared" si="9"/>
        <v>2.2973116434763552E-4</v>
      </c>
      <c r="V105" s="268">
        <f t="shared" si="9"/>
        <v>2.3383013331523949E-4</v>
      </c>
      <c r="W105" s="268">
        <f t="shared" si="9"/>
        <v>1.9893659059139532E-4</v>
      </c>
      <c r="X105" s="268">
        <f t="shared" si="9"/>
        <v>2.1230661596658364E-4</v>
      </c>
      <c r="Y105" s="268">
        <f t="shared" si="9"/>
        <v>1.9750528883901049E-4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8.914269732570887E-2</v>
      </c>
      <c r="C106" s="269">
        <f t="shared" si="10"/>
        <v>6.0425460208947221E-2</v>
      </c>
      <c r="D106" s="269">
        <f t="shared" si="10"/>
        <v>5.1841852847600012E-2</v>
      </c>
      <c r="E106" s="269">
        <f t="shared" si="10"/>
        <v>5.3932277345286876E-2</v>
      </c>
      <c r="F106" s="269">
        <f t="shared" si="10"/>
        <v>4.757141776616447E-2</v>
      </c>
      <c r="G106" s="269">
        <f t="shared" si="10"/>
        <v>4.3566030217595197E-2</v>
      </c>
      <c r="H106" s="269">
        <f t="shared" si="10"/>
        <v>4.5390961638465198E-2</v>
      </c>
      <c r="I106" s="269">
        <f t="shared" si="10"/>
        <v>4.3064654630538039E-2</v>
      </c>
      <c r="J106" s="269">
        <f t="shared" si="10"/>
        <v>4.7551047271132296E-2</v>
      </c>
      <c r="K106" s="269">
        <f t="shared" si="10"/>
        <v>5.4116172383931932E-2</v>
      </c>
      <c r="L106" s="269">
        <f t="shared" si="10"/>
        <v>4.612607111277553E-2</v>
      </c>
      <c r="M106" s="269">
        <f t="shared" si="10"/>
        <v>4.5024038417413897E-2</v>
      </c>
      <c r="N106" s="269">
        <f t="shared" si="10"/>
        <v>4.5012475886834401E-2</v>
      </c>
      <c r="O106" s="269">
        <f t="shared" si="10"/>
        <v>4.4946960542797176E-2</v>
      </c>
      <c r="P106" s="269">
        <f t="shared" si="10"/>
        <v>4.2877207121835959E-2</v>
      </c>
      <c r="Q106" s="269">
        <f t="shared" si="10"/>
        <v>4.3830661190343137E-2</v>
      </c>
      <c r="R106" s="269">
        <f t="shared" si="10"/>
        <v>4.4874945575783635E-2</v>
      </c>
      <c r="S106" s="269">
        <f t="shared" si="10"/>
        <v>4.2442574591826966E-2</v>
      </c>
      <c r="T106" s="269">
        <f t="shared" si="10"/>
        <v>4.3519443823896678E-2</v>
      </c>
      <c r="U106" s="269">
        <f t="shared" si="10"/>
        <v>4.1929596754715491E-2</v>
      </c>
      <c r="V106" s="269">
        <f t="shared" si="10"/>
        <v>4.4706083722712245E-2</v>
      </c>
      <c r="W106" s="269">
        <f t="shared" si="10"/>
        <v>4.1985491410555825E-2</v>
      </c>
      <c r="X106" s="269">
        <f t="shared" si="10"/>
        <v>4.4545068499253063E-2</v>
      </c>
      <c r="Y106" s="269">
        <f t="shared" si="10"/>
        <v>4.5156797299879647E-2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0.22590383253620697</v>
      </c>
      <c r="C107" s="269">
        <f t="shared" si="11"/>
        <v>0.17980020853699977</v>
      </c>
      <c r="D107" s="269">
        <f t="shared" si="11"/>
        <v>0.17765351509732388</v>
      </c>
      <c r="E107" s="269">
        <f t="shared" si="11"/>
        <v>0.18030987005547575</v>
      </c>
      <c r="F107" s="269">
        <f t="shared" si="11"/>
        <v>0.17851862250268788</v>
      </c>
      <c r="G107" s="269">
        <f t="shared" si="11"/>
        <v>0.16196325166639189</v>
      </c>
      <c r="H107" s="269">
        <f t="shared" si="11"/>
        <v>0.16647341302104393</v>
      </c>
      <c r="I107" s="269">
        <f t="shared" si="11"/>
        <v>0.15485658190326068</v>
      </c>
      <c r="J107" s="269">
        <f t="shared" si="11"/>
        <v>0.16308642979534832</v>
      </c>
      <c r="K107" s="269">
        <f t="shared" si="11"/>
        <v>0.18468315252380485</v>
      </c>
      <c r="L107" s="269">
        <f t="shared" si="11"/>
        <v>0.15896934030750284</v>
      </c>
      <c r="M107" s="269">
        <f t="shared" si="11"/>
        <v>0.15687590516822253</v>
      </c>
      <c r="N107" s="269">
        <f t="shared" si="11"/>
        <v>0.15695817579868074</v>
      </c>
      <c r="O107" s="269">
        <f t="shared" si="11"/>
        <v>0.15431510321972078</v>
      </c>
      <c r="P107" s="269">
        <f t="shared" si="11"/>
        <v>0.15461317313265344</v>
      </c>
      <c r="Q107" s="269">
        <f t="shared" si="11"/>
        <v>0.15899579454370397</v>
      </c>
      <c r="R107" s="269">
        <f t="shared" si="11"/>
        <v>0.16236729290065055</v>
      </c>
      <c r="S107" s="269">
        <f t="shared" si="11"/>
        <v>0.15109485936803291</v>
      </c>
      <c r="T107" s="269">
        <f t="shared" si="11"/>
        <v>0.15145798958383425</v>
      </c>
      <c r="U107" s="269">
        <f t="shared" si="11"/>
        <v>0.16522058530143735</v>
      </c>
      <c r="V107" s="269">
        <f t="shared" si="11"/>
        <v>0.17939739308323299</v>
      </c>
      <c r="W107" s="269">
        <f t="shared" si="11"/>
        <v>0.13163740793860484</v>
      </c>
      <c r="X107" s="269">
        <f t="shared" si="11"/>
        <v>0.15271222121132283</v>
      </c>
      <c r="Y107" s="269">
        <f t="shared" si="11"/>
        <v>0.17024724377208722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5.8854543696929294E-2</v>
      </c>
      <c r="C108" s="269">
        <f t="shared" si="12"/>
        <v>5.7818835686915482E-2</v>
      </c>
      <c r="D108" s="269">
        <f t="shared" si="12"/>
        <v>5.4623021940698589E-2</v>
      </c>
      <c r="E108" s="269">
        <f t="shared" si="12"/>
        <v>5.5666626306828774E-2</v>
      </c>
      <c r="F108" s="269">
        <f t="shared" si="12"/>
        <v>5.9706770171996451E-2</v>
      </c>
      <c r="G108" s="269">
        <f t="shared" si="12"/>
        <v>6.3924480111137313E-2</v>
      </c>
      <c r="H108" s="269">
        <f t="shared" si="12"/>
        <v>6.2617441067475202E-2</v>
      </c>
      <c r="I108" s="269">
        <f t="shared" si="12"/>
        <v>5.8021195414323205E-2</v>
      </c>
      <c r="J108" s="269">
        <f t="shared" si="12"/>
        <v>6.0457376852842741E-2</v>
      </c>
      <c r="K108" s="269">
        <f t="shared" si="12"/>
        <v>6.8302368975908287E-2</v>
      </c>
      <c r="L108" s="269">
        <f t="shared" si="12"/>
        <v>6.102396474992574E-2</v>
      </c>
      <c r="M108" s="269">
        <f t="shared" si="12"/>
        <v>6.0962480845222253E-2</v>
      </c>
      <c r="N108" s="269">
        <f t="shared" si="12"/>
        <v>6.3392477122161839E-2</v>
      </c>
      <c r="O108" s="269">
        <f t="shared" si="12"/>
        <v>6.0177857766265656E-2</v>
      </c>
      <c r="P108" s="269">
        <f t="shared" si="12"/>
        <v>6.2051171563643905E-2</v>
      </c>
      <c r="Q108" s="269">
        <f t="shared" si="12"/>
        <v>6.509394732262265E-2</v>
      </c>
      <c r="R108" s="269">
        <f t="shared" si="12"/>
        <v>6.5505620045923849E-2</v>
      </c>
      <c r="S108" s="269">
        <f t="shared" si="12"/>
        <v>6.3345684400739802E-2</v>
      </c>
      <c r="T108" s="269">
        <f t="shared" si="12"/>
        <v>7.1358614343716834E-2</v>
      </c>
      <c r="U108" s="269">
        <f t="shared" si="12"/>
        <v>6.6348363894808637E-2</v>
      </c>
      <c r="V108" s="269">
        <f t="shared" si="12"/>
        <v>6.9709827755762371E-2</v>
      </c>
      <c r="W108" s="269">
        <f t="shared" si="12"/>
        <v>6.0528004721879122E-2</v>
      </c>
      <c r="X108" s="269">
        <f t="shared" si="12"/>
        <v>6.8656570297024072E-2</v>
      </c>
      <c r="Y108" s="269">
        <f t="shared" si="12"/>
        <v>6.9670578805596031E-2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5.8854543696929294E-2</v>
      </c>
      <c r="C109" s="270">
        <f t="shared" si="13"/>
        <v>5.7818835686915482E-2</v>
      </c>
      <c r="D109" s="270">
        <f t="shared" si="13"/>
        <v>5.4623021940698589E-2</v>
      </c>
      <c r="E109" s="270">
        <f t="shared" si="13"/>
        <v>5.5666626306828774E-2</v>
      </c>
      <c r="F109" s="270">
        <f t="shared" si="13"/>
        <v>5.9706770171996451E-2</v>
      </c>
      <c r="G109" s="270">
        <f t="shared" si="13"/>
        <v>6.3924480111137313E-2</v>
      </c>
      <c r="H109" s="270">
        <f t="shared" si="13"/>
        <v>6.2617441067475202E-2</v>
      </c>
      <c r="I109" s="270">
        <f t="shared" si="13"/>
        <v>5.8021195414323205E-2</v>
      </c>
      <c r="J109" s="270">
        <f t="shared" si="13"/>
        <v>6.0457376852842741E-2</v>
      </c>
      <c r="K109" s="270">
        <f t="shared" si="13"/>
        <v>6.8302368975908287E-2</v>
      </c>
      <c r="L109" s="270">
        <f t="shared" si="13"/>
        <v>6.102396474992574E-2</v>
      </c>
      <c r="M109" s="270">
        <f t="shared" si="13"/>
        <v>6.0962480845222253E-2</v>
      </c>
      <c r="N109" s="270">
        <f t="shared" si="13"/>
        <v>6.3392477122161839E-2</v>
      </c>
      <c r="O109" s="270">
        <f t="shared" si="13"/>
        <v>6.0177857766265656E-2</v>
      </c>
      <c r="P109" s="270">
        <f t="shared" si="13"/>
        <v>6.2051171563643905E-2</v>
      </c>
      <c r="Q109" s="270">
        <f t="shared" si="13"/>
        <v>6.509394732262265E-2</v>
      </c>
      <c r="R109" s="270">
        <f t="shared" si="13"/>
        <v>6.5505620045923849E-2</v>
      </c>
      <c r="S109" s="270">
        <f t="shared" si="13"/>
        <v>6.3345684400739802E-2</v>
      </c>
      <c r="T109" s="270">
        <f t="shared" si="13"/>
        <v>7.1358614343716834E-2</v>
      </c>
      <c r="U109" s="270">
        <f t="shared" si="13"/>
        <v>6.6348363894808637E-2</v>
      </c>
      <c r="V109" s="270">
        <f t="shared" si="13"/>
        <v>6.9709827755762371E-2</v>
      </c>
      <c r="W109" s="270">
        <f t="shared" si="13"/>
        <v>6.0528004721879122E-2</v>
      </c>
      <c r="X109" s="270">
        <f t="shared" si="13"/>
        <v>6.8656570297024072E-2</v>
      </c>
      <c r="Y109" s="270">
        <f t="shared" si="13"/>
        <v>6.9670578805596031E-2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3.7179873823341911E-2</v>
      </c>
      <c r="C111" s="269">
        <f t="shared" si="15"/>
        <v>2.7964400315829658E-2</v>
      </c>
      <c r="D111" s="269">
        <f t="shared" si="15"/>
        <v>2.7779914511428624E-2</v>
      </c>
      <c r="E111" s="269">
        <f t="shared" si="15"/>
        <v>2.7984764917807055E-2</v>
      </c>
      <c r="F111" s="269">
        <f t="shared" si="15"/>
        <v>2.7223146239076068E-2</v>
      </c>
      <c r="G111" s="269">
        <f t="shared" si="15"/>
        <v>2.4756728128281034E-2</v>
      </c>
      <c r="H111" s="269">
        <f t="shared" si="15"/>
        <v>2.499206866091579E-2</v>
      </c>
      <c r="I111" s="269">
        <f t="shared" si="15"/>
        <v>2.4461842276715336E-2</v>
      </c>
      <c r="J111" s="269">
        <f t="shared" si="15"/>
        <v>2.5219670665489479E-2</v>
      </c>
      <c r="K111" s="269">
        <f t="shared" si="15"/>
        <v>2.8931433856655139E-2</v>
      </c>
      <c r="L111" s="269">
        <f t="shared" si="15"/>
        <v>2.5623135125272666E-2</v>
      </c>
      <c r="M111" s="269">
        <f t="shared" si="15"/>
        <v>2.520907538560534E-2</v>
      </c>
      <c r="N111" s="269">
        <f t="shared" si="15"/>
        <v>2.5921912017914103E-2</v>
      </c>
      <c r="O111" s="269">
        <f t="shared" si="15"/>
        <v>2.5001749695527896E-2</v>
      </c>
      <c r="P111" s="269">
        <f t="shared" si="15"/>
        <v>2.5037002072716249E-2</v>
      </c>
      <c r="Q111" s="269">
        <f t="shared" si="15"/>
        <v>2.5906116441580633E-2</v>
      </c>
      <c r="R111" s="269">
        <f t="shared" si="15"/>
        <v>2.6000054958666363E-2</v>
      </c>
      <c r="S111" s="269">
        <f t="shared" si="15"/>
        <v>2.498001311867884E-2</v>
      </c>
      <c r="T111" s="269">
        <f t="shared" si="15"/>
        <v>2.739254730232217E-2</v>
      </c>
      <c r="U111" s="269">
        <f t="shared" si="15"/>
        <v>2.5829203666865773E-2</v>
      </c>
      <c r="V111" s="269">
        <f t="shared" si="15"/>
        <v>2.7169946271933608E-2</v>
      </c>
      <c r="W111" s="269">
        <f t="shared" si="15"/>
        <v>2.4014497184602947E-2</v>
      </c>
      <c r="X111" s="269">
        <f t="shared" si="15"/>
        <v>2.5789693544250807E-2</v>
      </c>
      <c r="Y111" s="269">
        <f t="shared" si="15"/>
        <v>2.6409530014893313E-2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1.3125614006651904E-2</v>
      </c>
      <c r="C112" s="270">
        <f t="shared" si="16"/>
        <v>1.3230155965652201E-2</v>
      </c>
      <c r="D112" s="270">
        <f t="shared" si="16"/>
        <v>1.2707338432853706E-2</v>
      </c>
      <c r="E112" s="270">
        <f t="shared" si="16"/>
        <v>1.3039859647872448E-2</v>
      </c>
      <c r="F112" s="270">
        <f t="shared" si="16"/>
        <v>1.3863958835373988E-2</v>
      </c>
      <c r="G112" s="270">
        <f t="shared" si="16"/>
        <v>1.4744685934472793E-2</v>
      </c>
      <c r="H112" s="270">
        <f t="shared" si="16"/>
        <v>1.4399150139062263E-2</v>
      </c>
      <c r="I112" s="270">
        <f t="shared" si="16"/>
        <v>1.3652884225686533E-2</v>
      </c>
      <c r="J112" s="270">
        <f t="shared" si="16"/>
        <v>1.348886626634503E-2</v>
      </c>
      <c r="K112" s="270">
        <f t="shared" si="16"/>
        <v>1.6047591328540913E-2</v>
      </c>
      <c r="L112" s="270">
        <f t="shared" si="16"/>
        <v>1.4304971054664599E-2</v>
      </c>
      <c r="M112" s="270">
        <f t="shared" si="16"/>
        <v>1.4300125394258562E-2</v>
      </c>
      <c r="N112" s="270">
        <f t="shared" si="16"/>
        <v>1.499744938450966E-2</v>
      </c>
      <c r="O112" s="270">
        <f t="shared" si="16"/>
        <v>1.4313006803858936E-2</v>
      </c>
      <c r="P112" s="270">
        <f t="shared" si="16"/>
        <v>1.477675498845802E-2</v>
      </c>
      <c r="Q112" s="270">
        <f t="shared" si="16"/>
        <v>1.5502485501175946E-2</v>
      </c>
      <c r="R112" s="270">
        <f t="shared" si="16"/>
        <v>1.560049282383702E-2</v>
      </c>
      <c r="S112" s="270">
        <f t="shared" si="16"/>
        <v>1.5099509094934778E-2</v>
      </c>
      <c r="T112" s="270">
        <f t="shared" si="16"/>
        <v>1.7030200501718735E-2</v>
      </c>
      <c r="U112" s="270">
        <f t="shared" si="16"/>
        <v>1.583949251455441E-2</v>
      </c>
      <c r="V112" s="270">
        <f t="shared" si="16"/>
        <v>1.6645356018759088E-2</v>
      </c>
      <c r="W112" s="270">
        <f t="shared" si="16"/>
        <v>1.4438474283451267E-2</v>
      </c>
      <c r="X112" s="270">
        <f t="shared" si="16"/>
        <v>1.6381514230534709E-2</v>
      </c>
      <c r="Y112" s="270">
        <f t="shared" si="16"/>
        <v>1.6634658944211438E-2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2.4054259816690002E-2</v>
      </c>
      <c r="C113" s="270">
        <f t="shared" si="17"/>
        <v>1.4734244350177457E-2</v>
      </c>
      <c r="D113" s="270">
        <f t="shared" si="17"/>
        <v>1.5072576078574915E-2</v>
      </c>
      <c r="E113" s="270">
        <f t="shared" si="17"/>
        <v>1.4944905269934606E-2</v>
      </c>
      <c r="F113" s="270">
        <f t="shared" si="17"/>
        <v>1.3359187403702085E-2</v>
      </c>
      <c r="G113" s="270">
        <f t="shared" si="17"/>
        <v>1.0012042193808241E-2</v>
      </c>
      <c r="H113" s="270">
        <f t="shared" si="17"/>
        <v>1.0592918521853524E-2</v>
      </c>
      <c r="I113" s="270">
        <f t="shared" si="17"/>
        <v>1.0808958051028805E-2</v>
      </c>
      <c r="J113" s="270">
        <f t="shared" si="17"/>
        <v>1.1730804399144449E-2</v>
      </c>
      <c r="K113" s="270">
        <f t="shared" si="17"/>
        <v>1.2883842528114227E-2</v>
      </c>
      <c r="L113" s="270">
        <f t="shared" si="17"/>
        <v>1.1318164070608065E-2</v>
      </c>
      <c r="M113" s="270">
        <f t="shared" si="17"/>
        <v>1.090894999134678E-2</v>
      </c>
      <c r="N113" s="270">
        <f t="shared" si="17"/>
        <v>1.0924462633404443E-2</v>
      </c>
      <c r="O113" s="270">
        <f t="shared" si="17"/>
        <v>1.068874289166896E-2</v>
      </c>
      <c r="P113" s="270">
        <f t="shared" si="17"/>
        <v>1.0260247084258232E-2</v>
      </c>
      <c r="Q113" s="270">
        <f t="shared" si="17"/>
        <v>1.0403630940404689E-2</v>
      </c>
      <c r="R113" s="270">
        <f t="shared" si="17"/>
        <v>1.0399562134829347E-2</v>
      </c>
      <c r="S113" s="270">
        <f t="shared" si="17"/>
        <v>9.8805040237440658E-3</v>
      </c>
      <c r="T113" s="270">
        <f t="shared" si="17"/>
        <v>1.0362346800603432E-2</v>
      </c>
      <c r="U113" s="270">
        <f t="shared" si="17"/>
        <v>9.989711152311365E-3</v>
      </c>
      <c r="V113" s="270">
        <f t="shared" si="17"/>
        <v>1.0524590253174522E-2</v>
      </c>
      <c r="W113" s="270">
        <f t="shared" si="17"/>
        <v>9.5760229011516776E-3</v>
      </c>
      <c r="X113" s="270">
        <f t="shared" si="17"/>
        <v>9.4081793137160991E-3</v>
      </c>
      <c r="Y113" s="270">
        <f t="shared" si="17"/>
        <v>9.7748710706818745E-3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0.58866760183050626</v>
      </c>
      <c r="C115" s="281">
        <f t="shared" si="19"/>
        <v>0.67373666917504527</v>
      </c>
      <c r="D115" s="281">
        <f t="shared" si="19"/>
        <v>0.68785732371000941</v>
      </c>
      <c r="E115" s="281">
        <f t="shared" si="19"/>
        <v>0.68185569484291164</v>
      </c>
      <c r="F115" s="281">
        <f t="shared" si="19"/>
        <v>0.68671342872708718</v>
      </c>
      <c r="G115" s="281">
        <f t="shared" si="19"/>
        <v>0.70553863819181895</v>
      </c>
      <c r="H115" s="281">
        <f t="shared" si="19"/>
        <v>0.70028073054495654</v>
      </c>
      <c r="I115" s="281">
        <f t="shared" si="19"/>
        <v>0.71936472026834208</v>
      </c>
      <c r="J115" s="281">
        <f t="shared" si="19"/>
        <v>0.70344139642143855</v>
      </c>
      <c r="K115" s="281">
        <f t="shared" si="19"/>
        <v>0.66368705041687692</v>
      </c>
      <c r="L115" s="281">
        <f t="shared" si="19"/>
        <v>0.70800642467494712</v>
      </c>
      <c r="M115" s="281">
        <f t="shared" si="19"/>
        <v>0.71168774795202938</v>
      </c>
      <c r="N115" s="281">
        <f t="shared" si="19"/>
        <v>0.7084658991974534</v>
      </c>
      <c r="O115" s="281">
        <f t="shared" si="19"/>
        <v>0.71532485488758901</v>
      </c>
      <c r="P115" s="281">
        <f t="shared" si="19"/>
        <v>0.71519581215043315</v>
      </c>
      <c r="Q115" s="281">
        <f t="shared" si="19"/>
        <v>0.70592067429721106</v>
      </c>
      <c r="R115" s="281">
        <f t="shared" si="19"/>
        <v>0.70100500097314244</v>
      </c>
      <c r="S115" s="281">
        <f t="shared" si="19"/>
        <v>0.71790820927248045</v>
      </c>
      <c r="T115" s="281">
        <f t="shared" si="19"/>
        <v>0.70602962706633765</v>
      </c>
      <c r="U115" s="281">
        <f t="shared" si="19"/>
        <v>0.70044251921782508</v>
      </c>
      <c r="V115" s="281">
        <f t="shared" si="19"/>
        <v>0.67878291903304366</v>
      </c>
      <c r="W115" s="281">
        <f t="shared" si="19"/>
        <v>0.74163566215376586</v>
      </c>
      <c r="X115" s="281">
        <f t="shared" si="19"/>
        <v>0.70808413983218266</v>
      </c>
      <c r="Y115" s="281">
        <f t="shared" si="19"/>
        <v>0.6883183448187048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1</v>
      </c>
      <c r="H117" s="232">
        <f t="shared" si="20"/>
        <v>0.99999999999999989</v>
      </c>
      <c r="I117" s="232">
        <f t="shared" si="20"/>
        <v>1</v>
      </c>
      <c r="J117" s="232">
        <f t="shared" si="20"/>
        <v>0.99999999999999989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1</v>
      </c>
      <c r="W117" s="232">
        <f t="shared" si="20"/>
        <v>1</v>
      </c>
      <c r="X117" s="232">
        <f t="shared" si="20"/>
        <v>0.99999999999999989</v>
      </c>
      <c r="Y117" s="232">
        <f t="shared" si="20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1.2145146729692707E-3</v>
      </c>
      <c r="C122" s="268">
        <f t="shared" si="25"/>
        <v>1.3776943832393257E-3</v>
      </c>
      <c r="D122" s="268">
        <f t="shared" si="25"/>
        <v>1.4200419038828337E-3</v>
      </c>
      <c r="E122" s="268">
        <f t="shared" si="25"/>
        <v>1.455168911741864E-3</v>
      </c>
      <c r="F122" s="268">
        <f t="shared" si="25"/>
        <v>1.5175835775782379E-3</v>
      </c>
      <c r="G122" s="268">
        <f t="shared" si="25"/>
        <v>1.5539211022674603E-3</v>
      </c>
      <c r="H122" s="268">
        <f t="shared" si="25"/>
        <v>1.5203046530366771E-3</v>
      </c>
      <c r="I122" s="268">
        <f t="shared" si="25"/>
        <v>1.4896867006223041E-3</v>
      </c>
      <c r="J122" s="268">
        <f t="shared" si="25"/>
        <v>1.5159590434999026E-3</v>
      </c>
      <c r="K122" s="268">
        <f t="shared" si="25"/>
        <v>1.5420516001526047E-3</v>
      </c>
      <c r="L122" s="268">
        <f t="shared" si="25"/>
        <v>1.5358336977561069E-3</v>
      </c>
      <c r="M122" s="268">
        <f t="shared" si="25"/>
        <v>1.4851886150007312E-3</v>
      </c>
      <c r="N122" s="268">
        <f t="shared" si="25"/>
        <v>1.4962106183070542E-3</v>
      </c>
      <c r="O122" s="268">
        <f t="shared" si="25"/>
        <v>1.4507338932655965E-3</v>
      </c>
      <c r="P122" s="268">
        <f t="shared" si="25"/>
        <v>1.3977557436924929E-3</v>
      </c>
      <c r="Q122" s="268">
        <f t="shared" si="25"/>
        <v>1.4949517887409703E-3</v>
      </c>
      <c r="R122" s="268">
        <f t="shared" si="25"/>
        <v>1.4469215089918937E-3</v>
      </c>
      <c r="S122" s="268">
        <f t="shared" si="25"/>
        <v>1.3959121202957781E-3</v>
      </c>
      <c r="T122" s="268">
        <f t="shared" si="25"/>
        <v>1.3380592147650655E-3</v>
      </c>
      <c r="U122" s="268">
        <f t="shared" si="25"/>
        <v>1.3571147206540668E-3</v>
      </c>
      <c r="V122" s="268">
        <f t="shared" si="25"/>
        <v>1.3271511341716058E-3</v>
      </c>
      <c r="W122" s="268">
        <f t="shared" si="25"/>
        <v>1.2341014241733963E-3</v>
      </c>
      <c r="X122" s="268">
        <f t="shared" si="25"/>
        <v>1.2387442405780761E-3</v>
      </c>
      <c r="Y122" s="268">
        <f t="shared" si="25"/>
        <v>1.1366903667575016E-3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0.34805996977068238</v>
      </c>
      <c r="C123" s="269">
        <f t="shared" si="26"/>
        <v>0.2915812820952764</v>
      </c>
      <c r="D123" s="269">
        <f t="shared" si="26"/>
        <v>0.27381843150509855</v>
      </c>
      <c r="E123" s="269">
        <f t="shared" si="26"/>
        <v>0.27044464613622504</v>
      </c>
      <c r="F123" s="269">
        <f t="shared" si="26"/>
        <v>0.24660276351644769</v>
      </c>
      <c r="G123" s="269">
        <f t="shared" si="26"/>
        <v>0.2084410305150286</v>
      </c>
      <c r="H123" s="269">
        <f t="shared" si="26"/>
        <v>0.21738647078418347</v>
      </c>
      <c r="I123" s="269">
        <f t="shared" si="26"/>
        <v>0.22124967906368137</v>
      </c>
      <c r="J123" s="269">
        <f t="shared" si="26"/>
        <v>0.23266200063403633</v>
      </c>
      <c r="K123" s="269">
        <f t="shared" si="26"/>
        <v>0.23548502946148825</v>
      </c>
      <c r="L123" s="269">
        <f t="shared" si="26"/>
        <v>0.22571800785045293</v>
      </c>
      <c r="M123" s="269">
        <f t="shared" si="26"/>
        <v>0.22269483469163764</v>
      </c>
      <c r="N123" s="269">
        <f t="shared" si="26"/>
        <v>0.21737993939207609</v>
      </c>
      <c r="O123" s="269">
        <f t="shared" si="26"/>
        <v>0.22428272735376015</v>
      </c>
      <c r="P123" s="269">
        <f t="shared" si="26"/>
        <v>0.21288314615363405</v>
      </c>
      <c r="Q123" s="269">
        <f t="shared" si="26"/>
        <v>0.21187953354416805</v>
      </c>
      <c r="R123" s="269">
        <f t="shared" si="26"/>
        <v>0.2130074148783917</v>
      </c>
      <c r="S123" s="269">
        <f t="shared" si="26"/>
        <v>0.20733871203177706</v>
      </c>
      <c r="T123" s="269">
        <f t="shared" si="26"/>
        <v>0.19717594112449593</v>
      </c>
      <c r="U123" s="269">
        <f t="shared" si="26"/>
        <v>0.20133275671941989</v>
      </c>
      <c r="V123" s="269">
        <f t="shared" si="26"/>
        <v>0.20486370268981069</v>
      </c>
      <c r="W123" s="269">
        <f t="shared" si="26"/>
        <v>0.21344544966305082</v>
      </c>
      <c r="X123" s="269">
        <f t="shared" si="26"/>
        <v>0.20327282315009293</v>
      </c>
      <c r="Y123" s="269">
        <f t="shared" si="26"/>
        <v>0.20460548013465413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0.28914796363243056</v>
      </c>
      <c r="C125" s="269">
        <f t="shared" si="28"/>
        <v>0.31845713545148763</v>
      </c>
      <c r="D125" s="269">
        <f t="shared" si="28"/>
        <v>0.3228613104855258</v>
      </c>
      <c r="E125" s="269">
        <f t="shared" si="28"/>
        <v>0.32857091028363666</v>
      </c>
      <c r="F125" s="269">
        <f t="shared" si="28"/>
        <v>0.34568668764105476</v>
      </c>
      <c r="G125" s="269">
        <f t="shared" si="28"/>
        <v>0.40274939578605956</v>
      </c>
      <c r="H125" s="269">
        <f t="shared" si="28"/>
        <v>0.39461008927476593</v>
      </c>
      <c r="I125" s="269">
        <f t="shared" si="28"/>
        <v>0.38058323630208157</v>
      </c>
      <c r="J125" s="269">
        <f t="shared" si="28"/>
        <v>0.3819414027115996</v>
      </c>
      <c r="K125" s="269">
        <f t="shared" si="28"/>
        <v>0.3828630331696658</v>
      </c>
      <c r="L125" s="269">
        <f t="shared" si="28"/>
        <v>0.37970865162061967</v>
      </c>
      <c r="M125" s="269">
        <f t="shared" si="28"/>
        <v>0.38252894011165833</v>
      </c>
      <c r="N125" s="269">
        <f t="shared" si="28"/>
        <v>0.38736188578989605</v>
      </c>
      <c r="O125" s="269">
        <f t="shared" si="28"/>
        <v>0.38034397418672816</v>
      </c>
      <c r="P125" s="269">
        <f t="shared" si="28"/>
        <v>0.39099138012238954</v>
      </c>
      <c r="Q125" s="269">
        <f t="shared" si="28"/>
        <v>0.39153486583596625</v>
      </c>
      <c r="R125" s="269">
        <f t="shared" si="28"/>
        <v>0.39018140550124947</v>
      </c>
      <c r="S125" s="269">
        <f t="shared" si="28"/>
        <v>0.39334778991234459</v>
      </c>
      <c r="T125" s="269">
        <f t="shared" si="28"/>
        <v>0.40169419096093739</v>
      </c>
      <c r="U125" s="269">
        <f t="shared" si="28"/>
        <v>0.39867338204113023</v>
      </c>
      <c r="V125" s="269">
        <f t="shared" si="28"/>
        <v>0.40244291846220043</v>
      </c>
      <c r="W125" s="269">
        <f t="shared" si="28"/>
        <v>0.3819292460343785</v>
      </c>
      <c r="X125" s="269">
        <f t="shared" si="28"/>
        <v>0.40746527181519954</v>
      </c>
      <c r="Y125" s="269">
        <f t="shared" si="28"/>
        <v>0.40785260741233392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0.28914796363243056</v>
      </c>
      <c r="C126" s="270">
        <f t="shared" si="29"/>
        <v>0.31845713545148763</v>
      </c>
      <c r="D126" s="270">
        <f t="shared" si="29"/>
        <v>0.3228613104855258</v>
      </c>
      <c r="E126" s="270">
        <f t="shared" si="29"/>
        <v>0.32857091028363666</v>
      </c>
      <c r="F126" s="270">
        <f t="shared" si="29"/>
        <v>0.34568668764105476</v>
      </c>
      <c r="G126" s="270">
        <f t="shared" si="29"/>
        <v>0.40274939578605956</v>
      </c>
      <c r="H126" s="270">
        <f t="shared" si="29"/>
        <v>0.39461008927476593</v>
      </c>
      <c r="I126" s="270">
        <f t="shared" si="29"/>
        <v>0.38058323630208157</v>
      </c>
      <c r="J126" s="270">
        <f t="shared" si="29"/>
        <v>0.3819414027115996</v>
      </c>
      <c r="K126" s="270">
        <f t="shared" si="29"/>
        <v>0.3828630331696658</v>
      </c>
      <c r="L126" s="270">
        <f t="shared" si="29"/>
        <v>0.37970865162061967</v>
      </c>
      <c r="M126" s="270">
        <f t="shared" si="29"/>
        <v>0.38252894011165833</v>
      </c>
      <c r="N126" s="270">
        <f t="shared" si="29"/>
        <v>0.38736188578989605</v>
      </c>
      <c r="O126" s="270">
        <f t="shared" si="29"/>
        <v>0.38034397418672816</v>
      </c>
      <c r="P126" s="270">
        <f t="shared" si="29"/>
        <v>0.39099138012238954</v>
      </c>
      <c r="Q126" s="270">
        <f t="shared" si="29"/>
        <v>0.39153486583596625</v>
      </c>
      <c r="R126" s="270">
        <f t="shared" si="29"/>
        <v>0.39018140550124947</v>
      </c>
      <c r="S126" s="270">
        <f t="shared" si="29"/>
        <v>0.39334778991234459</v>
      </c>
      <c r="T126" s="270">
        <f t="shared" si="29"/>
        <v>0.40169419096093739</v>
      </c>
      <c r="U126" s="270">
        <f t="shared" si="29"/>
        <v>0.39867338204113023</v>
      </c>
      <c r="V126" s="270">
        <f t="shared" si="29"/>
        <v>0.40244291846220043</v>
      </c>
      <c r="W126" s="270">
        <f t="shared" si="29"/>
        <v>0.3819292460343785</v>
      </c>
      <c r="X126" s="270">
        <f t="shared" si="29"/>
        <v>0.40746527181519954</v>
      </c>
      <c r="Y126" s="270">
        <f t="shared" si="29"/>
        <v>0.40785260741233392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0.14767521696961911</v>
      </c>
      <c r="C128" s="269">
        <f t="shared" si="31"/>
        <v>0.12452218072445481</v>
      </c>
      <c r="D128" s="269">
        <f t="shared" si="31"/>
        <v>0.13274884522367031</v>
      </c>
      <c r="E128" s="269">
        <f t="shared" si="31"/>
        <v>0.13354125007236189</v>
      </c>
      <c r="F128" s="269">
        <f t="shared" si="31"/>
        <v>0.1274256793212015</v>
      </c>
      <c r="G128" s="269">
        <f t="shared" si="31"/>
        <v>0.12610157333619337</v>
      </c>
      <c r="H128" s="269">
        <f t="shared" si="31"/>
        <v>0.12733114356410863</v>
      </c>
      <c r="I128" s="269">
        <f t="shared" si="31"/>
        <v>0.1297214244704748</v>
      </c>
      <c r="J128" s="269">
        <f t="shared" si="31"/>
        <v>0.12880906112231807</v>
      </c>
      <c r="K128" s="269">
        <f t="shared" si="31"/>
        <v>0.13111041490078737</v>
      </c>
      <c r="L128" s="269">
        <f t="shared" si="31"/>
        <v>0.12889673120736059</v>
      </c>
      <c r="M128" s="269">
        <f t="shared" si="31"/>
        <v>0.12788456980967511</v>
      </c>
      <c r="N128" s="269">
        <f t="shared" si="31"/>
        <v>0.12805771874997199</v>
      </c>
      <c r="O128" s="269">
        <f t="shared" si="31"/>
        <v>0.12775261083567013</v>
      </c>
      <c r="P128" s="269">
        <f t="shared" si="31"/>
        <v>0.12754372229577557</v>
      </c>
      <c r="Q128" s="269">
        <f t="shared" si="31"/>
        <v>0.12597713046522035</v>
      </c>
      <c r="R128" s="269">
        <f t="shared" si="31"/>
        <v>0.12520504765384924</v>
      </c>
      <c r="S128" s="269">
        <f t="shared" si="31"/>
        <v>0.12540414994661447</v>
      </c>
      <c r="T128" s="269">
        <f t="shared" si="31"/>
        <v>0.12466402026016467</v>
      </c>
      <c r="U128" s="269">
        <f t="shared" si="31"/>
        <v>0.12547511549912335</v>
      </c>
      <c r="V128" s="269">
        <f t="shared" si="31"/>
        <v>0.12681149561400604</v>
      </c>
      <c r="W128" s="269">
        <f t="shared" si="31"/>
        <v>0.12250663769080616</v>
      </c>
      <c r="X128" s="269">
        <f t="shared" si="31"/>
        <v>0.12374117669314905</v>
      </c>
      <c r="Y128" s="269">
        <f t="shared" si="31"/>
        <v>0.1249896528975009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5.2133794361477581E-2</v>
      </c>
      <c r="C129" s="270">
        <f t="shared" si="32"/>
        <v>5.8912326156163076E-2</v>
      </c>
      <c r="D129" s="270">
        <f t="shared" si="32"/>
        <v>6.072317112904399E-2</v>
      </c>
      <c r="E129" s="270">
        <f t="shared" si="32"/>
        <v>6.2225255894037761E-2</v>
      </c>
      <c r="F129" s="270">
        <f t="shared" si="32"/>
        <v>6.4894202792140601E-2</v>
      </c>
      <c r="G129" s="270">
        <f t="shared" si="32"/>
        <v>7.5103950936111066E-2</v>
      </c>
      <c r="H129" s="270">
        <f t="shared" si="32"/>
        <v>7.3361684398113663E-2</v>
      </c>
      <c r="I129" s="270">
        <f t="shared" si="32"/>
        <v>7.2401398465902725E-2</v>
      </c>
      <c r="J129" s="270">
        <f t="shared" si="32"/>
        <v>6.8894166875461404E-2</v>
      </c>
      <c r="K129" s="270">
        <f t="shared" si="32"/>
        <v>7.2723888061264841E-2</v>
      </c>
      <c r="L129" s="270">
        <f t="shared" si="32"/>
        <v>7.1960905640447242E-2</v>
      </c>
      <c r="M129" s="270">
        <f t="shared" si="32"/>
        <v>7.2543929370508006E-2</v>
      </c>
      <c r="N129" s="270">
        <f t="shared" si="32"/>
        <v>7.4089409528171848E-2</v>
      </c>
      <c r="O129" s="270">
        <f t="shared" si="32"/>
        <v>7.3135840905917057E-2</v>
      </c>
      <c r="P129" s="270">
        <f t="shared" si="32"/>
        <v>7.527587884551136E-2</v>
      </c>
      <c r="Q129" s="270">
        <f t="shared" si="32"/>
        <v>7.5386005575973927E-2</v>
      </c>
      <c r="R129" s="270">
        <f t="shared" si="32"/>
        <v>7.512524302495692E-2</v>
      </c>
      <c r="S129" s="270">
        <f t="shared" si="32"/>
        <v>7.5802246126346937E-2</v>
      </c>
      <c r="T129" s="270">
        <f t="shared" si="32"/>
        <v>7.7504776644155018E-2</v>
      </c>
      <c r="U129" s="270">
        <f t="shared" si="32"/>
        <v>7.6946319303710112E-2</v>
      </c>
      <c r="V129" s="270">
        <f t="shared" si="32"/>
        <v>7.7689608607982533E-2</v>
      </c>
      <c r="W129" s="270">
        <f t="shared" si="32"/>
        <v>7.3655880623012551E-2</v>
      </c>
      <c r="X129" s="270">
        <f t="shared" si="32"/>
        <v>7.8599919903034943E-2</v>
      </c>
      <c r="Y129" s="270">
        <f t="shared" si="32"/>
        <v>7.8727650447879244E-2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9.554142260814151E-2</v>
      </c>
      <c r="C130" s="270">
        <f t="shared" si="33"/>
        <v>6.5609854568291742E-2</v>
      </c>
      <c r="D130" s="270">
        <f t="shared" si="33"/>
        <v>7.2025674094626305E-2</v>
      </c>
      <c r="E130" s="270">
        <f t="shared" si="33"/>
        <v>7.1315994178324127E-2</v>
      </c>
      <c r="F130" s="270">
        <f t="shared" si="33"/>
        <v>6.2531476529060895E-2</v>
      </c>
      <c r="G130" s="270">
        <f t="shared" si="33"/>
        <v>5.0997622400082335E-2</v>
      </c>
      <c r="H130" s="270">
        <f t="shared" si="33"/>
        <v>5.3969459165994951E-2</v>
      </c>
      <c r="I130" s="270">
        <f t="shared" si="33"/>
        <v>5.7320026004572089E-2</v>
      </c>
      <c r="J130" s="270">
        <f t="shared" si="33"/>
        <v>5.991489424685667E-2</v>
      </c>
      <c r="K130" s="270">
        <f t="shared" si="33"/>
        <v>5.8386526839522536E-2</v>
      </c>
      <c r="L130" s="270">
        <f t="shared" si="33"/>
        <v>5.6935825566913331E-2</v>
      </c>
      <c r="M130" s="270">
        <f t="shared" si="33"/>
        <v>5.5340640439167088E-2</v>
      </c>
      <c r="N130" s="270">
        <f t="shared" si="33"/>
        <v>5.3968309221800119E-2</v>
      </c>
      <c r="O130" s="270">
        <f t="shared" si="33"/>
        <v>5.4616769929753083E-2</v>
      </c>
      <c r="P130" s="270">
        <f t="shared" si="33"/>
        <v>5.2267843450264237E-2</v>
      </c>
      <c r="Q130" s="270">
        <f t="shared" si="33"/>
        <v>5.0591124889246407E-2</v>
      </c>
      <c r="R130" s="270">
        <f t="shared" si="33"/>
        <v>5.0079804628892326E-2</v>
      </c>
      <c r="S130" s="270">
        <f t="shared" si="33"/>
        <v>4.9601903820267523E-2</v>
      </c>
      <c r="T130" s="270">
        <f t="shared" si="33"/>
        <v>4.7159243616009656E-2</v>
      </c>
      <c r="U130" s="270">
        <f t="shared" si="33"/>
        <v>4.8528796195413247E-2</v>
      </c>
      <c r="V130" s="270">
        <f t="shared" si="33"/>
        <v>4.9121887006023518E-2</v>
      </c>
      <c r="W130" s="270">
        <f t="shared" si="33"/>
        <v>4.8850757067793606E-2</v>
      </c>
      <c r="X130" s="270">
        <f t="shared" si="33"/>
        <v>4.5141256790114104E-2</v>
      </c>
      <c r="Y130" s="270">
        <f t="shared" si="33"/>
        <v>4.6262002449621663E-2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0.2139023349542987</v>
      </c>
      <c r="C132" s="281">
        <f t="shared" si="35"/>
        <v>0.26406170734554185</v>
      </c>
      <c r="D132" s="281">
        <f t="shared" si="35"/>
        <v>0.2691513708818225</v>
      </c>
      <c r="E132" s="281">
        <f t="shared" si="35"/>
        <v>0.26598802459603449</v>
      </c>
      <c r="F132" s="281">
        <f t="shared" si="35"/>
        <v>0.2787672859437178</v>
      </c>
      <c r="G132" s="281">
        <f t="shared" si="35"/>
        <v>0.26115407926045098</v>
      </c>
      <c r="H132" s="281">
        <f t="shared" si="35"/>
        <v>0.25915199172390524</v>
      </c>
      <c r="I132" s="281">
        <f t="shared" si="35"/>
        <v>0.26695597346313998</v>
      </c>
      <c r="J132" s="281">
        <f t="shared" si="35"/>
        <v>0.25507157648854606</v>
      </c>
      <c r="K132" s="281">
        <f t="shared" si="35"/>
        <v>0.24899947086790603</v>
      </c>
      <c r="L132" s="281">
        <f t="shared" si="35"/>
        <v>0.26414077562381072</v>
      </c>
      <c r="M132" s="281">
        <f t="shared" si="35"/>
        <v>0.26540646677202817</v>
      </c>
      <c r="N132" s="281">
        <f t="shared" si="35"/>
        <v>0.26570424544974885</v>
      </c>
      <c r="O132" s="281">
        <f t="shared" si="35"/>
        <v>0.26616995373057595</v>
      </c>
      <c r="P132" s="281">
        <f t="shared" si="35"/>
        <v>0.2671839956845084</v>
      </c>
      <c r="Q132" s="281">
        <f t="shared" si="35"/>
        <v>0.2691135183659043</v>
      </c>
      <c r="R132" s="281">
        <f t="shared" si="35"/>
        <v>0.27015921045751778</v>
      </c>
      <c r="S132" s="281">
        <f t="shared" si="35"/>
        <v>0.2725134359889681</v>
      </c>
      <c r="T132" s="281">
        <f t="shared" si="35"/>
        <v>0.27512778843963703</v>
      </c>
      <c r="U132" s="281">
        <f t="shared" si="35"/>
        <v>0.2731616310196725</v>
      </c>
      <c r="V132" s="281">
        <f t="shared" si="35"/>
        <v>0.26455473209981134</v>
      </c>
      <c r="W132" s="281">
        <f t="shared" si="35"/>
        <v>0.28088456518759114</v>
      </c>
      <c r="X132" s="281">
        <f t="shared" si="35"/>
        <v>0.26428198410098036</v>
      </c>
      <c r="Y132" s="281">
        <f t="shared" si="35"/>
        <v>0.26141556918875347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3.1333005104707925</v>
      </c>
      <c r="C136" s="272">
        <f>IF(C$5=0,0,(C$5-C$52)/ISI_fec!C$5)</f>
        <v>2.4929040281991384</v>
      </c>
      <c r="D136" s="272">
        <f>IF(D$5=0,0,(D$5-D$52)/ISI_fec!D$5)</f>
        <v>2.4966171400914718</v>
      </c>
      <c r="E136" s="272">
        <f>IF(E$5=0,0,(E$5-E$52)/ISI_fec!E$5)</f>
        <v>2.5060401944786475</v>
      </c>
      <c r="F136" s="272">
        <f>IF(F$5=0,0,(F$5-F$52)/ISI_fec!F$5)</f>
        <v>2.3375796873812189</v>
      </c>
      <c r="G136" s="272">
        <f>IF(G$5=0,0,(G$5-G$52)/ISI_fec!G$5)</f>
        <v>2.4983291526480329</v>
      </c>
      <c r="H136" s="272">
        <f>IF(H$5=0,0,(H$5-H$52)/ISI_fec!H$5)</f>
        <v>2.5431083843441233</v>
      </c>
      <c r="I136" s="272">
        <f>IF(I$5=0,0,(I$5-I$52)/ISI_fec!I$5)</f>
        <v>2.5021964990154295</v>
      </c>
      <c r="J136" s="272">
        <f>IF(J$5=0,0,(J$5-J$52)/ISI_fec!J$5)</f>
        <v>2.6259526809163738</v>
      </c>
      <c r="K136" s="272">
        <f>IF(K$5=0,0,(K$5-K$52)/ISI_fec!K$5)</f>
        <v>2.6037838539223688</v>
      </c>
      <c r="L136" s="272">
        <f>IF(L$5=0,0,(L$5-L$52)/ISI_fec!L$5)</f>
        <v>2.4998899691794088</v>
      </c>
      <c r="M136" s="272">
        <f>IF(M$5=0,0,(M$5-M$52)/ISI_fec!M$5)</f>
        <v>2.4904055197299333</v>
      </c>
      <c r="N136" s="272">
        <f>IF(N$5=0,0,(N$5-N$52)/ISI_fec!N$5)</f>
        <v>2.4574180065306797</v>
      </c>
      <c r="O136" s="272">
        <f>IF(O$5=0,0,(O$5-O$52)/ISI_fec!O$5)</f>
        <v>2.4938527329847395</v>
      </c>
      <c r="P136" s="272">
        <f>IF(P$5=0,0,(P$5-P$52)/ISI_fec!P$5)</f>
        <v>2.4796218815117261</v>
      </c>
      <c r="Q136" s="272">
        <f>IF(Q$5=0,0,(Q$5-Q$52)/ISI_fec!Q$5)</f>
        <v>2.4225068793417286</v>
      </c>
      <c r="R136" s="272">
        <f>IF(R$5=0,0,(R$5-R$52)/ISI_fec!R$5)</f>
        <v>2.3915156433807159</v>
      </c>
      <c r="S136" s="272">
        <f>IF(S$5=0,0,(S$5-S$52)/ISI_fec!S$5)</f>
        <v>2.3803438933513053</v>
      </c>
      <c r="T136" s="272">
        <f>IF(T$5=0,0,(T$5-T$52)/ISI_fec!T$5)</f>
        <v>2.2264952899191242</v>
      </c>
      <c r="U136" s="272">
        <f>IF(U$5=0,0,(U$5-U$52)/ISI_fec!U$5)</f>
        <v>2.3650971101909946</v>
      </c>
      <c r="V136" s="272">
        <f>IF(V$5=0,0,(V$5-V$52)/ISI_fec!V$5)</f>
        <v>2.4488042969418475</v>
      </c>
      <c r="W136" s="272">
        <f>IF(W$5=0,0,(W$5-W$52)/ISI_fec!W$5)</f>
        <v>2.2529482230377851</v>
      </c>
      <c r="X136" s="272">
        <f>IF(X$5=0,0,(X$5-X$52)/ISI_fec!X$5)</f>
        <v>2.3953431673517604</v>
      </c>
      <c r="Y136" s="272">
        <f>IF(Y$5=0,0,(Y$5-Y$52)/ISI_fec!Y$5)</f>
        <v>2.4551540719471339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1.2773084419871794</v>
      </c>
      <c r="C141" s="275">
        <f>IF(C$10=0,0,C$10/ISI_fec!C$10)</f>
        <v>1.2099493004066446</v>
      </c>
      <c r="D141" s="275">
        <f>IF(D$10=0,0,D$10/ISI_fec!D$10)</f>
        <v>1.2329573114201431</v>
      </c>
      <c r="E141" s="275">
        <f>IF(E$10=0,0,E$10/ISI_fec!E$10)</f>
        <v>1.2749308202595784</v>
      </c>
      <c r="F141" s="275">
        <f>IF(F$10=0,0,F$10/ISI_fec!F$10)</f>
        <v>1.250348937476006</v>
      </c>
      <c r="G141" s="275">
        <f>IF(G$10=0,0,G$10/ISI_fec!G$10)</f>
        <v>1.2454276704747074</v>
      </c>
      <c r="H141" s="275">
        <f>IF(H$10=0,0,H$10/ISI_fec!H$10)</f>
        <v>1.2305690975472883</v>
      </c>
      <c r="I141" s="275">
        <f>IF(I$10=0,0,I$10/ISI_fec!I$10)</f>
        <v>1.1827395349683749</v>
      </c>
      <c r="J141" s="275">
        <f>IF(J$10=0,0,J$10/ISI_fec!J$10)</f>
        <v>1.3391911550547371</v>
      </c>
      <c r="K141" s="275">
        <f>IF(K$10=0,0,K$10/ISI_fec!K$10)</f>
        <v>1.2809648380530234</v>
      </c>
      <c r="L141" s="275">
        <f>IF(L$10=0,0,L$10/ISI_fec!L$10)</f>
        <v>1.2634241972254809</v>
      </c>
      <c r="M141" s="275">
        <f>IF(M$10=0,0,M$10/ISI_fec!M$10)</f>
        <v>1.1692357767072108</v>
      </c>
      <c r="N141" s="275">
        <f>IF(N$10=0,0,N$10/ISI_fec!N$10)</f>
        <v>1.1507107778652033</v>
      </c>
      <c r="O141" s="275">
        <f>IF(O$10=0,0,O$10/ISI_fec!O$10)</f>
        <v>1.1082289274884083</v>
      </c>
      <c r="P141" s="275">
        <f>IF(P$10=0,0,P$10/ISI_fec!P$10)</f>
        <v>0.99089489618983007</v>
      </c>
      <c r="Q141" s="275">
        <f>IF(Q$10=0,0,Q$10/ISI_fec!Q$10)</f>
        <v>1.1075147848324951</v>
      </c>
      <c r="R141" s="275">
        <f>IF(R$10=0,0,R$10/ISI_fec!R$10)</f>
        <v>1.0317215214558704</v>
      </c>
      <c r="S141" s="275">
        <f>IF(S$10=0,0,S$10/ISI_fec!S$10)</f>
        <v>0.96014389095597208</v>
      </c>
      <c r="T141" s="275">
        <f>IF(T$10=0,0,T$10/ISI_fec!T$10)</f>
        <v>0.82980716628968032</v>
      </c>
      <c r="U141" s="275">
        <f>IF(U$10=0,0,U$10/ISI_fec!U$10)</f>
        <v>0.87114843930272867</v>
      </c>
      <c r="V141" s="275">
        <f>IF(V$10=0,0,V$10/ISI_fec!V$10)</f>
        <v>0.83574837707569827</v>
      </c>
      <c r="W141" s="275">
        <f>IF(W$10=0,0,W$10/ISI_fec!W$10)</f>
        <v>0.76565672505125282</v>
      </c>
      <c r="X141" s="275">
        <f>IF(X$10=0,0,X$10/ISI_fec!X$10)</f>
        <v>0.7424470675191468</v>
      </c>
      <c r="Y141" s="275">
        <f>IF(Y$10=0,0,Y$10/ISI_fec!Y$10)</f>
        <v>0.62044496631266211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4.0663614854070671</v>
      </c>
      <c r="C142" s="276">
        <f>IF(C$16=0,0,C$16/ISI_fec!C$16)</f>
        <v>2.81929292152584</v>
      </c>
      <c r="D142" s="276">
        <f>IF(D$16=0,0,D$16/ISI_fec!D$16)</f>
        <v>2.5992866879882288</v>
      </c>
      <c r="E142" s="276">
        <f>IF(E$16=0,0,E$16/ISI_fec!E$16)</f>
        <v>2.631323856156798</v>
      </c>
      <c r="F142" s="276">
        <f>IF(F$16=0,0,F$16/ISI_fec!F$16)</f>
        <v>2.2339936794359039</v>
      </c>
      <c r="G142" s="276">
        <f>IF(G$16=0,0,G$16/ISI_fec!G$16)</f>
        <v>2.3402477752454032</v>
      </c>
      <c r="H142" s="276">
        <f>IF(H$16=0,0,H$16/ISI_fec!H$16)</f>
        <v>2.4262824804750562</v>
      </c>
      <c r="I142" s="276">
        <f>IF(I$16=0,0,I$16/ISI_fec!I$16)</f>
        <v>2.4160390523207713</v>
      </c>
      <c r="J142" s="276">
        <f>IF(J$16=0,0,J$16/ISI_fec!J$16)</f>
        <v>2.647310238521019</v>
      </c>
      <c r="K142" s="276">
        <f>IF(K$16=0,0,K$16/ISI_fec!K$16)</f>
        <v>2.6458789918949974</v>
      </c>
      <c r="L142" s="276">
        <f>IF(L$16=0,0,L$16/ISI_fec!L$16)</f>
        <v>2.4705178844977786</v>
      </c>
      <c r="M142" s="276">
        <f>IF(M$16=0,0,M$16/ISI_fec!M$16)</f>
        <v>2.4423172246450315</v>
      </c>
      <c r="N142" s="276">
        <f>IF(N$16=0,0,N$16/ISI_fec!N$16)</f>
        <v>2.3863994392103911</v>
      </c>
      <c r="O142" s="276">
        <f>IF(O$16=0,0,O$16/ISI_fec!O$16)</f>
        <v>2.4799298144549886</v>
      </c>
      <c r="P142" s="276">
        <f>IF(P$16=0,0,P$16/ISI_fec!P$16)</f>
        <v>2.3686561110949627</v>
      </c>
      <c r="Q142" s="276">
        <f>IF(Q$16=0,0,Q$16/ISI_fec!Q$16)</f>
        <v>2.286952461106317</v>
      </c>
      <c r="R142" s="276">
        <f>IF(R$16=0,0,R$16/ISI_fec!R$16)</f>
        <v>2.2508839379014125</v>
      </c>
      <c r="S142" s="276">
        <f>IF(S$16=0,0,S$16/ISI_fec!S$16)</f>
        <v>2.2335105955441619</v>
      </c>
      <c r="T142" s="276">
        <f>IF(T$16=0,0,T$16/ISI_fec!T$16)</f>
        <v>2.040425366373452</v>
      </c>
      <c r="U142" s="276">
        <f>IF(U$16=0,0,U$16/ISI_fec!U$16)</f>
        <v>2.0947230703719719</v>
      </c>
      <c r="V142" s="276">
        <f>IF(V$16=0,0,V$16/ISI_fec!V$16)</f>
        <v>2.187129335857509</v>
      </c>
      <c r="W142" s="276">
        <f>IF(W$16=0,0,W$16/ISI_fec!W$16)</f>
        <v>2.2304755914355416</v>
      </c>
      <c r="X142" s="276">
        <f>IF(X$16=0,0,X$16/ISI_fec!X$16)</f>
        <v>2.2850409899878672</v>
      </c>
      <c r="Y142" s="276">
        <f>IF(Y$16=0,0,Y$16/ISI_fec!Y$16)</f>
        <v>2.2627292028884196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4.8257966431729029</v>
      </c>
      <c r="C143" s="276">
        <f>IF(C$22=0,0,C$22/ISI_fec!C$22)</f>
        <v>4.2465228400845882</v>
      </c>
      <c r="D143" s="276">
        <f>IF(D$22=0,0,D$22/ISI_fec!D$22)</f>
        <v>4.1735687987429362</v>
      </c>
      <c r="E143" s="276">
        <f>IF(E$22=0,0,E$22/ISI_fec!E$22)</f>
        <v>4.0746090305005556</v>
      </c>
      <c r="F143" s="276">
        <f>IF(F$22=0,0,F$22/ISI_fec!F$22)</f>
        <v>3.9345107767097476</v>
      </c>
      <c r="G143" s="276">
        <f>IF(G$22=0,0,G$22/ISI_fec!G$22)</f>
        <v>3.8015148870584068</v>
      </c>
      <c r="H143" s="276">
        <f>IF(H$22=0,0,H$22/ISI_fec!H$22)</f>
        <v>3.8755364927757014</v>
      </c>
      <c r="I143" s="276">
        <f>IF(I$22=0,0,I$22/ISI_fec!I$22)</f>
        <v>3.8752451746445762</v>
      </c>
      <c r="J143" s="276">
        <f>IF(J$22=0,0,J$22/ISI_fec!J$22)</f>
        <v>4.0209097505972364</v>
      </c>
      <c r="K143" s="276">
        <f>IF(K$22=0,0,K$22/ISI_fec!K$22)</f>
        <v>4.022631815847495</v>
      </c>
      <c r="L143" s="276">
        <f>IF(L$22=0,0,L$22/ISI_fec!L$22)</f>
        <v>3.9069346096419788</v>
      </c>
      <c r="M143" s="276">
        <f>IF(M$22=0,0,M$22/ISI_fec!M$22)</f>
        <v>3.9009466995971795</v>
      </c>
      <c r="N143" s="276">
        <f>IF(N$22=0,0,N$22/ISI_fec!N$22)</f>
        <v>3.8634247913114863</v>
      </c>
      <c r="O143" s="276">
        <f>IF(O$22=0,0,O$22/ISI_fec!O$22)</f>
        <v>3.9189878998812273</v>
      </c>
      <c r="P143" s="276">
        <f>IF(P$22=0,0,P$22/ISI_fec!P$22)</f>
        <v>3.9110386235270478</v>
      </c>
      <c r="Q143" s="276">
        <f>IF(Q$22=0,0,Q$22/ISI_fec!Q$22)</f>
        <v>3.8853985351261349</v>
      </c>
      <c r="R143" s="276">
        <f>IF(R$22=0,0,R$22/ISI_fec!R$22)</f>
        <v>3.8278368767440947</v>
      </c>
      <c r="S143" s="276">
        <f>IF(S$22=0,0,S$22/ISI_fec!S$22)</f>
        <v>3.7801831706462239</v>
      </c>
      <c r="T143" s="276">
        <f>IF(T$22=0,0,T$22/ISI_fec!T$22)</f>
        <v>3.5652162546420958</v>
      </c>
      <c r="U143" s="276">
        <f>IF(U$22=0,0,U$22/ISI_fec!U$22)</f>
        <v>3.7942224119697872</v>
      </c>
      <c r="V143" s="276">
        <f>IF(V$22=0,0,V$22/ISI_fec!V$22)</f>
        <v>3.9065015301348529</v>
      </c>
      <c r="W143" s="276">
        <f>IF(W$22=0,0,W$22/ISI_fec!W$22)</f>
        <v>3.6092804794792506</v>
      </c>
      <c r="X143" s="276">
        <f>IF(X$22=0,0,X$22/ISI_fec!X$22)</f>
        <v>3.7404846511277476</v>
      </c>
      <c r="Y143" s="276">
        <f>IF(Y$22=0,0,Y$22/ISI_fec!Y$22)</f>
        <v>3.8512671606512892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1.3692832201882248</v>
      </c>
      <c r="C144" s="276">
        <f>IF(C$28=0,0,C$28/ISI_fec!C$28)</f>
        <v>1.2623259935658184</v>
      </c>
      <c r="D144" s="276">
        <f>IF(D$28=0,0,D$28/ISI_fec!D$28)</f>
        <v>1.2655985497731563</v>
      </c>
      <c r="E144" s="276">
        <f>IF(E$28=0,0,E$28/ISI_fec!E$28)</f>
        <v>1.2996871057387058</v>
      </c>
      <c r="F144" s="276">
        <f>IF(F$28=0,0,F$28/ISI_fec!F$28)</f>
        <v>1.2857765117056881</v>
      </c>
      <c r="G144" s="276">
        <f>IF(G$28=0,0,G$28/ISI_fec!G$28)</f>
        <v>1.6421303499640951</v>
      </c>
      <c r="H144" s="276">
        <f>IF(H$28=0,0,H$28/ISI_fec!H$28)</f>
        <v>1.6219358763508902</v>
      </c>
      <c r="I144" s="276">
        <f>IF(I$28=0,0,I$28/ISI_fec!I$28)</f>
        <v>1.5479334761849515</v>
      </c>
      <c r="J144" s="276">
        <f>IF(J$28=0,0,J$28/ISI_fec!J$28)</f>
        <v>1.611261015869881</v>
      </c>
      <c r="K144" s="276">
        <f>IF(K$28=0,0,K$28/ISI_fec!K$28)</f>
        <v>1.5808830045704521</v>
      </c>
      <c r="L144" s="276">
        <f>IF(L$28=0,0,L$28/ISI_fec!L$28)</f>
        <v>1.5428034181061296</v>
      </c>
      <c r="M144" s="276">
        <f>IF(M$28=0,0,M$28/ISI_fec!M$28)</f>
        <v>1.5506438973663301</v>
      </c>
      <c r="N144" s="276">
        <f>IF(N$28=0,0,N$28/ISI_fec!N$28)</f>
        <v>1.5559414683624864</v>
      </c>
      <c r="O144" s="276">
        <f>IF(O$28=0,0,O$28/ISI_fec!O$28)</f>
        <v>1.5449219188039098</v>
      </c>
      <c r="P144" s="276">
        <f>IF(P$28=0,0,P$28/ISI_fec!P$28)</f>
        <v>1.5744272221766835</v>
      </c>
      <c r="Q144" s="276">
        <f>IF(Q$28=0,0,Q$28/ISI_fec!Q$28)</f>
        <v>1.5432310687360637</v>
      </c>
      <c r="R144" s="276">
        <f>IF(R$28=0,0,R$28/ISI_fec!R$28)</f>
        <v>1.5238081020386569</v>
      </c>
      <c r="S144" s="276">
        <f>IF(S$28=0,0,S$28/ISI_fec!S$28)</f>
        <v>1.5496089577374057</v>
      </c>
      <c r="T144" s="276">
        <f>IF(T$28=0,0,T$28/ISI_fec!T$28)</f>
        <v>1.5216323572290205</v>
      </c>
      <c r="U144" s="276">
        <f>IF(U$28=0,0,U$28/ISI_fec!U$28)</f>
        <v>1.530219049441607</v>
      </c>
      <c r="V144" s="276">
        <f>IF(V$28=0,0,V$28/ISI_fec!V$28)</f>
        <v>1.5644014223685452</v>
      </c>
      <c r="W144" s="276">
        <f>IF(W$28=0,0,W$28/ISI_fec!W$28)</f>
        <v>1.4906468830951931</v>
      </c>
      <c r="X144" s="276">
        <f>IF(X$28=0,0,X$28/ISI_fec!X$28)</f>
        <v>1.6328792922012307</v>
      </c>
      <c r="Y144" s="276">
        <f>IF(Y$28=0,0,Y$28/ISI_fec!Y$28)</f>
        <v>1.6231139300541642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2.5016395395600433</v>
      </c>
      <c r="C145" s="277">
        <f>IF(C$35=0,0,C$35/ISI_fec!C$35)</f>
        <v>1.7299656541646102</v>
      </c>
      <c r="D145" s="277">
        <f>IF(D$35=0,0,D$35/ISI_fec!D$35)</f>
        <v>1.9117574840883393</v>
      </c>
      <c r="E145" s="277">
        <f>IF(E$35=0,0,E$35/ISI_fec!E$35)</f>
        <v>1.9127875691229612</v>
      </c>
      <c r="F145" s="277">
        <f>IF(F$35=0,0,F$35/ISI_fec!F$35)</f>
        <v>1.730740777592334</v>
      </c>
      <c r="G145" s="277">
        <f>IF(G$35=0,0,G$35/ISI_fec!G$35)</f>
        <v>1.827867302106696</v>
      </c>
      <c r="H145" s="277">
        <f>IF(H$35=0,0,H$35/ISI_fec!H$35)</f>
        <v>1.8580985581582039</v>
      </c>
      <c r="I145" s="277">
        <f>IF(I$35=0,0,I$35/ISI_fec!I$35)</f>
        <v>1.9071935288182613</v>
      </c>
      <c r="J145" s="277">
        <f>IF(J$35=0,0,J$35/ISI_fec!J$35)</f>
        <v>1.9601053305473075</v>
      </c>
      <c r="K145" s="277">
        <f>IF(K$35=0,0,K$35/ISI_fec!K$35)</f>
        <v>1.93793944999914</v>
      </c>
      <c r="L145" s="277">
        <f>IF(L$35=0,0,L$35/ISI_fec!L$35)</f>
        <v>1.8869343765782527</v>
      </c>
      <c r="M145" s="277">
        <f>IF(M$35=0,0,M$35/ISI_fec!M$35)</f>
        <v>1.8646743806163584</v>
      </c>
      <c r="N145" s="277">
        <f>IF(N$35=0,0,N$35/ISI_fec!N$35)</f>
        <v>1.8592902466830561</v>
      </c>
      <c r="O145" s="277">
        <f>IF(O$35=0,0,O$35/ISI_fec!O$35)</f>
        <v>1.8620536651081545</v>
      </c>
      <c r="P145" s="277">
        <f>IF(P$35=0,0,P$35/ISI_fec!P$35)</f>
        <v>1.8563444447097708</v>
      </c>
      <c r="Q145" s="277">
        <f>IF(Q$35=0,0,Q$35/ISI_fec!Q$35)</f>
        <v>1.7902295314912826</v>
      </c>
      <c r="R145" s="277">
        <f>IF(R$35=0,0,R$35/ISI_fec!R$35)</f>
        <v>1.7402977565837197</v>
      </c>
      <c r="S145" s="277">
        <f>IF(S$35=0,0,S$35/ISI_fec!S$35)</f>
        <v>1.7650525480591828</v>
      </c>
      <c r="T145" s="277">
        <f>IF(T$35=0,0,T$35/ISI_fec!T$35)</f>
        <v>1.7032751663302326</v>
      </c>
      <c r="U145" s="277">
        <f>IF(U$35=0,0,U$35/ISI_fec!U$35)</f>
        <v>1.7282955366151509</v>
      </c>
      <c r="V145" s="277">
        <f>IF(V$35=0,0,V$35/ISI_fec!V$35)</f>
        <v>1.7705207088962329</v>
      </c>
      <c r="W145" s="277">
        <f>IF(W$35=0,0,W$35/ISI_fec!W$35)</f>
        <v>1.6884894969006496</v>
      </c>
      <c r="X145" s="277">
        <f>IF(X$35=0,0,X$35/ISI_fec!X$35)</f>
        <v>1.7337852425030422</v>
      </c>
      <c r="Y145" s="277">
        <f>IF(Y$35=0,0,Y$35/ISI_fec!Y$35)</f>
        <v>1.7452449117008417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1.3951457677961694</v>
      </c>
      <c r="C147" s="272">
        <f>IF(C$54=0,0,(C$54-C$96)/ISI_fec!C$54)</f>
        <v>1.0935978483558706</v>
      </c>
      <c r="D147" s="272">
        <f>IF(D$54=0,0,(D$54-D$96)/ISI_fec!D$54)</f>
        <v>1.0824529427396237</v>
      </c>
      <c r="E147" s="272">
        <f>IF(E$54=0,0,(E$54-E$96)/ISI_fec!E$54)</f>
        <v>1.0939531550314863</v>
      </c>
      <c r="F147" s="272">
        <f>IF(F$54=0,0,(F$54-F$96)/ISI_fec!F$54)</f>
        <v>1.0142711732373044</v>
      </c>
      <c r="G147" s="272">
        <f>IF(G$54=0,0,(G$54-G$96)/ISI_fec!G$54)</f>
        <v>1.151684284442958</v>
      </c>
      <c r="H147" s="272">
        <f>IF(H$54=0,0,(H$54-H$96)/ISI_fec!H$54)</f>
        <v>1.1617348757590082</v>
      </c>
      <c r="I147" s="272">
        <f>IF(I$54=0,0,(I$54-I$96)/ISI_fec!I$54)</f>
        <v>1.1372613072172291</v>
      </c>
      <c r="J147" s="272">
        <f>IF(J$54=0,0,(J$54-J$96)/ISI_fec!J$54)</f>
        <v>1.2009233538090085</v>
      </c>
      <c r="K147" s="272">
        <f>IF(K$54=0,0,(K$54-K$96)/ISI_fec!K$54)</f>
        <v>1.1836285031961249</v>
      </c>
      <c r="L147" s="272">
        <f>IF(L$54=0,0,(L$54-L$96)/ISI_fec!L$54)</f>
        <v>1.1381455446219388</v>
      </c>
      <c r="M147" s="272">
        <f>IF(M$54=0,0,(M$54-M$96)/ISI_fec!M$54)</f>
        <v>1.1349407333822534</v>
      </c>
      <c r="N147" s="272">
        <f>IF(N$54=0,0,(N$54-N$96)/ISI_fec!N$54)</f>
        <v>1.1250954728069016</v>
      </c>
      <c r="O147" s="272">
        <f>IF(O$54=0,0,(O$54-O$96)/ISI_fec!O$54)</f>
        <v>1.1350889245583553</v>
      </c>
      <c r="P147" s="272">
        <f>IF(P$54=0,0,(P$54-P$96)/ISI_fec!P$54)</f>
        <v>1.1277392082909787</v>
      </c>
      <c r="Q147" s="272">
        <f>IF(Q$54=0,0,(Q$54-Q$96)/ISI_fec!Q$54)</f>
        <v>1.0982196650891922</v>
      </c>
      <c r="R147" s="272">
        <f>IF(R$54=0,0,(R$54-R$96)/ISI_fec!R$54)</f>
        <v>1.0829845576878847</v>
      </c>
      <c r="S147" s="272">
        <f>IF(S$54=0,0,(S$54-S$96)/ISI_fec!S$54)</f>
        <v>1.0903972407616547</v>
      </c>
      <c r="T147" s="272">
        <f>IF(T$54=0,0,(T$54-T$96)/ISI_fec!T$54)</f>
        <v>1.0440965346829201</v>
      </c>
      <c r="U147" s="272">
        <f>IF(U$54=0,0,(U$54-U$96)/ISI_fec!U$54)</f>
        <v>1.062435149350341</v>
      </c>
      <c r="V147" s="272">
        <f>IF(V$54=0,0,(V$54-V$96)/ISI_fec!V$54)</f>
        <v>1.0923903999752544</v>
      </c>
      <c r="W147" s="272">
        <f>IF(W$54=0,0,(W$54-W$96)/ISI_fec!W$54)</f>
        <v>1.0611457985654993</v>
      </c>
      <c r="X147" s="272">
        <f>IF(X$54=0,0,(X$54-X$96)/ISI_fec!X$54)</f>
        <v>1.1241040967679137</v>
      </c>
      <c r="Y147" s="272">
        <f>IF(Y$54=0,0,(Y$54-Y$96)/ISI_fec!Y$54)</f>
        <v>1.121904803138837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1.2773084419871785</v>
      </c>
      <c r="C152" s="275">
        <f>IF(C$59=0,0,C$59/ISI_fec!C$59)</f>
        <v>1.2099493004066442</v>
      </c>
      <c r="D152" s="275">
        <f>IF(D$59=0,0,D$59/ISI_fec!D$59)</f>
        <v>1.2329573114201429</v>
      </c>
      <c r="E152" s="275">
        <f>IF(E$59=0,0,E$59/ISI_fec!E$59)</f>
        <v>1.2749308202595786</v>
      </c>
      <c r="F152" s="275">
        <f>IF(F$59=0,0,F$59/ISI_fec!F$59)</f>
        <v>1.2503489374760055</v>
      </c>
      <c r="G152" s="275">
        <f>IF(G$59=0,0,G$59/ISI_fec!G$59)</f>
        <v>1.2454276704747074</v>
      </c>
      <c r="H152" s="275">
        <f>IF(H$59=0,0,H$59/ISI_fec!H$59)</f>
        <v>1.2305690975472887</v>
      </c>
      <c r="I152" s="275">
        <f>IF(I$59=0,0,I$59/ISI_fec!I$59)</f>
        <v>1.1827395349683754</v>
      </c>
      <c r="J152" s="275">
        <f>IF(J$59=0,0,J$59/ISI_fec!J$59)</f>
        <v>1.3391911550547364</v>
      </c>
      <c r="K152" s="275">
        <f>IF(K$59=0,0,K$59/ISI_fec!K$59)</f>
        <v>1.2809648380530234</v>
      </c>
      <c r="L152" s="275">
        <f>IF(L$59=0,0,L$59/ISI_fec!L$59)</f>
        <v>1.2634241972254805</v>
      </c>
      <c r="M152" s="275">
        <f>IF(M$59=0,0,M$59/ISI_fec!M$59)</f>
        <v>1.1692357767072112</v>
      </c>
      <c r="N152" s="275">
        <f>IF(N$59=0,0,N$59/ISI_fec!N$59)</f>
        <v>1.1507107778652035</v>
      </c>
      <c r="O152" s="275">
        <f>IF(O$59=0,0,O$59/ISI_fec!O$59)</f>
        <v>1.108228927488409</v>
      </c>
      <c r="P152" s="275">
        <f>IF(P$59=0,0,P$59/ISI_fec!P$59)</f>
        <v>0.99089489618983007</v>
      </c>
      <c r="Q152" s="275">
        <f>IF(Q$59=0,0,Q$59/ISI_fec!Q$59)</f>
        <v>1.1075147848324953</v>
      </c>
      <c r="R152" s="275">
        <f>IF(R$59=0,0,R$59/ISI_fec!R$59)</f>
        <v>1.0317215214558704</v>
      </c>
      <c r="S152" s="275">
        <f>IF(S$59=0,0,S$59/ISI_fec!S$59)</f>
        <v>0.96014389095597186</v>
      </c>
      <c r="T152" s="275">
        <f>IF(T$59=0,0,T$59/ISI_fec!T$59)</f>
        <v>0.82980716628968021</v>
      </c>
      <c r="U152" s="275">
        <f>IF(U$59=0,0,U$59/ISI_fec!U$59)</f>
        <v>0.87114843930272834</v>
      </c>
      <c r="V152" s="275">
        <f>IF(V$59=0,0,V$59/ISI_fec!V$59)</f>
        <v>0.8357483770756986</v>
      </c>
      <c r="W152" s="275">
        <f>IF(W$59=0,0,W$59/ISI_fec!W$59)</f>
        <v>0.76565672505125326</v>
      </c>
      <c r="X152" s="275">
        <f>IF(X$59=0,0,X$59/ISI_fec!X$59)</f>
        <v>0.7424470675191468</v>
      </c>
      <c r="Y152" s="275">
        <f>IF(Y$59=0,0,Y$59/ISI_fec!Y$59)</f>
        <v>0.62044496631266211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5.2407467817565383</v>
      </c>
      <c r="C153" s="276">
        <f>IF(C$65=0,0,C$65/ISI_fec!C$65)</f>
        <v>4.1314890841732961</v>
      </c>
      <c r="D153" s="276">
        <f>IF(D$65=0,0,D$65/ISI_fec!D$65)</f>
        <v>3.8961557062008212</v>
      </c>
      <c r="E153" s="276">
        <f>IF(E$65=0,0,E$65/ISI_fec!E$65)</f>
        <v>3.6898510167652843</v>
      </c>
      <c r="F153" s="276">
        <f>IF(F$65=0,0,F$65/ISI_fec!F$65)</f>
        <v>3.3683741530866795</v>
      </c>
      <c r="G153" s="276">
        <f>IF(G$65=0,0,G$65/ISI_fec!G$65)</f>
        <v>2.9484583147439833</v>
      </c>
      <c r="H153" s="276">
        <f>IF(H$65=0,0,H$65/ISI_fec!H$65)</f>
        <v>3.0460722703204084</v>
      </c>
      <c r="I153" s="276">
        <f>IF(I$65=0,0,I$65/ISI_fec!I$65)</f>
        <v>3.1391229084839622</v>
      </c>
      <c r="J153" s="276">
        <f>IF(J$65=0,0,J$65/ISI_fec!J$65)</f>
        <v>3.3918812626690724</v>
      </c>
      <c r="K153" s="276">
        <f>IF(K$65=0,0,K$65/ISI_fec!K$65)</f>
        <v>3.4153847267637683</v>
      </c>
      <c r="L153" s="276">
        <f>IF(L$65=0,0,L$65/ISI_fec!L$65)</f>
        <v>3.2380997147458133</v>
      </c>
      <c r="M153" s="276">
        <f>IF(M$65=0,0,M$65/ISI_fec!M$65)</f>
        <v>3.213250576506856</v>
      </c>
      <c r="N153" s="276">
        <f>IF(N$65=0,0,N$65/ISI_fec!N$65)</f>
        <v>3.1662239145990991</v>
      </c>
      <c r="O153" s="276">
        <f>IF(O$65=0,0,O$65/ISI_fec!O$65)</f>
        <v>3.2818464076986791</v>
      </c>
      <c r="P153" s="276">
        <f>IF(P$65=0,0,P$65/ISI_fec!P$65)</f>
        <v>3.1408447248453126</v>
      </c>
      <c r="Q153" s="276">
        <f>IF(Q$65=0,0,Q$65/ISI_fec!Q$65)</f>
        <v>3.1107251001941729</v>
      </c>
      <c r="R153" s="276">
        <f>IF(R$65=0,0,R$65/ISI_fec!R$65)</f>
        <v>3.0116699378544394</v>
      </c>
      <c r="S153" s="276">
        <f>IF(S$65=0,0,S$65/ISI_fec!S$65)</f>
        <v>2.949130817071274</v>
      </c>
      <c r="T153" s="276">
        <f>IF(T$65=0,0,T$65/ISI_fec!T$65)</f>
        <v>2.7845036176069615</v>
      </c>
      <c r="U153" s="276">
        <f>IF(U$65=0,0,U$65/ISI_fec!U$65)</f>
        <v>2.8115369772567642</v>
      </c>
      <c r="V153" s="276">
        <f>IF(V$65=0,0,V$65/ISI_fec!V$65)</f>
        <v>2.9184202655943192</v>
      </c>
      <c r="W153" s="276">
        <f>IF(W$65=0,0,W$65/ISI_fec!W$65)</f>
        <v>3.025610896673093</v>
      </c>
      <c r="X153" s="276">
        <f>IF(X$65=0,0,X$65/ISI_fec!X$65)</f>
        <v>2.9495134447123839</v>
      </c>
      <c r="Y153" s="276">
        <f>IF(Y$65=0,0,Y$65/ISI_fec!Y$65)</f>
        <v>2.9305223553941642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1.3692832201882248</v>
      </c>
      <c r="C155" s="276">
        <f>IF(C$72=0,0,C$72/ISI_fec!C$72)</f>
        <v>1.2623259935658184</v>
      </c>
      <c r="D155" s="276">
        <f>IF(D$72=0,0,D$72/ISI_fec!D$72)</f>
        <v>1.2655985497731568</v>
      </c>
      <c r="E155" s="276">
        <f>IF(E$72=0,0,E$72/ISI_fec!E$72)</f>
        <v>1.2996871057387056</v>
      </c>
      <c r="F155" s="276">
        <f>IF(F$72=0,0,F$72/ISI_fec!F$72)</f>
        <v>1.2857765117056879</v>
      </c>
      <c r="G155" s="276">
        <f>IF(G$72=0,0,G$72/ISI_fec!G$72)</f>
        <v>1.6421303499640942</v>
      </c>
      <c r="H155" s="276">
        <f>IF(H$72=0,0,H$72/ISI_fec!H$72)</f>
        <v>1.6219358763508904</v>
      </c>
      <c r="I155" s="276">
        <f>IF(I$72=0,0,I$72/ISI_fec!I$72)</f>
        <v>1.5479334761849517</v>
      </c>
      <c r="J155" s="276">
        <f>IF(J$72=0,0,J$72/ISI_fec!J$72)</f>
        <v>1.6112610158698804</v>
      </c>
      <c r="K155" s="276">
        <f>IF(K$72=0,0,K$72/ISI_fec!K$72)</f>
        <v>1.5808830045704521</v>
      </c>
      <c r="L155" s="276">
        <f>IF(L$72=0,0,L$72/ISI_fec!L$72)</f>
        <v>1.5428034181061294</v>
      </c>
      <c r="M155" s="276">
        <f>IF(M$72=0,0,M$72/ISI_fec!M$72)</f>
        <v>1.5506438973663308</v>
      </c>
      <c r="N155" s="276">
        <f>IF(N$72=0,0,N$72/ISI_fec!N$72)</f>
        <v>1.555941468362487</v>
      </c>
      <c r="O155" s="276">
        <f>IF(O$72=0,0,O$72/ISI_fec!O$72)</f>
        <v>1.5449219188039098</v>
      </c>
      <c r="P155" s="276">
        <f>IF(P$72=0,0,P$72/ISI_fec!P$72)</f>
        <v>1.574427222176684</v>
      </c>
      <c r="Q155" s="276">
        <f>IF(Q$72=0,0,Q$72/ISI_fec!Q$72)</f>
        <v>1.5432310687360631</v>
      </c>
      <c r="R155" s="276">
        <f>IF(R$72=0,0,R$72/ISI_fec!R$72)</f>
        <v>1.5238081020386576</v>
      </c>
      <c r="S155" s="276">
        <f>IF(S$72=0,0,S$72/ISI_fec!S$72)</f>
        <v>1.5496089577374057</v>
      </c>
      <c r="T155" s="276">
        <f>IF(T$72=0,0,T$72/ISI_fec!T$72)</f>
        <v>1.5216323572290205</v>
      </c>
      <c r="U155" s="276">
        <f>IF(U$72=0,0,U$72/ISI_fec!U$72)</f>
        <v>1.5302190494416068</v>
      </c>
      <c r="V155" s="276">
        <f>IF(V$72=0,0,V$72/ISI_fec!V$72)</f>
        <v>1.5644014223685461</v>
      </c>
      <c r="W155" s="276">
        <f>IF(W$72=0,0,W$72/ISI_fec!W$72)</f>
        <v>1.4906468830951929</v>
      </c>
      <c r="X155" s="276">
        <f>IF(X$72=0,0,X$72/ISI_fec!X$72)</f>
        <v>1.632879292201231</v>
      </c>
      <c r="Y155" s="276">
        <f>IF(Y$72=0,0,Y$72/ISI_fec!Y$72)</f>
        <v>1.6231139300541642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2.5016395395600428</v>
      </c>
      <c r="C156" s="277">
        <f>IF(C$79=0,0,C$79/ISI_fec!C$79)</f>
        <v>1.7299656541646102</v>
      </c>
      <c r="D156" s="277">
        <f>IF(D$79=0,0,D$79/ISI_fec!D$79)</f>
        <v>1.9117574840883398</v>
      </c>
      <c r="E156" s="277">
        <f>IF(E$79=0,0,E$79/ISI_fec!E$79)</f>
        <v>1.9127875691229614</v>
      </c>
      <c r="F156" s="277">
        <f>IF(F$79=0,0,F$79/ISI_fec!F$79)</f>
        <v>1.7307407775923347</v>
      </c>
      <c r="G156" s="277">
        <f>IF(G$79=0,0,G$79/ISI_fec!G$79)</f>
        <v>1.8278673021066958</v>
      </c>
      <c r="H156" s="277">
        <f>IF(H$79=0,0,H$79/ISI_fec!H$79)</f>
        <v>1.8580985581582035</v>
      </c>
      <c r="I156" s="277">
        <f>IF(I$79=0,0,I$79/ISI_fec!I$79)</f>
        <v>1.9071935288182609</v>
      </c>
      <c r="J156" s="277">
        <f>IF(J$79=0,0,J$79/ISI_fec!J$79)</f>
        <v>1.9601053305473075</v>
      </c>
      <c r="K156" s="277">
        <f>IF(K$79=0,0,K$79/ISI_fec!K$79)</f>
        <v>1.9379394499991403</v>
      </c>
      <c r="L156" s="277">
        <f>IF(L$79=0,0,L$79/ISI_fec!L$79)</f>
        <v>1.8869343765782531</v>
      </c>
      <c r="M156" s="277">
        <f>IF(M$79=0,0,M$79/ISI_fec!M$79)</f>
        <v>1.8646743806163593</v>
      </c>
      <c r="N156" s="277">
        <f>IF(N$79=0,0,N$79/ISI_fec!N$79)</f>
        <v>1.8592902466830561</v>
      </c>
      <c r="O156" s="277">
        <f>IF(O$79=0,0,O$79/ISI_fec!O$79)</f>
        <v>1.8620536651081543</v>
      </c>
      <c r="P156" s="277">
        <f>IF(P$79=0,0,P$79/ISI_fec!P$79)</f>
        <v>1.8563444447097712</v>
      </c>
      <c r="Q156" s="277">
        <f>IF(Q$79=0,0,Q$79/ISI_fec!Q$79)</f>
        <v>1.7902295314912828</v>
      </c>
      <c r="R156" s="277">
        <f>IF(R$79=0,0,R$79/ISI_fec!R$79)</f>
        <v>1.7402977565837208</v>
      </c>
      <c r="S156" s="277">
        <f>IF(S$79=0,0,S$79/ISI_fec!S$79)</f>
        <v>1.7650525480591832</v>
      </c>
      <c r="T156" s="277">
        <f>IF(T$79=0,0,T$79/ISI_fec!T$79)</f>
        <v>1.703275166330233</v>
      </c>
      <c r="U156" s="277">
        <f>IF(U$79=0,0,U$79/ISI_fec!U$79)</f>
        <v>1.7282955366151513</v>
      </c>
      <c r="V156" s="277">
        <f>IF(V$79=0,0,V$79/ISI_fec!V$79)</f>
        <v>1.7705207088962334</v>
      </c>
      <c r="W156" s="277">
        <f>IF(W$79=0,0,W$79/ISI_fec!W$79)</f>
        <v>1.6884894969006494</v>
      </c>
      <c r="X156" s="277">
        <f>IF(X$79=0,0,X$79/ISI_fec!X$79)</f>
        <v>1.7337852425030429</v>
      </c>
      <c r="Y156" s="277">
        <f>IF(Y$79=0,0,Y$79/ISI_fec!Y$79)</f>
        <v>1.7452449117008417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AT: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979.82526966854994</v>
      </c>
      <c r="C3" s="203">
        <f t="shared" si="0"/>
        <v>1064.7411324004172</v>
      </c>
      <c r="D3" s="203">
        <f t="shared" si="0"/>
        <v>942.28993817902847</v>
      </c>
      <c r="E3" s="203">
        <f t="shared" si="0"/>
        <v>966.33648437396505</v>
      </c>
      <c r="F3" s="203">
        <f t="shared" si="0"/>
        <v>1095.5829818914835</v>
      </c>
      <c r="G3" s="203">
        <f t="shared" si="0"/>
        <v>1297.7334207603876</v>
      </c>
      <c r="H3" s="203">
        <f t="shared" si="0"/>
        <v>1369.9561555969594</v>
      </c>
      <c r="I3" s="203">
        <f t="shared" si="0"/>
        <v>1464.5132435620526</v>
      </c>
      <c r="J3" s="203">
        <f t="shared" si="0"/>
        <v>1449.3538139821821</v>
      </c>
      <c r="K3" s="203">
        <f t="shared" si="0"/>
        <v>1088.7822591909103</v>
      </c>
      <c r="L3" s="203">
        <f t="shared" si="0"/>
        <v>1600.4559412714652</v>
      </c>
      <c r="M3" s="203">
        <f t="shared" si="0"/>
        <v>1641.5311007615628</v>
      </c>
      <c r="N3" s="203">
        <f t="shared" si="0"/>
        <v>1663.2439838163136</v>
      </c>
      <c r="O3" s="203">
        <f t="shared" si="0"/>
        <v>1420.181744476014</v>
      </c>
      <c r="P3" s="203">
        <f t="shared" si="0"/>
        <v>1557.0537427008367</v>
      </c>
      <c r="Q3" s="203">
        <f t="shared" si="0"/>
        <v>1678.7908711321245</v>
      </c>
      <c r="R3" s="203">
        <f t="shared" si="0"/>
        <v>1663.4864390145881</v>
      </c>
      <c r="S3" s="203">
        <f t="shared" si="0"/>
        <v>1762.5519492277538</v>
      </c>
      <c r="T3" s="203">
        <f t="shared" si="0"/>
        <v>1579.6215439087116</v>
      </c>
      <c r="U3" s="203">
        <f t="shared" si="0"/>
        <v>1522.1072443532225</v>
      </c>
      <c r="V3" s="203">
        <f t="shared" si="0"/>
        <v>1198.7092426383574</v>
      </c>
      <c r="W3" s="203">
        <f t="shared" si="0"/>
        <v>1278.8957230856449</v>
      </c>
      <c r="X3" s="203">
        <f t="shared" si="0"/>
        <v>1590.9472170110007</v>
      </c>
      <c r="Y3" s="203">
        <f t="shared" si="0"/>
        <v>1657.5125376773053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453.28877518702632</v>
      </c>
      <c r="C5" s="282">
        <f t="shared" si="1"/>
        <v>492.57272570679442</v>
      </c>
      <c r="D5" s="282">
        <f t="shared" si="1"/>
        <v>435.92410317476049</v>
      </c>
      <c r="E5" s="282">
        <f t="shared" si="1"/>
        <v>447.04856567802727</v>
      </c>
      <c r="F5" s="282">
        <f t="shared" si="1"/>
        <v>506.84084535330771</v>
      </c>
      <c r="G5" s="282">
        <f t="shared" si="1"/>
        <v>600.36009585130955</v>
      </c>
      <c r="H5" s="282">
        <f t="shared" si="1"/>
        <v>633.77192551947212</v>
      </c>
      <c r="I5" s="282">
        <f t="shared" si="1"/>
        <v>677.51611942401189</v>
      </c>
      <c r="J5" s="282">
        <f t="shared" si="1"/>
        <v>670.50303303043688</v>
      </c>
      <c r="K5" s="282">
        <f t="shared" si="1"/>
        <v>574.51724848218964</v>
      </c>
      <c r="L5" s="282">
        <f t="shared" si="1"/>
        <v>992.22667096323244</v>
      </c>
      <c r="M5" s="282">
        <f t="shared" si="1"/>
        <v>948.48567433976882</v>
      </c>
      <c r="N5" s="282">
        <f t="shared" si="1"/>
        <v>919.51333146188358</v>
      </c>
      <c r="O5" s="282">
        <f t="shared" si="1"/>
        <v>946.68197373890314</v>
      </c>
      <c r="P5" s="282">
        <f t="shared" si="1"/>
        <v>961.77603789615534</v>
      </c>
      <c r="Q5" s="282">
        <f t="shared" si="1"/>
        <v>1094.094367861758</v>
      </c>
      <c r="R5" s="282">
        <f t="shared" si="1"/>
        <v>1117.7084021812041</v>
      </c>
      <c r="S5" s="282">
        <f t="shared" si="1"/>
        <v>1167.5353747777499</v>
      </c>
      <c r="T5" s="282">
        <f t="shared" si="1"/>
        <v>1090.973390334688</v>
      </c>
      <c r="U5" s="282">
        <f t="shared" si="1"/>
        <v>1092.8551665859629</v>
      </c>
      <c r="V5" s="282">
        <f t="shared" si="1"/>
        <v>824.01695092032583</v>
      </c>
      <c r="W5" s="282">
        <f t="shared" si="1"/>
        <v>887.42380771958494</v>
      </c>
      <c r="X5" s="282">
        <f t="shared" si="1"/>
        <v>1145.5696934971591</v>
      </c>
      <c r="Y5" s="282">
        <f t="shared" si="1"/>
        <v>1170.574460225434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453.28877518702632</v>
      </c>
      <c r="C7" s="282">
        <v>492.57272570679442</v>
      </c>
      <c r="D7" s="282">
        <v>435.92410317476049</v>
      </c>
      <c r="E7" s="282">
        <v>447.04856567802727</v>
      </c>
      <c r="F7" s="282">
        <v>506.84084535330771</v>
      </c>
      <c r="G7" s="282">
        <v>600.36009585130955</v>
      </c>
      <c r="H7" s="282">
        <v>633.77192551947212</v>
      </c>
      <c r="I7" s="282">
        <v>677.51611942401189</v>
      </c>
      <c r="J7" s="282">
        <v>670.50303303043688</v>
      </c>
      <c r="K7" s="282">
        <v>574.51724848218964</v>
      </c>
      <c r="L7" s="282">
        <v>992.22667096323244</v>
      </c>
      <c r="M7" s="282">
        <v>948.48567433976882</v>
      </c>
      <c r="N7" s="282">
        <v>919.51333146188358</v>
      </c>
      <c r="O7" s="282">
        <v>946.68197373890314</v>
      </c>
      <c r="P7" s="282">
        <v>961.77603789615534</v>
      </c>
      <c r="Q7" s="282">
        <v>1094.094367861758</v>
      </c>
      <c r="R7" s="282">
        <v>1117.7084021812041</v>
      </c>
      <c r="S7" s="282">
        <v>1167.5353747777499</v>
      </c>
      <c r="T7" s="282">
        <v>1090.973390334688</v>
      </c>
      <c r="U7" s="282">
        <v>1092.8551665859629</v>
      </c>
      <c r="V7" s="282">
        <v>824.01695092032583</v>
      </c>
      <c r="W7" s="282">
        <v>887.42380771958494</v>
      </c>
      <c r="X7" s="282">
        <v>1145.5696934971591</v>
      </c>
      <c r="Y7" s="282">
        <v>1170.574460225434</v>
      </c>
      <c r="DA7" s="94" t="s">
        <v>435</v>
      </c>
    </row>
    <row r="8" spans="1:105" ht="12" customHeight="1" x14ac:dyDescent="0.25">
      <c r="A8" s="49" t="s">
        <v>47</v>
      </c>
      <c r="B8" s="242">
        <v>526.53649448152362</v>
      </c>
      <c r="C8" s="242">
        <v>572.16840669362273</v>
      </c>
      <c r="D8" s="242">
        <v>506.36583500426792</v>
      </c>
      <c r="E8" s="242">
        <v>519.28791869593772</v>
      </c>
      <c r="F8" s="242">
        <v>588.74213653817583</v>
      </c>
      <c r="G8" s="242">
        <v>697.37332490907806</v>
      </c>
      <c r="H8" s="242">
        <v>736.18423007748731</v>
      </c>
      <c r="I8" s="242">
        <v>786.9971241380407</v>
      </c>
      <c r="J8" s="242">
        <v>778.85078095174515</v>
      </c>
      <c r="K8" s="242">
        <v>514.26501070872064</v>
      </c>
      <c r="L8" s="242">
        <v>608.22927030823269</v>
      </c>
      <c r="M8" s="242">
        <v>693.04542642179388</v>
      </c>
      <c r="N8" s="242">
        <v>743.73065235443005</v>
      </c>
      <c r="O8" s="242">
        <v>473.49977073711091</v>
      </c>
      <c r="P8" s="242">
        <v>595.27770480468132</v>
      </c>
      <c r="Q8" s="242">
        <v>584.69650327036652</v>
      </c>
      <c r="R8" s="242">
        <v>545.77803683338402</v>
      </c>
      <c r="S8" s="242">
        <v>595.01657445000387</v>
      </c>
      <c r="T8" s="242">
        <v>488.64815357402352</v>
      </c>
      <c r="U8" s="242">
        <v>429.25207776725972</v>
      </c>
      <c r="V8" s="242">
        <v>374.69229171803158</v>
      </c>
      <c r="W8" s="242">
        <v>391.47191536605999</v>
      </c>
      <c r="X8" s="242">
        <v>445.37752351384171</v>
      </c>
      <c r="Y8" s="242">
        <v>486.93807745187132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158.1</v>
      </c>
      <c r="C12" s="282">
        <f t="shared" si="2"/>
        <v>149.9</v>
      </c>
      <c r="D12" s="282">
        <f t="shared" si="2"/>
        <v>151.1</v>
      </c>
      <c r="E12" s="282">
        <f t="shared" si="2"/>
        <v>155</v>
      </c>
      <c r="F12" s="282">
        <f t="shared" si="2"/>
        <v>150</v>
      </c>
      <c r="G12" s="282">
        <f t="shared" si="2"/>
        <v>150</v>
      </c>
      <c r="H12" s="282">
        <f t="shared" si="2"/>
        <v>150</v>
      </c>
      <c r="I12" s="282">
        <f t="shared" si="2"/>
        <v>150</v>
      </c>
      <c r="J12" s="282">
        <f t="shared" si="2"/>
        <v>158.958</v>
      </c>
      <c r="K12" s="282">
        <f t="shared" si="2"/>
        <v>282.94400000000002</v>
      </c>
      <c r="L12" s="282">
        <f t="shared" si="2"/>
        <v>374.83699999999999</v>
      </c>
      <c r="M12" s="282">
        <f t="shared" si="2"/>
        <v>385.55099999999999</v>
      </c>
      <c r="N12" s="282">
        <f t="shared" si="2"/>
        <v>383.24400000000003</v>
      </c>
      <c r="O12" s="282">
        <f t="shared" si="2"/>
        <v>387.41500000000002</v>
      </c>
      <c r="P12" s="282">
        <f t="shared" si="2"/>
        <v>416.62099999999998</v>
      </c>
      <c r="Q12" s="282">
        <f t="shared" si="2"/>
        <v>468.71899999999999</v>
      </c>
      <c r="R12" s="282">
        <f t="shared" si="2"/>
        <v>469.13499999999999</v>
      </c>
      <c r="S12" s="282">
        <f t="shared" si="2"/>
        <v>465.041</v>
      </c>
      <c r="T12" s="282">
        <f t="shared" si="2"/>
        <v>424.6</v>
      </c>
      <c r="U12" s="282">
        <f t="shared" si="2"/>
        <v>440.3</v>
      </c>
      <c r="V12" s="282">
        <f t="shared" si="2"/>
        <v>404.8</v>
      </c>
      <c r="W12" s="282">
        <f t="shared" si="2"/>
        <v>442.3</v>
      </c>
      <c r="X12" s="282">
        <f t="shared" si="2"/>
        <v>429.44894369537229</v>
      </c>
      <c r="Y12" s="282">
        <f t="shared" si="2"/>
        <v>403.34495989881879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158.1</v>
      </c>
      <c r="C14" s="282">
        <v>149.9</v>
      </c>
      <c r="D14" s="282">
        <v>151.1</v>
      </c>
      <c r="E14" s="282">
        <v>155</v>
      </c>
      <c r="F14" s="282">
        <v>150</v>
      </c>
      <c r="G14" s="282">
        <v>150</v>
      </c>
      <c r="H14" s="282">
        <v>150</v>
      </c>
      <c r="I14" s="282">
        <v>150</v>
      </c>
      <c r="J14" s="282">
        <v>158.958</v>
      </c>
      <c r="K14" s="282">
        <v>282.94400000000002</v>
      </c>
      <c r="L14" s="282">
        <v>374.83699999999999</v>
      </c>
      <c r="M14" s="282">
        <v>385.55099999999999</v>
      </c>
      <c r="N14" s="282">
        <v>383.24400000000003</v>
      </c>
      <c r="O14" s="282">
        <v>387.41500000000002</v>
      </c>
      <c r="P14" s="282">
        <v>416.62099999999998</v>
      </c>
      <c r="Q14" s="282">
        <v>468.71899999999999</v>
      </c>
      <c r="R14" s="282">
        <v>469.13499999999999</v>
      </c>
      <c r="S14" s="282">
        <v>465.041</v>
      </c>
      <c r="T14" s="282">
        <v>424.6</v>
      </c>
      <c r="U14" s="282">
        <v>440.3</v>
      </c>
      <c r="V14" s="282">
        <v>404.8</v>
      </c>
      <c r="W14" s="282">
        <v>442.3</v>
      </c>
      <c r="X14" s="282">
        <v>429.44894369537229</v>
      </c>
      <c r="Y14" s="282">
        <v>403.34495989881879</v>
      </c>
      <c r="DA14" s="94" t="s">
        <v>442</v>
      </c>
    </row>
    <row r="15" spans="1:105" ht="12" customHeight="1" x14ac:dyDescent="0.25">
      <c r="A15" s="49" t="s">
        <v>443</v>
      </c>
      <c r="B15" s="242">
        <v>271.76666666666671</v>
      </c>
      <c r="C15" s="242">
        <v>239.13333333333341</v>
      </c>
      <c r="D15" s="242">
        <v>225.5</v>
      </c>
      <c r="E15" s="242">
        <v>222.8</v>
      </c>
      <c r="F15" s="242">
        <v>250.83333333333329</v>
      </c>
      <c r="G15" s="242">
        <v>247.59033333333329</v>
      </c>
      <c r="H15" s="242">
        <v>251.62</v>
      </c>
      <c r="I15" s="242">
        <v>278.464</v>
      </c>
      <c r="J15" s="242">
        <v>350.1686666666667</v>
      </c>
      <c r="K15" s="242">
        <v>313.96366666666671</v>
      </c>
      <c r="L15" s="242">
        <v>370.399</v>
      </c>
      <c r="M15" s="242">
        <v>368.14133333333331</v>
      </c>
      <c r="N15" s="242">
        <v>371.56733333333329</v>
      </c>
      <c r="O15" s="242">
        <v>279.83033333333327</v>
      </c>
      <c r="P15" s="242">
        <v>281.03933333333327</v>
      </c>
      <c r="Q15" s="242">
        <v>300</v>
      </c>
      <c r="R15" s="242">
        <v>339.9783333333333</v>
      </c>
      <c r="S15" s="242">
        <v>359.73333333333329</v>
      </c>
      <c r="T15" s="242">
        <v>352.93333333333328</v>
      </c>
      <c r="U15" s="242">
        <v>417.63333333333333</v>
      </c>
      <c r="V15" s="242">
        <v>428.75700000000001</v>
      </c>
      <c r="W15" s="242">
        <v>433.51266666666669</v>
      </c>
      <c r="X15" s="242">
        <v>348.95671910112361</v>
      </c>
      <c r="Y15" s="242">
        <v>319.08738633629292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181.72413793103451</v>
      </c>
      <c r="C19" s="282">
        <f t="shared" si="3"/>
        <v>181.72413793103451</v>
      </c>
      <c r="D19" s="282">
        <f t="shared" si="3"/>
        <v>166.8777212404018</v>
      </c>
      <c r="E19" s="282">
        <f t="shared" si="3"/>
        <v>166.8777212404018</v>
      </c>
      <c r="F19" s="282">
        <f t="shared" si="3"/>
        <v>166.8777212404018</v>
      </c>
      <c r="G19" s="282">
        <f t="shared" si="3"/>
        <v>166.8777212404018</v>
      </c>
      <c r="H19" s="282">
        <f t="shared" si="3"/>
        <v>166.8777212404018</v>
      </c>
      <c r="I19" s="282">
        <f t="shared" si="3"/>
        <v>166.8777212404018</v>
      </c>
      <c r="J19" s="282">
        <f t="shared" si="3"/>
        <v>181.72413793103451</v>
      </c>
      <c r="K19" s="282">
        <f t="shared" si="3"/>
        <v>300.49547145609608</v>
      </c>
      <c r="L19" s="282">
        <f t="shared" si="3"/>
        <v>404.42038829052501</v>
      </c>
      <c r="M19" s="282">
        <f t="shared" si="3"/>
        <v>419.26680498115769</v>
      </c>
      <c r="N19" s="282">
        <f t="shared" si="3"/>
        <v>404.42038829052501</v>
      </c>
      <c r="O19" s="282">
        <f t="shared" si="3"/>
        <v>419.26680498115769</v>
      </c>
      <c r="P19" s="282">
        <f t="shared" si="3"/>
        <v>448.95963836242311</v>
      </c>
      <c r="Q19" s="282">
        <f t="shared" si="3"/>
        <v>493.4988884343212</v>
      </c>
      <c r="R19" s="282">
        <f t="shared" si="3"/>
        <v>508.34530512495388</v>
      </c>
      <c r="S19" s="282">
        <f t="shared" si="3"/>
        <v>508.34530512495388</v>
      </c>
      <c r="T19" s="282">
        <f t="shared" si="3"/>
        <v>493.4988884343212</v>
      </c>
      <c r="U19" s="282">
        <f t="shared" si="3"/>
        <v>493.4988884343212</v>
      </c>
      <c r="V19" s="282">
        <f t="shared" si="3"/>
        <v>478.65247174368852</v>
      </c>
      <c r="W19" s="282">
        <f t="shared" si="3"/>
        <v>478.65247174368852</v>
      </c>
      <c r="X19" s="282">
        <f t="shared" si="3"/>
        <v>463.80605505305579</v>
      </c>
      <c r="Y19" s="282">
        <f t="shared" si="3"/>
        <v>463.80605505305579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181.72413793103451</v>
      </c>
      <c r="C21" s="282">
        <v>181.72413793103451</v>
      </c>
      <c r="D21" s="282">
        <v>166.8777212404018</v>
      </c>
      <c r="E21" s="282">
        <v>166.8777212404018</v>
      </c>
      <c r="F21" s="282">
        <v>166.8777212404018</v>
      </c>
      <c r="G21" s="282">
        <v>166.8777212404018</v>
      </c>
      <c r="H21" s="282">
        <v>166.8777212404018</v>
      </c>
      <c r="I21" s="282">
        <v>166.8777212404018</v>
      </c>
      <c r="J21" s="282">
        <v>181.72413793103451</v>
      </c>
      <c r="K21" s="282">
        <v>300.49547145609608</v>
      </c>
      <c r="L21" s="282">
        <v>404.42038829052501</v>
      </c>
      <c r="M21" s="282">
        <v>419.26680498115769</v>
      </c>
      <c r="N21" s="282">
        <v>404.42038829052501</v>
      </c>
      <c r="O21" s="282">
        <v>419.26680498115769</v>
      </c>
      <c r="P21" s="282">
        <v>448.95963836242311</v>
      </c>
      <c r="Q21" s="282">
        <v>493.4988884343212</v>
      </c>
      <c r="R21" s="282">
        <v>508.34530512495388</v>
      </c>
      <c r="S21" s="282">
        <v>508.34530512495388</v>
      </c>
      <c r="T21" s="282">
        <v>493.4988884343212</v>
      </c>
      <c r="U21" s="282">
        <v>493.4988884343212</v>
      </c>
      <c r="V21" s="282">
        <v>478.65247174368852</v>
      </c>
      <c r="W21" s="282">
        <v>478.65247174368852</v>
      </c>
      <c r="X21" s="282">
        <v>463.80605505305579</v>
      </c>
      <c r="Y21" s="282">
        <v>463.80605505305579</v>
      </c>
      <c r="DA21" s="94" t="s">
        <v>448</v>
      </c>
    </row>
    <row r="22" spans="1:105" ht="12" customHeight="1" x14ac:dyDescent="0.25">
      <c r="A22" s="49" t="s">
        <v>443</v>
      </c>
      <c r="B22" s="242">
        <v>312.37547892720312</v>
      </c>
      <c r="C22" s="242">
        <v>312.37547892720312</v>
      </c>
      <c r="D22" s="242">
        <v>281.74167328083598</v>
      </c>
      <c r="E22" s="242">
        <v>281.74167328083598</v>
      </c>
      <c r="F22" s="242">
        <v>281.74167328083598</v>
      </c>
      <c r="G22" s="242">
        <v>281.74167328083598</v>
      </c>
      <c r="H22" s="242">
        <v>281.74167328083598</v>
      </c>
      <c r="I22" s="242">
        <v>312.37547892720312</v>
      </c>
      <c r="J22" s="242">
        <v>373.64309021993722</v>
      </c>
      <c r="K22" s="242">
        <v>343.00928457357008</v>
      </c>
      <c r="L22" s="242">
        <v>404.27689586630419</v>
      </c>
      <c r="M22" s="242">
        <v>404.27689586630419</v>
      </c>
      <c r="N22" s="242">
        <v>404.27689586630419</v>
      </c>
      <c r="O22" s="242">
        <v>404.27689586630419</v>
      </c>
      <c r="P22" s="242">
        <v>373.64309021993722</v>
      </c>
      <c r="Q22" s="242">
        <v>373.64309021993722</v>
      </c>
      <c r="R22" s="242">
        <v>373.64309021993722</v>
      </c>
      <c r="S22" s="242">
        <v>404.27689586630419</v>
      </c>
      <c r="T22" s="242">
        <v>404.27689586630419</v>
      </c>
      <c r="U22" s="242">
        <v>465.54450715903829</v>
      </c>
      <c r="V22" s="242">
        <v>465.54450715903829</v>
      </c>
      <c r="W22" s="242">
        <v>465.54450715903829</v>
      </c>
      <c r="X22" s="242">
        <v>434.91070151267132</v>
      </c>
      <c r="Y22" s="242">
        <v>434.91070151267132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14.846416690632701</v>
      </c>
      <c r="G25" s="282">
        <f t="shared" si="4"/>
        <v>0</v>
      </c>
      <c r="H25" s="282">
        <f t="shared" si="4"/>
        <v>14.846416690632701</v>
      </c>
      <c r="I25" s="282">
        <f t="shared" si="4"/>
        <v>0</v>
      </c>
      <c r="J25" s="282">
        <f t="shared" si="4"/>
        <v>29.692833381265409</v>
      </c>
      <c r="K25" s="282">
        <f t="shared" si="4"/>
        <v>118.77133352506161</v>
      </c>
      <c r="L25" s="282">
        <f t="shared" si="4"/>
        <v>118.77133352506161</v>
      </c>
      <c r="M25" s="282">
        <f t="shared" si="4"/>
        <v>14.846416690632701</v>
      </c>
      <c r="N25" s="282">
        <f t="shared" si="4"/>
        <v>0</v>
      </c>
      <c r="O25" s="282">
        <f t="shared" si="4"/>
        <v>14.846416690632701</v>
      </c>
      <c r="P25" s="282">
        <f t="shared" si="4"/>
        <v>44.53925007189811</v>
      </c>
      <c r="Q25" s="282">
        <f t="shared" si="4"/>
        <v>44.53925007189811</v>
      </c>
      <c r="R25" s="282">
        <f t="shared" si="4"/>
        <v>29.692833381265409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14.846416690632701</v>
      </c>
      <c r="G27" s="282">
        <v>0</v>
      </c>
      <c r="H27" s="282">
        <v>14.846416690632701</v>
      </c>
      <c r="I27" s="282">
        <v>0</v>
      </c>
      <c r="J27" s="282">
        <v>29.692833381265409</v>
      </c>
      <c r="K27" s="282">
        <v>118.77133352506161</v>
      </c>
      <c r="L27" s="282">
        <v>118.77133352506161</v>
      </c>
      <c r="M27" s="282">
        <v>14.846416690632701</v>
      </c>
      <c r="N27" s="282">
        <v>0</v>
      </c>
      <c r="O27" s="282">
        <v>14.846416690632701</v>
      </c>
      <c r="P27" s="282">
        <v>44.53925007189811</v>
      </c>
      <c r="Q27" s="282">
        <v>44.53925007189811</v>
      </c>
      <c r="R27" s="282">
        <v>29.692833381265409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30.633805646367058</v>
      </c>
      <c r="G28" s="242">
        <v>0</v>
      </c>
      <c r="H28" s="242">
        <v>0</v>
      </c>
      <c r="I28" s="242">
        <v>61.267611292734117</v>
      </c>
      <c r="J28" s="242">
        <v>61.267611292734117</v>
      </c>
      <c r="K28" s="242">
        <v>0</v>
      </c>
      <c r="L28" s="242">
        <v>61.267611292734117</v>
      </c>
      <c r="M28" s="242">
        <v>0</v>
      </c>
      <c r="N28" s="242">
        <v>30.633805646367058</v>
      </c>
      <c r="O28" s="242">
        <v>0</v>
      </c>
      <c r="P28" s="242">
        <v>0</v>
      </c>
      <c r="Q28" s="242">
        <v>0</v>
      </c>
      <c r="R28" s="242">
        <v>0</v>
      </c>
      <c r="S28" s="242">
        <v>61.267611292734117</v>
      </c>
      <c r="T28" s="242">
        <v>0</v>
      </c>
      <c r="U28" s="242">
        <v>91.901416939101182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14.846416690632708</v>
      </c>
      <c r="E31" s="282">
        <f t="shared" si="6"/>
        <v>0</v>
      </c>
      <c r="F31" s="282">
        <f t="shared" si="6"/>
        <v>14.846416690632708</v>
      </c>
      <c r="G31" s="282">
        <f t="shared" si="6"/>
        <v>0</v>
      </c>
      <c r="H31" s="282">
        <f t="shared" si="6"/>
        <v>14.846416690632708</v>
      </c>
      <c r="I31" s="282">
        <f t="shared" si="6"/>
        <v>0</v>
      </c>
      <c r="J31" s="282">
        <f t="shared" si="6"/>
        <v>14.846416690632708</v>
      </c>
      <c r="K31" s="282">
        <f t="shared" si="6"/>
        <v>0</v>
      </c>
      <c r="L31" s="282">
        <f t="shared" si="6"/>
        <v>14.84641669063268</v>
      </c>
      <c r="M31" s="282">
        <f t="shared" si="6"/>
        <v>0</v>
      </c>
      <c r="N31" s="282">
        <f t="shared" si="6"/>
        <v>14.84641669063268</v>
      </c>
      <c r="O31" s="282">
        <f t="shared" si="6"/>
        <v>0</v>
      </c>
      <c r="P31" s="282">
        <f t="shared" si="6"/>
        <v>14.84641669063268</v>
      </c>
      <c r="Q31" s="282">
        <f t="shared" si="6"/>
        <v>0</v>
      </c>
      <c r="R31" s="282">
        <f t="shared" si="6"/>
        <v>14.84641669063268</v>
      </c>
      <c r="S31" s="282">
        <f t="shared" si="6"/>
        <v>0</v>
      </c>
      <c r="T31" s="282">
        <f t="shared" si="6"/>
        <v>14.84641669063268</v>
      </c>
      <c r="U31" s="282">
        <f t="shared" si="6"/>
        <v>0</v>
      </c>
      <c r="V31" s="282">
        <f t="shared" si="6"/>
        <v>14.84641669063268</v>
      </c>
      <c r="W31" s="282">
        <f t="shared" si="6"/>
        <v>0</v>
      </c>
      <c r="X31" s="282">
        <f t="shared" si="6"/>
        <v>14.846416690632736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14.846416690632708</v>
      </c>
      <c r="E33" s="282">
        <f t="shared" si="8"/>
        <v>0</v>
      </c>
      <c r="F33" s="282">
        <f t="shared" si="8"/>
        <v>14.846416690632708</v>
      </c>
      <c r="G33" s="282">
        <f t="shared" si="8"/>
        <v>0</v>
      </c>
      <c r="H33" s="282">
        <f t="shared" si="8"/>
        <v>14.846416690632708</v>
      </c>
      <c r="I33" s="282">
        <f t="shared" si="8"/>
        <v>0</v>
      </c>
      <c r="J33" s="282">
        <f t="shared" si="8"/>
        <v>14.846416690632708</v>
      </c>
      <c r="K33" s="282">
        <f t="shared" si="8"/>
        <v>0</v>
      </c>
      <c r="L33" s="282">
        <f t="shared" si="8"/>
        <v>14.84641669063268</v>
      </c>
      <c r="M33" s="282">
        <f t="shared" si="8"/>
        <v>0</v>
      </c>
      <c r="N33" s="282">
        <f t="shared" si="8"/>
        <v>14.84641669063268</v>
      </c>
      <c r="O33" s="282">
        <f t="shared" si="8"/>
        <v>0</v>
      </c>
      <c r="P33" s="282">
        <f t="shared" si="8"/>
        <v>14.84641669063268</v>
      </c>
      <c r="Q33" s="282">
        <f t="shared" si="8"/>
        <v>0</v>
      </c>
      <c r="R33" s="282">
        <f t="shared" si="8"/>
        <v>14.84641669063268</v>
      </c>
      <c r="S33" s="282">
        <f t="shared" si="8"/>
        <v>0</v>
      </c>
      <c r="T33" s="282">
        <f t="shared" si="8"/>
        <v>14.84641669063268</v>
      </c>
      <c r="U33" s="282">
        <f t="shared" si="8"/>
        <v>0</v>
      </c>
      <c r="V33" s="282">
        <f t="shared" si="8"/>
        <v>14.84641669063268</v>
      </c>
      <c r="W33" s="282">
        <f t="shared" si="8"/>
        <v>0</v>
      </c>
      <c r="X33" s="282">
        <f t="shared" si="8"/>
        <v>14.846416690632736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30.633805646367136</v>
      </c>
      <c r="E34" s="242">
        <f t="shared" si="9"/>
        <v>0</v>
      </c>
      <c r="F34" s="242">
        <f t="shared" si="9"/>
        <v>30.63380564636708</v>
      </c>
      <c r="G34" s="242">
        <f t="shared" si="9"/>
        <v>0</v>
      </c>
      <c r="H34" s="242">
        <f t="shared" si="9"/>
        <v>0</v>
      </c>
      <c r="I34" s="242">
        <f t="shared" si="9"/>
        <v>30.633805646366966</v>
      </c>
      <c r="J34" s="242">
        <f t="shared" si="9"/>
        <v>0</v>
      </c>
      <c r="K34" s="242">
        <f t="shared" si="9"/>
        <v>30.633805646367136</v>
      </c>
      <c r="L34" s="242">
        <f t="shared" si="9"/>
        <v>0</v>
      </c>
      <c r="M34" s="242">
        <f t="shared" si="9"/>
        <v>0</v>
      </c>
      <c r="N34" s="242">
        <f t="shared" si="9"/>
        <v>30.63380564636708</v>
      </c>
      <c r="O34" s="242">
        <f t="shared" si="9"/>
        <v>0</v>
      </c>
      <c r="P34" s="242">
        <f t="shared" si="9"/>
        <v>30.633805646366966</v>
      </c>
      <c r="Q34" s="242">
        <f t="shared" si="9"/>
        <v>0</v>
      </c>
      <c r="R34" s="242">
        <f t="shared" si="9"/>
        <v>0</v>
      </c>
      <c r="S34" s="242">
        <f t="shared" si="9"/>
        <v>30.633805646367136</v>
      </c>
      <c r="T34" s="242">
        <f t="shared" si="9"/>
        <v>0</v>
      </c>
      <c r="U34" s="242">
        <f t="shared" si="9"/>
        <v>30.63380564636708</v>
      </c>
      <c r="V34" s="242">
        <f t="shared" si="9"/>
        <v>0</v>
      </c>
      <c r="W34" s="242">
        <f t="shared" si="9"/>
        <v>0</v>
      </c>
      <c r="X34" s="242">
        <f t="shared" si="9"/>
        <v>30.633805646366966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23.624137931034511</v>
      </c>
      <c r="C37" s="282">
        <f t="shared" si="11"/>
        <v>31.8241379310345</v>
      </c>
      <c r="D37" s="282">
        <f t="shared" si="11"/>
        <v>15.777721240401803</v>
      </c>
      <c r="E37" s="282">
        <f t="shared" si="11"/>
        <v>11.877721240401797</v>
      </c>
      <c r="F37" s="282">
        <f t="shared" si="11"/>
        <v>16.877721240401797</v>
      </c>
      <c r="G37" s="282">
        <f t="shared" si="11"/>
        <v>16.877721240401797</v>
      </c>
      <c r="H37" s="282">
        <f t="shared" si="11"/>
        <v>16.877721240401797</v>
      </c>
      <c r="I37" s="282">
        <f t="shared" si="11"/>
        <v>16.877721240401797</v>
      </c>
      <c r="J37" s="282">
        <f t="shared" si="11"/>
        <v>22.766137931034507</v>
      </c>
      <c r="K37" s="282">
        <f t="shared" si="11"/>
        <v>17.551471456096067</v>
      </c>
      <c r="L37" s="282">
        <f t="shared" si="11"/>
        <v>29.583388290525022</v>
      </c>
      <c r="M37" s="282">
        <f t="shared" si="11"/>
        <v>33.715804981157703</v>
      </c>
      <c r="N37" s="282">
        <f t="shared" si="11"/>
        <v>21.176388290524983</v>
      </c>
      <c r="O37" s="282">
        <f t="shared" si="11"/>
        <v>31.85180498115767</v>
      </c>
      <c r="P37" s="282">
        <f t="shared" si="11"/>
        <v>32.338638362423126</v>
      </c>
      <c r="Q37" s="282">
        <f t="shared" si="11"/>
        <v>24.779888434321208</v>
      </c>
      <c r="R37" s="282">
        <f t="shared" si="11"/>
        <v>39.210305124953891</v>
      </c>
      <c r="S37" s="282">
        <f t="shared" si="11"/>
        <v>43.304305124953885</v>
      </c>
      <c r="T37" s="282">
        <f t="shared" si="11"/>
        <v>68.898888434321179</v>
      </c>
      <c r="U37" s="282">
        <f t="shared" si="11"/>
        <v>53.198888434321191</v>
      </c>
      <c r="V37" s="282">
        <f t="shared" si="11"/>
        <v>73.852471743688511</v>
      </c>
      <c r="W37" s="282">
        <f t="shared" si="11"/>
        <v>36.352471743688511</v>
      </c>
      <c r="X37" s="282">
        <f t="shared" si="11"/>
        <v>34.357111357683493</v>
      </c>
      <c r="Y37" s="282">
        <f t="shared" si="11"/>
        <v>60.461095154237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23.624137931034511</v>
      </c>
      <c r="C39" s="282">
        <f t="shared" si="13"/>
        <v>31.8241379310345</v>
      </c>
      <c r="D39" s="282">
        <f t="shared" si="13"/>
        <v>15.777721240401803</v>
      </c>
      <c r="E39" s="282">
        <f t="shared" si="13"/>
        <v>11.877721240401797</v>
      </c>
      <c r="F39" s="282">
        <f t="shared" si="13"/>
        <v>16.877721240401797</v>
      </c>
      <c r="G39" s="282">
        <f t="shared" si="13"/>
        <v>16.877721240401797</v>
      </c>
      <c r="H39" s="282">
        <f t="shared" si="13"/>
        <v>16.877721240401797</v>
      </c>
      <c r="I39" s="282">
        <f t="shared" si="13"/>
        <v>16.877721240401797</v>
      </c>
      <c r="J39" s="282">
        <f t="shared" si="13"/>
        <v>22.766137931034507</v>
      </c>
      <c r="K39" s="282">
        <f t="shared" si="13"/>
        <v>17.551471456096067</v>
      </c>
      <c r="L39" s="282">
        <f t="shared" si="13"/>
        <v>29.583388290525022</v>
      </c>
      <c r="M39" s="282">
        <f t="shared" si="13"/>
        <v>33.715804981157703</v>
      </c>
      <c r="N39" s="282">
        <f t="shared" si="13"/>
        <v>21.176388290524983</v>
      </c>
      <c r="O39" s="282">
        <f t="shared" si="13"/>
        <v>31.85180498115767</v>
      </c>
      <c r="P39" s="282">
        <f t="shared" si="13"/>
        <v>32.338638362423126</v>
      </c>
      <c r="Q39" s="282">
        <f t="shared" si="13"/>
        <v>24.779888434321208</v>
      </c>
      <c r="R39" s="282">
        <f t="shared" si="13"/>
        <v>39.210305124953891</v>
      </c>
      <c r="S39" s="282">
        <f t="shared" si="13"/>
        <v>43.304305124953885</v>
      </c>
      <c r="T39" s="282">
        <f t="shared" si="13"/>
        <v>68.898888434321179</v>
      </c>
      <c r="U39" s="282">
        <f t="shared" si="13"/>
        <v>53.198888434321191</v>
      </c>
      <c r="V39" s="282">
        <f t="shared" si="13"/>
        <v>73.852471743688511</v>
      </c>
      <c r="W39" s="282">
        <f t="shared" si="13"/>
        <v>36.352471743688511</v>
      </c>
      <c r="X39" s="282">
        <f t="shared" si="13"/>
        <v>34.357111357683493</v>
      </c>
      <c r="Y39" s="282">
        <f t="shared" si="13"/>
        <v>60.461095154237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40.608812260536411</v>
      </c>
      <c r="C40" s="242">
        <f t="shared" si="14"/>
        <v>73.242145593869708</v>
      </c>
      <c r="D40" s="242">
        <f t="shared" si="14"/>
        <v>56.241673280835982</v>
      </c>
      <c r="E40" s="242">
        <f t="shared" si="14"/>
        <v>58.941673280835971</v>
      </c>
      <c r="F40" s="242">
        <f t="shared" si="14"/>
        <v>30.908339947502697</v>
      </c>
      <c r="G40" s="242">
        <f t="shared" si="14"/>
        <v>34.151339947502692</v>
      </c>
      <c r="H40" s="242">
        <f t="shared" si="14"/>
        <v>30.121673280835978</v>
      </c>
      <c r="I40" s="242">
        <f t="shared" si="14"/>
        <v>33.91147892720312</v>
      </c>
      <c r="J40" s="242">
        <f t="shared" si="14"/>
        <v>23.474423553270526</v>
      </c>
      <c r="K40" s="242">
        <f t="shared" si="14"/>
        <v>29.045617906903374</v>
      </c>
      <c r="L40" s="242">
        <f t="shared" si="14"/>
        <v>33.877895866304186</v>
      </c>
      <c r="M40" s="242">
        <f t="shared" si="14"/>
        <v>36.13556253297088</v>
      </c>
      <c r="N40" s="242">
        <f t="shared" si="14"/>
        <v>32.709562532970892</v>
      </c>
      <c r="O40" s="242">
        <f t="shared" si="14"/>
        <v>124.44656253297092</v>
      </c>
      <c r="P40" s="242">
        <f t="shared" si="14"/>
        <v>92.603756886603946</v>
      </c>
      <c r="Q40" s="242">
        <f t="shared" si="14"/>
        <v>73.643090219937221</v>
      </c>
      <c r="R40" s="242">
        <f t="shared" si="14"/>
        <v>33.664756886603925</v>
      </c>
      <c r="S40" s="242">
        <f t="shared" si="14"/>
        <v>44.543562532970896</v>
      </c>
      <c r="T40" s="242">
        <f t="shared" si="14"/>
        <v>51.343562532970907</v>
      </c>
      <c r="U40" s="242">
        <f t="shared" si="14"/>
        <v>47.911173825704964</v>
      </c>
      <c r="V40" s="242">
        <f t="shared" si="14"/>
        <v>36.787507159038284</v>
      </c>
      <c r="W40" s="242">
        <f t="shared" si="14"/>
        <v>32.0318404923716</v>
      </c>
      <c r="X40" s="242">
        <f t="shared" si="14"/>
        <v>85.953982411547713</v>
      </c>
      <c r="Y40" s="242">
        <f t="shared" si="14"/>
        <v>115.8233151763784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132.13190025795359</v>
      </c>
      <c r="C43" s="210">
        <v>136.90877042132419</v>
      </c>
      <c r="D43" s="210">
        <v>140.4354256233878</v>
      </c>
      <c r="E43" s="210">
        <v>146.523301805675</v>
      </c>
      <c r="F43" s="210">
        <v>157.4654342218401</v>
      </c>
      <c r="G43" s="210">
        <v>159.2229343089941</v>
      </c>
      <c r="H43" s="210">
        <v>163.84563050120411</v>
      </c>
      <c r="I43" s="210">
        <v>181.1950437271941</v>
      </c>
      <c r="J43" s="210">
        <v>181.2649966450999</v>
      </c>
      <c r="K43" s="210">
        <v>168.4432025498086</v>
      </c>
      <c r="L43" s="210">
        <v>177.8634988029556</v>
      </c>
      <c r="M43" s="210">
        <v>192.77067093265219</v>
      </c>
      <c r="N43" s="210">
        <v>191.73904658180149</v>
      </c>
      <c r="O43" s="210">
        <v>206.3123657037022</v>
      </c>
      <c r="P43" s="210">
        <v>205.33288366913041</v>
      </c>
      <c r="Q43" s="210">
        <v>205.89922201527159</v>
      </c>
      <c r="R43" s="210">
        <v>217.30846120975721</v>
      </c>
      <c r="S43" s="210">
        <v>215.38886715055921</v>
      </c>
      <c r="T43" s="210">
        <v>233.99991469519429</v>
      </c>
      <c r="U43" s="210">
        <v>220.18404285417591</v>
      </c>
      <c r="V43" s="210">
        <v>198.94944436473401</v>
      </c>
      <c r="W43" s="210">
        <v>225.8244463176089</v>
      </c>
      <c r="X43" s="210">
        <v>225.55084104145649</v>
      </c>
      <c r="Y43" s="210">
        <v>206.24456963963721</v>
      </c>
      <c r="DA43" s="109" t="s">
        <v>457</v>
      </c>
    </row>
    <row r="44" spans="1:105" ht="12" customHeight="1" x14ac:dyDescent="0.25">
      <c r="A44" s="24" t="s">
        <v>28</v>
      </c>
      <c r="B44" s="213">
        <v>4.041272570937231</v>
      </c>
      <c r="C44" s="213">
        <v>2.020636285468616</v>
      </c>
      <c r="D44" s="213">
        <v>4.041272570937231</v>
      </c>
      <c r="E44" s="213">
        <v>3.367755803955288</v>
      </c>
      <c r="F44" s="213">
        <v>4.041272570937231</v>
      </c>
      <c r="G44" s="213">
        <v>3.1010318142734299</v>
      </c>
      <c r="H44" s="213">
        <v>2.931298366294067</v>
      </c>
      <c r="I44" s="213">
        <v>3.2991401547721408</v>
      </c>
      <c r="J44" s="213">
        <v>3.2956147893379191</v>
      </c>
      <c r="K44" s="213">
        <v>3.7091143594153051</v>
      </c>
      <c r="L44" s="213">
        <v>2.7197764402407572</v>
      </c>
      <c r="M44" s="213">
        <v>2.932502149613069</v>
      </c>
      <c r="N44" s="213">
        <v>2.769647463456578</v>
      </c>
      <c r="O44" s="213">
        <v>3.0742906276870161</v>
      </c>
      <c r="P44" s="213">
        <v>3.5922613929492688</v>
      </c>
      <c r="Q44" s="213">
        <v>3.071195184866724</v>
      </c>
      <c r="R44" s="213">
        <v>3.1133276010318141</v>
      </c>
      <c r="S44" s="213">
        <v>2.1900257953568349</v>
      </c>
      <c r="T44" s="213">
        <v>1.9435081685296649</v>
      </c>
      <c r="U44" s="213">
        <v>3.0327601031814271</v>
      </c>
      <c r="V44" s="213">
        <v>2.9834909716251068</v>
      </c>
      <c r="W44" s="213">
        <v>1.2582975064488391</v>
      </c>
      <c r="X44" s="213">
        <v>2.7259673258813408</v>
      </c>
      <c r="Y44" s="213">
        <v>3.3664660361134988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15.357781599312121</v>
      </c>
      <c r="C45" s="204">
        <f t="shared" si="15"/>
        <v>16.496990541702491</v>
      </c>
      <c r="D45" s="204">
        <f t="shared" si="15"/>
        <v>14.396474634565777</v>
      </c>
      <c r="E45" s="204">
        <f t="shared" si="15"/>
        <v>13.443078245915736</v>
      </c>
      <c r="F45" s="204">
        <f t="shared" si="15"/>
        <v>12.330696474634564</v>
      </c>
      <c r="G45" s="204">
        <f t="shared" si="15"/>
        <v>10.730954428202923</v>
      </c>
      <c r="H45" s="204">
        <f t="shared" si="15"/>
        <v>10.735597592433361</v>
      </c>
      <c r="I45" s="204">
        <f t="shared" si="15"/>
        <v>9.6665520206362849</v>
      </c>
      <c r="J45" s="204">
        <f t="shared" si="15"/>
        <v>7.5889079965606188</v>
      </c>
      <c r="K45" s="204">
        <f t="shared" si="15"/>
        <v>6.4286328460877034</v>
      </c>
      <c r="L45" s="204">
        <f t="shared" si="15"/>
        <v>6.2036113499570069</v>
      </c>
      <c r="M45" s="204">
        <f t="shared" si="15"/>
        <v>7.3407566638005157</v>
      </c>
      <c r="N45" s="204">
        <f t="shared" si="15"/>
        <v>6.6368873602751508</v>
      </c>
      <c r="O45" s="204">
        <f t="shared" si="15"/>
        <v>7.2347377472055028</v>
      </c>
      <c r="P45" s="204">
        <f t="shared" si="15"/>
        <v>6.6748065348237313</v>
      </c>
      <c r="Q45" s="204">
        <f t="shared" si="15"/>
        <v>5.0316423043852101</v>
      </c>
      <c r="R45" s="204">
        <f t="shared" si="15"/>
        <v>2.3419604471195186</v>
      </c>
      <c r="S45" s="204">
        <f t="shared" si="15"/>
        <v>1.443336199484093</v>
      </c>
      <c r="T45" s="204">
        <f t="shared" si="15"/>
        <v>2.4732588134135853</v>
      </c>
      <c r="U45" s="204">
        <f t="shared" si="15"/>
        <v>2.9366294067067935</v>
      </c>
      <c r="V45" s="204">
        <f t="shared" si="15"/>
        <v>3.0950988822012029</v>
      </c>
      <c r="W45" s="204">
        <f t="shared" si="15"/>
        <v>3.5095442820292342</v>
      </c>
      <c r="X45" s="204">
        <f t="shared" si="15"/>
        <v>3.3082545141874458</v>
      </c>
      <c r="Y45" s="204">
        <f t="shared" si="15"/>
        <v>3.3833190025795359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4.3947549441100593</v>
      </c>
      <c r="C47" s="204">
        <v>4.3947549441100593</v>
      </c>
      <c r="D47" s="204">
        <v>4.3947549441100593</v>
      </c>
      <c r="E47" s="204">
        <v>5.4934651762682716</v>
      </c>
      <c r="F47" s="204">
        <v>4.3947549441100593</v>
      </c>
      <c r="G47" s="204">
        <v>3.9476354256233881</v>
      </c>
      <c r="H47" s="204">
        <v>4.1640584694754939</v>
      </c>
      <c r="I47" s="204">
        <v>3.9970765262252792</v>
      </c>
      <c r="J47" s="204">
        <v>2.0512467755803949</v>
      </c>
      <c r="K47" s="204">
        <v>1.5172828890799659</v>
      </c>
      <c r="L47" s="204">
        <v>0.68005159071367149</v>
      </c>
      <c r="M47" s="204">
        <v>0.75812553740326738</v>
      </c>
      <c r="N47" s="204">
        <v>0.82175408426483232</v>
      </c>
      <c r="O47" s="204">
        <v>0.66027515047291485</v>
      </c>
      <c r="P47" s="204">
        <v>0.66199484092863281</v>
      </c>
      <c r="Q47" s="204">
        <v>0.56509028374892512</v>
      </c>
      <c r="R47" s="204">
        <v>0.41969045571797081</v>
      </c>
      <c r="S47" s="204">
        <v>0.35580395528804809</v>
      </c>
      <c r="T47" s="204">
        <v>1.9134135855545999</v>
      </c>
      <c r="U47" s="204">
        <v>2.3826311263972491</v>
      </c>
      <c r="V47" s="204">
        <v>3.0182287188306098</v>
      </c>
      <c r="W47" s="204">
        <v>3.4181427343078239</v>
      </c>
      <c r="X47" s="204">
        <v>3.18572656921754</v>
      </c>
      <c r="Y47" s="204">
        <v>3.292519346517627</v>
      </c>
      <c r="DA47" s="71" t="s">
        <v>460</v>
      </c>
    </row>
    <row r="48" spans="1:105" ht="12" customHeight="1" x14ac:dyDescent="0.25">
      <c r="A48" s="18" t="s">
        <v>71</v>
      </c>
      <c r="B48" s="204">
        <v>2.0445399828030948</v>
      </c>
      <c r="C48" s="204">
        <v>5.1112639724849522</v>
      </c>
      <c r="D48" s="204">
        <v>3.0668099742046429</v>
      </c>
      <c r="E48" s="204">
        <v>1.0222699914015481</v>
      </c>
      <c r="F48" s="204">
        <v>1.0222699914015481</v>
      </c>
      <c r="G48" s="204">
        <v>0.88529664660361118</v>
      </c>
      <c r="H48" s="204">
        <v>0.88736027515047289</v>
      </c>
      <c r="I48" s="204">
        <v>0.71556319862424755</v>
      </c>
      <c r="J48" s="204">
        <v>0.53671539122957868</v>
      </c>
      <c r="K48" s="204">
        <v>0.55812553740326731</v>
      </c>
      <c r="L48" s="204">
        <v>0.4742906276870163</v>
      </c>
      <c r="M48" s="204">
        <v>0.47454858125537402</v>
      </c>
      <c r="N48" s="204">
        <v>0.17996560619088561</v>
      </c>
      <c r="O48" s="204">
        <v>0.39750644883920888</v>
      </c>
      <c r="P48" s="204">
        <v>0.47282889079965601</v>
      </c>
      <c r="Q48" s="204">
        <v>2.7429062768701631E-2</v>
      </c>
      <c r="R48" s="204">
        <v>3.748925193465176E-2</v>
      </c>
      <c r="S48" s="204">
        <v>3.6543422184006878E-2</v>
      </c>
      <c r="T48" s="204">
        <v>0.16629406706792779</v>
      </c>
      <c r="U48" s="204">
        <v>0.1348237317282889</v>
      </c>
      <c r="V48" s="204">
        <v>4.3594153052450547E-2</v>
      </c>
      <c r="W48" s="204">
        <v>3.6457437661220983E-2</v>
      </c>
      <c r="X48" s="204">
        <v>7.5150472914875324E-2</v>
      </c>
      <c r="Y48" s="204">
        <v>7.3086844368013756E-2</v>
      </c>
      <c r="DA48" s="71" t="s">
        <v>461</v>
      </c>
    </row>
    <row r="49" spans="1:105" ht="12" customHeight="1" x14ac:dyDescent="0.25">
      <c r="A49" s="18" t="s">
        <v>32</v>
      </c>
      <c r="B49" s="204">
        <v>8.9184866723989664</v>
      </c>
      <c r="C49" s="204">
        <v>6.9909716251074796</v>
      </c>
      <c r="D49" s="204">
        <v>6.9349097162510747</v>
      </c>
      <c r="E49" s="204">
        <v>6.9273430782459151</v>
      </c>
      <c r="F49" s="204">
        <v>6.9136715391229577</v>
      </c>
      <c r="G49" s="204">
        <v>5.8397248495270846</v>
      </c>
      <c r="H49" s="204">
        <v>5.5792777300085978</v>
      </c>
      <c r="I49" s="204">
        <v>4.8822012037833176</v>
      </c>
      <c r="J49" s="204">
        <v>4.9073946689595873</v>
      </c>
      <c r="K49" s="204">
        <v>4.2700773860705068</v>
      </c>
      <c r="L49" s="204">
        <v>4.981943250214961</v>
      </c>
      <c r="M49" s="204">
        <v>5.9785898538263114</v>
      </c>
      <c r="N49" s="204">
        <v>5.5265692175408434</v>
      </c>
      <c r="O49" s="204">
        <v>6.0817712811693889</v>
      </c>
      <c r="P49" s="204">
        <v>5.4447119518486673</v>
      </c>
      <c r="Q49" s="204">
        <v>4.4391229578675837</v>
      </c>
      <c r="R49" s="204">
        <v>1.8847807394668961</v>
      </c>
      <c r="S49" s="204">
        <v>1.050988822012038</v>
      </c>
      <c r="T49" s="204">
        <v>0.39355116079105762</v>
      </c>
      <c r="U49" s="204">
        <v>0.41917454858125541</v>
      </c>
      <c r="V49" s="204">
        <v>3.3276010318142743E-2</v>
      </c>
      <c r="W49" s="204">
        <v>5.4944110060189157E-2</v>
      </c>
      <c r="X49" s="204">
        <v>4.7377472055030102E-2</v>
      </c>
      <c r="Y49" s="204">
        <v>1.77128116938951E-2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5.8297506448839208E-2</v>
      </c>
      <c r="H50" s="204">
        <v>0.1049011177987962</v>
      </c>
      <c r="I50" s="204">
        <v>7.1711092003439378E-2</v>
      </c>
      <c r="J50" s="204">
        <v>9.3551160791057617E-2</v>
      </c>
      <c r="K50" s="204">
        <v>8.3147033533963882E-2</v>
      </c>
      <c r="L50" s="204">
        <v>6.7325881341358557E-2</v>
      </c>
      <c r="M50" s="204">
        <v>0.12949269131556321</v>
      </c>
      <c r="N50" s="204">
        <v>0.1085984522785898</v>
      </c>
      <c r="O50" s="204">
        <v>9.5184866723989681E-2</v>
      </c>
      <c r="P50" s="204">
        <v>9.5270851246775576E-2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55.137575236457437</v>
      </c>
      <c r="C51" s="204">
        <f t="shared" si="16"/>
        <v>61.99484092863284</v>
      </c>
      <c r="D51" s="204">
        <f t="shared" si="16"/>
        <v>63.714531384350813</v>
      </c>
      <c r="E51" s="204">
        <f t="shared" si="16"/>
        <v>67.411865864144445</v>
      </c>
      <c r="F51" s="204">
        <f t="shared" si="16"/>
        <v>72.076526225279451</v>
      </c>
      <c r="G51" s="204">
        <f t="shared" si="16"/>
        <v>74.086242476354258</v>
      </c>
      <c r="H51" s="204">
        <f t="shared" si="16"/>
        <v>76.143852106620798</v>
      </c>
      <c r="I51" s="204">
        <f t="shared" si="16"/>
        <v>89.409372312983649</v>
      </c>
      <c r="J51" s="204">
        <f t="shared" si="16"/>
        <v>92.984952708512452</v>
      </c>
      <c r="K51" s="204">
        <f t="shared" si="16"/>
        <v>86.005503009458295</v>
      </c>
      <c r="L51" s="204">
        <f t="shared" si="16"/>
        <v>90.144539982803096</v>
      </c>
      <c r="M51" s="204">
        <f t="shared" si="16"/>
        <v>94.136113499570087</v>
      </c>
      <c r="N51" s="204">
        <f t="shared" si="16"/>
        <v>92.058985382631121</v>
      </c>
      <c r="O51" s="204">
        <f t="shared" si="16"/>
        <v>95.332244196044698</v>
      </c>
      <c r="P51" s="204">
        <f t="shared" si="16"/>
        <v>102.9482373172829</v>
      </c>
      <c r="Q51" s="204">
        <f t="shared" si="16"/>
        <v>108.4297506448839</v>
      </c>
      <c r="R51" s="204">
        <f t="shared" si="16"/>
        <v>115.9513327601032</v>
      </c>
      <c r="S51" s="204">
        <f t="shared" si="16"/>
        <v>114.62003439380911</v>
      </c>
      <c r="T51" s="204">
        <f t="shared" si="16"/>
        <v>133.0969905417025</v>
      </c>
      <c r="U51" s="204">
        <f t="shared" si="16"/>
        <v>119.4957288887222</v>
      </c>
      <c r="V51" s="204">
        <f t="shared" si="16"/>
        <v>105.5321181367061</v>
      </c>
      <c r="W51" s="204">
        <f t="shared" si="16"/>
        <v>120.0656982259929</v>
      </c>
      <c r="X51" s="204">
        <f t="shared" si="16"/>
        <v>123.4384662106454</v>
      </c>
      <c r="Y51" s="204">
        <f t="shared" si="16"/>
        <v>111.85162226323381</v>
      </c>
      <c r="DA51" s="71"/>
    </row>
    <row r="52" spans="1:105" ht="12" customHeight="1" x14ac:dyDescent="0.25">
      <c r="A52" s="18" t="s">
        <v>73</v>
      </c>
      <c r="B52" s="204">
        <v>55.137575236457437</v>
      </c>
      <c r="C52" s="204">
        <v>61.99484092863284</v>
      </c>
      <c r="D52" s="204">
        <v>63.714531384350813</v>
      </c>
      <c r="E52" s="204">
        <v>67.411865864144445</v>
      </c>
      <c r="F52" s="204">
        <v>72.076526225279451</v>
      </c>
      <c r="G52" s="204">
        <v>74.086242476354258</v>
      </c>
      <c r="H52" s="204">
        <v>76.143852106620798</v>
      </c>
      <c r="I52" s="204">
        <v>89.409372312983649</v>
      </c>
      <c r="J52" s="204">
        <v>92.984952708512452</v>
      </c>
      <c r="K52" s="204">
        <v>86.005503009458295</v>
      </c>
      <c r="L52" s="204">
        <v>90.144539982803096</v>
      </c>
      <c r="M52" s="204">
        <v>94.136113499570087</v>
      </c>
      <c r="N52" s="204">
        <v>92.058985382631121</v>
      </c>
      <c r="O52" s="204">
        <v>95.332244196044698</v>
      </c>
      <c r="P52" s="204">
        <v>102.9482373172829</v>
      </c>
      <c r="Q52" s="204">
        <v>108.4297506448839</v>
      </c>
      <c r="R52" s="204">
        <v>115.9513327601032</v>
      </c>
      <c r="S52" s="204">
        <v>114.62003439380911</v>
      </c>
      <c r="T52" s="204">
        <v>133.0969905417025</v>
      </c>
      <c r="U52" s="204">
        <v>119.4957288887222</v>
      </c>
      <c r="V52" s="204">
        <v>105.5321181367061</v>
      </c>
      <c r="W52" s="204">
        <v>120.0656982259929</v>
      </c>
      <c r="X52" s="204">
        <v>123.4384662106454</v>
      </c>
      <c r="Y52" s="204">
        <v>111.85162226323381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6.0165607360420655E-2</v>
      </c>
      <c r="H54" s="204">
        <f t="shared" si="17"/>
        <v>6.4977018830968528E-2</v>
      </c>
      <c r="I54" s="204">
        <f t="shared" si="17"/>
        <v>7.7588869068606459E-2</v>
      </c>
      <c r="J54" s="204">
        <f t="shared" si="17"/>
        <v>4.6080050087066553E-2</v>
      </c>
      <c r="K54" s="204">
        <f t="shared" si="17"/>
        <v>7.1835395896360524E-2</v>
      </c>
      <c r="L54" s="204">
        <f t="shared" si="17"/>
        <v>7.2183239757018125E-2</v>
      </c>
      <c r="M54" s="204">
        <f t="shared" si="17"/>
        <v>0.1731644838129843</v>
      </c>
      <c r="N54" s="204">
        <f t="shared" si="17"/>
        <v>0.41866824990126861</v>
      </c>
      <c r="O54" s="204">
        <f t="shared" si="17"/>
        <v>16.007980493040115</v>
      </c>
      <c r="P54" s="204">
        <f t="shared" si="17"/>
        <v>5.0624623449687087</v>
      </c>
      <c r="Q54" s="204">
        <f t="shared" si="17"/>
        <v>5.324759418539025</v>
      </c>
      <c r="R54" s="204">
        <f t="shared" si="17"/>
        <v>5.5621155519756016</v>
      </c>
      <c r="S54" s="204">
        <f t="shared" si="17"/>
        <v>5.5668551127259569</v>
      </c>
      <c r="T54" s="204">
        <f t="shared" si="17"/>
        <v>1.6454005077480685</v>
      </c>
      <c r="U54" s="204">
        <f t="shared" si="17"/>
        <v>0.48908782615869673</v>
      </c>
      <c r="V54" s="204">
        <f t="shared" si="17"/>
        <v>1.6455291515016885</v>
      </c>
      <c r="W54" s="204">
        <f t="shared" si="17"/>
        <v>1.3191092266117637</v>
      </c>
      <c r="X54" s="204">
        <f t="shared" si="17"/>
        <v>1.6678348480079399</v>
      </c>
      <c r="Y54" s="204">
        <f t="shared" si="17"/>
        <v>1.6392930341850223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0.21668099742046429</v>
      </c>
      <c r="O55" s="204">
        <v>15.77024935511607</v>
      </c>
      <c r="P55" s="204">
        <v>4.7445399828030954</v>
      </c>
      <c r="Q55" s="204">
        <v>5.0401547721410136</v>
      </c>
      <c r="R55" s="204">
        <v>5.212037833190025</v>
      </c>
      <c r="S55" s="204">
        <v>5.1995700773860696</v>
      </c>
      <c r="T55" s="204">
        <v>1.2018916595012901</v>
      </c>
      <c r="U55" s="204">
        <v>1.461736887360275E-3</v>
      </c>
      <c r="V55" s="204">
        <v>1.283061049011178</v>
      </c>
      <c r="W55" s="204">
        <v>0.89638865004299229</v>
      </c>
      <c r="X55" s="204">
        <v>1.1762682717110919</v>
      </c>
      <c r="Y55" s="204">
        <v>1.106964746345658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5.6749785038693037E-3</v>
      </c>
      <c r="K56" s="204">
        <v>1.15219260533104E-2</v>
      </c>
      <c r="L56" s="204">
        <v>1.289767841788478E-2</v>
      </c>
      <c r="M56" s="204">
        <v>8.3233018056749777E-2</v>
      </c>
      <c r="N56" s="204">
        <v>0.1040412725709372</v>
      </c>
      <c r="O56" s="204">
        <v>0.1218400687876182</v>
      </c>
      <c r="P56" s="204">
        <v>0.1562338779019776</v>
      </c>
      <c r="Q56" s="204">
        <v>0.17480653482373171</v>
      </c>
      <c r="R56" s="204">
        <v>0.2149613069647463</v>
      </c>
      <c r="S56" s="204">
        <v>0.2014617368873603</v>
      </c>
      <c r="T56" s="204">
        <v>0.20730868443680139</v>
      </c>
      <c r="U56" s="204">
        <v>0.28827799003950788</v>
      </c>
      <c r="V56" s="204">
        <v>0.16263680740401409</v>
      </c>
      <c r="W56" s="204">
        <v>0.1726508711695893</v>
      </c>
      <c r="X56" s="204">
        <v>0.20074273174495461</v>
      </c>
      <c r="Y56" s="204">
        <v>0.20985667055809731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8.5984522785898529E-4</v>
      </c>
      <c r="H57" s="204">
        <v>5.2450558899398104E-3</v>
      </c>
      <c r="I57" s="204">
        <v>6.1049011177987953E-3</v>
      </c>
      <c r="J57" s="204">
        <v>6.964746345657781E-3</v>
      </c>
      <c r="K57" s="204">
        <v>9.630266552020636E-3</v>
      </c>
      <c r="L57" s="204">
        <v>8.7704213241616494E-3</v>
      </c>
      <c r="M57" s="204">
        <v>9.630266552020636E-3</v>
      </c>
      <c r="N57" s="204">
        <v>8.7704213241616494E-3</v>
      </c>
      <c r="O57" s="204">
        <v>8.856405846947548E-3</v>
      </c>
      <c r="P57" s="204">
        <v>1.066208082545142E-2</v>
      </c>
      <c r="Q57" s="204">
        <v>8.5984522785898529E-4</v>
      </c>
      <c r="R57" s="204">
        <v>8.5984522785898529E-4</v>
      </c>
      <c r="S57" s="204">
        <v>8.5984522785898529E-4</v>
      </c>
      <c r="T57" s="204">
        <v>8.5984522785898529E-4</v>
      </c>
      <c r="U57" s="204">
        <v>8.5984522785898529E-4</v>
      </c>
      <c r="V57" s="204">
        <v>8.5984522785898529E-4</v>
      </c>
      <c r="W57" s="204">
        <v>8.5984522785898529E-4</v>
      </c>
      <c r="X57" s="204">
        <v>8.5984522785898529E-4</v>
      </c>
      <c r="Y57" s="204">
        <v>8.5984522785898529E-4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5.9305762132561668E-2</v>
      </c>
      <c r="H60" s="204">
        <v>5.973196294102872E-2</v>
      </c>
      <c r="I60" s="204">
        <v>7.1483967950807664E-2</v>
      </c>
      <c r="J60" s="204">
        <v>3.3440325237539467E-2</v>
      </c>
      <c r="K60" s="204">
        <v>5.0683203291029488E-2</v>
      </c>
      <c r="L60" s="204">
        <v>5.0515140014971698E-2</v>
      </c>
      <c r="M60" s="204">
        <v>8.0301199204213886E-2</v>
      </c>
      <c r="N60" s="204">
        <v>8.9175558585705431E-2</v>
      </c>
      <c r="O60" s="204">
        <v>0.10703466328948059</v>
      </c>
      <c r="P60" s="204">
        <v>0.15102640343818469</v>
      </c>
      <c r="Q60" s="204">
        <v>0.10893826634642099</v>
      </c>
      <c r="R60" s="204">
        <v>0.1342565665929705</v>
      </c>
      <c r="S60" s="204">
        <v>0.16496345322466799</v>
      </c>
      <c r="T60" s="204">
        <v>0.23534031858211779</v>
      </c>
      <c r="U60" s="204">
        <v>0.19848825400396961</v>
      </c>
      <c r="V60" s="204">
        <v>0.19897144985863741</v>
      </c>
      <c r="W60" s="204">
        <v>0.2492098601713231</v>
      </c>
      <c r="X60" s="204">
        <v>0.28996399932403433</v>
      </c>
      <c r="Y60" s="204">
        <v>0.32161177205340791</v>
      </c>
      <c r="DA60" s="71" t="s">
        <v>471</v>
      </c>
    </row>
    <row r="61" spans="1:105" ht="12" customHeight="1" x14ac:dyDescent="0.25">
      <c r="A61" s="14" t="s">
        <v>39</v>
      </c>
      <c r="B61" s="204">
        <v>1.361392949269131</v>
      </c>
      <c r="C61" s="204">
        <v>1.1942390369733451</v>
      </c>
      <c r="D61" s="204">
        <v>1.361392949269131</v>
      </c>
      <c r="E61" s="204">
        <v>1.7674978503869301</v>
      </c>
      <c r="F61" s="204">
        <v>2.2929492691315558</v>
      </c>
      <c r="G61" s="204">
        <v>2.62158211521926</v>
      </c>
      <c r="H61" s="204">
        <v>2.6782459157351681</v>
      </c>
      <c r="I61" s="204">
        <v>2.8470335339638861</v>
      </c>
      <c r="J61" s="204">
        <v>3.3237317282889078</v>
      </c>
      <c r="K61" s="204">
        <v>4.976268271711092</v>
      </c>
      <c r="L61" s="204">
        <v>5.4539982803095439</v>
      </c>
      <c r="M61" s="204">
        <v>5.0964746345657774</v>
      </c>
      <c r="N61" s="204">
        <v>5.0107480653482366</v>
      </c>
      <c r="O61" s="204">
        <v>2.7202923473774718</v>
      </c>
      <c r="P61" s="204">
        <v>1.3178847807394669</v>
      </c>
      <c r="Q61" s="204">
        <v>1.5492691315563201</v>
      </c>
      <c r="R61" s="204">
        <v>1.6432502149613071</v>
      </c>
      <c r="S61" s="204">
        <v>1.561306964746346</v>
      </c>
      <c r="T61" s="204">
        <v>2.0552020636285468</v>
      </c>
      <c r="U61" s="204">
        <v>2.2873602751504731</v>
      </c>
      <c r="V61" s="204">
        <v>1.5769561478933789</v>
      </c>
      <c r="W61" s="204">
        <v>1.72347377472055</v>
      </c>
      <c r="X61" s="204">
        <v>2.129492691315563</v>
      </c>
      <c r="Y61" s="204">
        <v>3.3809114359415302</v>
      </c>
      <c r="DA61" s="71" t="s">
        <v>472</v>
      </c>
    </row>
    <row r="62" spans="1:105" ht="12" customHeight="1" x14ac:dyDescent="0.25">
      <c r="A62" s="21" t="s">
        <v>40</v>
      </c>
      <c r="B62" s="207">
        <v>56.233877901977642</v>
      </c>
      <c r="C62" s="207">
        <v>55.20206362854686</v>
      </c>
      <c r="D62" s="207">
        <v>56.921754084264833</v>
      </c>
      <c r="E62" s="207">
        <v>60.533104041272573</v>
      </c>
      <c r="F62" s="207">
        <v>66.723989681857262</v>
      </c>
      <c r="G62" s="207">
        <v>68.622957867583835</v>
      </c>
      <c r="H62" s="207">
        <v>71.291659501289757</v>
      </c>
      <c r="I62" s="207">
        <v>75.895356835769562</v>
      </c>
      <c r="J62" s="207">
        <v>74.025709372312974</v>
      </c>
      <c r="K62" s="207">
        <v>67.251848667239898</v>
      </c>
      <c r="L62" s="207">
        <v>73.269389509888214</v>
      </c>
      <c r="M62" s="207">
        <v>83.091659501289769</v>
      </c>
      <c r="N62" s="207">
        <v>84.844110060189152</v>
      </c>
      <c r="O62" s="207">
        <v>81.942820292347378</v>
      </c>
      <c r="P62" s="207">
        <v>85.737231298366297</v>
      </c>
      <c r="Q62" s="207">
        <v>82.492605331040409</v>
      </c>
      <c r="R62" s="207">
        <v>88.696474634565774</v>
      </c>
      <c r="S62" s="207">
        <v>90.007308684436808</v>
      </c>
      <c r="T62" s="207">
        <v>92.785554600171963</v>
      </c>
      <c r="U62" s="207">
        <v>91.942476354256229</v>
      </c>
      <c r="V62" s="207">
        <v>84.116251074806527</v>
      </c>
      <c r="W62" s="207">
        <v>97.948323301805658</v>
      </c>
      <c r="X62" s="207">
        <v>92.28082545141875</v>
      </c>
      <c r="Y62" s="207">
        <v>82.622957867583821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132.13190025795353</v>
      </c>
      <c r="C63" s="284">
        <f t="shared" si="18"/>
        <v>136.90877042132414</v>
      </c>
      <c r="D63" s="284">
        <f t="shared" si="18"/>
        <v>140.43542562338777</v>
      </c>
      <c r="E63" s="284">
        <f t="shared" si="18"/>
        <v>146.523301805675</v>
      </c>
      <c r="F63" s="284">
        <f t="shared" si="18"/>
        <v>157.46543422183998</v>
      </c>
      <c r="G63" s="284">
        <f t="shared" si="18"/>
        <v>159.22293430899407</v>
      </c>
      <c r="H63" s="284">
        <f t="shared" si="18"/>
        <v>163.84563050120411</v>
      </c>
      <c r="I63" s="284">
        <f t="shared" si="18"/>
        <v>181.1950437271941</v>
      </c>
      <c r="J63" s="284">
        <f t="shared" si="18"/>
        <v>181.26499664509996</v>
      </c>
      <c r="K63" s="284">
        <f t="shared" si="18"/>
        <v>168.44320254980857</v>
      </c>
      <c r="L63" s="284">
        <f t="shared" si="18"/>
        <v>177.86349880295566</v>
      </c>
      <c r="M63" s="284">
        <f t="shared" si="18"/>
        <v>192.77067093265214</v>
      </c>
      <c r="N63" s="284">
        <f t="shared" si="18"/>
        <v>191.73904658180149</v>
      </c>
      <c r="O63" s="284">
        <f t="shared" si="18"/>
        <v>206.3123657037022</v>
      </c>
      <c r="P63" s="284">
        <f t="shared" si="18"/>
        <v>205.33288366913035</v>
      </c>
      <c r="Q63" s="284">
        <f t="shared" si="18"/>
        <v>205.89922201527156</v>
      </c>
      <c r="R63" s="284">
        <f t="shared" si="18"/>
        <v>217.30846120975721</v>
      </c>
      <c r="S63" s="284">
        <f t="shared" si="18"/>
        <v>215.38886715055912</v>
      </c>
      <c r="T63" s="284">
        <f t="shared" si="18"/>
        <v>233.99991469519432</v>
      </c>
      <c r="U63" s="284">
        <f t="shared" si="18"/>
        <v>220.18404285417569</v>
      </c>
      <c r="V63" s="284">
        <f t="shared" si="18"/>
        <v>198.94944436473398</v>
      </c>
      <c r="W63" s="284">
        <f t="shared" si="18"/>
        <v>225.82444631760885</v>
      </c>
      <c r="X63" s="284">
        <f t="shared" si="18"/>
        <v>225.55084104145647</v>
      </c>
      <c r="Y63" s="284">
        <f t="shared" si="18"/>
        <v>206.24456963963723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26.275040967586229</v>
      </c>
      <c r="C65" s="282">
        <f t="shared" si="19"/>
        <v>28.89010065005883</v>
      </c>
      <c r="D65" s="282">
        <f t="shared" si="19"/>
        <v>31.223226822799869</v>
      </c>
      <c r="E65" s="282">
        <f t="shared" si="19"/>
        <v>33.537405489439209</v>
      </c>
      <c r="F65" s="282">
        <f t="shared" si="19"/>
        <v>32.265260510526403</v>
      </c>
      <c r="G65" s="282">
        <f t="shared" si="19"/>
        <v>32.964242162659858</v>
      </c>
      <c r="H65" s="282">
        <f t="shared" si="19"/>
        <v>32.315987720459809</v>
      </c>
      <c r="I65" s="282">
        <f t="shared" si="19"/>
        <v>35.879727160185503</v>
      </c>
      <c r="J65" s="282">
        <f t="shared" si="19"/>
        <v>30.888704019379151</v>
      </c>
      <c r="K65" s="282">
        <f t="shared" si="19"/>
        <v>42.545501049024189</v>
      </c>
      <c r="L65" s="282">
        <f t="shared" si="19"/>
        <v>47.935451975283762</v>
      </c>
      <c r="M65" s="282">
        <f t="shared" si="19"/>
        <v>53.02823942513804</v>
      </c>
      <c r="N65" s="282">
        <f t="shared" si="19"/>
        <v>53.242929414914506</v>
      </c>
      <c r="O65" s="282">
        <f t="shared" si="19"/>
        <v>69.777652168706595</v>
      </c>
      <c r="P65" s="282">
        <f t="shared" si="19"/>
        <v>70.473182444375652</v>
      </c>
      <c r="Q65" s="282">
        <f t="shared" si="19"/>
        <v>71.315724677246749</v>
      </c>
      <c r="R65" s="282">
        <f t="shared" si="19"/>
        <v>68.228220695635798</v>
      </c>
      <c r="S65" s="282">
        <f t="shared" si="19"/>
        <v>68.481965839990536</v>
      </c>
      <c r="T65" s="282">
        <f t="shared" si="19"/>
        <v>70.799708947255027</v>
      </c>
      <c r="U65" s="282">
        <f t="shared" si="19"/>
        <v>66.062659578650013</v>
      </c>
      <c r="V65" s="282">
        <f t="shared" si="19"/>
        <v>55.184940144637267</v>
      </c>
      <c r="W65" s="282">
        <f t="shared" si="19"/>
        <v>66.210364241127252</v>
      </c>
      <c r="X65" s="282">
        <f t="shared" si="19"/>
        <v>75.219348516696172</v>
      </c>
      <c r="Y65" s="282">
        <f t="shared" si="19"/>
        <v>70.013606501624622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26.275040967586229</v>
      </c>
      <c r="C67" s="282">
        <f>NFM_fec!C72</f>
        <v>28.89010065005883</v>
      </c>
      <c r="D67" s="282">
        <f>NFM_fec!D72</f>
        <v>31.223226822799869</v>
      </c>
      <c r="E67" s="282">
        <f>NFM_fec!E72</f>
        <v>33.537405489439209</v>
      </c>
      <c r="F67" s="282">
        <f>NFM_fec!F72</f>
        <v>32.265260510526403</v>
      </c>
      <c r="G67" s="282">
        <f>NFM_fec!G72</f>
        <v>32.964242162659858</v>
      </c>
      <c r="H67" s="282">
        <f>NFM_fec!H72</f>
        <v>32.315987720459809</v>
      </c>
      <c r="I67" s="282">
        <f>NFM_fec!I72</f>
        <v>35.879727160185503</v>
      </c>
      <c r="J67" s="282">
        <f>NFM_fec!J72</f>
        <v>30.888704019379151</v>
      </c>
      <c r="K67" s="282">
        <f>NFM_fec!K72</f>
        <v>42.545501049024189</v>
      </c>
      <c r="L67" s="282">
        <f>NFM_fec!L72</f>
        <v>47.935451975283762</v>
      </c>
      <c r="M67" s="282">
        <f>NFM_fec!M72</f>
        <v>53.02823942513804</v>
      </c>
      <c r="N67" s="282">
        <f>NFM_fec!N72</f>
        <v>53.242929414914506</v>
      </c>
      <c r="O67" s="282">
        <f>NFM_fec!O72</f>
        <v>69.777652168706595</v>
      </c>
      <c r="P67" s="282">
        <f>NFM_fec!P72</f>
        <v>70.473182444375652</v>
      </c>
      <c r="Q67" s="282">
        <f>NFM_fec!Q72</f>
        <v>71.315724677246749</v>
      </c>
      <c r="R67" s="282">
        <f>NFM_fec!R72</f>
        <v>68.228220695635798</v>
      </c>
      <c r="S67" s="282">
        <f>NFM_fec!S72</f>
        <v>68.481965839990536</v>
      </c>
      <c r="T67" s="282">
        <f>NFM_fec!T72</f>
        <v>70.799708947255027</v>
      </c>
      <c r="U67" s="282">
        <f>NFM_fec!U72</f>
        <v>66.062659578650013</v>
      </c>
      <c r="V67" s="282">
        <f>NFM_fec!V72</f>
        <v>55.184940144637267</v>
      </c>
      <c r="W67" s="282">
        <f>NFM_fec!W72</f>
        <v>66.210364241127252</v>
      </c>
      <c r="X67" s="282">
        <f>NFM_fec!X72</f>
        <v>75.219348516696172</v>
      </c>
      <c r="Y67" s="282">
        <f>NFM_fec!Y72</f>
        <v>70.013606501624622</v>
      </c>
      <c r="DA67" s="94"/>
    </row>
    <row r="68" spans="1:105" ht="12" customHeight="1" x14ac:dyDescent="0.25">
      <c r="A68" s="52" t="s">
        <v>47</v>
      </c>
      <c r="B68" s="242">
        <f>NFM_fec!B115</f>
        <v>105.8568592903673</v>
      </c>
      <c r="C68" s="242">
        <f>NFM_fec!C115</f>
        <v>108.01866977126529</v>
      </c>
      <c r="D68" s="242">
        <f>NFM_fec!D115</f>
        <v>109.2121988005879</v>
      </c>
      <c r="E68" s="242">
        <f>NFM_fec!E115</f>
        <v>112.9858963162358</v>
      </c>
      <c r="F68" s="242">
        <f>NFM_fec!F115</f>
        <v>125.2001737113136</v>
      </c>
      <c r="G68" s="242">
        <f>NFM_fec!G115</f>
        <v>126.2586921463342</v>
      </c>
      <c r="H68" s="242">
        <f>NFM_fec!H115</f>
        <v>131.5296427807443</v>
      </c>
      <c r="I68" s="242">
        <f>NFM_fec!I115</f>
        <v>145.31531656700861</v>
      </c>
      <c r="J68" s="242">
        <f>NFM_fec!J115</f>
        <v>150.37629262572079</v>
      </c>
      <c r="K68" s="242">
        <f>NFM_fec!K115</f>
        <v>125.89770150078439</v>
      </c>
      <c r="L68" s="242">
        <f>NFM_fec!L115</f>
        <v>129.92804682767189</v>
      </c>
      <c r="M68" s="242">
        <f>NFM_fec!M115</f>
        <v>139.74243150751411</v>
      </c>
      <c r="N68" s="242">
        <f>NFM_fec!N115</f>
        <v>138.49611716688699</v>
      </c>
      <c r="O68" s="242">
        <f>NFM_fec!O115</f>
        <v>136.5347135349956</v>
      </c>
      <c r="P68" s="242">
        <f>NFM_fec!P115</f>
        <v>134.8597012247547</v>
      </c>
      <c r="Q68" s="242">
        <f>NFM_fec!Q115</f>
        <v>134.58349733802481</v>
      </c>
      <c r="R68" s="242">
        <f>NFM_fec!R115</f>
        <v>149.08024051412141</v>
      </c>
      <c r="S68" s="242">
        <f>NFM_fec!S115</f>
        <v>146.9069013105686</v>
      </c>
      <c r="T68" s="242">
        <f>NFM_fec!T115</f>
        <v>163.20020574793929</v>
      </c>
      <c r="U68" s="242">
        <f>NFM_fec!U115</f>
        <v>154.12138327552569</v>
      </c>
      <c r="V68" s="242">
        <f>NFM_fec!V115</f>
        <v>143.76450422009671</v>
      </c>
      <c r="W68" s="242">
        <f>NFM_fec!W115</f>
        <v>159.61408207648159</v>
      </c>
      <c r="X68" s="242">
        <f>NFM_fec!X115</f>
        <v>150.33149252476031</v>
      </c>
      <c r="Y68" s="242">
        <f>NFM_fec!Y115</f>
        <v>136.23096313801261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200.54742414050961</v>
      </c>
      <c r="C70" s="203">
        <f t="shared" si="20"/>
        <v>210.9072024101074</v>
      </c>
      <c r="D70" s="203">
        <f t="shared" si="20"/>
        <v>217.21272762060309</v>
      </c>
      <c r="E70" s="203">
        <f t="shared" si="20"/>
        <v>219.35281777505884</v>
      </c>
      <c r="F70" s="203">
        <f t="shared" si="20"/>
        <v>230.57043426122536</v>
      </c>
      <c r="G70" s="203">
        <f t="shared" si="20"/>
        <v>226.12447352959759</v>
      </c>
      <c r="H70" s="203">
        <f t="shared" si="20"/>
        <v>230.8920493526926</v>
      </c>
      <c r="I70" s="203">
        <f t="shared" si="20"/>
        <v>260.27378298859031</v>
      </c>
      <c r="J70" s="203">
        <f t="shared" si="20"/>
        <v>262.84946370570333</v>
      </c>
      <c r="K70" s="203">
        <f t="shared" si="20"/>
        <v>245.46758185355037</v>
      </c>
      <c r="L70" s="203">
        <f t="shared" si="20"/>
        <v>252.49292328971288</v>
      </c>
      <c r="M70" s="203">
        <f t="shared" si="20"/>
        <v>267.34208194182844</v>
      </c>
      <c r="N70" s="203">
        <f t="shared" si="20"/>
        <v>262.71405402981441</v>
      </c>
      <c r="O70" s="203">
        <f t="shared" si="20"/>
        <v>295.85899001853591</v>
      </c>
      <c r="P70" s="203">
        <f t="shared" si="20"/>
        <v>313.70816251704696</v>
      </c>
      <c r="Q70" s="203">
        <f t="shared" si="20"/>
        <v>322.01190745754707</v>
      </c>
      <c r="R70" s="203">
        <f t="shared" si="20"/>
        <v>330.21790744811818</v>
      </c>
      <c r="S70" s="203">
        <f t="shared" si="20"/>
        <v>321.20336485782167</v>
      </c>
      <c r="T70" s="203">
        <f t="shared" si="20"/>
        <v>340.10555250415945</v>
      </c>
      <c r="U70" s="203">
        <f t="shared" si="20"/>
        <v>313.4642287061817</v>
      </c>
      <c r="V70" s="203">
        <f t="shared" si="20"/>
        <v>281.4406275851079</v>
      </c>
      <c r="W70" s="203">
        <f t="shared" si="20"/>
        <v>308.26152697720977</v>
      </c>
      <c r="X70" s="203">
        <f t="shared" si="20"/>
        <v>321.8709990378112</v>
      </c>
      <c r="Y70" s="203">
        <f t="shared" si="20"/>
        <v>297.45414859063953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194.16662414050961</v>
      </c>
      <c r="C71" s="213">
        <f>NFM_emi!C5+(NFM_emi!C34-NFM_emi!C70)+NFM_emi!C72+(NFM_emi!C115-NFM_emi!C158)</f>
        <v>204.63828241010739</v>
      </c>
      <c r="D71" s="213">
        <f>NFM_emi!D5+(NFM_emi!D34-NFM_emi!D70)+NFM_emi!D72+(NFM_emi!D115-NFM_emi!D158)</f>
        <v>211.0556976206031</v>
      </c>
      <c r="E71" s="213">
        <f>NFM_emi!E5+(NFM_emi!E34-NFM_emi!E70)+NFM_emi!E72+(NFM_emi!E115-NFM_emi!E158)</f>
        <v>213.30766777505883</v>
      </c>
      <c r="F71" s="213">
        <f>NFM_emi!F5+(NFM_emi!F34-NFM_emi!F70)+NFM_emi!F72+(NFM_emi!F115-NFM_emi!F158)</f>
        <v>224.28446426122537</v>
      </c>
      <c r="G71" s="213">
        <f>NFM_emi!G5+(NFM_emi!G34-NFM_emi!G70)+NFM_emi!G72+(NFM_emi!G115-NFM_emi!G158)</f>
        <v>219.84849352959759</v>
      </c>
      <c r="H71" s="213">
        <f>NFM_emi!H5+(NFM_emi!H34-NFM_emi!H70)+NFM_emi!H72+(NFM_emi!H115-NFM_emi!H158)</f>
        <v>223.9796493526926</v>
      </c>
      <c r="I71" s="213">
        <f>NFM_emi!I5+(NFM_emi!I34-NFM_emi!I70)+NFM_emi!I72+(NFM_emi!I115-NFM_emi!I158)</f>
        <v>253.38876298859032</v>
      </c>
      <c r="J71" s="213">
        <f>NFM_emi!J5+(NFM_emi!J34-NFM_emi!J70)+NFM_emi!J72+(NFM_emi!J115-NFM_emi!J158)</f>
        <v>256.41302370570332</v>
      </c>
      <c r="K71" s="213">
        <f>NFM_emi!K5+(NFM_emi!K34-NFM_emi!K70)+NFM_emi!K72+(NFM_emi!K115-NFM_emi!K158)</f>
        <v>238.07142185355036</v>
      </c>
      <c r="L71" s="213">
        <f>NFM_emi!L5+(NFM_emi!L34-NFM_emi!L70)+NFM_emi!L72+(NFM_emi!L115-NFM_emi!L158)</f>
        <v>243.47607328971287</v>
      </c>
      <c r="M71" s="213">
        <f>NFM_emi!M5+(NFM_emi!M34-NFM_emi!M70)+NFM_emi!M72+(NFM_emi!M115-NFM_emi!M158)</f>
        <v>257.43888194182841</v>
      </c>
      <c r="N71" s="213">
        <f>NFM_emi!N5+(NFM_emi!N34-NFM_emi!N70)+NFM_emi!N72+(NFM_emi!N115-NFM_emi!N158)</f>
        <v>250.84375402981439</v>
      </c>
      <c r="O71" s="213">
        <f>NFM_emi!O5+(NFM_emi!O34-NFM_emi!O70)+NFM_emi!O72+(NFM_emi!O115-NFM_emi!O158)</f>
        <v>284.9280000185359</v>
      </c>
      <c r="P71" s="213">
        <f>NFM_emi!P5+(NFM_emi!P34-NFM_emi!P70)+NFM_emi!P72+(NFM_emi!P115-NFM_emi!P158)</f>
        <v>301.99052251704694</v>
      </c>
      <c r="Q71" s="213">
        <f>NFM_emi!Q5+(NFM_emi!Q34-NFM_emi!Q70)+NFM_emi!Q72+(NFM_emi!Q115-NFM_emi!Q158)</f>
        <v>309.50018745754704</v>
      </c>
      <c r="R71" s="213">
        <f>NFM_emi!R5+(NFM_emi!R34-NFM_emi!R70)+NFM_emi!R72+(NFM_emi!R115-NFM_emi!R158)</f>
        <v>320.03416744811818</v>
      </c>
      <c r="S71" s="213">
        <f>NFM_emi!S5+(NFM_emi!S34-NFM_emi!S70)+NFM_emi!S72+(NFM_emi!S115-NFM_emi!S158)</f>
        <v>310.85823485782169</v>
      </c>
      <c r="T71" s="213">
        <f>NFM_emi!T5+(NFM_emi!T34-NFM_emi!T70)+NFM_emi!T72+(NFM_emi!T115-NFM_emi!T158)</f>
        <v>328.98484250415947</v>
      </c>
      <c r="U71" s="213">
        <f>NFM_emi!U5+(NFM_emi!U34-NFM_emi!U70)+NFM_emi!U72+(NFM_emi!U115-NFM_emi!U158)</f>
        <v>302.64665870618171</v>
      </c>
      <c r="V71" s="213">
        <f>NFM_emi!V5+(NFM_emi!V34-NFM_emi!V70)+NFM_emi!V72+(NFM_emi!V115-NFM_emi!V158)</f>
        <v>271.41367758510791</v>
      </c>
      <c r="W71" s="213">
        <f>NFM_emi!W5+(NFM_emi!W34-NFM_emi!W70)+NFM_emi!W72+(NFM_emi!W115-NFM_emi!W158)</f>
        <v>297.06308697720976</v>
      </c>
      <c r="X71" s="213">
        <f>NFM_emi!X5+(NFM_emi!X34-NFM_emi!X70)+NFM_emi!X72+(NFM_emi!X115-NFM_emi!X158)</f>
        <v>311.56230903781119</v>
      </c>
      <c r="Y71" s="213">
        <f>NFM_emi!Y5+(NFM_emi!Y34-NFM_emi!Y70)+NFM_emi!Y72+(NFM_emi!Y115-NFM_emi!Y158)</f>
        <v>287.44382859063955</v>
      </c>
      <c r="DA71" s="85"/>
    </row>
    <row r="72" spans="1:105" ht="12" customHeight="1" x14ac:dyDescent="0.25">
      <c r="A72" s="14" t="s">
        <v>146</v>
      </c>
      <c r="B72" s="204">
        <f>NFM_emi!B70+NFM_emi!B158</f>
        <v>6.3807999999999998</v>
      </c>
      <c r="C72" s="204">
        <f>NFM_emi!C70+NFM_emi!C158</f>
        <v>6.2689199999999996</v>
      </c>
      <c r="D72" s="204">
        <f>NFM_emi!D70+NFM_emi!D158</f>
        <v>6.1570300000000007</v>
      </c>
      <c r="E72" s="204">
        <f>NFM_emi!E70+NFM_emi!E158</f>
        <v>6.0451499999999996</v>
      </c>
      <c r="F72" s="204">
        <f>NFM_emi!F70+NFM_emi!F158</f>
        <v>6.2859699999999998</v>
      </c>
      <c r="G72" s="204">
        <f>NFM_emi!G70+NFM_emi!G158</f>
        <v>6.2759800000000006</v>
      </c>
      <c r="H72" s="204">
        <f>NFM_emi!H70+NFM_emi!H158</f>
        <v>6.9123999999999999</v>
      </c>
      <c r="I72" s="204">
        <f>NFM_emi!I70+NFM_emi!I158</f>
        <v>6.8850199999999999</v>
      </c>
      <c r="J72" s="204">
        <f>NFM_emi!J70+NFM_emi!J158</f>
        <v>6.4364400000000002</v>
      </c>
      <c r="K72" s="204">
        <f>NFM_emi!K70+NFM_emi!K158</f>
        <v>7.3961600000000001</v>
      </c>
      <c r="L72" s="204">
        <f>NFM_emi!L70+NFM_emi!L158</f>
        <v>9.0168499999999998</v>
      </c>
      <c r="M72" s="204">
        <f>NFM_emi!M70+NFM_emi!M158</f>
        <v>9.9032</v>
      </c>
      <c r="N72" s="204">
        <f>NFM_emi!N70+NFM_emi!N158</f>
        <v>11.8703</v>
      </c>
      <c r="O72" s="204">
        <f>NFM_emi!O70+NFM_emi!O158</f>
        <v>10.93099</v>
      </c>
      <c r="P72" s="204">
        <f>NFM_emi!P70+NFM_emi!P158</f>
        <v>11.717639999999999</v>
      </c>
      <c r="Q72" s="204">
        <f>NFM_emi!Q70+NFM_emi!Q158</f>
        <v>12.51172</v>
      </c>
      <c r="R72" s="204">
        <f>NFM_emi!R70+NFM_emi!R158</f>
        <v>10.18374</v>
      </c>
      <c r="S72" s="204">
        <f>NFM_emi!S70+NFM_emi!S158</f>
        <v>10.345129999999999</v>
      </c>
      <c r="T72" s="204">
        <f>NFM_emi!T70+NFM_emi!T158</f>
        <v>11.120710000000001</v>
      </c>
      <c r="U72" s="204">
        <f>NFM_emi!U70+NFM_emi!U158</f>
        <v>10.81757</v>
      </c>
      <c r="V72" s="204">
        <f>NFM_emi!V70+NFM_emi!V158</f>
        <v>10.026949999999999</v>
      </c>
      <c r="W72" s="204">
        <f>NFM_emi!W70+NFM_emi!W158</f>
        <v>11.19844</v>
      </c>
      <c r="X72" s="204">
        <f>NFM_emi!X70+NFM_emi!X158</f>
        <v>10.30869</v>
      </c>
      <c r="Y72" s="204">
        <f>NFM_emi!Y70+NFM_emi!Y158</f>
        <v>10.01032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200.54742414050958</v>
      </c>
      <c r="C73" s="210">
        <f t="shared" si="21"/>
        <v>210.9072024101074</v>
      </c>
      <c r="D73" s="210">
        <f t="shared" si="21"/>
        <v>217.21272762060309</v>
      </c>
      <c r="E73" s="210">
        <f t="shared" si="21"/>
        <v>219.35281777505884</v>
      </c>
      <c r="F73" s="210">
        <f t="shared" si="21"/>
        <v>230.57043426122539</v>
      </c>
      <c r="G73" s="210">
        <f t="shared" si="21"/>
        <v>226.12447352959759</v>
      </c>
      <c r="H73" s="210">
        <f t="shared" si="21"/>
        <v>230.8920493526926</v>
      </c>
      <c r="I73" s="210">
        <f t="shared" si="21"/>
        <v>260.27378298859031</v>
      </c>
      <c r="J73" s="210">
        <f t="shared" si="21"/>
        <v>262.84946370570333</v>
      </c>
      <c r="K73" s="210">
        <f t="shared" si="21"/>
        <v>245.46758185355037</v>
      </c>
      <c r="L73" s="210">
        <f t="shared" si="21"/>
        <v>252.49292328971288</v>
      </c>
      <c r="M73" s="210">
        <f t="shared" si="21"/>
        <v>267.34208194182844</v>
      </c>
      <c r="N73" s="210">
        <f t="shared" si="21"/>
        <v>262.71405402981441</v>
      </c>
      <c r="O73" s="210">
        <f t="shared" si="21"/>
        <v>295.85899001853591</v>
      </c>
      <c r="P73" s="210">
        <f t="shared" si="21"/>
        <v>313.70816251704696</v>
      </c>
      <c r="Q73" s="210">
        <f t="shared" si="21"/>
        <v>322.01190745754707</v>
      </c>
      <c r="R73" s="210">
        <f t="shared" si="21"/>
        <v>330.21790744811818</v>
      </c>
      <c r="S73" s="210">
        <f t="shared" si="21"/>
        <v>321.20336485782173</v>
      </c>
      <c r="T73" s="210">
        <f t="shared" si="21"/>
        <v>340.1055525041595</v>
      </c>
      <c r="U73" s="210">
        <f t="shared" si="21"/>
        <v>313.4642287061817</v>
      </c>
      <c r="V73" s="210">
        <f t="shared" si="21"/>
        <v>281.4406275851079</v>
      </c>
      <c r="W73" s="210">
        <f t="shared" si="21"/>
        <v>308.26152697720977</v>
      </c>
      <c r="X73" s="210">
        <f t="shared" si="21"/>
        <v>321.8709990378112</v>
      </c>
      <c r="Y73" s="210">
        <f t="shared" si="21"/>
        <v>297.45414859063959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39.047752736061753</v>
      </c>
      <c r="C75" s="282">
        <f t="shared" si="22"/>
        <v>44.420315269304723</v>
      </c>
      <c r="D75" s="282">
        <f t="shared" si="22"/>
        <v>47.478747269558063</v>
      </c>
      <c r="E75" s="282">
        <f t="shared" si="22"/>
        <v>49.645080771609287</v>
      </c>
      <c r="F75" s="282">
        <f t="shared" si="22"/>
        <v>46.57326112866626</v>
      </c>
      <c r="G75" s="282">
        <f t="shared" si="22"/>
        <v>46.482000940711728</v>
      </c>
      <c r="H75" s="282">
        <f t="shared" si="22"/>
        <v>45.254107631203169</v>
      </c>
      <c r="I75" s="282">
        <f t="shared" si="22"/>
        <v>51.282353007817271</v>
      </c>
      <c r="J75" s="282">
        <f t="shared" si="22"/>
        <v>44.438964605336082</v>
      </c>
      <c r="K75" s="282">
        <f t="shared" si="22"/>
        <v>60.10685515943787</v>
      </c>
      <c r="L75" s="282">
        <f t="shared" si="22"/>
        <v>66.146540701539351</v>
      </c>
      <c r="M75" s="282">
        <f t="shared" si="22"/>
        <v>71.898649454496123</v>
      </c>
      <c r="N75" s="282">
        <f t="shared" si="22"/>
        <v>71.112416120759264</v>
      </c>
      <c r="O75" s="282">
        <f t="shared" si="22"/>
        <v>96.957420469049993</v>
      </c>
      <c r="P75" s="282">
        <f t="shared" si="22"/>
        <v>108.57421830409891</v>
      </c>
      <c r="Q75" s="282">
        <f t="shared" si="22"/>
        <v>112.4003935105615</v>
      </c>
      <c r="R75" s="282">
        <f t="shared" si="22"/>
        <v>106.0641082141649</v>
      </c>
      <c r="S75" s="282">
        <f t="shared" si="22"/>
        <v>105.2728977620549</v>
      </c>
      <c r="T75" s="282">
        <f t="shared" si="22"/>
        <v>102.65049381973689</v>
      </c>
      <c r="U75" s="282">
        <f t="shared" si="22"/>
        <v>93.561433407384015</v>
      </c>
      <c r="V75" s="282">
        <f t="shared" si="22"/>
        <v>77.618387786342012</v>
      </c>
      <c r="W75" s="282">
        <f t="shared" si="22"/>
        <v>90.904125038738954</v>
      </c>
      <c r="X75" s="282">
        <f t="shared" si="22"/>
        <v>106.73758482188271</v>
      </c>
      <c r="Y75" s="282">
        <f t="shared" si="22"/>
        <v>99.039675456290354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39.047752736061753</v>
      </c>
      <c r="C77" s="282">
        <f>NFM_emi!C$72</f>
        <v>44.420315269304723</v>
      </c>
      <c r="D77" s="282">
        <f>NFM_emi!D$72</f>
        <v>47.478747269558063</v>
      </c>
      <c r="E77" s="282">
        <f>NFM_emi!E$72</f>
        <v>49.645080771609287</v>
      </c>
      <c r="F77" s="282">
        <f>NFM_emi!F$72</f>
        <v>46.57326112866626</v>
      </c>
      <c r="G77" s="282">
        <f>NFM_emi!G$72</f>
        <v>46.482000940711728</v>
      </c>
      <c r="H77" s="282">
        <f>NFM_emi!H$72</f>
        <v>45.254107631203169</v>
      </c>
      <c r="I77" s="282">
        <f>NFM_emi!I$72</f>
        <v>51.282353007817271</v>
      </c>
      <c r="J77" s="282">
        <f>NFM_emi!J$72</f>
        <v>44.438964605336082</v>
      </c>
      <c r="K77" s="282">
        <f>NFM_emi!K$72</f>
        <v>60.10685515943787</v>
      </c>
      <c r="L77" s="282">
        <f>NFM_emi!L$72</f>
        <v>66.146540701539351</v>
      </c>
      <c r="M77" s="282">
        <f>NFM_emi!M$72</f>
        <v>71.898649454496123</v>
      </c>
      <c r="N77" s="282">
        <f>NFM_emi!N$72</f>
        <v>71.112416120759264</v>
      </c>
      <c r="O77" s="282">
        <f>NFM_emi!O$72</f>
        <v>96.957420469049993</v>
      </c>
      <c r="P77" s="282">
        <f>NFM_emi!P$72</f>
        <v>108.57421830409891</v>
      </c>
      <c r="Q77" s="282">
        <f>NFM_emi!Q$72</f>
        <v>112.4003935105615</v>
      </c>
      <c r="R77" s="282">
        <f>NFM_emi!R$72</f>
        <v>106.0641082141649</v>
      </c>
      <c r="S77" s="282">
        <f>NFM_emi!S$72</f>
        <v>105.2728977620549</v>
      </c>
      <c r="T77" s="282">
        <f>NFM_emi!T$72</f>
        <v>102.65049381973689</v>
      </c>
      <c r="U77" s="282">
        <f>NFM_emi!U$72</f>
        <v>93.561433407384015</v>
      </c>
      <c r="V77" s="282">
        <f>NFM_emi!V$72</f>
        <v>77.618387786342012</v>
      </c>
      <c r="W77" s="282">
        <f>NFM_emi!W$72</f>
        <v>90.904125038738954</v>
      </c>
      <c r="X77" s="282">
        <f>NFM_emi!X$72</f>
        <v>106.73758482188271</v>
      </c>
      <c r="Y77" s="282">
        <f>NFM_emi!Y$72</f>
        <v>99.039675456290354</v>
      </c>
      <c r="DA77" s="94"/>
    </row>
    <row r="78" spans="1:105" ht="12" customHeight="1" x14ac:dyDescent="0.25">
      <c r="A78" s="52" t="s">
        <v>47</v>
      </c>
      <c r="B78" s="242">
        <f>NFM_emi!B$115</f>
        <v>161.49967140444784</v>
      </c>
      <c r="C78" s="242">
        <f>NFM_emi!C$115</f>
        <v>166.48688714080268</v>
      </c>
      <c r="D78" s="242">
        <f>NFM_emi!D$115</f>
        <v>169.73398035104503</v>
      </c>
      <c r="E78" s="242">
        <f>NFM_emi!E$115</f>
        <v>169.70773700344955</v>
      </c>
      <c r="F78" s="242">
        <f>NFM_emi!F$115</f>
        <v>183.99717313255911</v>
      </c>
      <c r="G78" s="242">
        <f>NFM_emi!G$115</f>
        <v>179.64247258888588</v>
      </c>
      <c r="H78" s="242">
        <f>NFM_emi!H$115</f>
        <v>185.63794172148943</v>
      </c>
      <c r="I78" s="242">
        <f>NFM_emi!I$115</f>
        <v>208.99142998077303</v>
      </c>
      <c r="J78" s="242">
        <f>NFM_emi!J$115</f>
        <v>218.41049910036725</v>
      </c>
      <c r="K78" s="242">
        <f>NFM_emi!K$115</f>
        <v>185.36072669411251</v>
      </c>
      <c r="L78" s="242">
        <f>NFM_emi!L$115</f>
        <v>186.34638258817353</v>
      </c>
      <c r="M78" s="242">
        <f>NFM_emi!M$115</f>
        <v>195.4434324873323</v>
      </c>
      <c r="N78" s="242">
        <f>NFM_emi!N$115</f>
        <v>191.60163790905511</v>
      </c>
      <c r="O78" s="242">
        <f>NFM_emi!O$115</f>
        <v>198.90156954948591</v>
      </c>
      <c r="P78" s="242">
        <f>NFM_emi!P$115</f>
        <v>205.13394421294802</v>
      </c>
      <c r="Q78" s="242">
        <f>NFM_emi!Q$115</f>
        <v>209.61151394698555</v>
      </c>
      <c r="R78" s="242">
        <f>NFM_emi!R$115</f>
        <v>224.15379923395329</v>
      </c>
      <c r="S78" s="242">
        <f>NFM_emi!S$115</f>
        <v>215.93046709576683</v>
      </c>
      <c r="T78" s="242">
        <f>NFM_emi!T$115</f>
        <v>237.4550586844226</v>
      </c>
      <c r="U78" s="242">
        <f>NFM_emi!U$115</f>
        <v>219.90279529879768</v>
      </c>
      <c r="V78" s="242">
        <f>NFM_emi!V$115</f>
        <v>203.82223979876591</v>
      </c>
      <c r="W78" s="242">
        <f>NFM_emi!W$115</f>
        <v>217.35740193847082</v>
      </c>
      <c r="X78" s="242">
        <f>NFM_emi!X$115</f>
        <v>215.1334142159285</v>
      </c>
      <c r="Y78" s="242">
        <f>NFM_emi!Y$115</f>
        <v>198.41447313434924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2867.1016773372949</v>
      </c>
      <c r="C82" s="288">
        <f t="shared" si="24"/>
        <v>3286.0088439412566</v>
      </c>
      <c r="D82" s="288">
        <f t="shared" si="24"/>
        <v>2885.0039918912012</v>
      </c>
      <c r="E82" s="288">
        <f t="shared" si="24"/>
        <v>2884.1842946969505</v>
      </c>
      <c r="F82" s="288">
        <f t="shared" si="24"/>
        <v>3378.9389690220514</v>
      </c>
      <c r="G82" s="288">
        <f t="shared" si="24"/>
        <v>4002.4006390087302</v>
      </c>
      <c r="H82" s="288">
        <f t="shared" si="24"/>
        <v>4225.146170129814</v>
      </c>
      <c r="I82" s="288">
        <f t="shared" si="24"/>
        <v>4516.7741294934121</v>
      </c>
      <c r="J82" s="288">
        <f t="shared" si="24"/>
        <v>4218.1144266437477</v>
      </c>
      <c r="K82" s="288">
        <f t="shared" si="24"/>
        <v>2030.498079062251</v>
      </c>
      <c r="L82" s="288">
        <f t="shared" si="24"/>
        <v>2647.0883903222798</v>
      </c>
      <c r="M82" s="288">
        <f t="shared" si="24"/>
        <v>2460.0783666486896</v>
      </c>
      <c r="N82" s="288">
        <f t="shared" si="24"/>
        <v>2399.2895686870079</v>
      </c>
      <c r="O82" s="288">
        <f t="shared" si="24"/>
        <v>2443.5862672816052</v>
      </c>
      <c r="P82" s="288">
        <f t="shared" si="24"/>
        <v>2308.5155042500392</v>
      </c>
      <c r="Q82" s="288">
        <f t="shared" si="24"/>
        <v>2334.2223546768064</v>
      </c>
      <c r="R82" s="288">
        <f t="shared" si="24"/>
        <v>2382.4877746942861</v>
      </c>
      <c r="S82" s="288">
        <f t="shared" si="24"/>
        <v>2510.6073975794607</v>
      </c>
      <c r="T82" s="288">
        <f t="shared" si="24"/>
        <v>2569.4144850086859</v>
      </c>
      <c r="U82" s="288">
        <f t="shared" si="24"/>
        <v>2482.0694221802473</v>
      </c>
      <c r="V82" s="288">
        <f t="shared" si="24"/>
        <v>2035.6149973328206</v>
      </c>
      <c r="W82" s="288">
        <f t="shared" si="24"/>
        <v>2006.3843719637914</v>
      </c>
      <c r="X82" s="288">
        <f t="shared" si="24"/>
        <v>2667.5340813267057</v>
      </c>
      <c r="Y82" s="288">
        <f t="shared" si="24"/>
        <v>2902.1670693965752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1937.4579706176507</v>
      </c>
      <c r="C83" s="289">
        <f t="shared" si="25"/>
        <v>2392.6752440491605</v>
      </c>
      <c r="D83" s="289">
        <f t="shared" si="25"/>
        <v>2245.5247672029623</v>
      </c>
      <c r="E83" s="289">
        <f t="shared" si="25"/>
        <v>2330.735721256453</v>
      </c>
      <c r="F83" s="289">
        <f t="shared" si="25"/>
        <v>2347.1447303847544</v>
      </c>
      <c r="G83" s="289">
        <f t="shared" si="25"/>
        <v>2816.6419727308075</v>
      </c>
      <c r="H83" s="289">
        <f t="shared" si="25"/>
        <v>2925.7778796498183</v>
      </c>
      <c r="I83" s="289">
        <f t="shared" si="25"/>
        <v>2826.2077831893557</v>
      </c>
      <c r="J83" s="289">
        <f t="shared" si="25"/>
        <v>2224.2160852534257</v>
      </c>
      <c r="K83" s="289">
        <f t="shared" si="25"/>
        <v>1637.976190584857</v>
      </c>
      <c r="L83" s="289">
        <f t="shared" si="25"/>
        <v>1642.0920961131985</v>
      </c>
      <c r="M83" s="289">
        <f t="shared" si="25"/>
        <v>1882.5526059424476</v>
      </c>
      <c r="N83" s="289">
        <f t="shared" si="25"/>
        <v>2001.6039776220823</v>
      </c>
      <c r="O83" s="289">
        <f t="shared" si="25"/>
        <v>1692.0959393386386</v>
      </c>
      <c r="P83" s="289">
        <f t="shared" si="25"/>
        <v>2118.1295078672788</v>
      </c>
      <c r="Q83" s="289">
        <f t="shared" si="25"/>
        <v>1948.9883442345549</v>
      </c>
      <c r="R83" s="289">
        <f t="shared" si="25"/>
        <v>1605.331820655387</v>
      </c>
      <c r="S83" s="289">
        <f t="shared" si="25"/>
        <v>1654.0490394273645</v>
      </c>
      <c r="T83" s="289">
        <f t="shared" si="25"/>
        <v>1384.5338692123828</v>
      </c>
      <c r="U83" s="289">
        <f t="shared" si="25"/>
        <v>1027.8204432131688</v>
      </c>
      <c r="V83" s="289">
        <f t="shared" si="25"/>
        <v>873.90361374398913</v>
      </c>
      <c r="W83" s="289">
        <f t="shared" si="25"/>
        <v>903.02301516616967</v>
      </c>
      <c r="X83" s="289">
        <f t="shared" si="25"/>
        <v>1276.3116430630369</v>
      </c>
      <c r="Y83" s="289">
        <f t="shared" si="25"/>
        <v>1526.0336143111499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0.16619254248947646</v>
      </c>
      <c r="C86" s="291">
        <f t="shared" si="27"/>
        <v>0.19272915710512895</v>
      </c>
      <c r="D86" s="291">
        <f t="shared" si="27"/>
        <v>0.206639489230972</v>
      </c>
      <c r="E86" s="291">
        <f t="shared" si="27"/>
        <v>0.21637035799638199</v>
      </c>
      <c r="F86" s="291">
        <f t="shared" si="27"/>
        <v>0.21510173673684269</v>
      </c>
      <c r="G86" s="291">
        <f t="shared" si="27"/>
        <v>0.21976161441773237</v>
      </c>
      <c r="H86" s="291">
        <f t="shared" si="27"/>
        <v>0.21543991813639873</v>
      </c>
      <c r="I86" s="291">
        <f t="shared" si="27"/>
        <v>0.23919818106790336</v>
      </c>
      <c r="J86" s="291">
        <f t="shared" si="27"/>
        <v>0.1943199085253913</v>
      </c>
      <c r="K86" s="291">
        <f t="shared" si="27"/>
        <v>0.15036721418027663</v>
      </c>
      <c r="L86" s="291">
        <f t="shared" si="27"/>
        <v>0.12788345861076619</v>
      </c>
      <c r="M86" s="291">
        <f t="shared" si="27"/>
        <v>0.13753884550977183</v>
      </c>
      <c r="N86" s="291">
        <f t="shared" si="27"/>
        <v>0.13892697449905153</v>
      </c>
      <c r="O86" s="291">
        <f t="shared" si="27"/>
        <v>0.18011086862590914</v>
      </c>
      <c r="P86" s="291">
        <f t="shared" si="27"/>
        <v>0.16915417716431877</v>
      </c>
      <c r="Q86" s="291">
        <f t="shared" si="27"/>
        <v>0.15215027484963645</v>
      </c>
      <c r="R86" s="291">
        <f t="shared" si="27"/>
        <v>0.14543408762005777</v>
      </c>
      <c r="S86" s="291">
        <f t="shared" si="27"/>
        <v>0.14726006059678726</v>
      </c>
      <c r="T86" s="291">
        <f t="shared" si="27"/>
        <v>0.16674448645137782</v>
      </c>
      <c r="U86" s="291">
        <f t="shared" si="27"/>
        <v>0.15004010805961845</v>
      </c>
      <c r="V86" s="291">
        <f t="shared" si="27"/>
        <v>0.13632643316362961</v>
      </c>
      <c r="W86" s="291">
        <f t="shared" si="27"/>
        <v>0.14969560081647582</v>
      </c>
      <c r="X86" s="291">
        <f t="shared" si="27"/>
        <v>0.17515318088674281</v>
      </c>
      <c r="Y86" s="291">
        <f t="shared" si="27"/>
        <v>0.17358245041462253</v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0.16619254248947646</v>
      </c>
      <c r="C88" s="291">
        <f t="shared" si="29"/>
        <v>0.19272915710512895</v>
      </c>
      <c r="D88" s="291">
        <f t="shared" si="29"/>
        <v>0.206639489230972</v>
      </c>
      <c r="E88" s="291">
        <f t="shared" si="29"/>
        <v>0.21637035799638199</v>
      </c>
      <c r="F88" s="291">
        <f t="shared" si="29"/>
        <v>0.21510173673684269</v>
      </c>
      <c r="G88" s="291">
        <f t="shared" si="29"/>
        <v>0.21976161441773237</v>
      </c>
      <c r="H88" s="291">
        <f t="shared" si="29"/>
        <v>0.21543991813639873</v>
      </c>
      <c r="I88" s="291">
        <f t="shared" si="29"/>
        <v>0.23919818106790336</v>
      </c>
      <c r="J88" s="291">
        <f t="shared" si="29"/>
        <v>0.1943199085253913</v>
      </c>
      <c r="K88" s="291">
        <f t="shared" si="29"/>
        <v>0.15036721418027663</v>
      </c>
      <c r="L88" s="291">
        <f t="shared" si="29"/>
        <v>0.12788345861076619</v>
      </c>
      <c r="M88" s="291">
        <f t="shared" si="29"/>
        <v>0.13753884550977183</v>
      </c>
      <c r="N88" s="291">
        <f t="shared" si="29"/>
        <v>0.13892697449905153</v>
      </c>
      <c r="O88" s="291">
        <f t="shared" si="29"/>
        <v>0.18011086862590914</v>
      </c>
      <c r="P88" s="291">
        <f t="shared" si="29"/>
        <v>0.16915417716431877</v>
      </c>
      <c r="Q88" s="291">
        <f t="shared" si="29"/>
        <v>0.15215027484963645</v>
      </c>
      <c r="R88" s="291">
        <f t="shared" si="29"/>
        <v>0.14543408762005777</v>
      </c>
      <c r="S88" s="291">
        <f t="shared" si="29"/>
        <v>0.14726006059678726</v>
      </c>
      <c r="T88" s="291">
        <f t="shared" si="29"/>
        <v>0.16674448645137782</v>
      </c>
      <c r="U88" s="291">
        <f t="shared" si="29"/>
        <v>0.15004010805961845</v>
      </c>
      <c r="V88" s="291">
        <f t="shared" si="29"/>
        <v>0.13632643316362961</v>
      </c>
      <c r="W88" s="291">
        <f t="shared" si="29"/>
        <v>0.14969560081647582</v>
      </c>
      <c r="X88" s="291">
        <f t="shared" si="29"/>
        <v>0.17515318088674281</v>
      </c>
      <c r="Y88" s="291">
        <f t="shared" si="29"/>
        <v>0.17358245041462253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0.38951377145971033</v>
      </c>
      <c r="C89" s="253">
        <f t="shared" si="30"/>
        <v>0.45170896196514604</v>
      </c>
      <c r="D89" s="253">
        <f t="shared" si="30"/>
        <v>0.48431130288509044</v>
      </c>
      <c r="E89" s="253">
        <f t="shared" si="30"/>
        <v>0.50711802655402061</v>
      </c>
      <c r="F89" s="253">
        <f t="shared" si="30"/>
        <v>0.4991369051613832</v>
      </c>
      <c r="G89" s="253">
        <f t="shared" si="30"/>
        <v>0.50995000671674395</v>
      </c>
      <c r="H89" s="253">
        <f t="shared" si="30"/>
        <v>0.52273127247732409</v>
      </c>
      <c r="I89" s="253">
        <f t="shared" si="30"/>
        <v>0.52184597135359911</v>
      </c>
      <c r="J89" s="253">
        <f t="shared" si="30"/>
        <v>0.42943960137035136</v>
      </c>
      <c r="K89" s="253">
        <f t="shared" si="30"/>
        <v>0.40099449352669592</v>
      </c>
      <c r="L89" s="253">
        <f t="shared" si="30"/>
        <v>0.35077861124806464</v>
      </c>
      <c r="M89" s="253">
        <f t="shared" si="30"/>
        <v>0.37958908401351504</v>
      </c>
      <c r="N89" s="253">
        <f t="shared" si="30"/>
        <v>0.37273491166308215</v>
      </c>
      <c r="O89" s="253">
        <f t="shared" si="30"/>
        <v>0.4879196329740127</v>
      </c>
      <c r="P89" s="253">
        <f t="shared" si="30"/>
        <v>0.47986059326721076</v>
      </c>
      <c r="Q89" s="253">
        <f t="shared" si="30"/>
        <v>0.44861165779341605</v>
      </c>
      <c r="R89" s="253">
        <f t="shared" si="30"/>
        <v>0.43849923920873812</v>
      </c>
      <c r="S89" s="253">
        <f t="shared" si="30"/>
        <v>0.4083772275127</v>
      </c>
      <c r="T89" s="253">
        <f t="shared" si="30"/>
        <v>0.46241085874935584</v>
      </c>
      <c r="U89" s="253">
        <f t="shared" si="30"/>
        <v>0.36903515829401951</v>
      </c>
      <c r="V89" s="253">
        <f t="shared" si="30"/>
        <v>0.33530532264218826</v>
      </c>
      <c r="W89" s="253">
        <f t="shared" si="30"/>
        <v>0.36818781629559827</v>
      </c>
      <c r="X89" s="253">
        <f t="shared" si="30"/>
        <v>0.43080268782901981</v>
      </c>
      <c r="Y89" s="253">
        <f t="shared" si="30"/>
        <v>0.42693935571127817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8.2055788996100137E-2</v>
      </c>
      <c r="C92" s="291">
        <f>IF(SUM(NFM_ued!C$34,NFM_ued!C$72)=0,"",SUM(NFM_ued!C$34,NFM_ued!C$72)/C$12)</f>
        <v>9.4799243878329414E-2</v>
      </c>
      <c r="D92" s="291">
        <f>IF(SUM(NFM_ued!D$34,NFM_ued!D$72)=0,"",SUM(NFM_ued!D$34,NFM_ued!D$72)/D$12)</f>
        <v>0.10181569306524653</v>
      </c>
      <c r="E92" s="291">
        <f>IF(SUM(NFM_ued!E$34,NFM_ued!E$72)=0,"",SUM(NFM_ued!E$34,NFM_ued!E$72)/E$12)</f>
        <v>0.10696189283307006</v>
      </c>
      <c r="F92" s="291">
        <f>IF(SUM(NFM_ued!F$34,NFM_ued!F$72)=0,"",SUM(NFM_ued!F$34,NFM_ued!F$72)/F$12)</f>
        <v>0.10727099308817287</v>
      </c>
      <c r="G92" s="291">
        <f>IF(SUM(NFM_ued!G$34,NFM_ued!G$72)=0,"",SUM(NFM_ued!G$34,NFM_ued!G$72)/G$12)</f>
        <v>0.10994134325780133</v>
      </c>
      <c r="H92" s="291">
        <f>IF(SUM(NFM_ued!H$34,NFM_ued!H$72)=0,"",SUM(NFM_ued!H$34,NFM_ued!H$72)/H$12)</f>
        <v>0.10873941421819287</v>
      </c>
      <c r="I92" s="291">
        <f>IF(SUM(NFM_ued!I$34,NFM_ued!I$72)=0,"",SUM(NFM_ued!I$34,NFM_ued!I$72)/I$12)</f>
        <v>0.12047890177669733</v>
      </c>
      <c r="J92" s="291">
        <f>IF(SUM(NFM_ued!J$34,NFM_ued!J$72)=0,"",SUM(NFM_ued!J$34,NFM_ued!J$72)/J$12)</f>
        <v>9.9572407876958133E-2</v>
      </c>
      <c r="K92" s="291">
        <f>IF(SUM(NFM_ued!K$34,NFM_ued!K$72)=0,"",SUM(NFM_ued!K$34,NFM_ued!K$72)/K$12)</f>
        <v>8.0280356565773967E-2</v>
      </c>
      <c r="L92" s="291">
        <f>IF(SUM(NFM_ued!L$34,NFM_ued!L$72)=0,"",SUM(NFM_ued!L$34,NFM_ued!L$72)/L$12)</f>
        <v>7.0066705561502685E-2</v>
      </c>
      <c r="M92" s="291">
        <f>IF(SUM(NFM_ued!M$34,NFM_ued!M$72)=0,"",SUM(NFM_ued!M$34,NFM_ued!M$72)/M$12)</f>
        <v>7.5805026552564617E-2</v>
      </c>
      <c r="N92" s="291">
        <f>IF(SUM(NFM_ued!N$34,NFM_ued!N$72)=0,"",SUM(NFM_ued!N$34,NFM_ued!N$72)/N$12)</f>
        <v>7.6812979928105277E-2</v>
      </c>
      <c r="O92" s="291">
        <f>IF(SUM(NFM_ued!O$34,NFM_ued!O$72)=0,"",SUM(NFM_ued!O$34,NFM_ued!O$72)/O$12)</f>
        <v>9.7783862602590241E-2</v>
      </c>
      <c r="P92" s="291">
        <f>IF(SUM(NFM_ued!P$34,NFM_ued!P$72)=0,"",SUM(NFM_ued!P$34,NFM_ued!P$72)/P$12)</f>
        <v>9.3858475755970117E-2</v>
      </c>
      <c r="Q92" s="291">
        <f>IF(SUM(NFM_ued!Q$34,NFM_ued!Q$72)=0,"",SUM(NFM_ued!Q$34,NFM_ued!Q$72)/Q$12)</f>
        <v>8.5106357544635441E-2</v>
      </c>
      <c r="R92" s="291">
        <f>IF(SUM(NFM_ued!R$34,NFM_ued!R$72)=0,"",SUM(NFM_ued!R$34,NFM_ued!R$72)/R$12)</f>
        <v>8.2171582371210194E-2</v>
      </c>
      <c r="S92" s="291">
        <f>IF(SUM(NFM_ued!S$34,NFM_ued!S$72)=0,"",SUM(NFM_ued!S$34,NFM_ued!S$72)/S$12)</f>
        <v>8.3427040759570137E-2</v>
      </c>
      <c r="T92" s="291">
        <f>IF(SUM(NFM_ued!T$34,NFM_ued!T$72)=0,"",SUM(NFM_ued!T$34,NFM_ued!T$72)/T$12)</f>
        <v>9.4449269684813431E-2</v>
      </c>
      <c r="U92" s="291">
        <f>IF(SUM(NFM_ued!U$34,NFM_ued!U$72)=0,"",SUM(NFM_ued!U$34,NFM_ued!U$72)/U$12)</f>
        <v>8.5409582366937992E-2</v>
      </c>
      <c r="V92" s="291">
        <f>IF(SUM(NFM_ued!V$34,NFM_ued!V$72)=0,"",SUM(NFM_ued!V$34,NFM_ued!V$72)/V$12)</f>
        <v>7.7549359392312819E-2</v>
      </c>
      <c r="W92" s="291">
        <f>IF(SUM(NFM_ued!W$34,NFM_ued!W$72)=0,"",SUM(NFM_ued!W$34,NFM_ued!W$72)/W$12)</f>
        <v>8.539928141737213E-2</v>
      </c>
      <c r="X92" s="291">
        <f>IF(SUM(NFM_ued!X$34,NFM_ued!X$72)=0,"",SUM(NFM_ued!X$34,NFM_ued!X$72)/X$12)</f>
        <v>9.9496521251841497E-2</v>
      </c>
      <c r="Y92" s="291">
        <f>IF(SUM(NFM_ued!Y$34,NFM_ued!Y$72)=0,"",SUM(NFM_ued!Y$34,NFM_ued!Y$72)/Y$12)</f>
        <v>9.8590723324945298E-2</v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8.2055788996100137E-2</v>
      </c>
      <c r="C94" s="291">
        <f>IF(NFM_ued!C$72=0,"",NFM_ued!C$72/C$14)</f>
        <v>9.4799243878329414E-2</v>
      </c>
      <c r="D94" s="291">
        <f>IF(NFM_ued!D$72=0,"",NFM_ued!D$72/D$14)</f>
        <v>0.10181569306524653</v>
      </c>
      <c r="E94" s="291">
        <f>IF(NFM_ued!E$72=0,"",NFM_ued!E$72/E$14)</f>
        <v>0.10696189283307006</v>
      </c>
      <c r="F94" s="291">
        <f>IF(NFM_ued!F$72=0,"",NFM_ued!F$72/F$14)</f>
        <v>0.10727099308817287</v>
      </c>
      <c r="G94" s="291">
        <f>IF(NFM_ued!G$72=0,"",NFM_ued!G$72/G$14)</f>
        <v>0.10994134325780133</v>
      </c>
      <c r="H94" s="291">
        <f>IF(NFM_ued!H$72=0,"",NFM_ued!H$72/H$14)</f>
        <v>0.10873941421819287</v>
      </c>
      <c r="I94" s="291">
        <f>IF(NFM_ued!I$72=0,"",NFM_ued!I$72/I$14)</f>
        <v>0.12047890177669733</v>
      </c>
      <c r="J94" s="291">
        <f>IF(NFM_ued!J$72=0,"",NFM_ued!J$72/J$14)</f>
        <v>9.9572407876958133E-2</v>
      </c>
      <c r="K94" s="291">
        <f>IF(NFM_ued!K$72=0,"",NFM_ued!K$72/K$14)</f>
        <v>8.0280356565773967E-2</v>
      </c>
      <c r="L94" s="291">
        <f>IF(NFM_ued!L$72=0,"",NFM_ued!L$72/L$14)</f>
        <v>7.0066705561502685E-2</v>
      </c>
      <c r="M94" s="291">
        <f>IF(NFM_ued!M$72=0,"",NFM_ued!M$72/M$14)</f>
        <v>7.5805026552564617E-2</v>
      </c>
      <c r="N94" s="291">
        <f>IF(NFM_ued!N$72=0,"",NFM_ued!N$72/N$14)</f>
        <v>7.6812979928105277E-2</v>
      </c>
      <c r="O94" s="291">
        <f>IF(NFM_ued!O$72=0,"",NFM_ued!O$72/O$14)</f>
        <v>9.7783862602590241E-2</v>
      </c>
      <c r="P94" s="291">
        <f>IF(NFM_ued!P$72=0,"",NFM_ued!P$72/P$14)</f>
        <v>9.3858475755970117E-2</v>
      </c>
      <c r="Q94" s="291">
        <f>IF(NFM_ued!Q$72=0,"",NFM_ued!Q$72/Q$14)</f>
        <v>8.5106357544635441E-2</v>
      </c>
      <c r="R94" s="291">
        <f>IF(NFM_ued!R$72=0,"",NFM_ued!R$72/R$14)</f>
        <v>8.2171582371210194E-2</v>
      </c>
      <c r="S94" s="291">
        <f>IF(NFM_ued!S$72=0,"",NFM_ued!S$72/S$14)</f>
        <v>8.3427040759570137E-2</v>
      </c>
      <c r="T94" s="291">
        <f>IF(NFM_ued!T$72=0,"",NFM_ued!T$72/T$14)</f>
        <v>9.4449269684813431E-2</v>
      </c>
      <c r="U94" s="291">
        <f>IF(NFM_ued!U$72=0,"",NFM_ued!U$72/U$14)</f>
        <v>8.5409582366937992E-2</v>
      </c>
      <c r="V94" s="291">
        <f>IF(NFM_ued!V$72=0,"",NFM_ued!V$72/V$14)</f>
        <v>7.7549359392312819E-2</v>
      </c>
      <c r="W94" s="291">
        <f>IF(NFM_ued!W$72=0,"",NFM_ued!W$72/W$14)</f>
        <v>8.539928141737213E-2</v>
      </c>
      <c r="X94" s="291">
        <f>IF(NFM_ued!X$72=0,"",NFM_ued!X$72/X$14)</f>
        <v>9.9496521251841497E-2</v>
      </c>
      <c r="Y94" s="291">
        <f>IF(NFM_ued!Y$72=0,"",NFM_ued!Y$72/Y$14)</f>
        <v>9.8590723324945298E-2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0.16004871958345801</v>
      </c>
      <c r="C95" s="253">
        <f>IF(NFM_ued!C$115=0,"",NFM_ued!C$115/C$15)</f>
        <v>0.18532237069661942</v>
      </c>
      <c r="D95" s="253">
        <f>IF(NFM_ued!D$115=0,"",NFM_ued!D$115/D$15)</f>
        <v>0.19858250833275981</v>
      </c>
      <c r="E95" s="253">
        <f>IF(NFM_ued!E$115=0,"",NFM_ued!E$115/E$15)</f>
        <v>0.20883208647221776</v>
      </c>
      <c r="F95" s="253">
        <f>IF(NFM_ued!F$115=0,"",NFM_ued!F$115/F$15)</f>
        <v>0.20756711602307581</v>
      </c>
      <c r="G95" s="253">
        <f>IF(NFM_ued!G$115=0,"",NFM_ued!G$115/G$15)</f>
        <v>0.21302045658651883</v>
      </c>
      <c r="H95" s="253">
        <f>IF(NFM_ued!H$115=0,"",NFM_ued!H$115/H$15)</f>
        <v>0.21866999835158882</v>
      </c>
      <c r="I95" s="253">
        <f>IF(NFM_ued!I$115=0,"",NFM_ued!I$115/I$15)</f>
        <v>0.22214038989181142</v>
      </c>
      <c r="J95" s="253">
        <f>IF(NFM_ued!J$115=0,"",NFM_ued!J$115/J$15)</f>
        <v>0.18544323505482357</v>
      </c>
      <c r="K95" s="253">
        <f>IF(NFM_ued!K$115=0,"",NFM_ued!K$115/K$15)</f>
        <v>0.17329398998819578</v>
      </c>
      <c r="L95" s="253">
        <f>IF(NFM_ued!L$115=0,"",NFM_ued!L$115/L$15)</f>
        <v>0.1547616303268913</v>
      </c>
      <c r="M95" s="253">
        <f>IF(NFM_ued!M$115=0,"",NFM_ued!M$115/M$15)</f>
        <v>0.16803706050662295</v>
      </c>
      <c r="N95" s="253">
        <f>IF(NFM_ued!N$115=0,"",NFM_ued!N$115/N$15)</f>
        <v>0.16707756813072888</v>
      </c>
      <c r="O95" s="253">
        <f>IF(NFM_ued!O$115=0,"",NFM_ued!O$115/O$15)</f>
        <v>0.21614679155128044</v>
      </c>
      <c r="P95" s="253">
        <f>IF(NFM_ued!P$115=0,"",NFM_ued!P$115/P$15)</f>
        <v>0.21308545025146744</v>
      </c>
      <c r="Q95" s="253">
        <f>IF(NFM_ued!Q$115=0,"",NFM_ued!Q$115/Q$15)</f>
        <v>0.19876253381293571</v>
      </c>
      <c r="R95" s="253">
        <f>IF(NFM_ued!R$115=0,"",NFM_ued!R$115/R$15)</f>
        <v>0.19494579538726431</v>
      </c>
      <c r="S95" s="253">
        <f>IF(NFM_ued!S$115=0,"",NFM_ued!S$115/S$15)</f>
        <v>0.18761407486421081</v>
      </c>
      <c r="T95" s="253">
        <f>IF(NFM_ued!T$115=0,"",NFM_ued!T$115/T$15)</f>
        <v>0.21189101463452584</v>
      </c>
      <c r="U95" s="253">
        <f>IF(NFM_ued!U$115=0,"",NFM_ued!U$115/U$15)</f>
        <v>0.17498403137346949</v>
      </c>
      <c r="V95" s="253">
        <f>IF(NFM_ued!V$115=0,"",NFM_ued!V$115/V$15)</f>
        <v>0.16031227230244255</v>
      </c>
      <c r="W95" s="253">
        <f>IF(NFM_ued!W$115=0,"",NFM_ued!W$115/W$15)</f>
        <v>0.17682433108117954</v>
      </c>
      <c r="X95" s="253">
        <f>IF(NFM_ued!X$115=0,"",NFM_ued!X$115/X$15)</f>
        <v>0.20574203514079062</v>
      </c>
      <c r="Y95" s="253">
        <f>IF(NFM_ued!Y$115=0,"",NFM_ued!Y$115/Y$15)</f>
        <v>0.20366540452006834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1.5177820325673992</v>
      </c>
      <c r="C96" s="292">
        <f t="shared" si="31"/>
        <v>1.5404944603699231</v>
      </c>
      <c r="D96" s="292">
        <f t="shared" si="31"/>
        <v>1.5467089351308878</v>
      </c>
      <c r="E96" s="292">
        <f t="shared" si="31"/>
        <v>1.4970507425909172</v>
      </c>
      <c r="F96" s="292">
        <f t="shared" si="31"/>
        <v>1.4642606194855046</v>
      </c>
      <c r="G96" s="292">
        <f t="shared" si="31"/>
        <v>1.4201752687886775</v>
      </c>
      <c r="H96" s="292">
        <f t="shared" si="31"/>
        <v>1.409204802388647</v>
      </c>
      <c r="I96" s="292">
        <f t="shared" si="31"/>
        <v>1.436428820759891</v>
      </c>
      <c r="J96" s="292">
        <f t="shared" si="31"/>
        <v>1.45008395757918</v>
      </c>
      <c r="K96" s="292">
        <f t="shared" si="31"/>
        <v>1.4572721139101219</v>
      </c>
      <c r="L96" s="292">
        <f t="shared" si="31"/>
        <v>1.4195881953802938</v>
      </c>
      <c r="M96" s="292">
        <f t="shared" si="31"/>
        <v>1.3868400242027956</v>
      </c>
      <c r="N96" s="292">
        <f t="shared" si="31"/>
        <v>1.3701645998210015</v>
      </c>
      <c r="O96" s="292">
        <f t="shared" si="31"/>
        <v>1.4340342083200048</v>
      </c>
      <c r="P96" s="292">
        <f t="shared" si="31"/>
        <v>1.5278028385485032</v>
      </c>
      <c r="Q96" s="292">
        <f t="shared" si="31"/>
        <v>1.5639296948565615</v>
      </c>
      <c r="R96" s="292">
        <f t="shared" si="31"/>
        <v>1.5195814539838604</v>
      </c>
      <c r="S96" s="292">
        <f t="shared" si="31"/>
        <v>1.4912718986227693</v>
      </c>
      <c r="T96" s="292">
        <f t="shared" si="31"/>
        <v>1.4534430619223824</v>
      </c>
      <c r="U96" s="292">
        <f t="shared" si="31"/>
        <v>1.4236464397821234</v>
      </c>
      <c r="V96" s="292">
        <f t="shared" si="31"/>
        <v>1.4146338959818499</v>
      </c>
      <c r="W96" s="292">
        <f t="shared" si="31"/>
        <v>1.3650494089716843</v>
      </c>
      <c r="X96" s="292">
        <f t="shared" si="31"/>
        <v>1.4270441092199297</v>
      </c>
      <c r="Y96" s="292">
        <f t="shared" si="31"/>
        <v>1.4422399053239032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1.4861157698757681</v>
      </c>
      <c r="C98" s="293">
        <f t="shared" si="33"/>
        <v>1.5375618038635759</v>
      </c>
      <c r="D98" s="293">
        <f t="shared" si="33"/>
        <v>1.5206226934523008</v>
      </c>
      <c r="E98" s="293">
        <f t="shared" si="33"/>
        <v>1.4802898449387303</v>
      </c>
      <c r="F98" s="293">
        <f t="shared" si="33"/>
        <v>1.4434490963887285</v>
      </c>
      <c r="G98" s="293">
        <f t="shared" si="33"/>
        <v>1.4100733974513775</v>
      </c>
      <c r="H98" s="293">
        <f t="shared" si="33"/>
        <v>1.4003628180162977</v>
      </c>
      <c r="I98" s="293">
        <f t="shared" si="33"/>
        <v>1.4292849212277046</v>
      </c>
      <c r="J98" s="293">
        <f t="shared" si="33"/>
        <v>1.4386801264778115</v>
      </c>
      <c r="K98" s="293">
        <f t="shared" si="33"/>
        <v>1.4127664189494007</v>
      </c>
      <c r="L98" s="293">
        <f t="shared" si="33"/>
        <v>1.3799085640340993</v>
      </c>
      <c r="M98" s="293">
        <f t="shared" si="33"/>
        <v>1.3558558653639283</v>
      </c>
      <c r="N98" s="293">
        <f t="shared" si="33"/>
        <v>1.3356217793087681</v>
      </c>
      <c r="O98" s="293">
        <f t="shared" si="33"/>
        <v>1.3895196736432012</v>
      </c>
      <c r="P98" s="293">
        <f t="shared" si="33"/>
        <v>1.5406458817124702</v>
      </c>
      <c r="Q98" s="293">
        <f t="shared" si="33"/>
        <v>1.5760955107621979</v>
      </c>
      <c r="R98" s="293">
        <f t="shared" si="33"/>
        <v>1.554548940786745</v>
      </c>
      <c r="S98" s="293">
        <f t="shared" si="33"/>
        <v>1.5372353359135031</v>
      </c>
      <c r="T98" s="293">
        <f t="shared" si="33"/>
        <v>1.4498716922157171</v>
      </c>
      <c r="U98" s="293">
        <f t="shared" si="33"/>
        <v>1.4162529029881956</v>
      </c>
      <c r="V98" s="293">
        <f t="shared" si="33"/>
        <v>1.4065139435307474</v>
      </c>
      <c r="W98" s="293">
        <f t="shared" si="33"/>
        <v>1.3729591443974101</v>
      </c>
      <c r="X98" s="293">
        <f t="shared" si="33"/>
        <v>1.4190176720048371</v>
      </c>
      <c r="Y98" s="293">
        <f t="shared" si="33"/>
        <v>1.4145775429236345</v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1.4861157698757681</v>
      </c>
      <c r="C100" s="293">
        <f t="shared" si="35"/>
        <v>1.5375618038635759</v>
      </c>
      <c r="D100" s="293">
        <f t="shared" si="35"/>
        <v>1.5206226934523008</v>
      </c>
      <c r="E100" s="293">
        <f t="shared" si="35"/>
        <v>1.4802898449387303</v>
      </c>
      <c r="F100" s="293">
        <f t="shared" si="35"/>
        <v>1.4434490963887285</v>
      </c>
      <c r="G100" s="293">
        <f t="shared" si="35"/>
        <v>1.4100733974513775</v>
      </c>
      <c r="H100" s="293">
        <f t="shared" si="35"/>
        <v>1.4003628180162977</v>
      </c>
      <c r="I100" s="293">
        <f t="shared" si="35"/>
        <v>1.4292849212277046</v>
      </c>
      <c r="J100" s="293">
        <f t="shared" si="35"/>
        <v>1.4386801264778115</v>
      </c>
      <c r="K100" s="293">
        <f t="shared" si="35"/>
        <v>1.4127664189494007</v>
      </c>
      <c r="L100" s="293">
        <f t="shared" si="35"/>
        <v>1.3799085640340993</v>
      </c>
      <c r="M100" s="293">
        <f t="shared" si="35"/>
        <v>1.3558558653639283</v>
      </c>
      <c r="N100" s="293">
        <f t="shared" si="35"/>
        <v>1.3356217793087681</v>
      </c>
      <c r="O100" s="293">
        <f t="shared" si="35"/>
        <v>1.3895196736432012</v>
      </c>
      <c r="P100" s="293">
        <f t="shared" si="35"/>
        <v>1.5406458817124702</v>
      </c>
      <c r="Q100" s="293">
        <f t="shared" si="35"/>
        <v>1.5760955107621979</v>
      </c>
      <c r="R100" s="293">
        <f t="shared" si="35"/>
        <v>1.554548940786745</v>
      </c>
      <c r="S100" s="293">
        <f t="shared" si="35"/>
        <v>1.5372353359135031</v>
      </c>
      <c r="T100" s="293">
        <f t="shared" si="35"/>
        <v>1.4498716922157171</v>
      </c>
      <c r="U100" s="293">
        <f t="shared" si="35"/>
        <v>1.4162529029881956</v>
      </c>
      <c r="V100" s="293">
        <f t="shared" si="35"/>
        <v>1.4065139435307474</v>
      </c>
      <c r="W100" s="293">
        <f t="shared" si="35"/>
        <v>1.3729591443974101</v>
      </c>
      <c r="X100" s="293">
        <f t="shared" si="35"/>
        <v>1.4190176720048371</v>
      </c>
      <c r="Y100" s="293">
        <f t="shared" si="35"/>
        <v>1.4145775429236345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1.5256420083412006</v>
      </c>
      <c r="C101" s="256">
        <f t="shared" si="36"/>
        <v>1.5412788131287549</v>
      </c>
      <c r="D101" s="256">
        <f t="shared" si="36"/>
        <v>1.5541668624488068</v>
      </c>
      <c r="E101" s="256">
        <f t="shared" si="36"/>
        <v>1.5020258504517698</v>
      </c>
      <c r="F101" s="256">
        <f t="shared" si="36"/>
        <v>1.4696239444269428</v>
      </c>
      <c r="G101" s="256">
        <f t="shared" si="36"/>
        <v>1.4228127151885885</v>
      </c>
      <c r="H101" s="256">
        <f t="shared" si="36"/>
        <v>1.4113772211100879</v>
      </c>
      <c r="I101" s="256">
        <f t="shared" si="36"/>
        <v>1.4381927171758371</v>
      </c>
      <c r="J101" s="256">
        <f t="shared" si="36"/>
        <v>1.4524264116816621</v>
      </c>
      <c r="K101" s="256">
        <f t="shared" si="36"/>
        <v>1.4723122383053009</v>
      </c>
      <c r="L101" s="256">
        <f t="shared" si="36"/>
        <v>1.4342275369946202</v>
      </c>
      <c r="M101" s="256">
        <f t="shared" si="36"/>
        <v>1.3985976226327728</v>
      </c>
      <c r="N101" s="256">
        <f t="shared" si="36"/>
        <v>1.3834441125752015</v>
      </c>
      <c r="O101" s="256">
        <f t="shared" si="36"/>
        <v>1.4567838786178351</v>
      </c>
      <c r="P101" s="256">
        <f t="shared" si="36"/>
        <v>1.5210914924917085</v>
      </c>
      <c r="Q101" s="256">
        <f t="shared" si="36"/>
        <v>1.557483035386706</v>
      </c>
      <c r="R101" s="256">
        <f t="shared" si="36"/>
        <v>1.5035781969557571</v>
      </c>
      <c r="S101" s="256">
        <f t="shared" si="36"/>
        <v>1.4698456312769059</v>
      </c>
      <c r="T101" s="256">
        <f t="shared" si="36"/>
        <v>1.4549923978108765</v>
      </c>
      <c r="U101" s="256">
        <f t="shared" si="36"/>
        <v>1.4268156087443968</v>
      </c>
      <c r="V101" s="256">
        <f t="shared" si="36"/>
        <v>1.4177507925511545</v>
      </c>
      <c r="W101" s="256">
        <f t="shared" si="36"/>
        <v>1.3617683296535239</v>
      </c>
      <c r="X101" s="256">
        <f t="shared" si="36"/>
        <v>1.4310601897369908</v>
      </c>
      <c r="Y101" s="256">
        <f t="shared" si="36"/>
        <v>1.4564565100618123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AT: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26.275040967586229</v>
      </c>
      <c r="C72" s="223">
        <v>28.89010065005883</v>
      </c>
      <c r="D72" s="223">
        <v>31.223226822799869</v>
      </c>
      <c r="E72" s="223">
        <v>33.537405489439209</v>
      </c>
      <c r="F72" s="223">
        <v>32.265260510526403</v>
      </c>
      <c r="G72" s="223">
        <v>32.964242162659858</v>
      </c>
      <c r="H72" s="223">
        <v>32.315987720459809</v>
      </c>
      <c r="I72" s="223">
        <v>35.879727160185503</v>
      </c>
      <c r="J72" s="223">
        <v>30.888704019379151</v>
      </c>
      <c r="K72" s="223">
        <v>42.545501049024189</v>
      </c>
      <c r="L72" s="223">
        <v>47.935451975283762</v>
      </c>
      <c r="M72" s="223">
        <v>53.02823942513804</v>
      </c>
      <c r="N72" s="223">
        <v>53.242929414914506</v>
      </c>
      <c r="O72" s="223">
        <v>69.777652168706595</v>
      </c>
      <c r="P72" s="223">
        <v>70.473182444375652</v>
      </c>
      <c r="Q72" s="223">
        <v>71.315724677246749</v>
      </c>
      <c r="R72" s="223">
        <v>68.228220695635798</v>
      </c>
      <c r="S72" s="223">
        <v>68.481965839990536</v>
      </c>
      <c r="T72" s="223">
        <v>70.799708947255027</v>
      </c>
      <c r="U72" s="223">
        <v>66.062659578650013</v>
      </c>
      <c r="V72" s="223">
        <v>55.184940144637267</v>
      </c>
      <c r="W72" s="223">
        <v>66.210364241127252</v>
      </c>
      <c r="X72" s="223">
        <v>75.219348516696172</v>
      </c>
      <c r="Y72" s="223">
        <v>70.013606501624622</v>
      </c>
      <c r="DA72" s="89" t="s">
        <v>547</v>
      </c>
    </row>
    <row r="73" spans="1:105" ht="12" customHeight="1" x14ac:dyDescent="0.25">
      <c r="A73" s="55" t="s">
        <v>91</v>
      </c>
      <c r="B73" s="259">
        <v>4.0750655115530839E-2</v>
      </c>
      <c r="C73" s="259">
        <v>4.4806420256369293E-2</v>
      </c>
      <c r="D73" s="259">
        <v>4.8424927269249608E-2</v>
      </c>
      <c r="E73" s="259">
        <v>5.2014048094184757E-2</v>
      </c>
      <c r="F73" s="259">
        <v>5.0041044842115169E-2</v>
      </c>
      <c r="G73" s="259">
        <v>5.1125113950557598E-2</v>
      </c>
      <c r="H73" s="259">
        <v>5.0119719011912242E-2</v>
      </c>
      <c r="I73" s="259">
        <v>5.5646816648471167E-2</v>
      </c>
      <c r="J73" s="259">
        <v>4.7906107016865727E-2</v>
      </c>
      <c r="K73" s="259">
        <v>6.5984941454885496E-2</v>
      </c>
      <c r="L73" s="259">
        <v>7.4344358726690082E-2</v>
      </c>
      <c r="M73" s="259">
        <v>8.2242897313625288E-2</v>
      </c>
      <c r="N73" s="259">
        <v>8.2575865689896291E-2</v>
      </c>
      <c r="O73" s="259">
        <v>0.1082200039888174</v>
      </c>
      <c r="P73" s="259">
        <v>0.10929872026592299</v>
      </c>
      <c r="Q73" s="259">
        <v>0.11060544127118251</v>
      </c>
      <c r="R73" s="259">
        <v>0.10581694978691961</v>
      </c>
      <c r="S73" s="259">
        <v>0.10621048983418831</v>
      </c>
      <c r="T73" s="259">
        <v>0.10980513884533161</v>
      </c>
      <c r="U73" s="259">
        <v>0.1024583238451246</v>
      </c>
      <c r="V73" s="259">
        <v>8.5587781430930335E-2</v>
      </c>
      <c r="W73" s="259">
        <v>0.102687402908907</v>
      </c>
      <c r="X73" s="259">
        <v>0.1166596746022167</v>
      </c>
      <c r="Y73" s="259">
        <v>0.1085859517967787</v>
      </c>
      <c r="DA73" s="67" t="s">
        <v>548</v>
      </c>
    </row>
    <row r="74" spans="1:105" ht="12" customHeight="1" x14ac:dyDescent="0.25">
      <c r="A74" s="173" t="s">
        <v>92</v>
      </c>
      <c r="B74" s="224">
        <v>2.119722001383879E-2</v>
      </c>
      <c r="C74" s="224">
        <v>2.330690256424385E-2</v>
      </c>
      <c r="D74" s="224">
        <v>2.5189137072037342E-2</v>
      </c>
      <c r="E74" s="224">
        <v>2.7056085801246979E-2</v>
      </c>
      <c r="F74" s="224">
        <v>2.6029791036081371E-2</v>
      </c>
      <c r="G74" s="224">
        <v>2.6593689980447109E-2</v>
      </c>
      <c r="H74" s="224">
        <v>2.6070714885817432E-2</v>
      </c>
      <c r="I74" s="224">
        <v>2.894573871814491E-2</v>
      </c>
      <c r="J74" s="224">
        <v>2.4919262955750421E-2</v>
      </c>
      <c r="K74" s="224">
        <v>3.432330885611725E-2</v>
      </c>
      <c r="L74" s="224">
        <v>3.8671617039030201E-2</v>
      </c>
      <c r="M74" s="224">
        <v>4.278019050221489E-2</v>
      </c>
      <c r="N74" s="224">
        <v>4.2953390268193052E-2</v>
      </c>
      <c r="O74" s="224">
        <v>5.6292671318925652E-2</v>
      </c>
      <c r="P74" s="224">
        <v>5.6853785887353799E-2</v>
      </c>
      <c r="Q74" s="224">
        <v>5.7533501405218852E-2</v>
      </c>
      <c r="R74" s="224">
        <v>5.5042677460461438E-2</v>
      </c>
      <c r="S74" s="224">
        <v>5.5247384720812497E-2</v>
      </c>
      <c r="T74" s="224">
        <v>5.7117209040095457E-2</v>
      </c>
      <c r="U74" s="224">
        <v>5.3295624981658893E-2</v>
      </c>
      <c r="V74" s="224">
        <v>4.4520094912445761E-2</v>
      </c>
      <c r="W74" s="224">
        <v>5.3414784766987328E-2</v>
      </c>
      <c r="X74" s="224">
        <v>6.0682724787498588E-2</v>
      </c>
      <c r="Y74" s="224">
        <v>5.6483025956831349E-2</v>
      </c>
      <c r="DA74" s="177" t="s">
        <v>549</v>
      </c>
    </row>
    <row r="75" spans="1:105" ht="12" customHeight="1" x14ac:dyDescent="0.25">
      <c r="A75" s="173" t="s">
        <v>93</v>
      </c>
      <c r="B75" s="224">
        <v>0.49616100498013488</v>
      </c>
      <c r="C75" s="224">
        <v>0.54554211314972789</v>
      </c>
      <c r="D75" s="224">
        <v>0.5895993699213895</v>
      </c>
      <c r="E75" s="224">
        <v>0.63329883414954302</v>
      </c>
      <c r="F75" s="224">
        <v>0.60927646509558298</v>
      </c>
      <c r="G75" s="224">
        <v>0.62247558586524432</v>
      </c>
      <c r="H75" s="224">
        <v>0.61023436515981078</v>
      </c>
      <c r="I75" s="224">
        <v>0.67752973280982065</v>
      </c>
      <c r="J75" s="224">
        <v>0.58328245606817575</v>
      </c>
      <c r="K75" s="224">
        <v>0.80340192747806538</v>
      </c>
      <c r="L75" s="224">
        <v>0.90518230040380343</v>
      </c>
      <c r="M75" s="224">
        <v>1.0013512290273481</v>
      </c>
      <c r="N75" s="224">
        <v>1.005405296961442</v>
      </c>
      <c r="O75" s="224">
        <v>1.3176363861100691</v>
      </c>
      <c r="P75" s="224">
        <v>1.330770333297415</v>
      </c>
      <c r="Q75" s="224">
        <v>1.346680359905825</v>
      </c>
      <c r="R75" s="224">
        <v>1.2883779169037439</v>
      </c>
      <c r="S75" s="224">
        <v>1.29316947730441</v>
      </c>
      <c r="T75" s="224">
        <v>1.3369362501541551</v>
      </c>
      <c r="U75" s="224">
        <v>1.2474848510644589</v>
      </c>
      <c r="V75" s="224">
        <v>1.0420769808092289</v>
      </c>
      <c r="W75" s="224">
        <v>1.250274011095972</v>
      </c>
      <c r="X75" s="224">
        <v>1.4203938863606509</v>
      </c>
      <c r="Y75" s="224">
        <v>1.322091996250657</v>
      </c>
      <c r="DA75" s="177" t="s">
        <v>550</v>
      </c>
    </row>
    <row r="76" spans="1:105" ht="12" customHeight="1" x14ac:dyDescent="0.25">
      <c r="A76" s="173" t="s">
        <v>94</v>
      </c>
      <c r="B76" s="224">
        <v>1.3583551705176951E-2</v>
      </c>
      <c r="C76" s="224">
        <v>1.4935473418789759E-2</v>
      </c>
      <c r="D76" s="224">
        <v>1.6141642423083209E-2</v>
      </c>
      <c r="E76" s="224">
        <v>1.733801603139493E-2</v>
      </c>
      <c r="F76" s="224">
        <v>1.6680348280705061E-2</v>
      </c>
      <c r="G76" s="224">
        <v>1.7041704650185872E-2</v>
      </c>
      <c r="H76" s="224">
        <v>1.670657300397075E-2</v>
      </c>
      <c r="I76" s="224">
        <v>1.8548938882823721E-2</v>
      </c>
      <c r="J76" s="224">
        <v>1.5968702338955251E-2</v>
      </c>
      <c r="K76" s="224">
        <v>2.1994980484961839E-2</v>
      </c>
      <c r="L76" s="224">
        <v>2.47814529088967E-2</v>
      </c>
      <c r="M76" s="224">
        <v>2.7414299104541771E-2</v>
      </c>
      <c r="N76" s="224">
        <v>2.752528856329876E-2</v>
      </c>
      <c r="O76" s="224">
        <v>3.6073334662939133E-2</v>
      </c>
      <c r="P76" s="224">
        <v>3.6432906755307658E-2</v>
      </c>
      <c r="Q76" s="224">
        <v>3.686848042372752E-2</v>
      </c>
      <c r="R76" s="224">
        <v>3.5272316595639883E-2</v>
      </c>
      <c r="S76" s="224">
        <v>3.54034966113961E-2</v>
      </c>
      <c r="T76" s="224">
        <v>3.6601712948443887E-2</v>
      </c>
      <c r="U76" s="224">
        <v>3.4152774615041528E-2</v>
      </c>
      <c r="V76" s="224">
        <v>2.8529260476976782E-2</v>
      </c>
      <c r="W76" s="224">
        <v>3.4229134302969012E-2</v>
      </c>
      <c r="X76" s="224">
        <v>3.888655820073892E-2</v>
      </c>
      <c r="Y76" s="224">
        <v>3.6195317265592893E-2</v>
      </c>
      <c r="DA76" s="177" t="s">
        <v>551</v>
      </c>
    </row>
    <row r="77" spans="1:105" ht="12" customHeight="1" x14ac:dyDescent="0.25">
      <c r="A77" s="56" t="s">
        <v>95</v>
      </c>
      <c r="B77" s="260">
        <v>6.7539659426985033E-2</v>
      </c>
      <c r="C77" s="260">
        <v>7.4466412515582836E-2</v>
      </c>
      <c r="D77" s="260">
        <v>8.026985939208009E-2</v>
      </c>
      <c r="E77" s="260">
        <v>8.6160001785073825E-2</v>
      </c>
      <c r="F77" s="260">
        <v>8.2643754300428807E-2</v>
      </c>
      <c r="G77" s="260">
        <v>9.0579408062386874E-2</v>
      </c>
      <c r="H77" s="260">
        <v>8.8667493492043226E-2</v>
      </c>
      <c r="I77" s="260">
        <v>9.9008506117148704E-2</v>
      </c>
      <c r="J77" s="260">
        <v>8.1536999773354352E-2</v>
      </c>
      <c r="K77" s="260">
        <v>0.1137566942729904</v>
      </c>
      <c r="L77" s="260">
        <v>0.12788073620207721</v>
      </c>
      <c r="M77" s="260">
        <v>0.14582450754418211</v>
      </c>
      <c r="N77" s="260">
        <v>0.1478077907390512</v>
      </c>
      <c r="O77" s="260">
        <v>0.18385857136439679</v>
      </c>
      <c r="P77" s="260">
        <v>0.2057650982804182</v>
      </c>
      <c r="Q77" s="260">
        <v>0.1997411592112904</v>
      </c>
      <c r="R77" s="260">
        <v>0.1943559784988361</v>
      </c>
      <c r="S77" s="260">
        <v>0.20095561766929099</v>
      </c>
      <c r="T77" s="260">
        <v>0.22033559892963889</v>
      </c>
      <c r="U77" s="260">
        <v>0.20219765260450581</v>
      </c>
      <c r="V77" s="260">
        <v>0.1714873426728192</v>
      </c>
      <c r="W77" s="260">
        <v>0.21062207375484651</v>
      </c>
      <c r="X77" s="260">
        <v>0.2467510725160352</v>
      </c>
      <c r="Y77" s="260">
        <v>0.24024354362568021</v>
      </c>
      <c r="DA77" s="68" t="s">
        <v>552</v>
      </c>
    </row>
    <row r="78" spans="1:105" ht="12" customHeight="1" x14ac:dyDescent="0.25">
      <c r="A78" s="37" t="s">
        <v>159</v>
      </c>
      <c r="B78" s="226">
        <v>1.1378518239358809E-3</v>
      </c>
      <c r="C78" s="226">
        <v>2.930608399267206E-3</v>
      </c>
      <c r="D78" s="226">
        <v>1.8719160279013641E-3</v>
      </c>
      <c r="E78" s="226">
        <v>6.4045991466388382E-4</v>
      </c>
      <c r="F78" s="226">
        <v>5.6672039216673956E-4</v>
      </c>
      <c r="G78" s="226">
        <v>4.5356063776904378E-4</v>
      </c>
      <c r="H78" s="226">
        <v>4.3411731507803851E-4</v>
      </c>
      <c r="I78" s="226">
        <v>3.4828523801479379E-4</v>
      </c>
      <c r="J78" s="226">
        <v>2.339054670775308E-4</v>
      </c>
      <c r="K78" s="226">
        <v>3.5451816942052102E-4</v>
      </c>
      <c r="L78" s="226">
        <v>3.1863318542134139E-4</v>
      </c>
      <c r="M78" s="226">
        <v>3.1613865443367342E-4</v>
      </c>
      <c r="N78" s="226">
        <v>1.2246802788376789E-4</v>
      </c>
      <c r="O78" s="226">
        <v>3.2760983999502669E-4</v>
      </c>
      <c r="P78" s="226">
        <v>3.6958886253164302E-4</v>
      </c>
      <c r="Q78" s="226">
        <v>2.267350682438894E-5</v>
      </c>
      <c r="R78" s="226">
        <v>2.698158423843296E-5</v>
      </c>
      <c r="S78" s="226">
        <v>2.5615179406541301E-5</v>
      </c>
      <c r="T78" s="226">
        <v>1.043418140812499E-4</v>
      </c>
      <c r="U78" s="226">
        <v>8.5612145556383223E-5</v>
      </c>
      <c r="V78" s="226">
        <v>2.5591959191557429E-5</v>
      </c>
      <c r="W78" s="226">
        <v>2.1950702856412521E-5</v>
      </c>
      <c r="X78" s="226">
        <v>4.9699596375358941E-5</v>
      </c>
      <c r="Y78" s="226">
        <v>4.7256033000288811E-5</v>
      </c>
      <c r="DA78" s="69" t="s">
        <v>553</v>
      </c>
    </row>
    <row r="79" spans="1:105" ht="12" customHeight="1" x14ac:dyDescent="0.25">
      <c r="A79" s="37" t="s">
        <v>35</v>
      </c>
      <c r="B79" s="226">
        <v>3.0685822276847661E-2</v>
      </c>
      <c r="C79" s="226">
        <v>3.5545532869114729E-2</v>
      </c>
      <c r="D79" s="226">
        <v>3.8890004112342239E-2</v>
      </c>
      <c r="E79" s="226">
        <v>4.2234046017031249E-2</v>
      </c>
      <c r="F79" s="226">
        <v>3.9957386553433373E-2</v>
      </c>
      <c r="G79" s="226">
        <v>3.791949130569347E-2</v>
      </c>
      <c r="H79" s="226">
        <v>3.7032452626847331E-2</v>
      </c>
      <c r="I79" s="226">
        <v>4.3149980618391627E-2</v>
      </c>
      <c r="J79" s="226">
        <v>4.0007009084370562E-2</v>
      </c>
      <c r="K79" s="226">
        <v>5.3710764393239747E-2</v>
      </c>
      <c r="L79" s="226">
        <v>5.9468987636707833E-2</v>
      </c>
      <c r="M79" s="226">
        <v>6.1519369473883978E-2</v>
      </c>
      <c r="N79" s="226">
        <v>5.9803230294024623E-2</v>
      </c>
      <c r="O79" s="226">
        <v>7.6955107762064962E-2</v>
      </c>
      <c r="P79" s="226">
        <v>7.8814841366887031E-2</v>
      </c>
      <c r="Q79" s="226">
        <v>8.7046349356193764E-2</v>
      </c>
      <c r="R79" s="226">
        <v>8.1732058404265187E-2</v>
      </c>
      <c r="S79" s="226">
        <v>7.8634125482369394E-2</v>
      </c>
      <c r="T79" s="226">
        <v>8.321200631829738E-2</v>
      </c>
      <c r="U79" s="226">
        <v>7.5580008003074003E-2</v>
      </c>
      <c r="V79" s="226">
        <v>6.0847976783439388E-2</v>
      </c>
      <c r="W79" s="226">
        <v>7.0726378467113563E-2</v>
      </c>
      <c r="X79" s="226">
        <v>8.0841903188282424E-2</v>
      </c>
      <c r="Y79" s="226">
        <v>7.1613495823780696E-2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1.209630459282403E-2</v>
      </c>
      <c r="H81" s="226">
        <v>1.1601478324660471E-2</v>
      </c>
      <c r="I81" s="226">
        <v>1.39422796966506E-2</v>
      </c>
      <c r="J81" s="226">
        <v>5.5988139839574392E-3</v>
      </c>
      <c r="K81" s="226">
        <v>1.2557339997629169E-2</v>
      </c>
      <c r="L81" s="226">
        <v>1.335377781829456E-2</v>
      </c>
      <c r="M81" s="226">
        <v>2.1714406821895609E-2</v>
      </c>
      <c r="N81" s="226">
        <v>2.4341012875216391E-2</v>
      </c>
      <c r="O81" s="226">
        <v>3.4743805702205192E-2</v>
      </c>
      <c r="P81" s="226">
        <v>5.103672272500219E-2</v>
      </c>
      <c r="Q81" s="226">
        <v>3.7113640360514247E-2</v>
      </c>
      <c r="R81" s="226">
        <v>4.141578230094263E-2</v>
      </c>
      <c r="S81" s="226">
        <v>5.1535666315895831E-2</v>
      </c>
      <c r="T81" s="226">
        <v>7.0346892844000641E-2</v>
      </c>
      <c r="U81" s="226">
        <v>5.8950738944093618E-2</v>
      </c>
      <c r="V81" s="226">
        <v>5.4529147786869299E-2</v>
      </c>
      <c r="W81" s="226">
        <v>7.226155231297117E-2</v>
      </c>
      <c r="X81" s="226">
        <v>9.5636714702041742E-2</v>
      </c>
      <c r="Y81" s="226">
        <v>0.1077573707266658</v>
      </c>
      <c r="DA81" s="69" t="s">
        <v>556</v>
      </c>
    </row>
    <row r="82" spans="1:105" ht="12" customHeight="1" x14ac:dyDescent="0.25">
      <c r="A82" s="37" t="s">
        <v>40</v>
      </c>
      <c r="B82" s="226">
        <v>3.5715985326201488E-2</v>
      </c>
      <c r="C82" s="226">
        <v>3.5990271247200903E-2</v>
      </c>
      <c r="D82" s="226">
        <v>3.9507939251836488E-2</v>
      </c>
      <c r="E82" s="226">
        <v>4.3285495853378701E-2</v>
      </c>
      <c r="F82" s="226">
        <v>4.2119647354828697E-2</v>
      </c>
      <c r="G82" s="226">
        <v>4.0110051526100317E-2</v>
      </c>
      <c r="H82" s="226">
        <v>3.9599445225457393E-2</v>
      </c>
      <c r="I82" s="226">
        <v>4.1567960564091691E-2</v>
      </c>
      <c r="J82" s="226">
        <v>3.569727123794883E-2</v>
      </c>
      <c r="K82" s="226">
        <v>4.7134071712701009E-2</v>
      </c>
      <c r="L82" s="226">
        <v>5.4739337561653501E-2</v>
      </c>
      <c r="M82" s="226">
        <v>6.227459259396885E-2</v>
      </c>
      <c r="N82" s="226">
        <v>6.3541079541926421E-2</v>
      </c>
      <c r="O82" s="226">
        <v>7.1832048060131604E-2</v>
      </c>
      <c r="P82" s="226">
        <v>7.5543945325997314E-2</v>
      </c>
      <c r="Q82" s="226">
        <v>7.5558495987757976E-2</v>
      </c>
      <c r="R82" s="226">
        <v>7.1181156209389848E-2</v>
      </c>
      <c r="S82" s="226">
        <v>7.0760210691619238E-2</v>
      </c>
      <c r="T82" s="226">
        <v>6.6672357953259626E-2</v>
      </c>
      <c r="U82" s="226">
        <v>6.7581293511781784E-2</v>
      </c>
      <c r="V82" s="226">
        <v>5.6084626143318987E-2</v>
      </c>
      <c r="W82" s="226">
        <v>6.7612192271905375E-2</v>
      </c>
      <c r="X82" s="226">
        <v>7.0222755029335671E-2</v>
      </c>
      <c r="Y82" s="226">
        <v>6.0825421042233437E-2</v>
      </c>
      <c r="DA82" s="69" t="s">
        <v>557</v>
      </c>
    </row>
    <row r="83" spans="1:105" ht="12" customHeight="1" x14ac:dyDescent="0.25">
      <c r="A83" s="57" t="s">
        <v>558</v>
      </c>
      <c r="B83" s="261">
        <v>5.8187529113856726</v>
      </c>
      <c r="C83" s="261">
        <v>6.417991230909367</v>
      </c>
      <c r="D83" s="261">
        <v>6.9182454537847624</v>
      </c>
      <c r="E83" s="261">
        <v>7.4235783134707054</v>
      </c>
      <c r="F83" s="261">
        <v>7.1223046584882983</v>
      </c>
      <c r="G83" s="261">
        <v>7.2680404041882039</v>
      </c>
      <c r="H83" s="261">
        <v>7.1253164653047101</v>
      </c>
      <c r="I83" s="261">
        <v>7.9128253207627566</v>
      </c>
      <c r="J83" s="261">
        <v>6.7867533514600531</v>
      </c>
      <c r="K83" s="261">
        <v>9.2562536759743956</v>
      </c>
      <c r="L83" s="261">
        <v>10.441064805897851</v>
      </c>
      <c r="M83" s="261">
        <v>11.605693389231771</v>
      </c>
      <c r="N83" s="261">
        <v>11.653232787282191</v>
      </c>
      <c r="O83" s="261">
        <v>14.295991611800179</v>
      </c>
      <c r="P83" s="261">
        <v>15.397400705063159</v>
      </c>
      <c r="Q83" s="261">
        <v>15.55232635780304</v>
      </c>
      <c r="R83" s="261">
        <v>14.87628611797142</v>
      </c>
      <c r="S83" s="261">
        <v>14.95226921932195</v>
      </c>
      <c r="T83" s="261">
        <v>15.685131581003111</v>
      </c>
      <c r="U83" s="261">
        <v>14.68139919535864</v>
      </c>
      <c r="V83" s="261">
        <v>12.21610608779933</v>
      </c>
      <c r="W83" s="261">
        <v>14.72514748046413</v>
      </c>
      <c r="X83" s="261">
        <v>16.659547451917021</v>
      </c>
      <c r="Y83" s="261">
        <v>15.393852401179281</v>
      </c>
      <c r="DA83" s="70" t="s">
        <v>559</v>
      </c>
    </row>
    <row r="84" spans="1:105" ht="12" customHeight="1" x14ac:dyDescent="0.25">
      <c r="A84" s="60" t="s">
        <v>560</v>
      </c>
      <c r="B84" s="262">
        <v>3.058372410367491</v>
      </c>
      <c r="C84" s="262">
        <v>3.5756893951644648</v>
      </c>
      <c r="D84" s="262">
        <v>3.7938772296829351</v>
      </c>
      <c r="E84" s="262">
        <v>4.0141514027592784</v>
      </c>
      <c r="F84" s="262">
        <v>3.7581350829157749</v>
      </c>
      <c r="G84" s="262">
        <v>3.784759158747566</v>
      </c>
      <c r="H84" s="262">
        <v>3.68360748091933</v>
      </c>
      <c r="I84" s="262">
        <v>4.2379744897607452</v>
      </c>
      <c r="J84" s="262">
        <v>3.722513535764655</v>
      </c>
      <c r="K84" s="262">
        <v>5.1013476671009164</v>
      </c>
      <c r="L84" s="262">
        <v>5.6179801405165586</v>
      </c>
      <c r="M84" s="262">
        <v>5.993988251881528</v>
      </c>
      <c r="N84" s="262">
        <v>5.8613892198403024</v>
      </c>
      <c r="O84" s="262">
        <v>7.6697724235111426</v>
      </c>
      <c r="P84" s="262">
        <v>8.1151924291477631</v>
      </c>
      <c r="Q84" s="262">
        <v>8.5125624490375955</v>
      </c>
      <c r="R84" s="262">
        <v>8.0296755445979962</v>
      </c>
      <c r="S84" s="262">
        <v>7.9192866047337391</v>
      </c>
      <c r="T84" s="262">
        <v>8.7800636702376025</v>
      </c>
      <c r="U84" s="262">
        <v>7.8404561427759463</v>
      </c>
      <c r="V84" s="262">
        <v>6.4450795195358674</v>
      </c>
      <c r="W84" s="262">
        <v>7.63447658563818</v>
      </c>
      <c r="X84" s="262">
        <v>9.0249926175922806</v>
      </c>
      <c r="Y84" s="262">
        <v>8.4377418140572757</v>
      </c>
      <c r="DA84" s="72" t="s">
        <v>561</v>
      </c>
    </row>
    <row r="85" spans="1:105" ht="12" customHeight="1" x14ac:dyDescent="0.25">
      <c r="A85" s="59" t="s">
        <v>31</v>
      </c>
      <c r="B85" s="230">
        <v>0.18956685079858909</v>
      </c>
      <c r="C85" s="230">
        <v>0.1995469520014013</v>
      </c>
      <c r="D85" s="230">
        <v>0.21272527682477901</v>
      </c>
      <c r="E85" s="230">
        <v>0.2718420523145878</v>
      </c>
      <c r="F85" s="230">
        <v>0.19512988050654489</v>
      </c>
      <c r="G85" s="230">
        <v>0.1759091699800498</v>
      </c>
      <c r="H85" s="230">
        <v>0.17645677965051981</v>
      </c>
      <c r="I85" s="230">
        <v>0.17096097105379421</v>
      </c>
      <c r="J85" s="230">
        <v>7.594863338244609E-2</v>
      </c>
      <c r="K85" s="230">
        <v>8.3727019725170188E-2</v>
      </c>
      <c r="L85" s="230">
        <v>3.9622438741490698E-2</v>
      </c>
      <c r="M85" s="230">
        <v>4.4714335318613387E-2</v>
      </c>
      <c r="N85" s="230">
        <v>4.8719820155732473E-2</v>
      </c>
      <c r="O85" s="230">
        <v>4.9226098092307637E-2</v>
      </c>
      <c r="P85" s="230">
        <v>4.889135233789741E-2</v>
      </c>
      <c r="Q85" s="230">
        <v>4.2297828384365743E-2</v>
      </c>
      <c r="R85" s="230">
        <v>2.8467127170578331E-2</v>
      </c>
      <c r="S85" s="230">
        <v>2.4271808440152011E-2</v>
      </c>
      <c r="T85" s="230">
        <v>0.1239597569533169</v>
      </c>
      <c r="U85" s="230">
        <v>0.15250286999143339</v>
      </c>
      <c r="V85" s="230">
        <v>0.17917085258860921</v>
      </c>
      <c r="W85" s="230">
        <v>0.21128702358058851</v>
      </c>
      <c r="X85" s="230">
        <v>0.22691148624197849</v>
      </c>
      <c r="Y85" s="230">
        <v>0.2410889710011524</v>
      </c>
      <c r="DA85" s="71" t="s">
        <v>562</v>
      </c>
    </row>
    <row r="86" spans="1:105" ht="12" customHeight="1" x14ac:dyDescent="0.25">
      <c r="A86" s="59" t="s">
        <v>159</v>
      </c>
      <c r="B86" s="230">
        <v>8.7941126617508983E-2</v>
      </c>
      <c r="C86" s="230">
        <v>0.2314423688522336</v>
      </c>
      <c r="D86" s="230">
        <v>0.14803492833380491</v>
      </c>
      <c r="E86" s="230">
        <v>5.0446488488511687E-2</v>
      </c>
      <c r="F86" s="230">
        <v>4.5264944531053952E-2</v>
      </c>
      <c r="G86" s="230">
        <v>3.9388612158300272E-2</v>
      </c>
      <c r="H86" s="230">
        <v>3.7730464532387549E-2</v>
      </c>
      <c r="I86" s="230">
        <v>3.079045204469404E-2</v>
      </c>
      <c r="J86" s="230">
        <v>2.0078353904145162E-2</v>
      </c>
      <c r="K86" s="230">
        <v>3.1251059347440789E-2</v>
      </c>
      <c r="L86" s="230">
        <v>2.8074779472008721E-2</v>
      </c>
      <c r="M86" s="230">
        <v>2.8487972980689589E-2</v>
      </c>
      <c r="N86" s="230">
        <v>1.1163103690233451E-2</v>
      </c>
      <c r="O86" s="230">
        <v>3.0220697678425189E-2</v>
      </c>
      <c r="P86" s="230">
        <v>3.5627250626105132E-2</v>
      </c>
      <c r="Q86" s="230">
        <v>2.112484280435404E-3</v>
      </c>
      <c r="R86" s="230">
        <v>2.5952430358085689E-3</v>
      </c>
      <c r="S86" s="230">
        <v>2.545938030355523E-3</v>
      </c>
      <c r="T86" s="230">
        <v>1.080638714875802E-2</v>
      </c>
      <c r="U86" s="230">
        <v>8.666123152237918E-3</v>
      </c>
      <c r="V86" s="230">
        <v>2.633375428963003E-3</v>
      </c>
      <c r="W86" s="230">
        <v>2.302028741192166E-3</v>
      </c>
      <c r="X86" s="230">
        <v>5.4032954647389676E-3</v>
      </c>
      <c r="Y86" s="230">
        <v>5.4042896181590583E-3</v>
      </c>
      <c r="DA86" s="71" t="s">
        <v>563</v>
      </c>
    </row>
    <row r="87" spans="1:105" ht="12" customHeight="1" x14ac:dyDescent="0.25">
      <c r="A87" s="59" t="s">
        <v>32</v>
      </c>
      <c r="B87" s="230">
        <v>0.40925002284635231</v>
      </c>
      <c r="C87" s="230">
        <v>0.33752108328633013</v>
      </c>
      <c r="D87" s="230">
        <v>0.35761636858610568</v>
      </c>
      <c r="E87" s="230">
        <v>0.36525448656774101</v>
      </c>
      <c r="F87" s="230">
        <v>0.32627421757571462</v>
      </c>
      <c r="G87" s="230">
        <v>0.27641517307038938</v>
      </c>
      <c r="H87" s="230">
        <v>0.25081643574910162</v>
      </c>
      <c r="I87" s="230">
        <v>0.22151241015251849</v>
      </c>
      <c r="J87" s="230">
        <v>0.1923005199142781</v>
      </c>
      <c r="K87" s="230">
        <v>0.25172287473523791</v>
      </c>
      <c r="L87" s="230">
        <v>0.31046864772762639</v>
      </c>
      <c r="M87" s="230">
        <v>0.377135678793874</v>
      </c>
      <c r="N87" s="230">
        <v>0.35037205043676839</v>
      </c>
      <c r="O87" s="230">
        <v>0.491524668271972</v>
      </c>
      <c r="P87" s="230">
        <v>0.43316104617028123</v>
      </c>
      <c r="Q87" s="230">
        <v>0.3580681467866989</v>
      </c>
      <c r="R87" s="230">
        <v>0.13715650448156599</v>
      </c>
      <c r="S87" s="230">
        <v>7.688391263570081E-2</v>
      </c>
      <c r="T87" s="230">
        <v>2.7264922253395059E-2</v>
      </c>
      <c r="U87" s="230">
        <v>2.867107237954172E-2</v>
      </c>
      <c r="V87" s="230">
        <v>2.1068610653065529E-3</v>
      </c>
      <c r="W87" s="230">
        <v>3.6236280666974668E-3</v>
      </c>
      <c r="X87" s="230">
        <v>3.6187546193658781E-3</v>
      </c>
      <c r="Y87" s="230">
        <v>1.3932602911697501E-3</v>
      </c>
      <c r="DA87" s="71" t="s">
        <v>564</v>
      </c>
    </row>
    <row r="88" spans="1:105" ht="12" customHeight="1" x14ac:dyDescent="0.25">
      <c r="A88" s="59" t="s">
        <v>35</v>
      </c>
      <c r="B88" s="230">
        <v>2.3716144101050411</v>
      </c>
      <c r="C88" s="230">
        <v>2.8071789910245002</v>
      </c>
      <c r="D88" s="230">
        <v>3.075500655938245</v>
      </c>
      <c r="E88" s="230">
        <v>3.326608375388437</v>
      </c>
      <c r="F88" s="230">
        <v>3.1914660403024619</v>
      </c>
      <c r="G88" s="230">
        <v>3.2930462035388262</v>
      </c>
      <c r="H88" s="230">
        <v>3.2186038009873221</v>
      </c>
      <c r="I88" s="230">
        <v>3.8147106565097388</v>
      </c>
      <c r="J88" s="230">
        <v>3.434186028563786</v>
      </c>
      <c r="K88" s="230">
        <v>4.7346467132930679</v>
      </c>
      <c r="L88" s="230">
        <v>5.2398142745754326</v>
      </c>
      <c r="M88" s="230">
        <v>5.5436502647883508</v>
      </c>
      <c r="N88" s="230">
        <v>5.4511342455575678</v>
      </c>
      <c r="O88" s="230">
        <v>7.0988009594684378</v>
      </c>
      <c r="P88" s="230">
        <v>7.5975127800134787</v>
      </c>
      <c r="Q88" s="230">
        <v>8.1100839895860961</v>
      </c>
      <c r="R88" s="230">
        <v>7.8614566699100434</v>
      </c>
      <c r="S88" s="230">
        <v>7.8155849456275304</v>
      </c>
      <c r="T88" s="230">
        <v>8.6180326038821331</v>
      </c>
      <c r="U88" s="230">
        <v>7.6506160772527334</v>
      </c>
      <c r="V88" s="230">
        <v>6.2611684304529884</v>
      </c>
      <c r="W88" s="230">
        <v>7.417263905249702</v>
      </c>
      <c r="X88" s="230">
        <v>8.7890590812661973</v>
      </c>
      <c r="Y88" s="230">
        <v>8.1898552931467954</v>
      </c>
      <c r="DA88" s="71" t="s">
        <v>565</v>
      </c>
    </row>
    <row r="89" spans="1:105" ht="12" customHeight="1" x14ac:dyDescent="0.25">
      <c r="A89" s="60" t="s">
        <v>566</v>
      </c>
      <c r="B89" s="262">
        <v>2.7603805010181821</v>
      </c>
      <c r="C89" s="262">
        <v>2.8423018357449008</v>
      </c>
      <c r="D89" s="262">
        <v>3.124368224101826</v>
      </c>
      <c r="E89" s="262">
        <v>3.409426910711427</v>
      </c>
      <c r="F89" s="262">
        <v>3.3641695755725229</v>
      </c>
      <c r="G89" s="262">
        <v>3.4832812454406379</v>
      </c>
      <c r="H89" s="262">
        <v>3.4417089843853792</v>
      </c>
      <c r="I89" s="262">
        <v>3.6748508310020109</v>
      </c>
      <c r="J89" s="262">
        <v>3.0642398156953981</v>
      </c>
      <c r="K89" s="262">
        <v>4.1549060088734802</v>
      </c>
      <c r="L89" s="262">
        <v>4.8230846653812911</v>
      </c>
      <c r="M89" s="262">
        <v>5.6117051373502393</v>
      </c>
      <c r="N89" s="262">
        <v>5.7918435674418909</v>
      </c>
      <c r="O89" s="262">
        <v>6.6262191882890331</v>
      </c>
      <c r="P89" s="262">
        <v>7.2822082759153952</v>
      </c>
      <c r="Q89" s="262">
        <v>7.0397639087654484</v>
      </c>
      <c r="R89" s="262">
        <v>6.8466105733734262</v>
      </c>
      <c r="S89" s="262">
        <v>7.0329826145882084</v>
      </c>
      <c r="T89" s="262">
        <v>6.9050679107655046</v>
      </c>
      <c r="U89" s="262">
        <v>6.8409430525826931</v>
      </c>
      <c r="V89" s="262">
        <v>5.7710265682634656</v>
      </c>
      <c r="W89" s="262">
        <v>7.090670894825946</v>
      </c>
      <c r="X89" s="262">
        <v>7.6345548343247369</v>
      </c>
      <c r="Y89" s="262">
        <v>6.9561105871219997</v>
      </c>
      <c r="DA89" s="72" t="s">
        <v>567</v>
      </c>
    </row>
    <row r="90" spans="1:105" ht="12" customHeight="1" x14ac:dyDescent="0.25">
      <c r="A90" s="57" t="s">
        <v>517</v>
      </c>
      <c r="B90" s="294">
        <v>11.159962023690751</v>
      </c>
      <c r="C90" s="294">
        <v>12.30925930282751</v>
      </c>
      <c r="D90" s="294">
        <v>13.26871199217549</v>
      </c>
      <c r="E90" s="294">
        <v>14.23790515251458</v>
      </c>
      <c r="F90" s="294">
        <v>13.660083306571741</v>
      </c>
      <c r="G90" s="294">
        <v>13.93959429668832</v>
      </c>
      <c r="H90" s="294">
        <v>13.66585974186736</v>
      </c>
      <c r="I90" s="294">
        <v>15.17624677050974</v>
      </c>
      <c r="J90" s="294">
        <v>13.016519316063111</v>
      </c>
      <c r="K90" s="294">
        <v>17.752848604963791</v>
      </c>
      <c r="L90" s="294">
        <v>20.025233670382061</v>
      </c>
      <c r="M90" s="294">
        <v>22.258910019876009</v>
      </c>
      <c r="N90" s="294">
        <v>22.350087267810661</v>
      </c>
      <c r="O90" s="294">
        <v>27.418714268913359</v>
      </c>
      <c r="P90" s="294">
        <v>29.531140048208972</v>
      </c>
      <c r="Q90" s="294">
        <v>29.82827663871268</v>
      </c>
      <c r="R90" s="294">
        <v>28.53167863602982</v>
      </c>
      <c r="S90" s="294">
        <v>28.677408921956701</v>
      </c>
      <c r="T90" s="294">
        <v>30.082987789028142</v>
      </c>
      <c r="U90" s="294">
        <v>28.157899118598021</v>
      </c>
      <c r="V90" s="294">
        <v>23.429638978217429</v>
      </c>
      <c r="W90" s="294">
        <v>28.241805276466231</v>
      </c>
      <c r="X90" s="294">
        <v>31.951849430051329</v>
      </c>
      <c r="Y90" s="294">
        <v>29.52433464897727</v>
      </c>
      <c r="DA90" s="70" t="s">
        <v>568</v>
      </c>
    </row>
    <row r="91" spans="1:105" ht="12" customHeight="1" x14ac:dyDescent="0.25">
      <c r="A91" s="60" t="s">
        <v>519</v>
      </c>
      <c r="B91" s="262">
        <v>5.8657448552625926</v>
      </c>
      <c r="C91" s="262">
        <v>6.8579227312551971</v>
      </c>
      <c r="D91" s="262">
        <v>7.2763917716732731</v>
      </c>
      <c r="E91" s="262">
        <v>7.6988622638506872</v>
      </c>
      <c r="F91" s="262">
        <v>7.2078408284314364</v>
      </c>
      <c r="G91" s="262">
        <v>7.2589039479217394</v>
      </c>
      <c r="H91" s="262">
        <v>7.0649020886939908</v>
      </c>
      <c r="I91" s="262">
        <v>8.1281393252763436</v>
      </c>
      <c r="J91" s="262">
        <v>7.1395211868371407</v>
      </c>
      <c r="K91" s="262">
        <v>9.7840288291142041</v>
      </c>
      <c r="L91" s="262">
        <v>10.774893860045889</v>
      </c>
      <c r="M91" s="262">
        <v>11.49605117800346</v>
      </c>
      <c r="N91" s="262">
        <v>11.24173548794165</v>
      </c>
      <c r="O91" s="262">
        <v>14.710088274972231</v>
      </c>
      <c r="P91" s="262">
        <v>15.56437276224959</v>
      </c>
      <c r="Q91" s="262">
        <v>16.326500730021941</v>
      </c>
      <c r="R91" s="262">
        <v>15.40035734545946</v>
      </c>
      <c r="S91" s="262">
        <v>15.18863906226685</v>
      </c>
      <c r="T91" s="262">
        <v>16.839549404771748</v>
      </c>
      <c r="U91" s="262">
        <v>15.03744773739764</v>
      </c>
      <c r="V91" s="262">
        <v>12.361212750063091</v>
      </c>
      <c r="W91" s="262">
        <v>14.64239332104389</v>
      </c>
      <c r="X91" s="262">
        <v>17.309306033487189</v>
      </c>
      <c r="Y91" s="262">
        <v>16.182999973470672</v>
      </c>
      <c r="DA91" s="72" t="s">
        <v>569</v>
      </c>
    </row>
    <row r="92" spans="1:105" ht="12" customHeight="1" x14ac:dyDescent="0.25">
      <c r="A92" s="59" t="s">
        <v>31</v>
      </c>
      <c r="B92" s="297">
        <v>0.36357599095217602</v>
      </c>
      <c r="C92" s="297">
        <v>0.38271712860007973</v>
      </c>
      <c r="D92" s="297">
        <v>0.40799223596492129</v>
      </c>
      <c r="E92" s="297">
        <v>0.52137408590365775</v>
      </c>
      <c r="F92" s="297">
        <v>0.37424549371727378</v>
      </c>
      <c r="G92" s="297">
        <v>0.33738151224036339</v>
      </c>
      <c r="H92" s="297">
        <v>0.33843178937350898</v>
      </c>
      <c r="I92" s="297">
        <v>0.32789121200874072</v>
      </c>
      <c r="J92" s="297">
        <v>0.14566417876944471</v>
      </c>
      <c r="K92" s="297">
        <v>0.16058258096186981</v>
      </c>
      <c r="L92" s="297">
        <v>7.5993072463313729E-2</v>
      </c>
      <c r="M92" s="297">
        <v>8.5758974761391882E-2</v>
      </c>
      <c r="N92" s="297">
        <v>9.3441215157138977E-2</v>
      </c>
      <c r="O92" s="297">
        <v>9.4412220908999631E-2</v>
      </c>
      <c r="P92" s="297">
        <v>9.3770201912197038E-2</v>
      </c>
      <c r="Q92" s="297">
        <v>8.1124283096891042E-2</v>
      </c>
      <c r="R92" s="297">
        <v>5.45979633411817E-2</v>
      </c>
      <c r="S92" s="297">
        <v>4.6551634785586327E-2</v>
      </c>
      <c r="T92" s="297">
        <v>0.23774616333304879</v>
      </c>
      <c r="U92" s="297">
        <v>0.29248986226551221</v>
      </c>
      <c r="V92" s="297">
        <v>0.34363719186780239</v>
      </c>
      <c r="W92" s="297">
        <v>0.4052337666107389</v>
      </c>
      <c r="X92" s="297">
        <v>0.43520039564571578</v>
      </c>
      <c r="Y92" s="297">
        <v>0.46239182204126572</v>
      </c>
      <c r="DA92" s="71" t="s">
        <v>570</v>
      </c>
    </row>
    <row r="93" spans="1:105" ht="12" customHeight="1" x14ac:dyDescent="0.25">
      <c r="A93" s="59" t="s">
        <v>159</v>
      </c>
      <c r="B93" s="297">
        <v>0.16866494390088571</v>
      </c>
      <c r="C93" s="297">
        <v>0.44389031230557369</v>
      </c>
      <c r="D93" s="297">
        <v>0.28392066196047211</v>
      </c>
      <c r="E93" s="297">
        <v>9.6752844524253048E-2</v>
      </c>
      <c r="F93" s="297">
        <v>8.6815004806714363E-2</v>
      </c>
      <c r="G93" s="297">
        <v>7.5544609394289336E-2</v>
      </c>
      <c r="H93" s="297">
        <v>7.2364397961243276E-2</v>
      </c>
      <c r="I93" s="297">
        <v>5.9053938317038319E-2</v>
      </c>
      <c r="J93" s="297">
        <v>3.850888162479512E-2</v>
      </c>
      <c r="K93" s="297">
        <v>5.9937350980330838E-2</v>
      </c>
      <c r="L93" s="297">
        <v>5.3845467835219978E-2</v>
      </c>
      <c r="M93" s="297">
        <v>5.4637944150254969E-2</v>
      </c>
      <c r="N93" s="297">
        <v>2.141005386321861E-2</v>
      </c>
      <c r="O93" s="297">
        <v>5.7961189202713377E-2</v>
      </c>
      <c r="P93" s="297">
        <v>6.8330580461297127E-2</v>
      </c>
      <c r="Q93" s="297">
        <v>4.0515974306406148E-3</v>
      </c>
      <c r="R93" s="297">
        <v>4.977495034236527E-3</v>
      </c>
      <c r="S93" s="297">
        <v>4.8829314745161617E-3</v>
      </c>
      <c r="T93" s="297">
        <v>2.072589643005136E-2</v>
      </c>
      <c r="U93" s="297">
        <v>1.662101944256145E-2</v>
      </c>
      <c r="V93" s="297">
        <v>5.050630303246359E-3</v>
      </c>
      <c r="W93" s="297">
        <v>4.4151304790550489E-3</v>
      </c>
      <c r="X93" s="297">
        <v>1.036314363362568E-2</v>
      </c>
      <c r="Y93" s="297">
        <v>1.0365050350508651E-2</v>
      </c>
      <c r="DA93" s="71" t="s">
        <v>571</v>
      </c>
    </row>
    <row r="94" spans="1:105" ht="12" customHeight="1" x14ac:dyDescent="0.25">
      <c r="A94" s="59" t="s">
        <v>32</v>
      </c>
      <c r="B94" s="297">
        <v>0.78491298439964663</v>
      </c>
      <c r="C94" s="297">
        <v>0.64734188391123837</v>
      </c>
      <c r="D94" s="297">
        <v>0.68588323877129931</v>
      </c>
      <c r="E94" s="297">
        <v>0.70053261603575168</v>
      </c>
      <c r="F94" s="297">
        <v>0.62577118033824075</v>
      </c>
      <c r="G94" s="297">
        <v>0.53014501237909462</v>
      </c>
      <c r="H94" s="297">
        <v>0.48104842059892</v>
      </c>
      <c r="I94" s="297">
        <v>0.42484534447942712</v>
      </c>
      <c r="J94" s="297">
        <v>0.36881897754759052</v>
      </c>
      <c r="K94" s="297">
        <v>0.48278690731869101</v>
      </c>
      <c r="L94" s="297">
        <v>0.59545720035770033</v>
      </c>
      <c r="M94" s="297">
        <v>0.72331991359918058</v>
      </c>
      <c r="N94" s="297">
        <v>0.67198914210396288</v>
      </c>
      <c r="O94" s="297">
        <v>0.94271001280858902</v>
      </c>
      <c r="P94" s="297">
        <v>0.83077265850962434</v>
      </c>
      <c r="Q94" s="297">
        <v>0.68674971783279848</v>
      </c>
      <c r="R94" s="297">
        <v>0.26305660416020932</v>
      </c>
      <c r="S94" s="297">
        <v>0.1474579791089376</v>
      </c>
      <c r="T94" s="297">
        <v>5.2292218205620578E-2</v>
      </c>
      <c r="U94" s="297">
        <v>5.4989116019703493E-2</v>
      </c>
      <c r="V94" s="297">
        <v>4.0408124964382668E-3</v>
      </c>
      <c r="W94" s="297">
        <v>6.9498657578662198E-3</v>
      </c>
      <c r="X94" s="297">
        <v>6.9405188259766409E-3</v>
      </c>
      <c r="Y94" s="297">
        <v>2.6721760101114109E-3</v>
      </c>
      <c r="DA94" s="71" t="s">
        <v>572</v>
      </c>
    </row>
    <row r="95" spans="1:105" ht="12" customHeight="1" x14ac:dyDescent="0.25">
      <c r="A95" s="59" t="s">
        <v>35</v>
      </c>
      <c r="B95" s="297">
        <v>4.5485909360098837</v>
      </c>
      <c r="C95" s="297">
        <v>5.3839734064383054</v>
      </c>
      <c r="D95" s="297">
        <v>5.8985956349765809</v>
      </c>
      <c r="E95" s="297">
        <v>6.380202717387025</v>
      </c>
      <c r="F95" s="297">
        <v>6.1210091495692076</v>
      </c>
      <c r="G95" s="297">
        <v>6.3158328139079911</v>
      </c>
      <c r="H95" s="297">
        <v>6.1730574807603187</v>
      </c>
      <c r="I95" s="297">
        <v>7.3163488304711377</v>
      </c>
      <c r="J95" s="297">
        <v>6.5865291488953099</v>
      </c>
      <c r="K95" s="297">
        <v>9.0807219898533127</v>
      </c>
      <c r="L95" s="297">
        <v>10.04959811938965</v>
      </c>
      <c r="M95" s="297">
        <v>10.632334345492639</v>
      </c>
      <c r="N95" s="297">
        <v>10.45489507681733</v>
      </c>
      <c r="O95" s="297">
        <v>13.61500485205193</v>
      </c>
      <c r="P95" s="297">
        <v>14.571499321366479</v>
      </c>
      <c r="Q95" s="297">
        <v>15.554575131661609</v>
      </c>
      <c r="R95" s="297">
        <v>15.077725282923829</v>
      </c>
      <c r="S95" s="297">
        <v>14.98974651689781</v>
      </c>
      <c r="T95" s="297">
        <v>16.528785126803029</v>
      </c>
      <c r="U95" s="297">
        <v>14.673347739669859</v>
      </c>
      <c r="V95" s="297">
        <v>12.0084841153956</v>
      </c>
      <c r="W95" s="297">
        <v>14.225794558196229</v>
      </c>
      <c r="X95" s="297">
        <v>16.85680197538187</v>
      </c>
      <c r="Y95" s="297">
        <v>15.707570925068779</v>
      </c>
      <c r="DA95" s="71" t="s">
        <v>573</v>
      </c>
    </row>
    <row r="96" spans="1:105" ht="12" customHeight="1" x14ac:dyDescent="0.25">
      <c r="A96" s="60" t="s">
        <v>525</v>
      </c>
      <c r="B96" s="262">
        <v>5.2942171684281556</v>
      </c>
      <c r="C96" s="262">
        <v>5.4513365715723134</v>
      </c>
      <c r="D96" s="262">
        <v>5.9923202205022141</v>
      </c>
      <c r="E96" s="262">
        <v>6.5390428886638894</v>
      </c>
      <c r="F96" s="262">
        <v>6.4522424781403016</v>
      </c>
      <c r="G96" s="262">
        <v>6.6806903487665839</v>
      </c>
      <c r="H96" s="262">
        <v>6.6009576531733716</v>
      </c>
      <c r="I96" s="262">
        <v>7.0481074452333923</v>
      </c>
      <c r="J96" s="262">
        <v>5.8769981292259708</v>
      </c>
      <c r="K96" s="262">
        <v>7.9688197758495916</v>
      </c>
      <c r="L96" s="262">
        <v>9.2503398103361754</v>
      </c>
      <c r="M96" s="262">
        <v>10.76285884187255</v>
      </c>
      <c r="N96" s="262">
        <v>11.108351779869009</v>
      </c>
      <c r="O96" s="262">
        <v>12.70862599394113</v>
      </c>
      <c r="P96" s="262">
        <v>13.966767285959371</v>
      </c>
      <c r="Q96" s="262">
        <v>13.50177590869073</v>
      </c>
      <c r="R96" s="262">
        <v>13.131321290570369</v>
      </c>
      <c r="S96" s="262">
        <v>13.48876985968986</v>
      </c>
      <c r="T96" s="262">
        <v>13.24343838425639</v>
      </c>
      <c r="U96" s="262">
        <v>13.120451381200381</v>
      </c>
      <c r="V96" s="262">
        <v>11.06842622815434</v>
      </c>
      <c r="W96" s="262">
        <v>13.59941195542234</v>
      </c>
      <c r="X96" s="262">
        <v>14.64254339656414</v>
      </c>
      <c r="Y96" s="262">
        <v>13.34133467550661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8.6570939412681405</v>
      </c>
      <c r="C97" s="294">
        <f t="shared" si="1"/>
        <v>9.4597927944172451</v>
      </c>
      <c r="D97" s="294">
        <f t="shared" si="1"/>
        <v>10.276644440761785</v>
      </c>
      <c r="E97" s="294">
        <f t="shared" si="1"/>
        <v>11.060055037592477</v>
      </c>
      <c r="F97" s="294">
        <f t="shared" si="1"/>
        <v>10.698201141911452</v>
      </c>
      <c r="G97" s="294">
        <f t="shared" si="1"/>
        <v>10.94879195927451</v>
      </c>
      <c r="H97" s="294">
        <f t="shared" si="1"/>
        <v>10.733012647734181</v>
      </c>
      <c r="I97" s="294">
        <f t="shared" si="1"/>
        <v>11.910975335736589</v>
      </c>
      <c r="J97" s="294">
        <f t="shared" si="1"/>
        <v>10.331817823702881</v>
      </c>
      <c r="K97" s="294">
        <f t="shared" si="1"/>
        <v>14.496936915538976</v>
      </c>
      <c r="L97" s="294">
        <f t="shared" si="1"/>
        <v>16.298293033723347</v>
      </c>
      <c r="M97" s="294">
        <f t="shared" si="1"/>
        <v>17.86402289253834</v>
      </c>
      <c r="N97" s="294">
        <f t="shared" si="1"/>
        <v>17.933341727599775</v>
      </c>
      <c r="O97" s="294">
        <f t="shared" si="1"/>
        <v>26.360865320547912</v>
      </c>
      <c r="P97" s="294">
        <f t="shared" si="1"/>
        <v>23.80552084661711</v>
      </c>
      <c r="Q97" s="294">
        <f t="shared" si="1"/>
        <v>24.183692738513795</v>
      </c>
      <c r="R97" s="294">
        <f t="shared" si="1"/>
        <v>23.141390102388957</v>
      </c>
      <c r="S97" s="294">
        <f t="shared" si="1"/>
        <v>23.161301232571788</v>
      </c>
      <c r="T97" s="294">
        <f t="shared" si="1"/>
        <v>23.270793667306105</v>
      </c>
      <c r="U97" s="294">
        <f t="shared" si="1"/>
        <v>21.583772037582555</v>
      </c>
      <c r="V97" s="294">
        <f t="shared" si="1"/>
        <v>18.166993618318106</v>
      </c>
      <c r="W97" s="294">
        <f t="shared" si="1"/>
        <v>21.592184077367197</v>
      </c>
      <c r="X97" s="294">
        <f t="shared" si="1"/>
        <v>24.724577718260687</v>
      </c>
      <c r="Y97" s="294">
        <f t="shared" si="1"/>
        <v>23.331819616572528</v>
      </c>
      <c r="DA97" s="70"/>
    </row>
    <row r="98" spans="1:105" ht="12" customHeight="1" x14ac:dyDescent="0.25">
      <c r="A98" s="60" t="s">
        <v>528</v>
      </c>
      <c r="B98" s="262">
        <v>1.724635721859991</v>
      </c>
      <c r="C98" s="262">
        <v>2.0621517563787499</v>
      </c>
      <c r="D98" s="262">
        <v>2.1919353171210711</v>
      </c>
      <c r="E98" s="262">
        <v>2.3238002092856731</v>
      </c>
      <c r="F98" s="262">
        <v>2.1838300737836112</v>
      </c>
      <c r="G98" s="262">
        <v>2.2170548258978031</v>
      </c>
      <c r="H98" s="262">
        <v>2.1628828373868192</v>
      </c>
      <c r="I98" s="262">
        <v>2.5113175527225411</v>
      </c>
      <c r="J98" s="262">
        <v>2.2163132481179599</v>
      </c>
      <c r="K98" s="262">
        <v>3.071213467184795</v>
      </c>
      <c r="L98" s="262">
        <v>3.3660617307352219</v>
      </c>
      <c r="M98" s="262">
        <v>3.5553762552584551</v>
      </c>
      <c r="N98" s="262">
        <v>3.479482361323929</v>
      </c>
      <c r="O98" s="262">
        <v>4.8632261409825466</v>
      </c>
      <c r="P98" s="262">
        <v>4.8490271476299558</v>
      </c>
      <c r="Q98" s="262">
        <v>5.1299382841836252</v>
      </c>
      <c r="R98" s="262">
        <v>4.8968539975209229</v>
      </c>
      <c r="S98" s="262">
        <v>4.8391205727140116</v>
      </c>
      <c r="T98" s="262">
        <v>5.3046304573313972</v>
      </c>
      <c r="U98" s="262">
        <v>4.7205995175129853</v>
      </c>
      <c r="V98" s="262">
        <v>3.9017396377855569</v>
      </c>
      <c r="W98" s="262">
        <v>4.5999764123597497</v>
      </c>
      <c r="X98" s="262">
        <v>5.4606294306488774</v>
      </c>
      <c r="Y98" s="262">
        <v>5.1432574538743836</v>
      </c>
      <c r="DA98" s="72" t="s">
        <v>575</v>
      </c>
    </row>
    <row r="99" spans="1:105" ht="12" customHeight="1" x14ac:dyDescent="0.25">
      <c r="A99" s="59" t="s">
        <v>31</v>
      </c>
      <c r="B99" s="230">
        <v>0.1234121021013571</v>
      </c>
      <c r="C99" s="230">
        <v>0.12707680945436969</v>
      </c>
      <c r="D99" s="230">
        <v>0.135694019157718</v>
      </c>
      <c r="E99" s="230">
        <v>0.1731226265280788</v>
      </c>
      <c r="F99" s="230">
        <v>0.12416893285146929</v>
      </c>
      <c r="G99" s="230">
        <v>0.11116363612465691</v>
      </c>
      <c r="H99" s="230">
        <v>0.1111793101370466</v>
      </c>
      <c r="I99" s="230">
        <v>0.10689439584594849</v>
      </c>
      <c r="J99" s="230">
        <v>4.7681531280463527E-2</v>
      </c>
      <c r="K99" s="230">
        <v>5.3023390789321938E-2</v>
      </c>
      <c r="L99" s="230">
        <v>2.51288339002823E-2</v>
      </c>
      <c r="M99" s="230">
        <v>2.830344645739407E-2</v>
      </c>
      <c r="N99" s="230">
        <v>3.0760157275483969E-2</v>
      </c>
      <c r="O99" s="230">
        <v>3.3350429690359049E-2</v>
      </c>
      <c r="P99" s="230">
        <v>3.0861042210285482E-2</v>
      </c>
      <c r="Q99" s="230">
        <v>2.660928331348417E-2</v>
      </c>
      <c r="R99" s="230">
        <v>1.7662214658544131E-2</v>
      </c>
      <c r="S99" s="230">
        <v>1.497681414371381E-2</v>
      </c>
      <c r="T99" s="230">
        <v>7.5125765043940931E-2</v>
      </c>
      <c r="U99" s="230">
        <v>9.2156270047554611E-2</v>
      </c>
      <c r="V99" s="230">
        <v>0.1085024032442127</v>
      </c>
      <c r="W99" s="230">
        <v>0.12736653819859711</v>
      </c>
      <c r="X99" s="230">
        <v>0.13734931716009141</v>
      </c>
      <c r="Y99" s="230">
        <v>0.14698096448315151</v>
      </c>
      <c r="DA99" s="71" t="s">
        <v>576</v>
      </c>
    </row>
    <row r="100" spans="1:105" ht="12" customHeight="1" x14ac:dyDescent="0.25">
      <c r="A100" s="59" t="s">
        <v>159</v>
      </c>
      <c r="B100" s="230">
        <v>5.7251567198104078E-2</v>
      </c>
      <c r="C100" s="230">
        <v>0.14738865971802309</v>
      </c>
      <c r="D100" s="230">
        <v>9.4429090426732351E-2</v>
      </c>
      <c r="E100" s="230">
        <v>3.2126849072427258E-2</v>
      </c>
      <c r="F100" s="230">
        <v>2.880389125136272E-2</v>
      </c>
      <c r="G100" s="230">
        <v>2.489114893735847E-2</v>
      </c>
      <c r="H100" s="230">
        <v>2.3772659946357539E-2</v>
      </c>
      <c r="I100" s="230">
        <v>1.925191901317394E-2</v>
      </c>
      <c r="J100" s="230">
        <v>1.26054494610826E-2</v>
      </c>
      <c r="K100" s="230">
        <v>1.9790948463217582E-2</v>
      </c>
      <c r="L100" s="230">
        <v>1.7805225840387542E-2</v>
      </c>
      <c r="M100" s="230">
        <v>1.8032423208200799E-2</v>
      </c>
      <c r="N100" s="230">
        <v>7.0480314602252006E-3</v>
      </c>
      <c r="O100" s="230">
        <v>2.047436811319019E-2</v>
      </c>
      <c r="P100" s="230">
        <v>2.248851857911064E-2</v>
      </c>
      <c r="Q100" s="230">
        <v>1.3289498506302651E-3</v>
      </c>
      <c r="R100" s="230">
        <v>1.610198996016619E-3</v>
      </c>
      <c r="S100" s="230">
        <v>1.5709600212141699E-3</v>
      </c>
      <c r="T100" s="230">
        <v>6.5492069512301104E-3</v>
      </c>
      <c r="U100" s="230">
        <v>5.2368692177915356E-3</v>
      </c>
      <c r="V100" s="230">
        <v>1.5947212314873489E-3</v>
      </c>
      <c r="W100" s="230">
        <v>1.387692564505686E-3</v>
      </c>
      <c r="X100" s="230">
        <v>3.2706098522694372E-3</v>
      </c>
      <c r="Y100" s="230">
        <v>3.294749225253875E-3</v>
      </c>
      <c r="DA100" s="71" t="s">
        <v>577</v>
      </c>
    </row>
    <row r="101" spans="1:105" ht="12" customHeight="1" x14ac:dyDescent="0.25">
      <c r="A101" s="59" t="s">
        <v>35</v>
      </c>
      <c r="B101" s="230">
        <v>1.5439720525605289</v>
      </c>
      <c r="C101" s="230">
        <v>1.787686287206357</v>
      </c>
      <c r="D101" s="230">
        <v>1.9618122075366211</v>
      </c>
      <c r="E101" s="230">
        <v>2.1185507336851672</v>
      </c>
      <c r="F101" s="230">
        <v>2.0308572496807789</v>
      </c>
      <c r="G101" s="230">
        <v>2.0810000408357872</v>
      </c>
      <c r="H101" s="230">
        <v>2.0279308673034149</v>
      </c>
      <c r="I101" s="230">
        <v>2.385171237863418</v>
      </c>
      <c r="J101" s="230">
        <v>2.1560262673764141</v>
      </c>
      <c r="K101" s="230">
        <v>2.9983991279322559</v>
      </c>
      <c r="L101" s="230">
        <v>3.3231276709945519</v>
      </c>
      <c r="M101" s="230">
        <v>3.50904038559286</v>
      </c>
      <c r="N101" s="230">
        <v>3.4416741725882201</v>
      </c>
      <c r="O101" s="230">
        <v>4.8094013431789966</v>
      </c>
      <c r="P101" s="230">
        <v>4.7956775868405597</v>
      </c>
      <c r="Q101" s="230">
        <v>5.1020000510195107</v>
      </c>
      <c r="R101" s="230">
        <v>4.8775815838663634</v>
      </c>
      <c r="S101" s="230">
        <v>4.8225727985490838</v>
      </c>
      <c r="T101" s="230">
        <v>5.2229554853362261</v>
      </c>
      <c r="U101" s="230">
        <v>4.6232063782476391</v>
      </c>
      <c r="V101" s="230">
        <v>3.7916425133098568</v>
      </c>
      <c r="W101" s="230">
        <v>4.4712221815966471</v>
      </c>
      <c r="X101" s="230">
        <v>5.3200095036365163</v>
      </c>
      <c r="Y101" s="230">
        <v>4.9929817401659786</v>
      </c>
      <c r="DA101" s="71" t="s">
        <v>578</v>
      </c>
    </row>
    <row r="102" spans="1:105" ht="12" customHeight="1" x14ac:dyDescent="0.25">
      <c r="A102" s="60" t="s">
        <v>533</v>
      </c>
      <c r="B102" s="262">
        <v>5.1353910697713161</v>
      </c>
      <c r="C102" s="262">
        <v>5.5875875886115978</v>
      </c>
      <c r="D102" s="262">
        <v>6.0917250834495187</v>
      </c>
      <c r="E102" s="262">
        <v>6.564961105675498</v>
      </c>
      <c r="F102" s="262">
        <v>6.3736156643637836</v>
      </c>
      <c r="G102" s="262">
        <v>6.5305203978766801</v>
      </c>
      <c r="H102" s="262">
        <v>6.4016280880882892</v>
      </c>
      <c r="I102" s="262">
        <v>7.1019347589658421</v>
      </c>
      <c r="J102" s="262">
        <v>6.1917353105451696</v>
      </c>
      <c r="K102" s="262">
        <v>8.7944676634886996</v>
      </c>
      <c r="L102" s="262">
        <v>9.8733965292352437</v>
      </c>
      <c r="M102" s="262">
        <v>10.756528625060239</v>
      </c>
      <c r="N102" s="262">
        <v>10.797072077652199</v>
      </c>
      <c r="O102" s="262">
        <v>17.00840956933806</v>
      </c>
      <c r="P102" s="262">
        <v>14.359841607346929</v>
      </c>
      <c r="Q102" s="262">
        <v>14.6250856676929</v>
      </c>
      <c r="R102" s="262">
        <v>13.996608138488609</v>
      </c>
      <c r="S102" s="262">
        <v>13.98250923593489</v>
      </c>
      <c r="T102" s="262">
        <v>13.781349345972171</v>
      </c>
      <c r="U102" s="262">
        <v>12.729245103692641</v>
      </c>
      <c r="V102" s="262">
        <v>10.770431899842199</v>
      </c>
      <c r="W102" s="262">
        <v>12.71785995507785</v>
      </c>
      <c r="X102" s="262">
        <v>14.642759159276769</v>
      </c>
      <c r="Y102" s="262">
        <v>13.94773837511076</v>
      </c>
      <c r="DA102" s="72" t="s">
        <v>579</v>
      </c>
    </row>
    <row r="103" spans="1:105" ht="12" customHeight="1" x14ac:dyDescent="0.25">
      <c r="A103" s="64" t="s">
        <v>28</v>
      </c>
      <c r="B103" s="229">
        <v>0.41014257531619502</v>
      </c>
      <c r="C103" s="229">
        <v>0.21486318209043659</v>
      </c>
      <c r="D103" s="229">
        <v>0.45510594627668199</v>
      </c>
      <c r="E103" s="229">
        <v>0.39278865086112108</v>
      </c>
      <c r="F103" s="229">
        <v>0.41639826997005652</v>
      </c>
      <c r="G103" s="229">
        <v>0.32384474980235589</v>
      </c>
      <c r="H103" s="229">
        <v>0.29114647380337799</v>
      </c>
      <c r="I103" s="229">
        <v>0.32309014508059009</v>
      </c>
      <c r="J103" s="229">
        <v>0.26503634008367333</v>
      </c>
      <c r="K103" s="229">
        <v>0.44383984704317009</v>
      </c>
      <c r="L103" s="229">
        <v>0.35691617152698552</v>
      </c>
      <c r="M103" s="229">
        <v>0.41126757537636238</v>
      </c>
      <c r="N103" s="229">
        <v>0.39806448860653237</v>
      </c>
      <c r="O103" s="229">
        <v>0.41346628977306149</v>
      </c>
      <c r="P103" s="229">
        <v>0.6457741143160789</v>
      </c>
      <c r="Q103" s="229">
        <v>0.54308661229670374</v>
      </c>
      <c r="R103" s="229">
        <v>0.49107801679842389</v>
      </c>
      <c r="S103" s="229">
        <v>0.35590947162395431</v>
      </c>
      <c r="T103" s="229">
        <v>0.30832857658147927</v>
      </c>
      <c r="U103" s="229">
        <v>0.4949971296108065</v>
      </c>
      <c r="V103" s="229">
        <v>0.43944150883598021</v>
      </c>
      <c r="W103" s="229">
        <v>0.20335859293300701</v>
      </c>
      <c r="X103" s="229">
        <v>0.4942416673585332</v>
      </c>
      <c r="Y103" s="229">
        <v>0.60223552540188563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0.26329850115371461</v>
      </c>
      <c r="C105" s="229">
        <v>0.27533218963896072</v>
      </c>
      <c r="D105" s="229">
        <v>0.28677387240636432</v>
      </c>
      <c r="E105" s="229">
        <v>0.37106054103058339</v>
      </c>
      <c r="F105" s="229">
        <v>0.26661843592108708</v>
      </c>
      <c r="G105" s="229">
        <v>0.2434859951942476</v>
      </c>
      <c r="H105" s="229">
        <v>0.24641893388358019</v>
      </c>
      <c r="I105" s="229">
        <v>0.23243785990204299</v>
      </c>
      <c r="J105" s="229">
        <v>9.9489279597892499E-2</v>
      </c>
      <c r="K105" s="229">
        <v>0.1021049746438563</v>
      </c>
      <c r="L105" s="229">
        <v>4.9895235378162262E-2</v>
      </c>
      <c r="M105" s="229">
        <v>5.9634144081069061E-2</v>
      </c>
      <c r="N105" s="229">
        <v>6.6339977549270651E-2</v>
      </c>
      <c r="O105" s="229">
        <v>4.5112005473546227E-2</v>
      </c>
      <c r="P105" s="229">
        <v>6.2971189562495644E-2</v>
      </c>
      <c r="Q105" s="229">
        <v>5.2527489495415393E-2</v>
      </c>
      <c r="R105" s="229">
        <v>3.5823846542940088E-2</v>
      </c>
      <c r="S105" s="229">
        <v>3.1389751002412453E-2</v>
      </c>
      <c r="T105" s="229">
        <v>0.16792434937200601</v>
      </c>
      <c r="U105" s="229">
        <v>0.21648565097786809</v>
      </c>
      <c r="V105" s="229">
        <v>0.25106368688634317</v>
      </c>
      <c r="W105" s="229">
        <v>0.31197470717924253</v>
      </c>
      <c r="X105" s="229">
        <v>0.31245811344365121</v>
      </c>
      <c r="Y105" s="229">
        <v>0.31380271983734442</v>
      </c>
      <c r="DA105" s="73" t="s">
        <v>582</v>
      </c>
    </row>
    <row r="106" spans="1:105" ht="12" customHeight="1" x14ac:dyDescent="0.25">
      <c r="A106" s="64" t="s">
        <v>159</v>
      </c>
      <c r="B106" s="229">
        <v>0.1221456532648771</v>
      </c>
      <c r="C106" s="229">
        <v>0.31934105508595279</v>
      </c>
      <c r="D106" s="229">
        <v>0.1995651399934566</v>
      </c>
      <c r="E106" s="229">
        <v>6.8858740405543004E-2</v>
      </c>
      <c r="F106" s="229">
        <v>6.1848388783898117E-2</v>
      </c>
      <c r="G106" s="229">
        <v>5.4520042541111813E-2</v>
      </c>
      <c r="H106" s="229">
        <v>5.2689961039849353E-2</v>
      </c>
      <c r="I106" s="229">
        <v>4.1862576789138621E-2</v>
      </c>
      <c r="J106" s="229">
        <v>2.6301736798553549E-2</v>
      </c>
      <c r="K106" s="229">
        <v>3.8110619878003842E-2</v>
      </c>
      <c r="L106" s="229">
        <v>3.5353647439147311E-2</v>
      </c>
      <c r="M106" s="229">
        <v>3.7993539950952962E-2</v>
      </c>
      <c r="N106" s="229">
        <v>1.5200385506823989E-2</v>
      </c>
      <c r="O106" s="229">
        <v>2.7694989688742819E-2</v>
      </c>
      <c r="P106" s="229">
        <v>4.5887263196604203E-2</v>
      </c>
      <c r="Q106" s="229">
        <v>2.6233851733819869E-3</v>
      </c>
      <c r="R106" s="229">
        <v>3.2659280193376569E-3</v>
      </c>
      <c r="S106" s="229">
        <v>3.2925589799987628E-3</v>
      </c>
      <c r="T106" s="229">
        <v>1.4639069772463291E-2</v>
      </c>
      <c r="U106" s="229">
        <v>1.230200659287255E-2</v>
      </c>
      <c r="V106" s="229">
        <v>3.6900251050844719E-3</v>
      </c>
      <c r="W106" s="229">
        <v>3.3990480356106759E-3</v>
      </c>
      <c r="X106" s="229">
        <v>7.4403615932009991E-3</v>
      </c>
      <c r="Y106" s="229">
        <v>7.0342528483351048E-3</v>
      </c>
      <c r="DA106" s="73" t="s">
        <v>583</v>
      </c>
    </row>
    <row r="107" spans="1:105" ht="12" customHeight="1" x14ac:dyDescent="0.25">
      <c r="A107" s="64" t="s">
        <v>32</v>
      </c>
      <c r="B107" s="229">
        <v>0.56842700692989478</v>
      </c>
      <c r="C107" s="229">
        <v>0.46570703274829628</v>
      </c>
      <c r="D107" s="229">
        <v>0.48210082217833172</v>
      </c>
      <c r="E107" s="229">
        <v>0.49856718725339388</v>
      </c>
      <c r="F107" s="229">
        <v>0.44580933143397111</v>
      </c>
      <c r="G107" s="229">
        <v>0.38260213216552041</v>
      </c>
      <c r="H107" s="229">
        <v>0.35026094673257868</v>
      </c>
      <c r="I107" s="229">
        <v>0.30116739651293811</v>
      </c>
      <c r="J107" s="229">
        <v>0.25190499605478911</v>
      </c>
      <c r="K107" s="229">
        <v>0.30697566719185909</v>
      </c>
      <c r="L107" s="229">
        <v>0.39096296815491938</v>
      </c>
      <c r="M107" s="229">
        <v>0.50297434250227135</v>
      </c>
      <c r="N107" s="229">
        <v>0.47708866505600689</v>
      </c>
      <c r="O107" s="229">
        <v>0.45044527973532777</v>
      </c>
      <c r="P107" s="229">
        <v>0.55790369963513176</v>
      </c>
      <c r="Q107" s="229">
        <v>0.44466634665181082</v>
      </c>
      <c r="R107" s="229">
        <v>0.17260166575543751</v>
      </c>
      <c r="S107" s="229">
        <v>9.9430863574777234E-2</v>
      </c>
      <c r="T107" s="229">
        <v>3.6934925032193547E-2</v>
      </c>
      <c r="U107" s="229">
        <v>4.0700058750811209E-2</v>
      </c>
      <c r="V107" s="229">
        <v>2.952245296436016E-3</v>
      </c>
      <c r="W107" s="229">
        <v>5.3504483421493313E-3</v>
      </c>
      <c r="X107" s="229">
        <v>4.9830410091130043E-3</v>
      </c>
      <c r="Y107" s="229">
        <v>1.813475195463619E-3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2.105706783847567E-2</v>
      </c>
      <c r="H108" s="229">
        <v>3.6424566027629307E-2</v>
      </c>
      <c r="I108" s="229">
        <v>2.4984651459895261E-2</v>
      </c>
      <c r="J108" s="229">
        <v>2.8754933082578461E-2</v>
      </c>
      <c r="K108" s="229">
        <v>3.4997146916261448E-2</v>
      </c>
      <c r="L108" s="229">
        <v>2.9776540665731519E-2</v>
      </c>
      <c r="M108" s="229">
        <v>5.826121958567796E-2</v>
      </c>
      <c r="N108" s="229">
        <v>4.9206295820577763E-2</v>
      </c>
      <c r="O108" s="229">
        <v>4.8992173113454017E-2</v>
      </c>
      <c r="P108" s="229">
        <v>5.0466719099226703E-2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3.2940491276012471</v>
      </c>
      <c r="C109" s="229">
        <v>3.873307662959625</v>
      </c>
      <c r="D109" s="229">
        <v>4.1460669171825861</v>
      </c>
      <c r="E109" s="229">
        <v>4.5407731918534511</v>
      </c>
      <c r="F109" s="229">
        <v>4.3607041717640316</v>
      </c>
      <c r="G109" s="229">
        <v>4.5580945676693574</v>
      </c>
      <c r="H109" s="229">
        <v>4.4947262372335706</v>
      </c>
      <c r="I109" s="229">
        <v>5.1864655171246037</v>
      </c>
      <c r="J109" s="229">
        <v>4.4986285963366246</v>
      </c>
      <c r="K109" s="229">
        <v>5.7738945467693066</v>
      </c>
      <c r="L109" s="229">
        <v>6.598325970633069</v>
      </c>
      <c r="M109" s="229">
        <v>7.3933971347177554</v>
      </c>
      <c r="N109" s="229">
        <v>7.4226079306616564</v>
      </c>
      <c r="O109" s="229">
        <v>6.505515573032957</v>
      </c>
      <c r="P109" s="229">
        <v>9.7854609168351541</v>
      </c>
      <c r="Q109" s="229">
        <v>10.07149463321811</v>
      </c>
      <c r="R109" s="229">
        <v>9.8930817872588523</v>
      </c>
      <c r="S109" s="229">
        <v>10.107580816912339</v>
      </c>
      <c r="T109" s="229">
        <v>11.67457530929693</v>
      </c>
      <c r="U109" s="229">
        <v>10.86044218026086</v>
      </c>
      <c r="V109" s="229">
        <v>8.7734807735454332</v>
      </c>
      <c r="W109" s="229">
        <v>10.95192073652758</v>
      </c>
      <c r="X109" s="229">
        <v>12.102572967807649</v>
      </c>
      <c r="Y109" s="229">
        <v>10.659960326644111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9.8178832516117198E-2</v>
      </c>
      <c r="O111" s="229">
        <v>8.1170338630464069</v>
      </c>
      <c r="P111" s="229">
        <v>2.5132699396897391</v>
      </c>
      <c r="Q111" s="229">
        <v>2.6852737215719031</v>
      </c>
      <c r="R111" s="229">
        <v>2.5855767794296902</v>
      </c>
      <c r="S111" s="229">
        <v>2.6032206571362142</v>
      </c>
      <c r="T111" s="229">
        <v>0.58264315697700952</v>
      </c>
      <c r="U111" s="229">
        <v>7.0526343279199888E-4</v>
      </c>
      <c r="V111" s="229">
        <v>0.58311797898804296</v>
      </c>
      <c r="W111" s="229">
        <v>0.42490246479957422</v>
      </c>
      <c r="X111" s="229">
        <v>0.61239509832815042</v>
      </c>
      <c r="Y111" s="229">
        <v>0.58282317078426715</v>
      </c>
      <c r="DA111" s="73" t="s">
        <v>588</v>
      </c>
    </row>
    <row r="112" spans="1:105" ht="12" customHeight="1" x14ac:dyDescent="0.25">
      <c r="A112" s="64" t="s">
        <v>39</v>
      </c>
      <c r="B112" s="229">
        <v>0.47732820550538729</v>
      </c>
      <c r="C112" s="229">
        <v>0.43903646608832658</v>
      </c>
      <c r="D112" s="229">
        <v>0.52211238541209792</v>
      </c>
      <c r="E112" s="229">
        <v>0.69291279427140562</v>
      </c>
      <c r="F112" s="229">
        <v>0.82223706649073924</v>
      </c>
      <c r="G112" s="229">
        <v>0.94691584266561124</v>
      </c>
      <c r="H112" s="229">
        <v>0.92996096936770323</v>
      </c>
      <c r="I112" s="229">
        <v>0.99192661209663335</v>
      </c>
      <c r="J112" s="229">
        <v>1.021619428591058</v>
      </c>
      <c r="K112" s="229">
        <v>2.0945448610462409</v>
      </c>
      <c r="L112" s="229">
        <v>2.4121659954372281</v>
      </c>
      <c r="M112" s="229">
        <v>2.2930006688461511</v>
      </c>
      <c r="N112" s="229">
        <v>2.2703855019352099</v>
      </c>
      <c r="O112" s="229">
        <v>1.4001493954745661</v>
      </c>
      <c r="P112" s="229">
        <v>0.69810776501249794</v>
      </c>
      <c r="Q112" s="229">
        <v>0.82541347928557485</v>
      </c>
      <c r="R112" s="229">
        <v>0.81518011468392537</v>
      </c>
      <c r="S112" s="229">
        <v>0.78168511670518748</v>
      </c>
      <c r="T112" s="229">
        <v>0.99630395894008317</v>
      </c>
      <c r="U112" s="229">
        <v>1.103612814066633</v>
      </c>
      <c r="V112" s="229">
        <v>0.7166856811848753</v>
      </c>
      <c r="W112" s="229">
        <v>0.81695395726068698</v>
      </c>
      <c r="X112" s="229">
        <v>1.108667909736474</v>
      </c>
      <c r="Y112" s="229">
        <v>1.7800689043993609</v>
      </c>
      <c r="DA112" s="73" t="s">
        <v>589</v>
      </c>
    </row>
    <row r="113" spans="1:105" ht="12" customHeight="1" x14ac:dyDescent="0.25">
      <c r="A113" s="61" t="s">
        <v>545</v>
      </c>
      <c r="B113" s="263">
        <v>1.7970671496368329</v>
      </c>
      <c r="C113" s="263">
        <v>1.8100534494268981</v>
      </c>
      <c r="D113" s="263">
        <v>1.992984040191196</v>
      </c>
      <c r="E113" s="263">
        <v>2.1712937226313072</v>
      </c>
      <c r="F113" s="263">
        <v>2.1407554037640568</v>
      </c>
      <c r="G113" s="263">
        <v>2.2012167355000281</v>
      </c>
      <c r="H113" s="263">
        <v>2.1685017222590721</v>
      </c>
      <c r="I113" s="263">
        <v>2.2977230240482061</v>
      </c>
      <c r="J113" s="263">
        <v>1.923769265039752</v>
      </c>
      <c r="K113" s="263">
        <v>2.6312557848654818</v>
      </c>
      <c r="L113" s="263">
        <v>3.0588347737528832</v>
      </c>
      <c r="M113" s="263">
        <v>3.5521180122196458</v>
      </c>
      <c r="N113" s="263">
        <v>3.6567872886236481</v>
      </c>
      <c r="O113" s="263">
        <v>4.4892296102273059</v>
      </c>
      <c r="P113" s="263">
        <v>4.5966520916402258</v>
      </c>
      <c r="Q113" s="263">
        <v>4.4286687866372709</v>
      </c>
      <c r="R113" s="263">
        <v>4.247927966379426</v>
      </c>
      <c r="S113" s="263">
        <v>4.339671423922888</v>
      </c>
      <c r="T113" s="263">
        <v>4.1848138640025381</v>
      </c>
      <c r="U113" s="263">
        <v>4.1339274163769284</v>
      </c>
      <c r="V113" s="263">
        <v>3.4948220806903501</v>
      </c>
      <c r="W113" s="263">
        <v>4.2743477099295966</v>
      </c>
      <c r="X113" s="263">
        <v>4.6211891283350406</v>
      </c>
      <c r="Y113" s="263">
        <v>4.2408237875873853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105.8568592903673</v>
      </c>
      <c r="C115" s="223">
        <v>108.01866977126529</v>
      </c>
      <c r="D115" s="223">
        <v>109.2121988005879</v>
      </c>
      <c r="E115" s="223">
        <v>112.9858963162358</v>
      </c>
      <c r="F115" s="223">
        <v>125.2001737113136</v>
      </c>
      <c r="G115" s="223">
        <v>126.2586921463342</v>
      </c>
      <c r="H115" s="223">
        <v>131.5296427807443</v>
      </c>
      <c r="I115" s="223">
        <v>145.31531656700861</v>
      </c>
      <c r="J115" s="223">
        <v>150.37629262572079</v>
      </c>
      <c r="K115" s="223">
        <v>125.89770150078439</v>
      </c>
      <c r="L115" s="223">
        <v>129.92804682767189</v>
      </c>
      <c r="M115" s="223">
        <v>139.74243150751411</v>
      </c>
      <c r="N115" s="223">
        <v>138.49611716688699</v>
      </c>
      <c r="O115" s="223">
        <v>136.5347135349956</v>
      </c>
      <c r="P115" s="223">
        <v>134.8597012247547</v>
      </c>
      <c r="Q115" s="223">
        <v>134.58349733802481</v>
      </c>
      <c r="R115" s="223">
        <v>149.08024051412141</v>
      </c>
      <c r="S115" s="223">
        <v>146.9069013105686</v>
      </c>
      <c r="T115" s="223">
        <v>163.20020574793929</v>
      </c>
      <c r="U115" s="223">
        <v>154.12138327552569</v>
      </c>
      <c r="V115" s="223">
        <v>143.76450422009671</v>
      </c>
      <c r="W115" s="223">
        <v>159.61408207648159</v>
      </c>
      <c r="X115" s="223">
        <v>150.33149252476031</v>
      </c>
      <c r="Y115" s="223">
        <v>136.23096313801261</v>
      </c>
      <c r="DA115" s="89" t="s">
        <v>591</v>
      </c>
    </row>
    <row r="116" spans="1:105" ht="12" customHeight="1" x14ac:dyDescent="0.25">
      <c r="A116" s="55" t="s">
        <v>91</v>
      </c>
      <c r="B116" s="259">
        <v>0.16674304252234701</v>
      </c>
      <c r="C116" s="259">
        <v>0.17014827161529331</v>
      </c>
      <c r="D116" s="259">
        <v>0.17202828830028449</v>
      </c>
      <c r="E116" s="259">
        <v>0.17797252100791769</v>
      </c>
      <c r="F116" s="259">
        <v>0.19721214127174341</v>
      </c>
      <c r="G116" s="259">
        <v>0.1988794926895549</v>
      </c>
      <c r="H116" s="259">
        <v>0.2071821605720017</v>
      </c>
      <c r="I116" s="259">
        <v>0.22889700461471699</v>
      </c>
      <c r="J116" s="259">
        <v>0.2368689258659227</v>
      </c>
      <c r="K116" s="259">
        <v>0.19831086937166281</v>
      </c>
      <c r="L116" s="259">
        <v>0.20465936720858921</v>
      </c>
      <c r="M116" s="259">
        <v>0.22011873727646911</v>
      </c>
      <c r="N116" s="259">
        <v>0.21815557450661929</v>
      </c>
      <c r="O116" s="259">
        <v>0.21506602120432661</v>
      </c>
      <c r="P116" s="259">
        <v>0.2124275842552126</v>
      </c>
      <c r="Q116" s="259">
        <v>0.21199251489143831</v>
      </c>
      <c r="R116" s="259">
        <v>0.23482741741972971</v>
      </c>
      <c r="S116" s="259">
        <v>0.23140402857501191</v>
      </c>
      <c r="T116" s="259">
        <v>0.25706882888002369</v>
      </c>
      <c r="U116" s="259">
        <v>0.2427680977633653</v>
      </c>
      <c r="V116" s="259">
        <v>0.22645420430080671</v>
      </c>
      <c r="W116" s="259">
        <v>0.25142005773897341</v>
      </c>
      <c r="X116" s="259">
        <v>0.23679835788204159</v>
      </c>
      <c r="Y116" s="259">
        <v>0.21458756127531359</v>
      </c>
      <c r="DA116" s="67" t="s">
        <v>592</v>
      </c>
    </row>
    <row r="117" spans="1:105" ht="12" customHeight="1" x14ac:dyDescent="0.25">
      <c r="A117" s="173" t="s">
        <v>92</v>
      </c>
      <c r="B117" s="224">
        <v>8.3228269439310776E-2</v>
      </c>
      <c r="C117" s="224">
        <v>8.4927958494776759E-2</v>
      </c>
      <c r="D117" s="224">
        <v>8.5866351682533731E-2</v>
      </c>
      <c r="E117" s="224">
        <v>8.8833361243574674E-2</v>
      </c>
      <c r="F117" s="224">
        <v>9.8436642286099163E-2</v>
      </c>
      <c r="G117" s="224">
        <v>9.9268885544662913E-2</v>
      </c>
      <c r="H117" s="224">
        <v>0.10341308652080131</v>
      </c>
      <c r="I117" s="224">
        <v>0.1142518529453585</v>
      </c>
      <c r="J117" s="224">
        <v>0.1182309647560081</v>
      </c>
      <c r="K117" s="224">
        <v>9.8985062399810211E-2</v>
      </c>
      <c r="L117" s="224">
        <v>0.1021538572143571</v>
      </c>
      <c r="M117" s="224">
        <v>0.1098702608370096</v>
      </c>
      <c r="N117" s="224">
        <v>0.1088903660390579</v>
      </c>
      <c r="O117" s="224">
        <v>0.107348243676406</v>
      </c>
      <c r="P117" s="224">
        <v>0.10603129192850889</v>
      </c>
      <c r="Q117" s="224">
        <v>0.1058141310222111</v>
      </c>
      <c r="R117" s="224">
        <v>0.1172119644280057</v>
      </c>
      <c r="S117" s="224">
        <v>0.1155032110980098</v>
      </c>
      <c r="T117" s="224">
        <v>0.12831356217820769</v>
      </c>
      <c r="U117" s="224">
        <v>0.12117548262447241</v>
      </c>
      <c r="V117" s="224">
        <v>0.1130325514402578</v>
      </c>
      <c r="W117" s="224">
        <v>0.1254940295643337</v>
      </c>
      <c r="X117" s="224">
        <v>0.11819574139023881</v>
      </c>
      <c r="Y117" s="224">
        <v>0.1071094247650714</v>
      </c>
      <c r="DA117" s="177" t="s">
        <v>593</v>
      </c>
    </row>
    <row r="118" spans="1:105" ht="12" customHeight="1" x14ac:dyDescent="0.25">
      <c r="A118" s="173" t="s">
        <v>93</v>
      </c>
      <c r="B118" s="224">
        <v>2.115713831055035</v>
      </c>
      <c r="C118" s="224">
        <v>2.1589209728996019</v>
      </c>
      <c r="D118" s="224">
        <v>2.1827755052559801</v>
      </c>
      <c r="E118" s="224">
        <v>2.2581987143104971</v>
      </c>
      <c r="F118" s="224">
        <v>2.502320028643402</v>
      </c>
      <c r="G118" s="224">
        <v>2.5234761644708992</v>
      </c>
      <c r="H118" s="224">
        <v>2.628824303786486</v>
      </c>
      <c r="I118" s="224">
        <v>2.9043524168963248</v>
      </c>
      <c r="J118" s="224">
        <v>3.0055038880229068</v>
      </c>
      <c r="K118" s="224">
        <v>2.5162612054529632</v>
      </c>
      <c r="L118" s="224">
        <v>2.59681391983808</v>
      </c>
      <c r="M118" s="224">
        <v>2.7929696489002289</v>
      </c>
      <c r="N118" s="224">
        <v>2.7680601200710022</v>
      </c>
      <c r="O118" s="224">
        <v>2.7288584205304258</v>
      </c>
      <c r="P118" s="224">
        <v>2.6953806965956542</v>
      </c>
      <c r="Q118" s="224">
        <v>2.6898603327083142</v>
      </c>
      <c r="R118" s="224">
        <v>2.9796002725527311</v>
      </c>
      <c r="S118" s="224">
        <v>2.9361627112711042</v>
      </c>
      <c r="T118" s="224">
        <v>3.2618097197170601</v>
      </c>
      <c r="U118" s="224">
        <v>3.0803553444098668</v>
      </c>
      <c r="V118" s="224">
        <v>2.8733570222311902</v>
      </c>
      <c r="W118" s="224">
        <v>3.1901354654225642</v>
      </c>
      <c r="X118" s="224">
        <v>3.0046084883872251</v>
      </c>
      <c r="Y118" s="224">
        <v>2.7227874968258732</v>
      </c>
      <c r="DA118" s="177" t="s">
        <v>594</v>
      </c>
    </row>
    <row r="119" spans="1:105" ht="12" customHeight="1" x14ac:dyDescent="0.25">
      <c r="A119" s="173" t="s">
        <v>94</v>
      </c>
      <c r="B119" s="224">
        <v>5.5581014174115637E-2</v>
      </c>
      <c r="C119" s="224">
        <v>5.6716090538431137E-2</v>
      </c>
      <c r="D119" s="224">
        <v>5.7342762766761507E-2</v>
      </c>
      <c r="E119" s="224">
        <v>5.932417366930591E-2</v>
      </c>
      <c r="F119" s="224">
        <v>6.5737380423914499E-2</v>
      </c>
      <c r="G119" s="224">
        <v>6.6293164229851653E-2</v>
      </c>
      <c r="H119" s="224">
        <v>6.9060720190667238E-2</v>
      </c>
      <c r="I119" s="224">
        <v>7.6299001538239028E-2</v>
      </c>
      <c r="J119" s="224">
        <v>7.8956308621974253E-2</v>
      </c>
      <c r="K119" s="224">
        <v>6.6103623123887609E-2</v>
      </c>
      <c r="L119" s="224">
        <v>6.8219789069529732E-2</v>
      </c>
      <c r="M119" s="224">
        <v>7.3372912425489711E-2</v>
      </c>
      <c r="N119" s="224">
        <v>7.2718524835539797E-2</v>
      </c>
      <c r="O119" s="224">
        <v>7.1688673734775527E-2</v>
      </c>
      <c r="P119" s="224">
        <v>7.0809194751737553E-2</v>
      </c>
      <c r="Q119" s="224">
        <v>7.0664171630479486E-2</v>
      </c>
      <c r="R119" s="224">
        <v>7.8275805806576615E-2</v>
      </c>
      <c r="S119" s="224">
        <v>7.7134676191670651E-2</v>
      </c>
      <c r="T119" s="224">
        <v>8.5689609626674601E-2</v>
      </c>
      <c r="U119" s="224">
        <v>8.0922699254455124E-2</v>
      </c>
      <c r="V119" s="224">
        <v>7.5484734766935582E-2</v>
      </c>
      <c r="W119" s="224">
        <v>8.3806685912991147E-2</v>
      </c>
      <c r="X119" s="224">
        <v>7.8932785960680554E-2</v>
      </c>
      <c r="Y119" s="224">
        <v>7.1529187091771237E-2</v>
      </c>
      <c r="DA119" s="177" t="s">
        <v>595</v>
      </c>
    </row>
    <row r="120" spans="1:105" ht="12" customHeight="1" x14ac:dyDescent="0.25">
      <c r="A120" s="56" t="s">
        <v>95</v>
      </c>
      <c r="B120" s="260">
        <v>0.27604840678994769</v>
      </c>
      <c r="C120" s="260">
        <v>0.28267194200388668</v>
      </c>
      <c r="D120" s="260">
        <v>0.28474432511461251</v>
      </c>
      <c r="E120" s="260">
        <v>0.29486778029379002</v>
      </c>
      <c r="F120" s="260">
        <v>0.32621211633823022</v>
      </c>
      <c r="G120" s="260">
        <v>0.35351331359859262</v>
      </c>
      <c r="H120" s="260">
        <v>0.36785048526361308</v>
      </c>
      <c r="I120" s="260">
        <v>0.40862159685983068</v>
      </c>
      <c r="J120" s="260">
        <v>0.40546324690951618</v>
      </c>
      <c r="K120" s="260">
        <v>0.34538144028938622</v>
      </c>
      <c r="L120" s="260">
        <v>0.35587100674271871</v>
      </c>
      <c r="M120" s="260">
        <v>0.39344340454944049</v>
      </c>
      <c r="N120" s="260">
        <v>0.39369976155939862</v>
      </c>
      <c r="O120" s="260">
        <v>0.38255146579773902</v>
      </c>
      <c r="P120" s="260">
        <v>0.4031290682594425</v>
      </c>
      <c r="Q120" s="260">
        <v>0.3865515189322799</v>
      </c>
      <c r="R120" s="260">
        <v>0.43568322203104859</v>
      </c>
      <c r="S120" s="260">
        <v>0.44229467878683631</v>
      </c>
      <c r="T120" s="260">
        <v>0.51678082430432259</v>
      </c>
      <c r="U120" s="260">
        <v>0.47860567119811448</v>
      </c>
      <c r="V120" s="260">
        <v>0.45425295557051137</v>
      </c>
      <c r="W120" s="260">
        <v>0.51575448265978041</v>
      </c>
      <c r="X120" s="260">
        <v>0.5013813569335871</v>
      </c>
      <c r="Y120" s="260">
        <v>0.47678538091210182</v>
      </c>
      <c r="DA120" s="68" t="s">
        <v>596</v>
      </c>
    </row>
    <row r="121" spans="1:105" ht="12" customHeight="1" x14ac:dyDescent="0.25">
      <c r="A121" s="37" t="s">
        <v>159</v>
      </c>
      <c r="B121" s="226">
        <v>4.6506332105524127E-3</v>
      </c>
      <c r="C121" s="226">
        <v>1.112448873914011E-2</v>
      </c>
      <c r="D121" s="226">
        <v>6.6403189201125071E-3</v>
      </c>
      <c r="E121" s="226">
        <v>2.1918638520363369E-3</v>
      </c>
      <c r="F121" s="226">
        <v>2.2369634591949388E-3</v>
      </c>
      <c r="G121" s="226">
        <v>1.7701564561471981E-3</v>
      </c>
      <c r="H121" s="226">
        <v>1.80100123194667E-3</v>
      </c>
      <c r="I121" s="226">
        <v>1.4374206389087341E-3</v>
      </c>
      <c r="J121" s="226">
        <v>1.1631537880320141E-3</v>
      </c>
      <c r="K121" s="226">
        <v>1.076367388712775E-3</v>
      </c>
      <c r="L121" s="226">
        <v>8.8670362593431965E-4</v>
      </c>
      <c r="M121" s="226">
        <v>8.529613478885081E-4</v>
      </c>
      <c r="N121" s="226">
        <v>3.2620495263075832E-4</v>
      </c>
      <c r="O121" s="226">
        <v>6.8165233510635915E-4</v>
      </c>
      <c r="P121" s="226">
        <v>7.2408787999800133E-4</v>
      </c>
      <c r="Q121" s="226">
        <v>4.3879181121692159E-5</v>
      </c>
      <c r="R121" s="226">
        <v>6.0483982264394433E-5</v>
      </c>
      <c r="S121" s="226">
        <v>5.6377909107910838E-5</v>
      </c>
      <c r="T121" s="226">
        <v>2.4472599503785078E-4</v>
      </c>
      <c r="U121" s="226">
        <v>2.026455691197791E-4</v>
      </c>
      <c r="V121" s="226">
        <v>6.7790560635047243E-5</v>
      </c>
      <c r="W121" s="226">
        <v>5.3751124912505043E-5</v>
      </c>
      <c r="X121" s="226">
        <v>1.009861915315878E-4</v>
      </c>
      <c r="Y121" s="226">
        <v>9.3783938391879304E-5</v>
      </c>
      <c r="DA121" s="69" t="s">
        <v>597</v>
      </c>
    </row>
    <row r="122" spans="1:105" ht="12" customHeight="1" x14ac:dyDescent="0.25">
      <c r="A122" s="37" t="s">
        <v>35</v>
      </c>
      <c r="B122" s="226">
        <v>0.12541923400903079</v>
      </c>
      <c r="C122" s="226">
        <v>0.1349296208350719</v>
      </c>
      <c r="D122" s="226">
        <v>0.13795599068616279</v>
      </c>
      <c r="E122" s="226">
        <v>0.14453875515152551</v>
      </c>
      <c r="F122" s="226">
        <v>0.15772012950375619</v>
      </c>
      <c r="G122" s="226">
        <v>0.1479921905894544</v>
      </c>
      <c r="H122" s="226">
        <v>0.15363472150602739</v>
      </c>
      <c r="I122" s="226">
        <v>0.17808585015812081</v>
      </c>
      <c r="J122" s="226">
        <v>0.19894491884147561</v>
      </c>
      <c r="K122" s="226">
        <v>0.16307349016896991</v>
      </c>
      <c r="L122" s="226">
        <v>0.16549238868005309</v>
      </c>
      <c r="M122" s="226">
        <v>0.1659830064175348</v>
      </c>
      <c r="N122" s="226">
        <v>0.15929145134714989</v>
      </c>
      <c r="O122" s="226">
        <v>0.1601192104155644</v>
      </c>
      <c r="P122" s="226">
        <v>0.15441177260270381</v>
      </c>
      <c r="Q122" s="226">
        <v>0.1684575111810237</v>
      </c>
      <c r="R122" s="226">
        <v>0.18321683142365161</v>
      </c>
      <c r="S122" s="226">
        <v>0.17307033102774089</v>
      </c>
      <c r="T122" s="226">
        <v>0.19516759627625321</v>
      </c>
      <c r="U122" s="226">
        <v>0.17889930962860259</v>
      </c>
      <c r="V122" s="226">
        <v>0.16118025309365411</v>
      </c>
      <c r="W122" s="226">
        <v>0.1731890968805288</v>
      </c>
      <c r="X122" s="226">
        <v>0.16426523582790381</v>
      </c>
      <c r="Y122" s="226">
        <v>0.14212356082287961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4.7209457539862117E-2</v>
      </c>
      <c r="H124" s="226">
        <v>4.8130484616491408E-2</v>
      </c>
      <c r="I124" s="226">
        <v>5.7541688254247859E-2</v>
      </c>
      <c r="J124" s="226">
        <v>2.7841511253638769E-2</v>
      </c>
      <c r="K124" s="226">
        <v>3.8125863293607003E-2</v>
      </c>
      <c r="L124" s="226">
        <v>3.7161362196927027E-2</v>
      </c>
      <c r="M124" s="226">
        <v>5.8586792382547333E-2</v>
      </c>
      <c r="N124" s="226">
        <v>6.4834545710824143E-2</v>
      </c>
      <c r="O124" s="226">
        <v>7.2290857587639382E-2</v>
      </c>
      <c r="P124" s="226">
        <v>9.9989680714008752E-2</v>
      </c>
      <c r="Q124" s="226">
        <v>7.1824625986511362E-2</v>
      </c>
      <c r="R124" s="226">
        <v>9.2840784292720996E-2</v>
      </c>
      <c r="S124" s="226">
        <v>0.1134277869094773</v>
      </c>
      <c r="T124" s="226">
        <v>0.16499342570049069</v>
      </c>
      <c r="U124" s="226">
        <v>0.13953751498366321</v>
      </c>
      <c r="V124" s="226">
        <v>0.14444230204316211</v>
      </c>
      <c r="W124" s="226">
        <v>0.17694830776734541</v>
      </c>
      <c r="X124" s="226">
        <v>0.194327284177717</v>
      </c>
      <c r="Y124" s="226">
        <v>0.2138544007161742</v>
      </c>
      <c r="DA124" s="69" t="s">
        <v>600</v>
      </c>
    </row>
    <row r="125" spans="1:105" ht="12" customHeight="1" x14ac:dyDescent="0.25">
      <c r="A125" s="37" t="s">
        <v>40</v>
      </c>
      <c r="B125" s="226">
        <v>0.14597853957036441</v>
      </c>
      <c r="C125" s="226">
        <v>0.13661783242967471</v>
      </c>
      <c r="D125" s="226">
        <v>0.14014801550833719</v>
      </c>
      <c r="E125" s="226">
        <v>0.14813716129022819</v>
      </c>
      <c r="F125" s="226">
        <v>0.16625502337527909</v>
      </c>
      <c r="G125" s="226">
        <v>0.15654150901312891</v>
      </c>
      <c r="H125" s="226">
        <v>0.1642842779091476</v>
      </c>
      <c r="I125" s="226">
        <v>0.17155663780855329</v>
      </c>
      <c r="J125" s="226">
        <v>0.17751366302636981</v>
      </c>
      <c r="K125" s="226">
        <v>0.1431057194380965</v>
      </c>
      <c r="L125" s="226">
        <v>0.15233055223980421</v>
      </c>
      <c r="M125" s="226">
        <v>0.16802064440146991</v>
      </c>
      <c r="N125" s="226">
        <v>0.16924755954879381</v>
      </c>
      <c r="O125" s="226">
        <v>0.14945974545942889</v>
      </c>
      <c r="P125" s="226">
        <v>0.1480035270627319</v>
      </c>
      <c r="Q125" s="226">
        <v>0.1462255025836231</v>
      </c>
      <c r="R125" s="226">
        <v>0.15956512233241171</v>
      </c>
      <c r="S125" s="226">
        <v>0.15574018294051009</v>
      </c>
      <c r="T125" s="226">
        <v>0.15637507633254069</v>
      </c>
      <c r="U125" s="226">
        <v>0.15996620101672901</v>
      </c>
      <c r="V125" s="226">
        <v>0.14856260987306019</v>
      </c>
      <c r="W125" s="226">
        <v>0.16556332688699379</v>
      </c>
      <c r="X125" s="226">
        <v>0.1426878507364347</v>
      </c>
      <c r="Y125" s="226">
        <v>0.1207136354346561</v>
      </c>
      <c r="DA125" s="69" t="s">
        <v>601</v>
      </c>
    </row>
    <row r="126" spans="1:105" ht="12" customHeight="1" x14ac:dyDescent="0.25">
      <c r="A126" s="57" t="s">
        <v>602</v>
      </c>
      <c r="B126" s="294">
        <v>59.455018686516979</v>
      </c>
      <c r="C126" s="294">
        <v>60.627444024644042</v>
      </c>
      <c r="D126" s="294">
        <v>61.353637213651332</v>
      </c>
      <c r="E126" s="294">
        <v>63.398786901728222</v>
      </c>
      <c r="F126" s="294">
        <v>70.190408803523496</v>
      </c>
      <c r="G126" s="294">
        <v>70.684906171213299</v>
      </c>
      <c r="H126" s="294">
        <v>73.617841623848051</v>
      </c>
      <c r="I126" s="294">
        <v>81.348095011036037</v>
      </c>
      <c r="J126" s="294">
        <v>84.057178587526295</v>
      </c>
      <c r="K126" s="294">
        <v>70.16867299753477</v>
      </c>
      <c r="L126" s="294">
        <v>72.375664100226004</v>
      </c>
      <c r="M126" s="294">
        <v>77.981765377284972</v>
      </c>
      <c r="N126" s="294">
        <v>77.275473515834591</v>
      </c>
      <c r="O126" s="294">
        <v>74.229962305271243</v>
      </c>
      <c r="P126" s="294">
        <v>75.252744105664107</v>
      </c>
      <c r="Q126" s="294">
        <v>75.020925944444684</v>
      </c>
      <c r="R126" s="294">
        <v>83.071333383040155</v>
      </c>
      <c r="S126" s="294">
        <v>81.843678785461989</v>
      </c>
      <c r="T126" s="294">
        <v>91.411123340216562</v>
      </c>
      <c r="U126" s="294">
        <v>86.500663160626289</v>
      </c>
      <c r="V126" s="294">
        <v>80.569262785431647</v>
      </c>
      <c r="W126" s="294">
        <v>89.493355522442485</v>
      </c>
      <c r="X126" s="294">
        <v>84.239742339026321</v>
      </c>
      <c r="Y126" s="294">
        <v>76.170846491797221</v>
      </c>
      <c r="DA126" s="70" t="s">
        <v>603</v>
      </c>
    </row>
    <row r="127" spans="1:105" ht="12" customHeight="1" x14ac:dyDescent="0.25">
      <c r="A127" s="60" t="s">
        <v>604</v>
      </c>
      <c r="B127" s="262">
        <v>32.612146562746361</v>
      </c>
      <c r="C127" s="262">
        <v>34.41372157033409</v>
      </c>
      <c r="D127" s="262">
        <v>34.934721654064703</v>
      </c>
      <c r="E127" s="262">
        <v>35.36817607179492</v>
      </c>
      <c r="F127" s="262">
        <v>38.396854652452333</v>
      </c>
      <c r="G127" s="262">
        <v>37.864961821407128</v>
      </c>
      <c r="H127" s="262">
        <v>39.069432914027182</v>
      </c>
      <c r="I127" s="262">
        <v>44.670160969671883</v>
      </c>
      <c r="J127" s="262">
        <v>47.203769865145119</v>
      </c>
      <c r="K127" s="262">
        <v>39.863269166093758</v>
      </c>
      <c r="L127" s="262">
        <v>39.826447739363488</v>
      </c>
      <c r="M127" s="262">
        <v>41.251176396692237</v>
      </c>
      <c r="N127" s="262">
        <v>39.808239887268869</v>
      </c>
      <c r="O127" s="262">
        <v>40.876839607247817</v>
      </c>
      <c r="P127" s="262">
        <v>40.784314375192217</v>
      </c>
      <c r="Q127" s="262">
        <v>41.991454518185442</v>
      </c>
      <c r="R127" s="262">
        <v>45.816138894384913</v>
      </c>
      <c r="S127" s="262">
        <v>44.043238487782503</v>
      </c>
      <c r="T127" s="262">
        <v>51.744782381558053</v>
      </c>
      <c r="U127" s="262">
        <v>47.129923515714403</v>
      </c>
      <c r="V127" s="262">
        <v>43.460081963981587</v>
      </c>
      <c r="W127" s="262">
        <v>46.798520525303978</v>
      </c>
      <c r="X127" s="262">
        <v>46.449457464567928</v>
      </c>
      <c r="Y127" s="262">
        <v>42.75543165760827</v>
      </c>
      <c r="DA127" s="72" t="s">
        <v>605</v>
      </c>
    </row>
    <row r="128" spans="1:105" ht="12" customHeight="1" x14ac:dyDescent="0.25">
      <c r="A128" s="59" t="s">
        <v>28</v>
      </c>
      <c r="B128" s="230">
        <v>2.8715004858445332</v>
      </c>
      <c r="C128" s="230">
        <v>1.436179140152426</v>
      </c>
      <c r="D128" s="230">
        <v>2.8545969743799211</v>
      </c>
      <c r="E128" s="230">
        <v>2.3658215031505891</v>
      </c>
      <c r="F128" s="230">
        <v>2.880074483786542</v>
      </c>
      <c r="G128" s="230">
        <v>2.2044520276304809</v>
      </c>
      <c r="H128" s="230">
        <v>2.0928095694240541</v>
      </c>
      <c r="I128" s="230">
        <v>2.371804940334711</v>
      </c>
      <c r="J128" s="230">
        <v>2.433346837077448</v>
      </c>
      <c r="K128" s="230">
        <v>2.6546293542899111</v>
      </c>
      <c r="L128" s="230">
        <v>1.912775516849001</v>
      </c>
      <c r="M128" s="230">
        <v>2.0184096269258309</v>
      </c>
      <c r="N128" s="230">
        <v>1.891117863769662</v>
      </c>
      <c r="O128" s="230">
        <v>2.2709840751224042</v>
      </c>
      <c r="P128" s="230">
        <v>2.373171848761841</v>
      </c>
      <c r="Q128" s="230">
        <v>2.051842647871672</v>
      </c>
      <c r="R128" s="230">
        <v>2.1234064264123989</v>
      </c>
      <c r="S128" s="230">
        <v>1.479146280087168</v>
      </c>
      <c r="T128" s="230">
        <v>1.3074798549033071</v>
      </c>
      <c r="U128" s="230">
        <v>2.0068235100736822</v>
      </c>
      <c r="V128" s="230">
        <v>2.0165678040651671</v>
      </c>
      <c r="W128" s="230">
        <v>0.82928532201922567</v>
      </c>
      <c r="X128" s="230">
        <v>1.776644260671133</v>
      </c>
      <c r="Y128" s="230">
        <v>2.2226311149476441</v>
      </c>
      <c r="DA128" s="71" t="s">
        <v>606</v>
      </c>
    </row>
    <row r="129" spans="1:105" ht="12" customHeight="1" x14ac:dyDescent="0.25">
      <c r="A129" s="59" t="s">
        <v>31</v>
      </c>
      <c r="B129" s="230">
        <v>1.8434120705516881</v>
      </c>
      <c r="C129" s="230">
        <v>1.8403634514056999</v>
      </c>
      <c r="D129" s="230">
        <v>1.798754411362355</v>
      </c>
      <c r="E129" s="230">
        <v>2.2349500297839131</v>
      </c>
      <c r="F129" s="230">
        <v>1.844102172323191</v>
      </c>
      <c r="G129" s="230">
        <v>1.657439857009162</v>
      </c>
      <c r="H129" s="230">
        <v>1.771300528499983</v>
      </c>
      <c r="I129" s="230">
        <v>1.7063264628482551</v>
      </c>
      <c r="J129" s="230">
        <v>0.91342916883102088</v>
      </c>
      <c r="K129" s="230">
        <v>0.61069519718504295</v>
      </c>
      <c r="L129" s="230">
        <v>0.26739719926518118</v>
      </c>
      <c r="M129" s="230">
        <v>0.292671092284777</v>
      </c>
      <c r="N129" s="230">
        <v>0.31516681396192558</v>
      </c>
      <c r="O129" s="230">
        <v>0.24777992441291649</v>
      </c>
      <c r="P129" s="230">
        <v>0.2314144389498011</v>
      </c>
      <c r="Q129" s="230">
        <v>0.1984547965130877</v>
      </c>
      <c r="R129" s="230">
        <v>0.15490122417618821</v>
      </c>
      <c r="S129" s="230">
        <v>0.13045461593429511</v>
      </c>
      <c r="T129" s="230">
        <v>0.71209002547197264</v>
      </c>
      <c r="U129" s="230">
        <v>0.87767881465813391</v>
      </c>
      <c r="V129" s="230">
        <v>1.1521145307505929</v>
      </c>
      <c r="W129" s="230">
        <v>1.272215950029814</v>
      </c>
      <c r="X129" s="230">
        <v>1.123189222221306</v>
      </c>
      <c r="Y129" s="230">
        <v>1.1581310959698761</v>
      </c>
      <c r="DA129" s="71" t="s">
        <v>607</v>
      </c>
    </row>
    <row r="130" spans="1:105" ht="12" customHeight="1" x14ac:dyDescent="0.25">
      <c r="A130" s="59" t="s">
        <v>159</v>
      </c>
      <c r="B130" s="230">
        <v>0.85516921139799262</v>
      </c>
      <c r="C130" s="230">
        <v>2.134525596459206</v>
      </c>
      <c r="D130" s="230">
        <v>1.2517481906744641</v>
      </c>
      <c r="E130" s="230">
        <v>0.4147459158357848</v>
      </c>
      <c r="F130" s="230">
        <v>0.4277826764569026</v>
      </c>
      <c r="G130" s="230">
        <v>0.37112480100296408</v>
      </c>
      <c r="H130" s="230">
        <v>0.37874425623731511</v>
      </c>
      <c r="I130" s="230">
        <v>0.30731320021801889</v>
      </c>
      <c r="J130" s="230">
        <v>0.24148102870798119</v>
      </c>
      <c r="K130" s="230">
        <v>0.22794161207543259</v>
      </c>
      <c r="L130" s="230">
        <v>0.18946631351445939</v>
      </c>
      <c r="M130" s="230">
        <v>0.18646382887787019</v>
      </c>
      <c r="N130" s="230">
        <v>7.2213727651938522E-2</v>
      </c>
      <c r="O130" s="230">
        <v>0.1521161025686886</v>
      </c>
      <c r="P130" s="230">
        <v>0.16863227995788821</v>
      </c>
      <c r="Q130" s="230">
        <v>9.9114459068982107E-3</v>
      </c>
      <c r="R130" s="230">
        <v>1.4121773541552189E-2</v>
      </c>
      <c r="S130" s="230">
        <v>1.3683750379024719E-2</v>
      </c>
      <c r="T130" s="230">
        <v>6.207757008524202E-2</v>
      </c>
      <c r="U130" s="230">
        <v>4.9874947903372838E-2</v>
      </c>
      <c r="V130" s="230">
        <v>1.693327934089842E-2</v>
      </c>
      <c r="W130" s="230">
        <v>1.386113369548546E-2</v>
      </c>
      <c r="X130" s="230">
        <v>2.6745773565645631E-2</v>
      </c>
      <c r="Y130" s="230">
        <v>2.596085516656527E-2</v>
      </c>
      <c r="DA130" s="71" t="s">
        <v>608</v>
      </c>
    </row>
    <row r="131" spans="1:105" ht="12" customHeight="1" x14ac:dyDescent="0.25">
      <c r="A131" s="59" t="s">
        <v>32</v>
      </c>
      <c r="B131" s="230">
        <v>3.979685418681516</v>
      </c>
      <c r="C131" s="230">
        <v>3.1128587008167341</v>
      </c>
      <c r="D131" s="230">
        <v>3.0239190667477538</v>
      </c>
      <c r="E131" s="230">
        <v>3.0029405630317729</v>
      </c>
      <c r="F131" s="230">
        <v>3.0835000351688509</v>
      </c>
      <c r="G131" s="230">
        <v>2.6044209348546641</v>
      </c>
      <c r="H131" s="230">
        <v>2.5177342920955721</v>
      </c>
      <c r="I131" s="230">
        <v>2.2108700305264799</v>
      </c>
      <c r="J131" s="230">
        <v>2.3127855795186791</v>
      </c>
      <c r="K131" s="230">
        <v>1.836037531576064</v>
      </c>
      <c r="L131" s="230">
        <v>2.095238190754841</v>
      </c>
      <c r="M131" s="230">
        <v>2.4684860071310739</v>
      </c>
      <c r="N131" s="230">
        <v>2.2665445497230658</v>
      </c>
      <c r="O131" s="230">
        <v>2.474093009020041</v>
      </c>
      <c r="P131" s="230">
        <v>2.0502546090692841</v>
      </c>
      <c r="Q131" s="230">
        <v>1.6799997522955179</v>
      </c>
      <c r="R131" s="230">
        <v>0.74632435934313435</v>
      </c>
      <c r="S131" s="230">
        <v>0.41323090198026602</v>
      </c>
      <c r="T131" s="230">
        <v>0.1566240500876678</v>
      </c>
      <c r="U131" s="230">
        <v>0.16500668362810009</v>
      </c>
      <c r="V131" s="230">
        <v>1.35476569572716E-2</v>
      </c>
      <c r="W131" s="230">
        <v>2.1818838399556839E-2</v>
      </c>
      <c r="X131" s="230">
        <v>1.7912474391009389E-2</v>
      </c>
      <c r="Y131" s="230">
        <v>6.6928738435571896E-3</v>
      </c>
      <c r="DA131" s="71" t="s">
        <v>609</v>
      </c>
    </row>
    <row r="132" spans="1:105" ht="12" customHeight="1" x14ac:dyDescent="0.25">
      <c r="A132" s="59" t="s">
        <v>35</v>
      </c>
      <c r="B132" s="230">
        <v>23.062379376270631</v>
      </c>
      <c r="C132" s="230">
        <v>25.889794681500032</v>
      </c>
      <c r="D132" s="230">
        <v>26.005703010900199</v>
      </c>
      <c r="E132" s="230">
        <v>27.34971805999286</v>
      </c>
      <c r="F132" s="230">
        <v>30.161395284716839</v>
      </c>
      <c r="G132" s="230">
        <v>31.027524200909859</v>
      </c>
      <c r="H132" s="230">
        <v>32.308844267770247</v>
      </c>
      <c r="I132" s="230">
        <v>38.073846335744413</v>
      </c>
      <c r="J132" s="230">
        <v>41.302727251009991</v>
      </c>
      <c r="K132" s="230">
        <v>34.53396547096731</v>
      </c>
      <c r="L132" s="230">
        <v>35.361570518980002</v>
      </c>
      <c r="M132" s="230">
        <v>36.285145841472691</v>
      </c>
      <c r="N132" s="230">
        <v>35.26319693216228</v>
      </c>
      <c r="O132" s="230">
        <v>35.731866496123757</v>
      </c>
      <c r="P132" s="230">
        <v>35.960841198453409</v>
      </c>
      <c r="Q132" s="230">
        <v>38.051245875598248</v>
      </c>
      <c r="R132" s="230">
        <v>42.777385110911638</v>
      </c>
      <c r="S132" s="230">
        <v>42.00672293940174</v>
      </c>
      <c r="T132" s="230">
        <v>49.506510881009859</v>
      </c>
      <c r="U132" s="230">
        <v>44.030539559451107</v>
      </c>
      <c r="V132" s="230">
        <v>40.260918692867662</v>
      </c>
      <c r="W132" s="230">
        <v>44.661339281159897</v>
      </c>
      <c r="X132" s="230">
        <v>43.504965733718826</v>
      </c>
      <c r="Y132" s="230">
        <v>39.342015717680631</v>
      </c>
      <c r="DA132" s="71" t="s">
        <v>610</v>
      </c>
    </row>
    <row r="133" spans="1:105" ht="12" customHeight="1" x14ac:dyDescent="0.25">
      <c r="A133" s="60" t="s">
        <v>611</v>
      </c>
      <c r="B133" s="262">
        <v>26.842872123770618</v>
      </c>
      <c r="C133" s="262">
        <v>26.213722454309949</v>
      </c>
      <c r="D133" s="262">
        <v>26.41891555958664</v>
      </c>
      <c r="E133" s="262">
        <v>28.030610829933298</v>
      </c>
      <c r="F133" s="262">
        <v>31.793554151071159</v>
      </c>
      <c r="G133" s="262">
        <v>32.819944349806178</v>
      </c>
      <c r="H133" s="262">
        <v>34.548408709820883</v>
      </c>
      <c r="I133" s="262">
        <v>36.677934041364161</v>
      </c>
      <c r="J133" s="262">
        <v>36.853408722381168</v>
      </c>
      <c r="K133" s="262">
        <v>30.305403831441009</v>
      </c>
      <c r="L133" s="262">
        <v>32.549216360862509</v>
      </c>
      <c r="M133" s="262">
        <v>36.730588980592721</v>
      </c>
      <c r="N133" s="262">
        <v>37.467233628565729</v>
      </c>
      <c r="O133" s="262">
        <v>33.353122698023427</v>
      </c>
      <c r="P133" s="262">
        <v>34.46842973047189</v>
      </c>
      <c r="Q133" s="262">
        <v>33.029471426259263</v>
      </c>
      <c r="R133" s="262">
        <v>37.255194488655228</v>
      </c>
      <c r="S133" s="262">
        <v>37.800440297679494</v>
      </c>
      <c r="T133" s="262">
        <v>39.666340958658523</v>
      </c>
      <c r="U133" s="262">
        <v>39.3707396449119</v>
      </c>
      <c r="V133" s="262">
        <v>37.109180821450053</v>
      </c>
      <c r="W133" s="262">
        <v>42.694834997138507</v>
      </c>
      <c r="X133" s="262">
        <v>37.790284874458393</v>
      </c>
      <c r="Y133" s="262">
        <v>33.415414834188951</v>
      </c>
      <c r="DA133" s="72" t="s">
        <v>612</v>
      </c>
    </row>
    <row r="134" spans="1:105" ht="12" customHeight="1" x14ac:dyDescent="0.25">
      <c r="A134" s="57" t="s">
        <v>613</v>
      </c>
      <c r="B134" s="294">
        <v>30.190992960496811</v>
      </c>
      <c r="C134" s="294">
        <v>30.927334588049209</v>
      </c>
      <c r="D134" s="294">
        <v>31.15441812262603</v>
      </c>
      <c r="E134" s="294">
        <v>32.251953003098933</v>
      </c>
      <c r="F134" s="294">
        <v>35.688779775589502</v>
      </c>
      <c r="G134" s="294">
        <v>36.009304368548669</v>
      </c>
      <c r="H134" s="294">
        <v>37.525990318250152</v>
      </c>
      <c r="I134" s="294">
        <v>41.457345427689177</v>
      </c>
      <c r="J134" s="294">
        <v>42.843006071451477</v>
      </c>
      <c r="K134" s="294">
        <v>35.676183094495983</v>
      </c>
      <c r="L134" s="294">
        <v>36.88530450771961</v>
      </c>
      <c r="M134" s="294">
        <v>39.750623620877448</v>
      </c>
      <c r="N134" s="294">
        <v>39.403550014153133</v>
      </c>
      <c r="O134" s="294">
        <v>37.760816504411217</v>
      </c>
      <c r="P134" s="294">
        <v>38.294898039817767</v>
      </c>
      <c r="Q134" s="294">
        <v>38.20817391563569</v>
      </c>
      <c r="R134" s="294">
        <v>42.333927016107182</v>
      </c>
      <c r="S134" s="294">
        <v>41.77724276606439</v>
      </c>
      <c r="T134" s="294">
        <v>46.701517102510593</v>
      </c>
      <c r="U134" s="294">
        <v>44.115406082125439</v>
      </c>
      <c r="V134" s="294">
        <v>41.078974121108018</v>
      </c>
      <c r="W134" s="294">
        <v>45.774107235284937</v>
      </c>
      <c r="X134" s="294">
        <v>42.972778499222699</v>
      </c>
      <c r="Y134" s="294">
        <v>38.782841592695739</v>
      </c>
      <c r="DA134" s="70" t="s">
        <v>614</v>
      </c>
    </row>
    <row r="135" spans="1:105" ht="12" customHeight="1" x14ac:dyDescent="0.25">
      <c r="A135" s="60" t="s">
        <v>615</v>
      </c>
      <c r="B135" s="262">
        <v>15.86857206658633</v>
      </c>
      <c r="C135" s="262">
        <v>17.230709474110899</v>
      </c>
      <c r="D135" s="262">
        <v>17.08468401548124</v>
      </c>
      <c r="E135" s="262">
        <v>17.439598118631309</v>
      </c>
      <c r="F135" s="262">
        <v>18.831440351438911</v>
      </c>
      <c r="G135" s="262">
        <v>18.751484159397108</v>
      </c>
      <c r="H135" s="262">
        <v>19.399983051742431</v>
      </c>
      <c r="I135" s="262">
        <v>22.20384821016242</v>
      </c>
      <c r="J135" s="262">
        <v>23.499258298449181</v>
      </c>
      <c r="K135" s="262">
        <v>19.662016596689011</v>
      </c>
      <c r="L135" s="262">
        <v>19.846721771540171</v>
      </c>
      <c r="M135" s="262">
        <v>20.52999015203827</v>
      </c>
      <c r="N135" s="262">
        <v>19.81935377867454</v>
      </c>
      <c r="O135" s="262">
        <v>20.25860653665622</v>
      </c>
      <c r="P135" s="262">
        <v>20.183307078935961</v>
      </c>
      <c r="Q135" s="262">
        <v>20.913235681769969</v>
      </c>
      <c r="R135" s="262">
        <v>22.850306573317361</v>
      </c>
      <c r="S135" s="262">
        <v>22.126805916019109</v>
      </c>
      <c r="T135" s="262">
        <v>26.142100978824558</v>
      </c>
      <c r="U135" s="262">
        <v>23.559396621883518</v>
      </c>
      <c r="V135" s="262">
        <v>21.672802518956502</v>
      </c>
      <c r="W135" s="262">
        <v>23.732281824674761</v>
      </c>
      <c r="X135" s="262">
        <v>23.279684507173432</v>
      </c>
      <c r="Y135" s="262">
        <v>21.25781095247995</v>
      </c>
      <c r="DA135" s="72" t="s">
        <v>616</v>
      </c>
    </row>
    <row r="136" spans="1:105" ht="12" customHeight="1" x14ac:dyDescent="0.25">
      <c r="A136" s="59" t="s">
        <v>31</v>
      </c>
      <c r="B136" s="297">
        <v>0.98358042439042703</v>
      </c>
      <c r="C136" s="297">
        <v>0.96158675332099175</v>
      </c>
      <c r="D136" s="297">
        <v>0.957949853575219</v>
      </c>
      <c r="E136" s="297">
        <v>1.181025743287007</v>
      </c>
      <c r="F136" s="297">
        <v>0.9777659994838338</v>
      </c>
      <c r="G136" s="297">
        <v>0.87153709813998848</v>
      </c>
      <c r="H136" s="297">
        <v>0.92932228863070343</v>
      </c>
      <c r="I136" s="297">
        <v>0.89570889591520864</v>
      </c>
      <c r="J136" s="297">
        <v>0.47944393918817868</v>
      </c>
      <c r="K136" s="297">
        <v>0.32270728420342298</v>
      </c>
      <c r="L136" s="297">
        <v>0.13997477704503861</v>
      </c>
      <c r="M136" s="297">
        <v>0.15315092809164449</v>
      </c>
      <c r="N136" s="297">
        <v>0.16473830955149721</v>
      </c>
      <c r="O136" s="297">
        <v>0.13002369529634261</v>
      </c>
      <c r="P136" s="297">
        <v>0.1215977546257479</v>
      </c>
      <c r="Q136" s="297">
        <v>0.1039151793746087</v>
      </c>
      <c r="R136" s="297">
        <v>8.1009821567067292E-2</v>
      </c>
      <c r="S136" s="297">
        <v>6.7816410920778253E-2</v>
      </c>
      <c r="T136" s="297">
        <v>0.3690825722106027</v>
      </c>
      <c r="U136" s="297">
        <v>0.45824828743084373</v>
      </c>
      <c r="V136" s="297">
        <v>0.60249598062145104</v>
      </c>
      <c r="W136" s="297">
        <v>0.65679986483213126</v>
      </c>
      <c r="X136" s="297">
        <v>0.58531103953150376</v>
      </c>
      <c r="Y136" s="297">
        <v>0.60739281684729063</v>
      </c>
      <c r="DA136" s="71" t="s">
        <v>617</v>
      </c>
    </row>
    <row r="137" spans="1:105" ht="12" customHeight="1" x14ac:dyDescent="0.25">
      <c r="A137" s="59" t="s">
        <v>159</v>
      </c>
      <c r="B137" s="297">
        <v>0.45628848227121332</v>
      </c>
      <c r="C137" s="297">
        <v>1.115285970611948</v>
      </c>
      <c r="D137" s="297">
        <v>0.66663463805570577</v>
      </c>
      <c r="E137" s="297">
        <v>0.21916624398647841</v>
      </c>
      <c r="F137" s="297">
        <v>0.22681571687582611</v>
      </c>
      <c r="G137" s="297">
        <v>0.19514978522211079</v>
      </c>
      <c r="H137" s="297">
        <v>0.19871019815607679</v>
      </c>
      <c r="I137" s="297">
        <v>0.16131916913951691</v>
      </c>
      <c r="J137" s="297">
        <v>0.1267494181197821</v>
      </c>
      <c r="K137" s="297">
        <v>0.1204502981665411</v>
      </c>
      <c r="L137" s="297">
        <v>9.9180189862164939E-2</v>
      </c>
      <c r="M137" s="297">
        <v>9.7574065908704627E-2</v>
      </c>
      <c r="N137" s="297">
        <v>3.7746256562500038E-2</v>
      </c>
      <c r="O137" s="297">
        <v>7.9823649219853104E-2</v>
      </c>
      <c r="P137" s="297">
        <v>8.8608587663571686E-2</v>
      </c>
      <c r="Q137" s="297">
        <v>5.1898452311236283E-3</v>
      </c>
      <c r="R137" s="297">
        <v>7.3853667774146179E-3</v>
      </c>
      <c r="S137" s="297">
        <v>7.1134534565544562E-3</v>
      </c>
      <c r="T137" s="297">
        <v>3.217535483446661E-2</v>
      </c>
      <c r="U137" s="297">
        <v>2.6040402343909259E-2</v>
      </c>
      <c r="V137" s="297">
        <v>8.8552244324050684E-3</v>
      </c>
      <c r="W137" s="297">
        <v>7.1560105321754573E-3</v>
      </c>
      <c r="X137" s="297">
        <v>1.3937630649466629E-2</v>
      </c>
      <c r="Y137" s="297">
        <v>1.361541625318277E-2</v>
      </c>
      <c r="DA137" s="71" t="s">
        <v>618</v>
      </c>
    </row>
    <row r="138" spans="1:105" ht="12" customHeight="1" x14ac:dyDescent="0.25">
      <c r="A138" s="59" t="s">
        <v>32</v>
      </c>
      <c r="B138" s="297">
        <v>2.1234214181290971</v>
      </c>
      <c r="C138" s="297">
        <v>1.6264633430853259</v>
      </c>
      <c r="D138" s="297">
        <v>1.610427087164362</v>
      </c>
      <c r="E138" s="297">
        <v>1.5868587947105921</v>
      </c>
      <c r="F138" s="297">
        <v>1.634910223004129</v>
      </c>
      <c r="G138" s="297">
        <v>1.369491299668752</v>
      </c>
      <c r="H138" s="297">
        <v>1.320942751863625</v>
      </c>
      <c r="I138" s="297">
        <v>1.16056100469152</v>
      </c>
      <c r="J138" s="297">
        <v>1.2139430911332989</v>
      </c>
      <c r="K138" s="297">
        <v>0.97021016088151368</v>
      </c>
      <c r="L138" s="297">
        <v>1.096797196878299</v>
      </c>
      <c r="M138" s="297">
        <v>1.2917262173795689</v>
      </c>
      <c r="N138" s="297">
        <v>1.1847272653828489</v>
      </c>
      <c r="O138" s="297">
        <v>1.2982920884403331</v>
      </c>
      <c r="P138" s="297">
        <v>1.0773154778297811</v>
      </c>
      <c r="Q138" s="297">
        <v>0.87968383065799993</v>
      </c>
      <c r="R138" s="297">
        <v>0.39031068671720121</v>
      </c>
      <c r="S138" s="297">
        <v>0.2148167502786722</v>
      </c>
      <c r="T138" s="297">
        <v>8.117963348536468E-2</v>
      </c>
      <c r="U138" s="297">
        <v>8.615227908477259E-2</v>
      </c>
      <c r="V138" s="297">
        <v>7.0847200045959253E-3</v>
      </c>
      <c r="W138" s="297">
        <v>1.1264290556400601E-2</v>
      </c>
      <c r="X138" s="297">
        <v>9.3344636851557753E-3</v>
      </c>
      <c r="Y138" s="297">
        <v>3.5101410460249781E-3</v>
      </c>
      <c r="DA138" s="71" t="s">
        <v>619</v>
      </c>
    </row>
    <row r="139" spans="1:105" ht="12" customHeight="1" x14ac:dyDescent="0.25">
      <c r="A139" s="59" t="s">
        <v>35</v>
      </c>
      <c r="B139" s="297">
        <v>12.305281741795589</v>
      </c>
      <c r="C139" s="297">
        <v>13.527373407092639</v>
      </c>
      <c r="D139" s="297">
        <v>13.84967243668595</v>
      </c>
      <c r="E139" s="297">
        <v>14.45254733664723</v>
      </c>
      <c r="F139" s="297">
        <v>15.99194841207512</v>
      </c>
      <c r="G139" s="297">
        <v>16.315305976366261</v>
      </c>
      <c r="H139" s="297">
        <v>16.951007813092019</v>
      </c>
      <c r="I139" s="297">
        <v>19.98625914041617</v>
      </c>
      <c r="J139" s="297">
        <v>21.67912185000792</v>
      </c>
      <c r="K139" s="297">
        <v>18.24864885343753</v>
      </c>
      <c r="L139" s="297">
        <v>18.510769607754661</v>
      </c>
      <c r="M139" s="297">
        <v>18.98753894065835</v>
      </c>
      <c r="N139" s="297">
        <v>18.432141947177691</v>
      </c>
      <c r="O139" s="297">
        <v>18.750467103699691</v>
      </c>
      <c r="P139" s="297">
        <v>18.895785258816861</v>
      </c>
      <c r="Q139" s="297">
        <v>19.92444682650623</v>
      </c>
      <c r="R139" s="297">
        <v>22.37160069825568</v>
      </c>
      <c r="S139" s="297">
        <v>21.837059301363109</v>
      </c>
      <c r="T139" s="297">
        <v>25.65966341829413</v>
      </c>
      <c r="U139" s="297">
        <v>22.988955653023989</v>
      </c>
      <c r="V139" s="297">
        <v>21.054366593898049</v>
      </c>
      <c r="W139" s="297">
        <v>23.057061658754051</v>
      </c>
      <c r="X139" s="297">
        <v>22.671101373307302</v>
      </c>
      <c r="Y139" s="297">
        <v>20.63329257833345</v>
      </c>
      <c r="DA139" s="71" t="s">
        <v>620</v>
      </c>
    </row>
    <row r="140" spans="1:105" ht="12" customHeight="1" x14ac:dyDescent="0.25">
      <c r="A140" s="60" t="s">
        <v>621</v>
      </c>
      <c r="B140" s="262">
        <v>14.322420893910479</v>
      </c>
      <c r="C140" s="262">
        <v>13.6966251139383</v>
      </c>
      <c r="D140" s="262">
        <v>14.069734107144789</v>
      </c>
      <c r="E140" s="262">
        <v>14.81235488446762</v>
      </c>
      <c r="F140" s="262">
        <v>16.857339424150592</v>
      </c>
      <c r="G140" s="262">
        <v>17.25782020915155</v>
      </c>
      <c r="H140" s="262">
        <v>18.12600726650772</v>
      </c>
      <c r="I140" s="262">
        <v>19.25349721752676</v>
      </c>
      <c r="J140" s="262">
        <v>19.343747773002299</v>
      </c>
      <c r="K140" s="262">
        <v>16.014166497806968</v>
      </c>
      <c r="L140" s="262">
        <v>17.038582736179439</v>
      </c>
      <c r="M140" s="262">
        <v>19.220633468839178</v>
      </c>
      <c r="N140" s="262">
        <v>19.58419623547859</v>
      </c>
      <c r="O140" s="262">
        <v>17.50220996775499</v>
      </c>
      <c r="P140" s="262">
        <v>18.11159096088182</v>
      </c>
      <c r="Q140" s="262">
        <v>17.294938233865729</v>
      </c>
      <c r="R140" s="262">
        <v>19.483620442789821</v>
      </c>
      <c r="S140" s="262">
        <v>19.650436850045281</v>
      </c>
      <c r="T140" s="262">
        <v>20.559416123686031</v>
      </c>
      <c r="U140" s="262">
        <v>20.556009460241921</v>
      </c>
      <c r="V140" s="262">
        <v>19.40617160215152</v>
      </c>
      <c r="W140" s="262">
        <v>22.04182541061018</v>
      </c>
      <c r="X140" s="262">
        <v>19.69309399204927</v>
      </c>
      <c r="Y140" s="262">
        <v>17.525030640215789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13.513533079372761</v>
      </c>
      <c r="C141" s="261">
        <f t="shared" si="2"/>
        <v>13.71050592302006</v>
      </c>
      <c r="D141" s="261">
        <f t="shared" si="2"/>
        <v>13.92138623119039</v>
      </c>
      <c r="E141" s="261">
        <f t="shared" si="2"/>
        <v>14.455959860883523</v>
      </c>
      <c r="F141" s="261">
        <f t="shared" si="2"/>
        <v>16.13106682323723</v>
      </c>
      <c r="G141" s="261">
        <f t="shared" si="2"/>
        <v>16.323050586038704</v>
      </c>
      <c r="H141" s="261">
        <f t="shared" si="2"/>
        <v>17.009480082312518</v>
      </c>
      <c r="I141" s="261">
        <f t="shared" si="2"/>
        <v>18.777454255428907</v>
      </c>
      <c r="J141" s="261">
        <f t="shared" si="2"/>
        <v>19.631084632566662</v>
      </c>
      <c r="K141" s="261">
        <f t="shared" si="2"/>
        <v>16.827803208115938</v>
      </c>
      <c r="L141" s="261">
        <f t="shared" si="2"/>
        <v>17.339360279653</v>
      </c>
      <c r="M141" s="261">
        <f t="shared" si="2"/>
        <v>18.420267545363036</v>
      </c>
      <c r="N141" s="261">
        <f t="shared" si="2"/>
        <v>18.255569289887621</v>
      </c>
      <c r="O141" s="261">
        <f t="shared" si="2"/>
        <v>21.038421900369492</v>
      </c>
      <c r="P141" s="261">
        <f t="shared" si="2"/>
        <v>17.824281243482222</v>
      </c>
      <c r="Q141" s="261">
        <f t="shared" si="2"/>
        <v>17.889514808759724</v>
      </c>
      <c r="R141" s="261">
        <f t="shared" si="2"/>
        <v>19.829381432735975</v>
      </c>
      <c r="S141" s="261">
        <f t="shared" si="2"/>
        <v>19.483480453119576</v>
      </c>
      <c r="T141" s="261">
        <f t="shared" si="2"/>
        <v>20.837902760505866</v>
      </c>
      <c r="U141" s="261">
        <f t="shared" si="2"/>
        <v>19.50148673752371</v>
      </c>
      <c r="V141" s="261">
        <f t="shared" si="2"/>
        <v>18.37368584524733</v>
      </c>
      <c r="W141" s="261">
        <f t="shared" si="2"/>
        <v>20.180008597455551</v>
      </c>
      <c r="X141" s="261">
        <f t="shared" si="2"/>
        <v>19.179054955957518</v>
      </c>
      <c r="Y141" s="261">
        <f t="shared" si="2"/>
        <v>17.684476002649461</v>
      </c>
      <c r="DA141" s="70"/>
    </row>
    <row r="142" spans="1:105" ht="12" customHeight="1" x14ac:dyDescent="0.25">
      <c r="A142" s="60" t="s">
        <v>624</v>
      </c>
      <c r="B142" s="262">
        <v>1.9599526591102649</v>
      </c>
      <c r="C142" s="262">
        <v>2.1829816768778101</v>
      </c>
      <c r="D142" s="262">
        <v>2.1627062948195701</v>
      </c>
      <c r="E142" s="262">
        <v>2.20995119116176</v>
      </c>
      <c r="F142" s="262">
        <v>2.3889404800266529</v>
      </c>
      <c r="G142" s="262">
        <v>2.3953111264734628</v>
      </c>
      <c r="H142" s="262">
        <v>2.484126365845285</v>
      </c>
      <c r="I142" s="262">
        <v>2.869726368686369</v>
      </c>
      <c r="J142" s="262">
        <v>3.0399599897577341</v>
      </c>
      <c r="K142" s="262">
        <v>2.546479517713363</v>
      </c>
      <c r="L142" s="262">
        <v>2.5612003122950742</v>
      </c>
      <c r="M142" s="262">
        <v>2.6357551257974392</v>
      </c>
      <c r="N142" s="262">
        <v>2.5468442603213628</v>
      </c>
      <c r="O142" s="262">
        <v>2.6009587356086299</v>
      </c>
      <c r="P142" s="262">
        <v>2.6056458007135919</v>
      </c>
      <c r="Q142" s="262">
        <v>2.717696987603925</v>
      </c>
      <c r="R142" s="262">
        <v>3.004824513403292</v>
      </c>
      <c r="S142" s="262">
        <v>2.919606474857706</v>
      </c>
      <c r="T142" s="262">
        <v>3.460633581516146</v>
      </c>
      <c r="U142" s="262">
        <v>3.117711209506107</v>
      </c>
      <c r="V142" s="262">
        <v>2.8725119568659321</v>
      </c>
      <c r="W142" s="262">
        <v>3.145244630020255</v>
      </c>
      <c r="X142" s="262">
        <v>3.0853957073459379</v>
      </c>
      <c r="Y142" s="262">
        <v>2.8177323997494859</v>
      </c>
      <c r="DA142" s="72" t="s">
        <v>625</v>
      </c>
    </row>
    <row r="143" spans="1:105" ht="12" customHeight="1" x14ac:dyDescent="0.25">
      <c r="A143" s="59" t="s">
        <v>31</v>
      </c>
      <c r="B143" s="230">
        <v>0.14025099597210991</v>
      </c>
      <c r="C143" s="230">
        <v>0.13452276038215649</v>
      </c>
      <c r="D143" s="230">
        <v>0.13388456635080281</v>
      </c>
      <c r="E143" s="230">
        <v>0.16464089863835049</v>
      </c>
      <c r="F143" s="230">
        <v>0.13583116819004781</v>
      </c>
      <c r="G143" s="230">
        <v>0.1201014478118784</v>
      </c>
      <c r="H143" s="230">
        <v>0.12769228682844899</v>
      </c>
      <c r="I143" s="230">
        <v>0.12215009053369549</v>
      </c>
      <c r="J143" s="230">
        <v>6.5401381084591259E-2</v>
      </c>
      <c r="K143" s="230">
        <v>4.3964048753826118E-2</v>
      </c>
      <c r="L143" s="230">
        <v>1.9120260524442739E-2</v>
      </c>
      <c r="M143" s="230">
        <v>2.0982576448125241E-2</v>
      </c>
      <c r="N143" s="230">
        <v>2.2515225504359269E-2</v>
      </c>
      <c r="O143" s="230">
        <v>1.7836532565996519E-2</v>
      </c>
      <c r="P143" s="230">
        <v>1.6583315084176931E-2</v>
      </c>
      <c r="Q143" s="230">
        <v>1.409684972747457E-2</v>
      </c>
      <c r="R143" s="230">
        <v>1.083794934336463E-2</v>
      </c>
      <c r="S143" s="230">
        <v>9.0360227420833699E-3</v>
      </c>
      <c r="T143" s="230">
        <v>4.9010529091397532E-2</v>
      </c>
      <c r="U143" s="230">
        <v>6.0864437893452923E-2</v>
      </c>
      <c r="V143" s="230">
        <v>7.9880894063085531E-2</v>
      </c>
      <c r="W143" s="230">
        <v>8.708716836830542E-2</v>
      </c>
      <c r="X143" s="230">
        <v>7.7605887554666977E-2</v>
      </c>
      <c r="Y143" s="230">
        <v>8.0523487203353089E-2</v>
      </c>
      <c r="DA143" s="71" t="s">
        <v>626</v>
      </c>
    </row>
    <row r="144" spans="1:105" ht="12" customHeight="1" x14ac:dyDescent="0.25">
      <c r="A144" s="59" t="s">
        <v>159</v>
      </c>
      <c r="B144" s="230">
        <v>6.5063224625277472E-2</v>
      </c>
      <c r="C144" s="230">
        <v>0.1560247651749101</v>
      </c>
      <c r="D144" s="230">
        <v>9.3169897252355915E-2</v>
      </c>
      <c r="E144" s="230">
        <v>3.0552871151392762E-2</v>
      </c>
      <c r="F144" s="230">
        <v>3.150921979632202E-2</v>
      </c>
      <c r="G144" s="230">
        <v>2.6892454486874828E-2</v>
      </c>
      <c r="H144" s="230">
        <v>2.7303509158346229E-2</v>
      </c>
      <c r="I144" s="230">
        <v>2.1999503639046031E-2</v>
      </c>
      <c r="J144" s="230">
        <v>1.7290002686734269E-2</v>
      </c>
      <c r="K144" s="230">
        <v>1.6409554541287091E-2</v>
      </c>
      <c r="L144" s="230">
        <v>1.354780560513495E-2</v>
      </c>
      <c r="M144" s="230">
        <v>1.336821998270021E-2</v>
      </c>
      <c r="N144" s="230">
        <v>5.1588818700632668E-3</v>
      </c>
      <c r="O144" s="230">
        <v>1.095013578564738E-2</v>
      </c>
      <c r="P144" s="230">
        <v>1.2084303142862291E-2</v>
      </c>
      <c r="Q144" s="230">
        <v>7.0404024486413837E-4</v>
      </c>
      <c r="R144" s="230">
        <v>9.880558859091111E-4</v>
      </c>
      <c r="S144" s="230">
        <v>9.4781375680976529E-4</v>
      </c>
      <c r="T144" s="230">
        <v>4.2725701045587417E-3</v>
      </c>
      <c r="U144" s="230">
        <v>3.458680577001784E-3</v>
      </c>
      <c r="V144" s="230">
        <v>1.174054711635052E-3</v>
      </c>
      <c r="W144" s="230">
        <v>9.488380364088703E-4</v>
      </c>
      <c r="X144" s="230">
        <v>1.847978465990933E-3</v>
      </c>
      <c r="Y144" s="230">
        <v>1.8050275966749419E-3</v>
      </c>
      <c r="DA144" s="71" t="s">
        <v>627</v>
      </c>
    </row>
    <row r="145" spans="1:105" ht="12" customHeight="1" x14ac:dyDescent="0.25">
      <c r="A145" s="59" t="s">
        <v>35</v>
      </c>
      <c r="B145" s="230">
        <v>1.7546384385128779</v>
      </c>
      <c r="C145" s="230">
        <v>1.892434151320743</v>
      </c>
      <c r="D145" s="230">
        <v>1.935651831216411</v>
      </c>
      <c r="E145" s="230">
        <v>2.0147574213720159</v>
      </c>
      <c r="F145" s="230">
        <v>2.221600092040283</v>
      </c>
      <c r="G145" s="230">
        <v>2.24831722417471</v>
      </c>
      <c r="H145" s="230">
        <v>2.3291305698584899</v>
      </c>
      <c r="I145" s="230">
        <v>2.7255767745136268</v>
      </c>
      <c r="J145" s="230">
        <v>2.9572686059864082</v>
      </c>
      <c r="K145" s="230">
        <v>2.4861059144182498</v>
      </c>
      <c r="L145" s="230">
        <v>2.5285322461654962</v>
      </c>
      <c r="M145" s="230">
        <v>2.6014043293666131</v>
      </c>
      <c r="N145" s="230">
        <v>2.5191701529469399</v>
      </c>
      <c r="O145" s="230">
        <v>2.5721720672569859</v>
      </c>
      <c r="P145" s="230">
        <v>2.576978182486553</v>
      </c>
      <c r="Q145" s="230">
        <v>2.7028960976315859</v>
      </c>
      <c r="R145" s="230">
        <v>2.9929985081740189</v>
      </c>
      <c r="S145" s="230">
        <v>2.9096226383588131</v>
      </c>
      <c r="T145" s="230">
        <v>3.4073504823201901</v>
      </c>
      <c r="U145" s="230">
        <v>3.0533880910356528</v>
      </c>
      <c r="V145" s="230">
        <v>2.791457008091212</v>
      </c>
      <c r="W145" s="230">
        <v>3.0572086236155398</v>
      </c>
      <c r="X145" s="230">
        <v>3.005941841325281</v>
      </c>
      <c r="Y145" s="230">
        <v>2.735403884949458</v>
      </c>
      <c r="DA145" s="71" t="s">
        <v>628</v>
      </c>
    </row>
    <row r="146" spans="1:105" ht="12" customHeight="1" x14ac:dyDescent="0.25">
      <c r="A146" s="60" t="s">
        <v>629</v>
      </c>
      <c r="B146" s="262">
        <v>9.511313468530906</v>
      </c>
      <c r="C146" s="262">
        <v>9.6114123489232437</v>
      </c>
      <c r="D146" s="262">
        <v>9.7922719426999176</v>
      </c>
      <c r="E146" s="262">
        <v>10.18109227565442</v>
      </c>
      <c r="F146" s="262">
        <v>11.400306206524199</v>
      </c>
      <c r="G146" s="262">
        <v>11.549539842337619</v>
      </c>
      <c r="H146" s="262">
        <v>12.03477391735384</v>
      </c>
      <c r="I146" s="262">
        <v>13.282079711385149</v>
      </c>
      <c r="J146" s="262">
        <v>13.952426525468059</v>
      </c>
      <c r="K146" s="262">
        <v>12.099632631276471</v>
      </c>
      <c r="L146" s="262">
        <v>12.450725355490681</v>
      </c>
      <c r="M146" s="262">
        <v>13.15117277111122</v>
      </c>
      <c r="N146" s="262">
        <v>13.03210053485159</v>
      </c>
      <c r="O146" s="262">
        <v>16.036525879020211</v>
      </c>
      <c r="P146" s="262">
        <v>12.74860447464386</v>
      </c>
      <c r="Q146" s="262">
        <v>12.82563368524762</v>
      </c>
      <c r="R146" s="262">
        <v>14.217928645136571</v>
      </c>
      <c r="S146" s="262">
        <v>13.945602208080659</v>
      </c>
      <c r="T146" s="262">
        <v>14.647181285657551</v>
      </c>
      <c r="U146" s="262">
        <v>13.653530821278929</v>
      </c>
      <c r="V146" s="262">
        <v>12.928239980469559</v>
      </c>
      <c r="W146" s="262">
        <v>14.1121687242569</v>
      </c>
      <c r="X146" s="262">
        <v>13.482568845851111</v>
      </c>
      <c r="Y146" s="262">
        <v>12.543409277313801</v>
      </c>
      <c r="DA146" s="72" t="s">
        <v>630</v>
      </c>
    </row>
    <row r="147" spans="1:105" ht="12" customHeight="1" x14ac:dyDescent="0.25">
      <c r="A147" s="64" t="s">
        <v>28</v>
      </c>
      <c r="B147" s="229">
        <v>0.75962950973402532</v>
      </c>
      <c r="C147" s="229">
        <v>0.36959396321268412</v>
      </c>
      <c r="D147" s="229">
        <v>0.73156965024388232</v>
      </c>
      <c r="E147" s="229">
        <v>0.60914564989420494</v>
      </c>
      <c r="F147" s="229">
        <v>0.74479981716930677</v>
      </c>
      <c r="G147" s="229">
        <v>0.57273503682650884</v>
      </c>
      <c r="H147" s="229">
        <v>0.54734232305344599</v>
      </c>
      <c r="I147" s="229">
        <v>0.60424506934618427</v>
      </c>
      <c r="J147" s="229">
        <v>0.59723161216186138</v>
      </c>
      <c r="K147" s="229">
        <v>0.61064515805086728</v>
      </c>
      <c r="L147" s="229">
        <v>0.45008475183361268</v>
      </c>
      <c r="M147" s="229">
        <v>0.50282494729104654</v>
      </c>
      <c r="N147" s="229">
        <v>0.48046511105653872</v>
      </c>
      <c r="O147" s="229">
        <v>0.38984026278397171</v>
      </c>
      <c r="P147" s="229">
        <v>0.57331542982807249</v>
      </c>
      <c r="Q147" s="229">
        <v>0.47626592465481371</v>
      </c>
      <c r="R147" s="229">
        <v>0.49884315778159061</v>
      </c>
      <c r="S147" s="229">
        <v>0.3549700436170663</v>
      </c>
      <c r="T147" s="229">
        <v>0.3276997370404513</v>
      </c>
      <c r="U147" s="229">
        <v>0.53093946345845588</v>
      </c>
      <c r="V147" s="229">
        <v>0.52748165871550834</v>
      </c>
      <c r="W147" s="229">
        <v>0.22565359149533931</v>
      </c>
      <c r="X147" s="229">
        <v>0.45508139785444618</v>
      </c>
      <c r="Y147" s="229">
        <v>0.54159939577974592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0.48765800817168242</v>
      </c>
      <c r="C149" s="229">
        <v>0.47360889929414829</v>
      </c>
      <c r="D149" s="229">
        <v>0.46098070845214262</v>
      </c>
      <c r="E149" s="229">
        <v>0.57544919875011302</v>
      </c>
      <c r="F149" s="229">
        <v>0.47689286111172358</v>
      </c>
      <c r="G149" s="229">
        <v>0.43061670911578881</v>
      </c>
      <c r="H149" s="229">
        <v>0.46325655246396258</v>
      </c>
      <c r="I149" s="229">
        <v>0.43470663811226901</v>
      </c>
      <c r="J149" s="229">
        <v>0.22418866344257901</v>
      </c>
      <c r="K149" s="229">
        <v>0.14047839281341709</v>
      </c>
      <c r="L149" s="229">
        <v>6.2919773393237635E-2</v>
      </c>
      <c r="M149" s="229">
        <v>7.2910039958461667E-2</v>
      </c>
      <c r="N149" s="229">
        <v>8.007256510691807E-2</v>
      </c>
      <c r="O149" s="229">
        <v>4.253424403274058E-2</v>
      </c>
      <c r="P149" s="229">
        <v>5.5905546243584257E-2</v>
      </c>
      <c r="Q149" s="229">
        <v>4.6064573841239312E-2</v>
      </c>
      <c r="R149" s="229">
        <v>3.639030891643185E-2</v>
      </c>
      <c r="S149" s="229">
        <v>3.1306897317495447E-2</v>
      </c>
      <c r="T149" s="229">
        <v>0.178474424077112</v>
      </c>
      <c r="U149" s="229">
        <v>0.23220493312156471</v>
      </c>
      <c r="V149" s="229">
        <v>0.30136317880582569</v>
      </c>
      <c r="W149" s="229">
        <v>0.34617771550914678</v>
      </c>
      <c r="X149" s="229">
        <v>0.28770110742959581</v>
      </c>
      <c r="Y149" s="229">
        <v>0.28220746915342038</v>
      </c>
      <c r="DA149" s="73" t="s">
        <v>633</v>
      </c>
    </row>
    <row r="150" spans="1:105" ht="12" customHeight="1" x14ac:dyDescent="0.25">
      <c r="A150" s="64" t="s">
        <v>159</v>
      </c>
      <c r="B150" s="229">
        <v>0.2262272884842762</v>
      </c>
      <c r="C150" s="229">
        <v>0.54931014712450665</v>
      </c>
      <c r="D150" s="229">
        <v>0.32079519254869537</v>
      </c>
      <c r="E150" s="229">
        <v>0.10678771416453529</v>
      </c>
      <c r="F150" s="229">
        <v>0.1106264650469755</v>
      </c>
      <c r="G150" s="229">
        <v>9.6421320992925136E-2</v>
      </c>
      <c r="H150" s="229">
        <v>9.9054765460161662E-2</v>
      </c>
      <c r="I150" s="229">
        <v>7.8291634703539129E-2</v>
      </c>
      <c r="J150" s="229">
        <v>5.9268207016056458E-2</v>
      </c>
      <c r="K150" s="229">
        <v>5.2433474943399172E-2</v>
      </c>
      <c r="L150" s="229">
        <v>4.4582282629518168E-2</v>
      </c>
      <c r="M150" s="229">
        <v>4.6451752744561738E-2</v>
      </c>
      <c r="N150" s="229">
        <v>1.834691392895714E-2</v>
      </c>
      <c r="O150" s="229">
        <v>2.6112460253978169E-2</v>
      </c>
      <c r="P150" s="229">
        <v>4.0738511253361323E-2</v>
      </c>
      <c r="Q150" s="229">
        <v>2.3006071905228658E-3</v>
      </c>
      <c r="R150" s="229">
        <v>3.3175703055804179E-3</v>
      </c>
      <c r="S150" s="229">
        <v>3.2838682247175719E-3</v>
      </c>
      <c r="T150" s="229">
        <v>1.5558789159736941E-2</v>
      </c>
      <c r="U150" s="229">
        <v>1.319527001099511E-2</v>
      </c>
      <c r="V150" s="229">
        <v>4.4293052067102736E-3</v>
      </c>
      <c r="W150" s="229">
        <v>3.7716989768581078E-3</v>
      </c>
      <c r="X150" s="229">
        <v>6.8508391299193956E-3</v>
      </c>
      <c r="Y150" s="229">
        <v>6.326008565964149E-3</v>
      </c>
      <c r="DA150" s="73" t="s">
        <v>634</v>
      </c>
    </row>
    <row r="151" spans="1:105" ht="12" customHeight="1" x14ac:dyDescent="0.25">
      <c r="A151" s="64" t="s">
        <v>32</v>
      </c>
      <c r="B151" s="229">
        <v>1.0527898213465119</v>
      </c>
      <c r="C151" s="229">
        <v>0.80107958122399592</v>
      </c>
      <c r="D151" s="229">
        <v>0.77496313275782114</v>
      </c>
      <c r="E151" s="229">
        <v>0.77318943057439304</v>
      </c>
      <c r="F151" s="229">
        <v>0.7974065515888662</v>
      </c>
      <c r="G151" s="229">
        <v>0.67665029737074944</v>
      </c>
      <c r="H151" s="229">
        <v>0.65847488295180101</v>
      </c>
      <c r="I151" s="229">
        <v>0.5632450174095468</v>
      </c>
      <c r="J151" s="229">
        <v>0.56764150477603414</v>
      </c>
      <c r="K151" s="229">
        <v>0.42234424434611578</v>
      </c>
      <c r="L151" s="229">
        <v>0.49301904630800741</v>
      </c>
      <c r="M151" s="229">
        <v>0.61494769439582053</v>
      </c>
      <c r="N151" s="229">
        <v>0.57584754480957367</v>
      </c>
      <c r="O151" s="229">
        <v>0.42470622288990473</v>
      </c>
      <c r="P151" s="229">
        <v>0.49530446059724231</v>
      </c>
      <c r="Q151" s="229">
        <v>0.38995516360712901</v>
      </c>
      <c r="R151" s="229">
        <v>0.17533091899560149</v>
      </c>
      <c r="S151" s="229">
        <v>9.9168414425657922E-2</v>
      </c>
      <c r="T151" s="229">
        <v>3.9255411726198217E-2</v>
      </c>
      <c r="U151" s="229">
        <v>4.3655338714537008E-2</v>
      </c>
      <c r="V151" s="229">
        <v>3.543714498032017E-3</v>
      </c>
      <c r="W151" s="229">
        <v>5.9370389374892108E-3</v>
      </c>
      <c r="X151" s="229">
        <v>4.5882195244945773E-3</v>
      </c>
      <c r="Y151" s="229">
        <v>1.630885307653054E-3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3.7240438609203959E-2</v>
      </c>
      <c r="H152" s="229">
        <v>6.847655176905991E-2</v>
      </c>
      <c r="I152" s="229">
        <v>4.6726440542496167E-2</v>
      </c>
      <c r="J152" s="229">
        <v>6.4796227706332907E-2</v>
      </c>
      <c r="K152" s="229">
        <v>4.8149886614239162E-2</v>
      </c>
      <c r="L152" s="229">
        <v>3.7549340671962132E-2</v>
      </c>
      <c r="M152" s="229">
        <v>7.1231471726094051E-2</v>
      </c>
      <c r="N152" s="229">
        <v>5.9392156454035477E-2</v>
      </c>
      <c r="O152" s="229">
        <v>4.6192693608443011E-2</v>
      </c>
      <c r="P152" s="229">
        <v>4.4804132143060962E-2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6.1009440970873143</v>
      </c>
      <c r="C153" s="229">
        <v>6.6626171872143418</v>
      </c>
      <c r="D153" s="229">
        <v>6.6646826948883637</v>
      </c>
      <c r="E153" s="229">
        <v>7.0419352262591994</v>
      </c>
      <c r="F153" s="229">
        <v>7.799868308993787</v>
      </c>
      <c r="G153" s="229">
        <v>8.0612097669209355</v>
      </c>
      <c r="H153" s="229">
        <v>8.449883895341733</v>
      </c>
      <c r="I153" s="229">
        <v>9.699757989445466</v>
      </c>
      <c r="J153" s="229">
        <v>10.137188010743589</v>
      </c>
      <c r="K153" s="229">
        <v>7.9438580640508514</v>
      </c>
      <c r="L153" s="229">
        <v>8.3207378760789137</v>
      </c>
      <c r="M153" s="229">
        <v>9.0393328994248208</v>
      </c>
      <c r="N153" s="229">
        <v>8.9591115153696066</v>
      </c>
      <c r="O153" s="229">
        <v>6.1337815518851109</v>
      </c>
      <c r="P153" s="229">
        <v>8.6874893360238001</v>
      </c>
      <c r="Q153" s="229">
        <v>8.8323107134981917</v>
      </c>
      <c r="R153" s="229">
        <v>10.04951553547853</v>
      </c>
      <c r="S153" s="229">
        <v>10.08090171658392</v>
      </c>
      <c r="T153" s="229">
        <v>12.408046316474181</v>
      </c>
      <c r="U153" s="229">
        <v>11.64903188154446</v>
      </c>
      <c r="V153" s="229">
        <v>10.53120858654637</v>
      </c>
      <c r="W153" s="229">
        <v>12.152622676652131</v>
      </c>
      <c r="X153" s="229">
        <v>11.14364932697989</v>
      </c>
      <c r="Y153" s="229">
        <v>9.5866614114034014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0.1185021648964129</v>
      </c>
      <c r="O155" s="229">
        <v>7.6532154917229587</v>
      </c>
      <c r="P155" s="229">
        <v>2.231270042889856</v>
      </c>
      <c r="Q155" s="229">
        <v>2.354881050275297</v>
      </c>
      <c r="R155" s="229">
        <v>2.626461053472271</v>
      </c>
      <c r="S155" s="229">
        <v>2.5963494199582189</v>
      </c>
      <c r="T155" s="229">
        <v>0.61924850251215202</v>
      </c>
      <c r="U155" s="229">
        <v>7.5647345449834675E-4</v>
      </c>
      <c r="V155" s="229">
        <v>0.69994307000764555</v>
      </c>
      <c r="W155" s="229">
        <v>0.47148618523748431</v>
      </c>
      <c r="X155" s="229">
        <v>0.5638731733725284</v>
      </c>
      <c r="Y155" s="229">
        <v>0.52414157556140473</v>
      </c>
      <c r="DA155" s="73" t="s">
        <v>639</v>
      </c>
    </row>
    <row r="156" spans="1:105" ht="12" customHeight="1" x14ac:dyDescent="0.25">
      <c r="A156" s="64" t="s">
        <v>39</v>
      </c>
      <c r="B156" s="229">
        <v>0.88406474370709398</v>
      </c>
      <c r="C156" s="229">
        <v>0.75520257085356712</v>
      </c>
      <c r="D156" s="229">
        <v>0.83928056380901173</v>
      </c>
      <c r="E156" s="229">
        <v>1.074585056011973</v>
      </c>
      <c r="F156" s="229">
        <v>1.4707122026135411</v>
      </c>
      <c r="G156" s="229">
        <v>1.674666272501504</v>
      </c>
      <c r="H156" s="229">
        <v>1.7482849463136709</v>
      </c>
      <c r="I156" s="229">
        <v>1.855106921825648</v>
      </c>
      <c r="J156" s="229">
        <v>2.302112299621597</v>
      </c>
      <c r="K156" s="229">
        <v>2.8817234104575782</v>
      </c>
      <c r="L156" s="229">
        <v>3.0418322845754249</v>
      </c>
      <c r="M156" s="229">
        <v>2.8034739655704151</v>
      </c>
      <c r="N156" s="229">
        <v>2.7403625632295481</v>
      </c>
      <c r="O156" s="229">
        <v>1.3201429518431</v>
      </c>
      <c r="P156" s="229">
        <v>0.61977701566488752</v>
      </c>
      <c r="Q156" s="229">
        <v>0.72385565218043069</v>
      </c>
      <c r="R156" s="229">
        <v>0.82807010018656113</v>
      </c>
      <c r="S156" s="229">
        <v>0.77962184795358691</v>
      </c>
      <c r="T156" s="229">
        <v>1.058898104667725</v>
      </c>
      <c r="U156" s="229">
        <v>1.1837474609744141</v>
      </c>
      <c r="V156" s="229">
        <v>0.86027046668946672</v>
      </c>
      <c r="W156" s="229">
        <v>0.90651981744845378</v>
      </c>
      <c r="X156" s="229">
        <v>1.020824781560236</v>
      </c>
      <c r="Y156" s="229">
        <v>1.600842531542211</v>
      </c>
      <c r="DA156" s="73" t="s">
        <v>640</v>
      </c>
    </row>
    <row r="157" spans="1:105" ht="12" customHeight="1" x14ac:dyDescent="0.25">
      <c r="A157" s="61" t="s">
        <v>641</v>
      </c>
      <c r="B157" s="263">
        <v>2.042266951731591</v>
      </c>
      <c r="C157" s="263">
        <v>1.9161118972190061</v>
      </c>
      <c r="D157" s="263">
        <v>1.966407993670902</v>
      </c>
      <c r="E157" s="263">
        <v>2.064916394067343</v>
      </c>
      <c r="F157" s="263">
        <v>2.3418201366863771</v>
      </c>
      <c r="G157" s="263">
        <v>2.3781996172276241</v>
      </c>
      <c r="H157" s="263">
        <v>2.4905797991133918</v>
      </c>
      <c r="I157" s="263">
        <v>2.625648175357389</v>
      </c>
      <c r="J157" s="263">
        <v>2.6386981173408688</v>
      </c>
      <c r="K157" s="263">
        <v>2.1816910591261038</v>
      </c>
      <c r="L157" s="263">
        <v>2.3274346118672442</v>
      </c>
      <c r="M157" s="263">
        <v>2.6333396484543772</v>
      </c>
      <c r="N157" s="263">
        <v>2.6766244947146669</v>
      </c>
      <c r="O157" s="263">
        <v>2.400937285740655</v>
      </c>
      <c r="P157" s="263">
        <v>2.4700309681247679</v>
      </c>
      <c r="Q157" s="263">
        <v>2.3461841359081781</v>
      </c>
      <c r="R157" s="263">
        <v>2.6066282741961131</v>
      </c>
      <c r="S157" s="263">
        <v>2.618271770181209</v>
      </c>
      <c r="T157" s="263">
        <v>2.7300878933321679</v>
      </c>
      <c r="U157" s="263">
        <v>2.7302447067386741</v>
      </c>
      <c r="V157" s="263">
        <v>2.5729339079118372</v>
      </c>
      <c r="W157" s="263">
        <v>2.9225952431783968</v>
      </c>
      <c r="X157" s="263">
        <v>2.6110904027604702</v>
      </c>
      <c r="Y157" s="263">
        <v>2.3233343255861749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1.0000000000000002</v>
      </c>
      <c r="D187" s="232">
        <f t="shared" si="25"/>
        <v>1.0000000000000002</v>
      </c>
      <c r="E187" s="232">
        <f t="shared" si="25"/>
        <v>0.99999999999999989</v>
      </c>
      <c r="F187" s="232">
        <f t="shared" si="25"/>
        <v>1</v>
      </c>
      <c r="G187" s="232">
        <f t="shared" si="25"/>
        <v>1.0000000000000002</v>
      </c>
      <c r="H187" s="232">
        <f t="shared" si="25"/>
        <v>0.99999999999999989</v>
      </c>
      <c r="I187" s="232">
        <f t="shared" si="25"/>
        <v>0.99999999999999956</v>
      </c>
      <c r="J187" s="232">
        <f t="shared" si="25"/>
        <v>0.99999999999999978</v>
      </c>
      <c r="K187" s="232">
        <f t="shared" si="25"/>
        <v>0.99999999999999989</v>
      </c>
      <c r="L187" s="232">
        <f t="shared" si="25"/>
        <v>1</v>
      </c>
      <c r="M187" s="232">
        <f t="shared" si="25"/>
        <v>0.99999999999999989</v>
      </c>
      <c r="N187" s="232">
        <f t="shared" si="25"/>
        <v>1</v>
      </c>
      <c r="O187" s="232">
        <f t="shared" si="25"/>
        <v>1</v>
      </c>
      <c r="P187" s="232">
        <f t="shared" si="25"/>
        <v>0.99999999999999989</v>
      </c>
      <c r="Q187" s="232">
        <f t="shared" si="25"/>
        <v>1</v>
      </c>
      <c r="R187" s="232">
        <f t="shared" si="25"/>
        <v>1.0000000000000002</v>
      </c>
      <c r="S187" s="232">
        <f t="shared" si="25"/>
        <v>1.0000000000000002</v>
      </c>
      <c r="T187" s="232">
        <f t="shared" si="25"/>
        <v>1</v>
      </c>
      <c r="U187" s="232">
        <f t="shared" si="25"/>
        <v>0.99999999999999989</v>
      </c>
      <c r="V187" s="232">
        <f t="shared" si="25"/>
        <v>1</v>
      </c>
      <c r="W187" s="232">
        <f t="shared" si="25"/>
        <v>0.99999999999999978</v>
      </c>
      <c r="X187" s="232">
        <f t="shared" si="25"/>
        <v>1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1.5509264159017759E-3</v>
      </c>
      <c r="C188" s="299">
        <f t="shared" si="26"/>
        <v>1.5509264159063445E-3</v>
      </c>
      <c r="D188" s="299">
        <f t="shared" si="26"/>
        <v>1.5509264159042232E-3</v>
      </c>
      <c r="E188" s="299">
        <f t="shared" si="26"/>
        <v>1.5509264158959394E-3</v>
      </c>
      <c r="F188" s="299">
        <f t="shared" si="26"/>
        <v>1.5509264159137811E-3</v>
      </c>
      <c r="G188" s="299">
        <f t="shared" si="26"/>
        <v>1.5509264159110387E-3</v>
      </c>
      <c r="H188" s="299">
        <f t="shared" si="26"/>
        <v>1.5509264159108646E-3</v>
      </c>
      <c r="I188" s="299">
        <f t="shared" si="26"/>
        <v>1.5509264159126752E-3</v>
      </c>
      <c r="J188" s="299">
        <f t="shared" si="26"/>
        <v>1.5509264159095212E-3</v>
      </c>
      <c r="K188" s="299">
        <f t="shared" si="26"/>
        <v>1.5509264159059399E-3</v>
      </c>
      <c r="L188" s="299">
        <f t="shared" si="26"/>
        <v>1.5509264159024338E-3</v>
      </c>
      <c r="M188" s="299">
        <f t="shared" si="26"/>
        <v>1.5509264159095963E-3</v>
      </c>
      <c r="N188" s="299">
        <f t="shared" si="26"/>
        <v>1.5509264159076302E-3</v>
      </c>
      <c r="O188" s="299">
        <f t="shared" si="26"/>
        <v>1.5509264159127322E-3</v>
      </c>
      <c r="P188" s="299">
        <f t="shared" si="26"/>
        <v>1.5509264159056853E-3</v>
      </c>
      <c r="Q188" s="299">
        <f t="shared" si="26"/>
        <v>1.5509264159026504E-3</v>
      </c>
      <c r="R188" s="299">
        <f t="shared" si="26"/>
        <v>1.5509264159029748E-3</v>
      </c>
      <c r="S188" s="299">
        <f t="shared" si="26"/>
        <v>1.5509264159027094E-3</v>
      </c>
      <c r="T188" s="299">
        <f t="shared" si="26"/>
        <v>1.5509264159141555E-3</v>
      </c>
      <c r="U188" s="299">
        <f t="shared" si="26"/>
        <v>1.5509264158998053E-3</v>
      </c>
      <c r="V188" s="299">
        <f t="shared" si="26"/>
        <v>1.5509264159136275E-3</v>
      </c>
      <c r="W188" s="299">
        <f t="shared" si="26"/>
        <v>1.5509264159148314E-3</v>
      </c>
      <c r="X188" s="299">
        <f t="shared" si="26"/>
        <v>1.5509264159117538E-3</v>
      </c>
      <c r="Y188" s="299">
        <f t="shared" si="26"/>
        <v>1.5509264159140129E-3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8.0674355712664317E-4</v>
      </c>
      <c r="C189" s="233">
        <f t="shared" si="27"/>
        <v>8.067435571290192E-4</v>
      </c>
      <c r="D189" s="233">
        <f t="shared" si="27"/>
        <v>8.0674355712791657E-4</v>
      </c>
      <c r="E189" s="233">
        <f t="shared" si="27"/>
        <v>8.0674355712360719E-4</v>
      </c>
      <c r="F189" s="233">
        <f t="shared" si="27"/>
        <v>8.0674355713288796E-4</v>
      </c>
      <c r="G189" s="233">
        <f t="shared" si="27"/>
        <v>8.0674355713146136E-4</v>
      </c>
      <c r="H189" s="233">
        <f t="shared" si="27"/>
        <v>8.067435571313704E-4</v>
      </c>
      <c r="I189" s="233">
        <f t="shared" si="27"/>
        <v>8.067435571323129E-4</v>
      </c>
      <c r="J189" s="233">
        <f t="shared" si="27"/>
        <v>8.0674355713067196E-4</v>
      </c>
      <c r="K189" s="233">
        <f t="shared" si="27"/>
        <v>8.0674355712880908E-4</v>
      </c>
      <c r="L189" s="233">
        <f t="shared" si="27"/>
        <v>8.0674355712698545E-4</v>
      </c>
      <c r="M189" s="233">
        <f t="shared" si="27"/>
        <v>8.0674355713071131E-4</v>
      </c>
      <c r="N189" s="233">
        <f t="shared" si="27"/>
        <v>8.0674355712968848E-4</v>
      </c>
      <c r="O189" s="233">
        <f t="shared" si="27"/>
        <v>8.0674355713234217E-4</v>
      </c>
      <c r="P189" s="233">
        <f t="shared" si="27"/>
        <v>8.0674355712867637E-4</v>
      </c>
      <c r="Q189" s="233">
        <f t="shared" si="27"/>
        <v>8.0674355712709864E-4</v>
      </c>
      <c r="R189" s="233">
        <f t="shared" si="27"/>
        <v>8.0674355712726702E-4</v>
      </c>
      <c r="S189" s="233">
        <f t="shared" si="27"/>
        <v>8.0674355712712889E-4</v>
      </c>
      <c r="T189" s="233">
        <f t="shared" si="27"/>
        <v>8.0674355713308257E-4</v>
      </c>
      <c r="U189" s="233">
        <f t="shared" si="27"/>
        <v>8.0674355712561806E-4</v>
      </c>
      <c r="V189" s="233">
        <f t="shared" si="27"/>
        <v>8.0674355713280794E-4</v>
      </c>
      <c r="W189" s="233">
        <f t="shared" si="27"/>
        <v>8.0674355713343418E-4</v>
      </c>
      <c r="X189" s="233">
        <f t="shared" si="27"/>
        <v>8.0674355713183368E-4</v>
      </c>
      <c r="Y189" s="233">
        <f t="shared" si="27"/>
        <v>8.0674355713300809E-4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1.8883357997127988E-2</v>
      </c>
      <c r="C190" s="233">
        <f t="shared" si="28"/>
        <v>1.8883357997183613E-2</v>
      </c>
      <c r="D190" s="233">
        <f t="shared" si="28"/>
        <v>1.888335799715779E-2</v>
      </c>
      <c r="E190" s="233">
        <f t="shared" si="28"/>
        <v>1.8883357997056933E-2</v>
      </c>
      <c r="F190" s="233">
        <f t="shared" si="28"/>
        <v>1.8883357997274162E-2</v>
      </c>
      <c r="G190" s="233">
        <f t="shared" si="28"/>
        <v>1.8883357997240769E-2</v>
      </c>
      <c r="H190" s="233">
        <f t="shared" si="28"/>
        <v>1.8883357997238653E-2</v>
      </c>
      <c r="I190" s="233">
        <f t="shared" si="28"/>
        <v>1.8883357997260694E-2</v>
      </c>
      <c r="J190" s="233">
        <f t="shared" si="28"/>
        <v>1.8883357997222294E-2</v>
      </c>
      <c r="K190" s="233">
        <f t="shared" si="28"/>
        <v>1.8883357997178694E-2</v>
      </c>
      <c r="L190" s="233">
        <f t="shared" si="28"/>
        <v>1.8883357997136002E-2</v>
      </c>
      <c r="M190" s="233">
        <f t="shared" si="28"/>
        <v>1.8883357997223221E-2</v>
      </c>
      <c r="N190" s="233">
        <f t="shared" si="28"/>
        <v>1.8883357997199268E-2</v>
      </c>
      <c r="O190" s="233">
        <f t="shared" si="28"/>
        <v>1.8883357997261388E-2</v>
      </c>
      <c r="P190" s="233">
        <f t="shared" si="28"/>
        <v>1.8883357997175585E-2</v>
      </c>
      <c r="Q190" s="233">
        <f t="shared" si="28"/>
        <v>1.8883357997138642E-2</v>
      </c>
      <c r="R190" s="233">
        <f t="shared" si="28"/>
        <v>1.8883357997142591E-2</v>
      </c>
      <c r="S190" s="233">
        <f t="shared" si="28"/>
        <v>1.8883357997139364E-2</v>
      </c>
      <c r="T190" s="233">
        <f t="shared" si="28"/>
        <v>1.8883357997278735E-2</v>
      </c>
      <c r="U190" s="233">
        <f t="shared" si="28"/>
        <v>1.8883357997103986E-2</v>
      </c>
      <c r="V190" s="233">
        <f t="shared" si="28"/>
        <v>1.8883357997272292E-2</v>
      </c>
      <c r="W190" s="233">
        <f t="shared" si="28"/>
        <v>1.8883357997286947E-2</v>
      </c>
      <c r="X190" s="233">
        <f t="shared" si="28"/>
        <v>1.8883357997249484E-2</v>
      </c>
      <c r="Y190" s="233">
        <f t="shared" si="28"/>
        <v>1.8883357997276983E-2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5.1697547196725882E-4</v>
      </c>
      <c r="C191" s="233">
        <f t="shared" si="29"/>
        <v>5.1697547196878125E-4</v>
      </c>
      <c r="D191" s="233">
        <f t="shared" si="29"/>
        <v>5.1697547196807457E-4</v>
      </c>
      <c r="E191" s="233">
        <f t="shared" si="29"/>
        <v>5.1697547196531343E-4</v>
      </c>
      <c r="F191" s="233">
        <f t="shared" si="29"/>
        <v>5.169754719712605E-4</v>
      </c>
      <c r="G191" s="233">
        <f t="shared" si="29"/>
        <v>5.1697547197034641E-4</v>
      </c>
      <c r="H191" s="233">
        <f t="shared" si="29"/>
        <v>5.1697547197028829E-4</v>
      </c>
      <c r="I191" s="233">
        <f t="shared" si="29"/>
        <v>5.1697547197089165E-4</v>
      </c>
      <c r="J191" s="233">
        <f t="shared" si="29"/>
        <v>5.1697547196984063E-4</v>
      </c>
      <c r="K191" s="233">
        <f t="shared" si="29"/>
        <v>5.1697547196864681E-4</v>
      </c>
      <c r="L191" s="233">
        <f t="shared" si="29"/>
        <v>5.1697547196747804E-4</v>
      </c>
      <c r="M191" s="233">
        <f t="shared" si="29"/>
        <v>5.1697547196986556E-4</v>
      </c>
      <c r="N191" s="233">
        <f t="shared" si="29"/>
        <v>5.1697547196920995E-4</v>
      </c>
      <c r="O191" s="233">
        <f t="shared" si="29"/>
        <v>5.1697547197091073E-4</v>
      </c>
      <c r="P191" s="233">
        <f t="shared" si="29"/>
        <v>5.169754719685617E-4</v>
      </c>
      <c r="Q191" s="233">
        <f t="shared" si="29"/>
        <v>5.1697547196755047E-4</v>
      </c>
      <c r="R191" s="233">
        <f t="shared" si="29"/>
        <v>5.1697547196765856E-4</v>
      </c>
      <c r="S191" s="233">
        <f t="shared" si="29"/>
        <v>5.1697547196756977E-4</v>
      </c>
      <c r="T191" s="233">
        <f t="shared" si="29"/>
        <v>5.169754719713854E-4</v>
      </c>
      <c r="U191" s="233">
        <f t="shared" si="29"/>
        <v>5.1697547196660168E-4</v>
      </c>
      <c r="V191" s="233">
        <f t="shared" si="29"/>
        <v>5.1697547197120922E-4</v>
      </c>
      <c r="W191" s="233">
        <f t="shared" si="29"/>
        <v>5.1697547197161059E-4</v>
      </c>
      <c r="X191" s="233">
        <f t="shared" si="29"/>
        <v>5.1697547197058493E-4</v>
      </c>
      <c r="Y191" s="233">
        <f t="shared" si="29"/>
        <v>5.1697547197133748E-4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2.5704873119057822E-3</v>
      </c>
      <c r="C192" s="300">
        <f t="shared" si="30"/>
        <v>2.5775753922626502E-3</v>
      </c>
      <c r="D192" s="300">
        <f t="shared" si="30"/>
        <v>2.5708380446272552E-3</v>
      </c>
      <c r="E192" s="300">
        <f t="shared" si="30"/>
        <v>2.5690717730745528E-3</v>
      </c>
      <c r="F192" s="300">
        <f t="shared" si="30"/>
        <v>2.5613850002378451E-3</v>
      </c>
      <c r="G192" s="300">
        <f t="shared" si="30"/>
        <v>2.7478079919273988E-3</v>
      </c>
      <c r="H192" s="300">
        <f t="shared" si="30"/>
        <v>2.7437655398014123E-3</v>
      </c>
      <c r="I192" s="300">
        <f t="shared" si="30"/>
        <v>2.759455379220805E-3</v>
      </c>
      <c r="J192" s="300">
        <f t="shared" si="30"/>
        <v>2.6397028416018731E-3</v>
      </c>
      <c r="K192" s="300">
        <f t="shared" si="30"/>
        <v>2.6737655326214446E-3</v>
      </c>
      <c r="L192" s="300">
        <f t="shared" si="30"/>
        <v>2.6677694886034337E-3</v>
      </c>
      <c r="M192" s="300">
        <f t="shared" si="30"/>
        <v>2.7499405811887844E-3</v>
      </c>
      <c r="N192" s="300">
        <f t="shared" si="30"/>
        <v>2.7761017728233227E-3</v>
      </c>
      <c r="O192" s="300">
        <f t="shared" si="30"/>
        <v>2.6349205748549451E-3</v>
      </c>
      <c r="P192" s="300">
        <f t="shared" si="30"/>
        <v>2.9197645280575799E-3</v>
      </c>
      <c r="Q192" s="300">
        <f t="shared" si="30"/>
        <v>2.8008010872112433E-3</v>
      </c>
      <c r="R192" s="300">
        <f t="shared" si="30"/>
        <v>2.8486156683735419E-3</v>
      </c>
      <c r="S192" s="300">
        <f t="shared" si="30"/>
        <v>2.934431206879016E-3</v>
      </c>
      <c r="T192" s="300">
        <f t="shared" si="30"/>
        <v>3.1120975242113834E-3</v>
      </c>
      <c r="U192" s="300">
        <f t="shared" si="30"/>
        <v>3.0606950112836754E-3</v>
      </c>
      <c r="V192" s="300">
        <f t="shared" si="30"/>
        <v>3.107502558186319E-3</v>
      </c>
      <c r="W192" s="300">
        <f t="shared" si="30"/>
        <v>3.1811042903765879E-3</v>
      </c>
      <c r="X192" s="300">
        <f t="shared" si="30"/>
        <v>3.280420229394366E-3</v>
      </c>
      <c r="Y192" s="300">
        <f t="shared" si="30"/>
        <v>3.4313836356952344E-3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0.22145552193672624</v>
      </c>
      <c r="C193" s="301">
        <f t="shared" si="31"/>
        <v>0.22215191662533365</v>
      </c>
      <c r="D193" s="301">
        <f t="shared" si="31"/>
        <v>0.22157368593091445</v>
      </c>
      <c r="E193" s="301">
        <f t="shared" si="31"/>
        <v>0.22135219481448437</v>
      </c>
      <c r="F193" s="301">
        <f t="shared" si="31"/>
        <v>0.22074220216398616</v>
      </c>
      <c r="G193" s="301">
        <f t="shared" si="31"/>
        <v>0.22048255707880504</v>
      </c>
      <c r="H193" s="301">
        <f t="shared" si="31"/>
        <v>0.22048889629926272</v>
      </c>
      <c r="I193" s="301">
        <f t="shared" si="31"/>
        <v>0.22053749978186418</v>
      </c>
      <c r="J193" s="301">
        <f t="shared" si="31"/>
        <v>0.21971635155693606</v>
      </c>
      <c r="K193" s="301">
        <f t="shared" si="31"/>
        <v>0.2175612802234631</v>
      </c>
      <c r="L193" s="301">
        <f t="shared" si="31"/>
        <v>0.21781509041119337</v>
      </c>
      <c r="M193" s="301">
        <f t="shared" si="31"/>
        <v>0.21885873479952064</v>
      </c>
      <c r="N193" s="301">
        <f t="shared" si="31"/>
        <v>0.21886911399014544</v>
      </c>
      <c r="O193" s="301">
        <f t="shared" si="31"/>
        <v>0.20487922948791257</v>
      </c>
      <c r="P193" s="301">
        <f t="shared" si="31"/>
        <v>0.21848595694136982</v>
      </c>
      <c r="Q193" s="301">
        <f t="shared" si="31"/>
        <v>0.21807709909964643</v>
      </c>
      <c r="R193" s="301">
        <f t="shared" si="31"/>
        <v>0.21803714014958883</v>
      </c>
      <c r="S193" s="301">
        <f t="shared" si="31"/>
        <v>0.21833878504974905</v>
      </c>
      <c r="T193" s="301">
        <f t="shared" si="31"/>
        <v>0.22154231725286264</v>
      </c>
      <c r="U193" s="301">
        <f t="shared" si="31"/>
        <v>0.22223445572729172</v>
      </c>
      <c r="V193" s="301">
        <f t="shared" si="31"/>
        <v>0.22136666372712305</v>
      </c>
      <c r="W193" s="301">
        <f t="shared" si="31"/>
        <v>0.22239943321920971</v>
      </c>
      <c r="X193" s="301">
        <f t="shared" si="31"/>
        <v>0.22147954988229074</v>
      </c>
      <c r="Y193" s="301">
        <f t="shared" si="31"/>
        <v>0.21986943924709942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0.11639838788987623</v>
      </c>
      <c r="C194" s="302">
        <f t="shared" si="32"/>
        <v>0.12376867213016039</v>
      </c>
      <c r="D194" s="302">
        <f t="shared" si="32"/>
        <v>0.12150817246449891</v>
      </c>
      <c r="E194" s="302">
        <f t="shared" si="32"/>
        <v>0.1196917693595385</v>
      </c>
      <c r="F194" s="302">
        <f t="shared" si="32"/>
        <v>0.11647620454481375</v>
      </c>
      <c r="G194" s="302">
        <f t="shared" si="32"/>
        <v>0.11481408066570813</v>
      </c>
      <c r="H194" s="302">
        <f t="shared" si="32"/>
        <v>0.11398715437025539</v>
      </c>
      <c r="I194" s="302">
        <f t="shared" si="32"/>
        <v>0.11811612922362129</v>
      </c>
      <c r="J194" s="302">
        <f t="shared" si="32"/>
        <v>0.12051374940914325</v>
      </c>
      <c r="K194" s="302">
        <f t="shared" si="32"/>
        <v>0.11990333974966595</v>
      </c>
      <c r="L194" s="302">
        <f t="shared" si="32"/>
        <v>0.11719885614958368</v>
      </c>
      <c r="M194" s="302">
        <f t="shared" si="32"/>
        <v>0.11303389131640824</v>
      </c>
      <c r="N194" s="302">
        <f t="shared" si="32"/>
        <v>0.11008765453462069</v>
      </c>
      <c r="O194" s="302">
        <f t="shared" si="32"/>
        <v>0.10991731858457154</v>
      </c>
      <c r="P194" s="302">
        <f t="shared" si="32"/>
        <v>0.11515291558676335</v>
      </c>
      <c r="Q194" s="302">
        <f t="shared" si="32"/>
        <v>0.11936445275656751</v>
      </c>
      <c r="R194" s="302">
        <f t="shared" si="32"/>
        <v>0.11768847938184049</v>
      </c>
      <c r="S194" s="302">
        <f t="shared" si="32"/>
        <v>0.11564046837144408</v>
      </c>
      <c r="T194" s="302">
        <f t="shared" si="32"/>
        <v>0.12401270853780839</v>
      </c>
      <c r="U194" s="302">
        <f t="shared" si="32"/>
        <v>0.11868211471930822</v>
      </c>
      <c r="V194" s="302">
        <f t="shared" si="32"/>
        <v>0.11679055015088539</v>
      </c>
      <c r="W194" s="302">
        <f t="shared" si="32"/>
        <v>0.11530636741152295</v>
      </c>
      <c r="X194" s="302">
        <f t="shared" si="32"/>
        <v>0.11998232895608016</v>
      </c>
      <c r="Y194" s="302">
        <f t="shared" si="32"/>
        <v>0.12051574309147299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0.10505713404685002</v>
      </c>
      <c r="C195" s="302">
        <f t="shared" si="33"/>
        <v>9.838324449517323E-2</v>
      </c>
      <c r="D195" s="302">
        <f t="shared" si="33"/>
        <v>0.1000655134664155</v>
      </c>
      <c r="E195" s="302">
        <f t="shared" si="33"/>
        <v>0.10166042545494587</v>
      </c>
      <c r="F195" s="302">
        <f t="shared" si="33"/>
        <v>0.10426599761917239</v>
      </c>
      <c r="G195" s="302">
        <f t="shared" si="33"/>
        <v>0.10566847641309692</v>
      </c>
      <c r="H195" s="302">
        <f t="shared" si="33"/>
        <v>0.10650174192900728</v>
      </c>
      <c r="I195" s="302">
        <f t="shared" si="33"/>
        <v>0.10242137055824288</v>
      </c>
      <c r="J195" s="302">
        <f t="shared" si="33"/>
        <v>9.9202602147792793E-2</v>
      </c>
      <c r="K195" s="302">
        <f t="shared" si="33"/>
        <v>9.7657940473797195E-2</v>
      </c>
      <c r="L195" s="302">
        <f t="shared" si="33"/>
        <v>0.10061623426160968</v>
      </c>
      <c r="M195" s="302">
        <f t="shared" si="33"/>
        <v>0.10582484348311233</v>
      </c>
      <c r="N195" s="302">
        <f t="shared" si="33"/>
        <v>0.1087814594555248</v>
      </c>
      <c r="O195" s="302">
        <f t="shared" si="33"/>
        <v>9.4961910903340982E-2</v>
      </c>
      <c r="P195" s="302">
        <f t="shared" si="33"/>
        <v>0.10333304135460646</v>
      </c>
      <c r="Q195" s="302">
        <f t="shared" si="33"/>
        <v>9.8712646343078983E-2</v>
      </c>
      <c r="R195" s="302">
        <f t="shared" si="33"/>
        <v>0.10034866076774838</v>
      </c>
      <c r="S195" s="302">
        <f t="shared" si="33"/>
        <v>0.10269831667830492</v>
      </c>
      <c r="T195" s="302">
        <f t="shared" si="33"/>
        <v>9.75296087150542E-2</v>
      </c>
      <c r="U195" s="302">
        <f t="shared" si="33"/>
        <v>0.10355234100798349</v>
      </c>
      <c r="V195" s="302">
        <f t="shared" si="33"/>
        <v>0.10457611357623769</v>
      </c>
      <c r="W195" s="302">
        <f t="shared" si="33"/>
        <v>0.10709306580768668</v>
      </c>
      <c r="X195" s="302">
        <f t="shared" si="33"/>
        <v>0.10149722092621052</v>
      </c>
      <c r="Y195" s="302">
        <f t="shared" si="33"/>
        <v>9.9353696155626364E-2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0.42473623685146883</v>
      </c>
      <c r="C196" s="301">
        <f t="shared" si="34"/>
        <v>0.42607187326647283</v>
      </c>
      <c r="D196" s="301">
        <f t="shared" si="34"/>
        <v>0.42496286714627435</v>
      </c>
      <c r="E196" s="301">
        <f t="shared" si="34"/>
        <v>0.42453806264166849</v>
      </c>
      <c r="F196" s="301">
        <f t="shared" si="34"/>
        <v>0.42336813930621131</v>
      </c>
      <c r="G196" s="301">
        <f t="shared" si="34"/>
        <v>0.42287015815210677</v>
      </c>
      <c r="H196" s="301">
        <f t="shared" si="34"/>
        <v>0.42288231633456363</v>
      </c>
      <c r="I196" s="301">
        <f t="shared" si="34"/>
        <v>0.42297553442241048</v>
      </c>
      <c r="J196" s="301">
        <f t="shared" si="34"/>
        <v>0.42140062943063988</v>
      </c>
      <c r="K196" s="301">
        <f t="shared" si="34"/>
        <v>0.41726735300420126</v>
      </c>
      <c r="L196" s="301">
        <f t="shared" si="34"/>
        <v>0.41775414323218174</v>
      </c>
      <c r="M196" s="301">
        <f t="shared" si="34"/>
        <v>0.41975578033850719</v>
      </c>
      <c r="N196" s="301">
        <f t="shared" si="34"/>
        <v>0.41977568690181638</v>
      </c>
      <c r="O196" s="301">
        <f t="shared" si="34"/>
        <v>0.3929440647074382</v>
      </c>
      <c r="P196" s="301">
        <f t="shared" si="34"/>
        <v>0.4190408184207921</v>
      </c>
      <c r="Q196" s="301">
        <f t="shared" si="34"/>
        <v>0.41825665761241826</v>
      </c>
      <c r="R196" s="301">
        <f t="shared" si="34"/>
        <v>0.41818001913473385</v>
      </c>
      <c r="S196" s="301">
        <f t="shared" si="34"/>
        <v>0.41875855300302028</v>
      </c>
      <c r="T196" s="301">
        <f t="shared" si="34"/>
        <v>0.42490270421082693</v>
      </c>
      <c r="U196" s="301">
        <f t="shared" si="34"/>
        <v>0.42623017750405601</v>
      </c>
      <c r="V196" s="301">
        <f t="shared" si="34"/>
        <v>0.42456581300639978</v>
      </c>
      <c r="W196" s="301">
        <f t="shared" si="34"/>
        <v>0.42654659282063789</v>
      </c>
      <c r="X196" s="301">
        <f t="shared" si="34"/>
        <v>0.42478232077427647</v>
      </c>
      <c r="Y196" s="301">
        <f t="shared" si="34"/>
        <v>0.42169424093718377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0.22324398513778806</v>
      </c>
      <c r="C197" s="302">
        <f t="shared" si="35"/>
        <v>0.23737967597704551</v>
      </c>
      <c r="D197" s="302">
        <f t="shared" si="35"/>
        <v>0.23304419536676124</v>
      </c>
      <c r="E197" s="302">
        <f t="shared" si="35"/>
        <v>0.22956046096872423</v>
      </c>
      <c r="F197" s="302">
        <f t="shared" si="35"/>
        <v>0.22339323205154066</v>
      </c>
      <c r="G197" s="302">
        <f t="shared" si="35"/>
        <v>0.22020539444235246</v>
      </c>
      <c r="H197" s="302">
        <f t="shared" si="35"/>
        <v>0.21861940751453743</v>
      </c>
      <c r="I197" s="302">
        <f t="shared" si="35"/>
        <v>0.22653849314372324</v>
      </c>
      <c r="J197" s="302">
        <f t="shared" si="35"/>
        <v>0.23113696134217551</v>
      </c>
      <c r="K197" s="302">
        <f t="shared" si="35"/>
        <v>0.22996623821259729</v>
      </c>
      <c r="L197" s="302">
        <f t="shared" si="35"/>
        <v>0.22477922739941172</v>
      </c>
      <c r="M197" s="302">
        <f t="shared" si="35"/>
        <v>0.21679111550050362</v>
      </c>
      <c r="N197" s="302">
        <f t="shared" si="35"/>
        <v>0.21114043895549808</v>
      </c>
      <c r="O197" s="302">
        <f t="shared" si="35"/>
        <v>0.21081374649015935</v>
      </c>
      <c r="P197" s="302">
        <f t="shared" si="35"/>
        <v>0.22085525617541849</v>
      </c>
      <c r="Q197" s="302">
        <f t="shared" si="35"/>
        <v>0.22893269056594057</v>
      </c>
      <c r="R197" s="302">
        <f t="shared" si="35"/>
        <v>0.22571829059063445</v>
      </c>
      <c r="S197" s="302">
        <f t="shared" si="35"/>
        <v>0.22179034839267617</v>
      </c>
      <c r="T197" s="302">
        <f t="shared" si="35"/>
        <v>0.23784772077688934</v>
      </c>
      <c r="U197" s="302">
        <f t="shared" si="35"/>
        <v>0.22762401382728178</v>
      </c>
      <c r="V197" s="302">
        <f t="shared" si="35"/>
        <v>0.22399612498744953</v>
      </c>
      <c r="W197" s="302">
        <f t="shared" si="35"/>
        <v>0.22114956606670677</v>
      </c>
      <c r="X197" s="302">
        <f t="shared" si="35"/>
        <v>0.23011773399825583</v>
      </c>
      <c r="Y197" s="302">
        <f t="shared" si="35"/>
        <v>0.2311407850857555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0.20149225171368065</v>
      </c>
      <c r="C198" s="302">
        <f t="shared" si="36"/>
        <v>0.18869219728942732</v>
      </c>
      <c r="D198" s="302">
        <f t="shared" si="36"/>
        <v>0.19191867177951299</v>
      </c>
      <c r="E198" s="302">
        <f t="shared" si="36"/>
        <v>0.19497760167294417</v>
      </c>
      <c r="F198" s="302">
        <f t="shared" si="36"/>
        <v>0.19997490725467054</v>
      </c>
      <c r="G198" s="302">
        <f t="shared" si="36"/>
        <v>0.20266476370975442</v>
      </c>
      <c r="H198" s="302">
        <f t="shared" si="36"/>
        <v>0.20426290882002629</v>
      </c>
      <c r="I198" s="302">
        <f t="shared" si="36"/>
        <v>0.19643704127868716</v>
      </c>
      <c r="J198" s="302">
        <f t="shared" si="36"/>
        <v>0.1902636680884644</v>
      </c>
      <c r="K198" s="302">
        <f t="shared" si="36"/>
        <v>0.18730111479160408</v>
      </c>
      <c r="L198" s="302">
        <f t="shared" si="36"/>
        <v>0.19297491583277007</v>
      </c>
      <c r="M198" s="302">
        <f t="shared" si="36"/>
        <v>0.20296466483800357</v>
      </c>
      <c r="N198" s="302">
        <f t="shared" si="36"/>
        <v>0.20863524794631824</v>
      </c>
      <c r="O198" s="302">
        <f t="shared" si="36"/>
        <v>0.18213031821727885</v>
      </c>
      <c r="P198" s="302">
        <f t="shared" si="36"/>
        <v>0.19818556224537345</v>
      </c>
      <c r="Q198" s="302">
        <f t="shared" si="36"/>
        <v>0.18932396704647755</v>
      </c>
      <c r="R198" s="302">
        <f t="shared" si="36"/>
        <v>0.19246172854409951</v>
      </c>
      <c r="S198" s="302">
        <f t="shared" si="36"/>
        <v>0.19696820461034423</v>
      </c>
      <c r="T198" s="302">
        <f t="shared" si="36"/>
        <v>0.18705498343393756</v>
      </c>
      <c r="U198" s="302">
        <f t="shared" si="36"/>
        <v>0.19860616367677422</v>
      </c>
      <c r="V198" s="302">
        <f t="shared" si="36"/>
        <v>0.20056968801895025</v>
      </c>
      <c r="W198" s="302">
        <f t="shared" si="36"/>
        <v>0.20539702675393115</v>
      </c>
      <c r="X198" s="302">
        <f t="shared" si="36"/>
        <v>0.19466458677602061</v>
      </c>
      <c r="Y198" s="302">
        <f t="shared" si="36"/>
        <v>0.19055345585142844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0.32947975045777556</v>
      </c>
      <c r="C199" s="301">
        <f t="shared" si="37"/>
        <v>0.32744063127374329</v>
      </c>
      <c r="D199" s="301">
        <f t="shared" si="37"/>
        <v>0.32913460543602624</v>
      </c>
      <c r="E199" s="301">
        <f t="shared" si="37"/>
        <v>0.32978266732873068</v>
      </c>
      <c r="F199" s="301">
        <f t="shared" si="37"/>
        <v>0.33157027008727263</v>
      </c>
      <c r="G199" s="301">
        <f t="shared" si="37"/>
        <v>0.33214147333490712</v>
      </c>
      <c r="H199" s="301">
        <f t="shared" si="37"/>
        <v>0.33212701838412095</v>
      </c>
      <c r="I199" s="301">
        <f t="shared" si="37"/>
        <v>0.33196950697422772</v>
      </c>
      <c r="J199" s="301">
        <f t="shared" si="37"/>
        <v>0.33448531272858972</v>
      </c>
      <c r="K199" s="301">
        <f t="shared" si="37"/>
        <v>0.34073959779753193</v>
      </c>
      <c r="L199" s="301">
        <f t="shared" si="37"/>
        <v>0.34000499342588847</v>
      </c>
      <c r="M199" s="301">
        <f t="shared" si="37"/>
        <v>0.33687754083854987</v>
      </c>
      <c r="N199" s="301">
        <f t="shared" si="37"/>
        <v>0.33682109389300907</v>
      </c>
      <c r="O199" s="301">
        <f t="shared" si="37"/>
        <v>0.37778378178751698</v>
      </c>
      <c r="P199" s="301">
        <f t="shared" si="37"/>
        <v>0.33779545666760208</v>
      </c>
      <c r="Q199" s="301">
        <f t="shared" si="37"/>
        <v>0.33910743875858829</v>
      </c>
      <c r="R199" s="301">
        <f t="shared" si="37"/>
        <v>0.33917622160516331</v>
      </c>
      <c r="S199" s="301">
        <f t="shared" si="37"/>
        <v>0.33821022729821487</v>
      </c>
      <c r="T199" s="301">
        <f t="shared" si="37"/>
        <v>0.32868487756980158</v>
      </c>
      <c r="U199" s="301">
        <f t="shared" si="37"/>
        <v>0.32671666831527246</v>
      </c>
      <c r="V199" s="301">
        <f t="shared" si="37"/>
        <v>0.32920201726600096</v>
      </c>
      <c r="W199" s="301">
        <f t="shared" si="37"/>
        <v>0.32611486622746877</v>
      </c>
      <c r="X199" s="301">
        <f t="shared" si="37"/>
        <v>0.32869970567177487</v>
      </c>
      <c r="Y199" s="301">
        <f t="shared" si="37"/>
        <v>0.33324693273772615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6.5637793828278307E-2</v>
      </c>
      <c r="C200" s="302">
        <f t="shared" si="38"/>
        <v>7.1379182141220771E-2</v>
      </c>
      <c r="D200" s="302">
        <f t="shared" si="38"/>
        <v>7.0202075191039284E-2</v>
      </c>
      <c r="E200" s="302">
        <f t="shared" si="38"/>
        <v>6.928980269560292E-2</v>
      </c>
      <c r="F200" s="302">
        <f t="shared" si="38"/>
        <v>6.7683633704775009E-2</v>
      </c>
      <c r="G200" s="302">
        <f t="shared" si="38"/>
        <v>6.7256356598701522E-2</v>
      </c>
      <c r="H200" s="302">
        <f t="shared" si="38"/>
        <v>6.6929188613890356E-2</v>
      </c>
      <c r="I200" s="302">
        <f t="shared" si="38"/>
        <v>6.9992660242669397E-2</v>
      </c>
      <c r="J200" s="302">
        <f t="shared" si="38"/>
        <v>7.1751577752419624E-2</v>
      </c>
      <c r="K200" s="302">
        <f t="shared" si="38"/>
        <v>7.2186562420452099E-2</v>
      </c>
      <c r="L200" s="302">
        <f t="shared" si="38"/>
        <v>7.022071540017634E-2</v>
      </c>
      <c r="M200" s="302">
        <f t="shared" si="38"/>
        <v>6.7046846997017753E-2</v>
      </c>
      <c r="N200" s="302">
        <f t="shared" si="38"/>
        <v>6.5351069138379334E-2</v>
      </c>
      <c r="O200" s="302">
        <f t="shared" si="38"/>
        <v>6.9696041495124608E-2</v>
      </c>
      <c r="P200" s="302">
        <f t="shared" si="38"/>
        <v>6.8806700356653872E-2</v>
      </c>
      <c r="Q200" s="302">
        <f t="shared" si="38"/>
        <v>7.1932779304987274E-2</v>
      </c>
      <c r="R200" s="302">
        <f t="shared" si="38"/>
        <v>7.177167963042233E-2</v>
      </c>
      <c r="S200" s="302">
        <f t="shared" si="38"/>
        <v>7.066269949114358E-2</v>
      </c>
      <c r="T200" s="302">
        <f t="shared" si="38"/>
        <v>7.4924467009932008E-2</v>
      </c>
      <c r="U200" s="302">
        <f t="shared" si="38"/>
        <v>7.1456395301387143E-2</v>
      </c>
      <c r="V200" s="302">
        <f t="shared" si="38"/>
        <v>7.0702978522025603E-2</v>
      </c>
      <c r="W200" s="302">
        <f t="shared" si="38"/>
        <v>6.9475171524618004E-2</v>
      </c>
      <c r="X200" s="302">
        <f t="shared" si="38"/>
        <v>7.259607452511771E-2</v>
      </c>
      <c r="Y200" s="302">
        <f t="shared" si="38"/>
        <v>7.3460827271553814E-2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0.19544750000985753</v>
      </c>
      <c r="C201" s="302">
        <f t="shared" si="39"/>
        <v>0.19340838082543058</v>
      </c>
      <c r="D201" s="302">
        <f t="shared" si="39"/>
        <v>0.19510235498789671</v>
      </c>
      <c r="E201" s="302">
        <f t="shared" si="39"/>
        <v>0.19575041688131711</v>
      </c>
      <c r="F201" s="302">
        <f t="shared" si="39"/>
        <v>0.19753801963831716</v>
      </c>
      <c r="G201" s="302">
        <f t="shared" si="39"/>
        <v>0.19810922288618868</v>
      </c>
      <c r="H201" s="302">
        <f t="shared" si="39"/>
        <v>0.19809476793541755</v>
      </c>
      <c r="I201" s="302">
        <f t="shared" si="39"/>
        <v>0.19793725652536776</v>
      </c>
      <c r="J201" s="302">
        <f t="shared" si="39"/>
        <v>0.2004530622800024</v>
      </c>
      <c r="K201" s="302">
        <f t="shared" si="39"/>
        <v>0.20670734734925414</v>
      </c>
      <c r="L201" s="302">
        <f t="shared" si="39"/>
        <v>0.20597274297791363</v>
      </c>
      <c r="M201" s="302">
        <f t="shared" si="39"/>
        <v>0.202845290389956</v>
      </c>
      <c r="N201" s="302">
        <f t="shared" si="39"/>
        <v>0.20278884344458523</v>
      </c>
      <c r="O201" s="302">
        <f t="shared" si="39"/>
        <v>0.24375153133865221</v>
      </c>
      <c r="P201" s="302">
        <f t="shared" si="39"/>
        <v>0.20376320621934627</v>
      </c>
      <c r="Q201" s="302">
        <f t="shared" si="39"/>
        <v>0.20507518831059468</v>
      </c>
      <c r="R201" s="302">
        <f t="shared" si="39"/>
        <v>0.2051439711571417</v>
      </c>
      <c r="S201" s="302">
        <f t="shared" si="39"/>
        <v>0.20417797685021627</v>
      </c>
      <c r="T201" s="302">
        <f t="shared" si="39"/>
        <v>0.19465262712081371</v>
      </c>
      <c r="U201" s="302">
        <f t="shared" si="39"/>
        <v>0.19268441786752483</v>
      </c>
      <c r="V201" s="302">
        <f t="shared" si="39"/>
        <v>0.19516976681705875</v>
      </c>
      <c r="W201" s="302">
        <f t="shared" si="39"/>
        <v>0.19208261577842251</v>
      </c>
      <c r="X201" s="302">
        <f t="shared" si="39"/>
        <v>0.1946674552229945</v>
      </c>
      <c r="Y201" s="302">
        <f t="shared" si="39"/>
        <v>0.19921468228875069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6.8394456619639721E-2</v>
      </c>
      <c r="C202" s="303">
        <f t="shared" si="40"/>
        <v>6.2653068307091969E-2</v>
      </c>
      <c r="D202" s="303">
        <f t="shared" si="40"/>
        <v>6.3830175257090227E-2</v>
      </c>
      <c r="E202" s="303">
        <f t="shared" si="40"/>
        <v>6.4742447751810692E-2</v>
      </c>
      <c r="F202" s="303">
        <f t="shared" si="40"/>
        <v>6.6348616744180466E-2</v>
      </c>
      <c r="G202" s="303">
        <f t="shared" si="40"/>
        <v>6.6775893850016962E-2</v>
      </c>
      <c r="H202" s="303">
        <f t="shared" si="40"/>
        <v>6.7103061834813002E-2</v>
      </c>
      <c r="I202" s="303">
        <f t="shared" si="40"/>
        <v>6.4039590206190586E-2</v>
      </c>
      <c r="J202" s="303">
        <f t="shared" si="40"/>
        <v>6.2280672696167681E-2</v>
      </c>
      <c r="K202" s="303">
        <f t="shared" si="40"/>
        <v>6.1845688027825717E-2</v>
      </c>
      <c r="L202" s="303">
        <f t="shared" si="40"/>
        <v>6.3811535047798532E-2</v>
      </c>
      <c r="M202" s="303">
        <f t="shared" si="40"/>
        <v>6.6985403451576109E-2</v>
      </c>
      <c r="N202" s="303">
        <f t="shared" si="40"/>
        <v>6.8681181310044567E-2</v>
      </c>
      <c r="O202" s="303">
        <f t="shared" si="40"/>
        <v>6.4336208953740134E-2</v>
      </c>
      <c r="P202" s="303">
        <f t="shared" si="40"/>
        <v>6.5225550091601928E-2</v>
      </c>
      <c r="Q202" s="303">
        <f t="shared" si="40"/>
        <v>6.209947114300636E-2</v>
      </c>
      <c r="R202" s="303">
        <f t="shared" si="40"/>
        <v>6.2260570817599288E-2</v>
      </c>
      <c r="S202" s="303">
        <f t="shared" si="40"/>
        <v>6.3369550956855064E-2</v>
      </c>
      <c r="T202" s="303">
        <f t="shared" si="40"/>
        <v>5.9107783439055893E-2</v>
      </c>
      <c r="U202" s="303">
        <f t="shared" si="40"/>
        <v>6.2575855146360507E-2</v>
      </c>
      <c r="V202" s="303">
        <f t="shared" si="40"/>
        <v>6.3329271926916605E-2</v>
      </c>
      <c r="W202" s="303">
        <f t="shared" si="40"/>
        <v>6.4557078924428288E-2</v>
      </c>
      <c r="X202" s="303">
        <f t="shared" si="40"/>
        <v>6.143617592366267E-2</v>
      </c>
      <c r="Y202" s="303">
        <f t="shared" si="40"/>
        <v>6.057142317742166E-2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</v>
      </c>
      <c r="D204" s="232">
        <f t="shared" si="41"/>
        <v>1.0000000000000002</v>
      </c>
      <c r="E204" s="232">
        <f t="shared" si="41"/>
        <v>0.99999999999999967</v>
      </c>
      <c r="F204" s="232">
        <f t="shared" si="41"/>
        <v>1.0000000000000002</v>
      </c>
      <c r="G204" s="232">
        <f t="shared" si="41"/>
        <v>1.0000000000000002</v>
      </c>
      <c r="H204" s="232">
        <f t="shared" si="41"/>
        <v>1</v>
      </c>
      <c r="I204" s="232">
        <f t="shared" si="41"/>
        <v>0.99999999999999978</v>
      </c>
      <c r="J204" s="232">
        <f t="shared" si="41"/>
        <v>0.99999999999999989</v>
      </c>
      <c r="K204" s="232">
        <f t="shared" si="41"/>
        <v>1</v>
      </c>
      <c r="L204" s="232">
        <f t="shared" si="41"/>
        <v>1</v>
      </c>
      <c r="M204" s="232">
        <f t="shared" si="41"/>
        <v>1</v>
      </c>
      <c r="N204" s="232">
        <f t="shared" si="41"/>
        <v>0.99999999999999956</v>
      </c>
      <c r="O204" s="232">
        <f t="shared" si="41"/>
        <v>1</v>
      </c>
      <c r="P204" s="232">
        <f t="shared" si="41"/>
        <v>0.99999999999999967</v>
      </c>
      <c r="Q204" s="232">
        <f t="shared" si="41"/>
        <v>1</v>
      </c>
      <c r="R204" s="232">
        <f t="shared" si="41"/>
        <v>0.99999999999999978</v>
      </c>
      <c r="S204" s="232">
        <f t="shared" si="41"/>
        <v>0.99999999999999989</v>
      </c>
      <c r="T204" s="232">
        <f t="shared" si="41"/>
        <v>1.0000000000000002</v>
      </c>
      <c r="U204" s="232">
        <f t="shared" si="41"/>
        <v>1.0000000000000002</v>
      </c>
      <c r="V204" s="232">
        <f t="shared" si="41"/>
        <v>0.99999999999999978</v>
      </c>
      <c r="W204" s="232">
        <f t="shared" si="41"/>
        <v>1</v>
      </c>
      <c r="X204" s="232">
        <f t="shared" si="41"/>
        <v>0.99999999999999989</v>
      </c>
      <c r="Y204" s="232">
        <f t="shared" si="41"/>
        <v>0.99999999999999967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1.5751746617096187E-3</v>
      </c>
      <c r="C205" s="299">
        <f t="shared" si="42"/>
        <v>1.5751746617097804E-3</v>
      </c>
      <c r="D205" s="299">
        <f t="shared" si="42"/>
        <v>1.5751746617096629E-3</v>
      </c>
      <c r="E205" s="299">
        <f t="shared" si="42"/>
        <v>1.5751746617099101E-3</v>
      </c>
      <c r="F205" s="299">
        <f t="shared" si="42"/>
        <v>1.5751746617099344E-3</v>
      </c>
      <c r="G205" s="299">
        <f t="shared" si="42"/>
        <v>1.5751746617100467E-3</v>
      </c>
      <c r="H205" s="299">
        <f t="shared" si="42"/>
        <v>1.575174661710043E-3</v>
      </c>
      <c r="I205" s="299">
        <f t="shared" si="42"/>
        <v>1.5751746617099838E-3</v>
      </c>
      <c r="J205" s="299">
        <f t="shared" si="42"/>
        <v>1.5751746617099932E-3</v>
      </c>
      <c r="K205" s="299">
        <f t="shared" si="42"/>
        <v>1.5751746617107801E-3</v>
      </c>
      <c r="L205" s="299">
        <f t="shared" si="42"/>
        <v>1.5751746617113092E-3</v>
      </c>
      <c r="M205" s="299">
        <f t="shared" si="42"/>
        <v>1.5751746617106276E-3</v>
      </c>
      <c r="N205" s="299">
        <f t="shared" si="42"/>
        <v>1.5751746617108633E-3</v>
      </c>
      <c r="O205" s="299">
        <f t="shared" si="42"/>
        <v>1.5751746617112315E-3</v>
      </c>
      <c r="P205" s="299">
        <f t="shared" si="42"/>
        <v>1.5751746617114679E-3</v>
      </c>
      <c r="Q205" s="299">
        <f t="shared" si="42"/>
        <v>1.5751746617119794E-3</v>
      </c>
      <c r="R205" s="299">
        <f t="shared" si="42"/>
        <v>1.5751746617116975E-3</v>
      </c>
      <c r="S205" s="299">
        <f t="shared" si="42"/>
        <v>1.575174661711856E-3</v>
      </c>
      <c r="T205" s="299">
        <f t="shared" si="42"/>
        <v>1.5751746617100675E-3</v>
      </c>
      <c r="U205" s="299">
        <f t="shared" si="42"/>
        <v>1.5751746617104015E-3</v>
      </c>
      <c r="V205" s="299">
        <f t="shared" si="42"/>
        <v>1.5751746617100695E-3</v>
      </c>
      <c r="W205" s="299">
        <f t="shared" si="42"/>
        <v>1.575174661709996E-3</v>
      </c>
      <c r="X205" s="299">
        <f t="shared" si="42"/>
        <v>1.5751746617099526E-3</v>
      </c>
      <c r="Y205" s="299">
        <f t="shared" si="42"/>
        <v>1.5751746617097585E-3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7.8623407115276404E-4</v>
      </c>
      <c r="C206" s="233">
        <f t="shared" si="43"/>
        <v>7.862340711528459E-4</v>
      </c>
      <c r="D206" s="233">
        <f t="shared" si="43"/>
        <v>7.8623407115278692E-4</v>
      </c>
      <c r="E206" s="233">
        <f t="shared" si="43"/>
        <v>7.862340711529103E-4</v>
      </c>
      <c r="F206" s="233">
        <f t="shared" si="43"/>
        <v>7.8623407115292223E-4</v>
      </c>
      <c r="G206" s="233">
        <f t="shared" si="43"/>
        <v>7.8623407115297839E-4</v>
      </c>
      <c r="H206" s="233">
        <f t="shared" si="43"/>
        <v>7.8623407115297654E-4</v>
      </c>
      <c r="I206" s="233">
        <f t="shared" si="43"/>
        <v>7.8623407115294727E-4</v>
      </c>
      <c r="J206" s="233">
        <f t="shared" si="43"/>
        <v>7.8623407115295204E-4</v>
      </c>
      <c r="K206" s="233">
        <f t="shared" si="43"/>
        <v>7.862340711533442E-4</v>
      </c>
      <c r="L206" s="233">
        <f t="shared" si="43"/>
        <v>7.8623407115360809E-4</v>
      </c>
      <c r="M206" s="233">
        <f t="shared" si="43"/>
        <v>7.8623407115326852E-4</v>
      </c>
      <c r="N206" s="233">
        <f t="shared" si="43"/>
        <v>7.8623407115338594E-4</v>
      </c>
      <c r="O206" s="233">
        <f t="shared" si="43"/>
        <v>7.8623407115356971E-4</v>
      </c>
      <c r="P206" s="233">
        <f t="shared" si="43"/>
        <v>7.86234071153688E-4</v>
      </c>
      <c r="Q206" s="233">
        <f t="shared" si="43"/>
        <v>7.86234071153943E-4</v>
      </c>
      <c r="R206" s="233">
        <f t="shared" si="43"/>
        <v>7.8623407115380238E-4</v>
      </c>
      <c r="S206" s="233">
        <f t="shared" si="43"/>
        <v>7.862340711538812E-4</v>
      </c>
      <c r="T206" s="233">
        <f t="shared" si="43"/>
        <v>7.8623407115298869E-4</v>
      </c>
      <c r="U206" s="233">
        <f t="shared" si="43"/>
        <v>7.8623407115315544E-4</v>
      </c>
      <c r="V206" s="233">
        <f t="shared" si="43"/>
        <v>7.8623407115298966E-4</v>
      </c>
      <c r="W206" s="233">
        <f t="shared" si="43"/>
        <v>7.8623407115295291E-4</v>
      </c>
      <c r="X206" s="233">
        <f t="shared" si="43"/>
        <v>7.8623407115293166E-4</v>
      </c>
      <c r="Y206" s="233">
        <f t="shared" si="43"/>
        <v>7.8623407115283462E-4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1.9986553967670562E-2</v>
      </c>
      <c r="C207" s="233">
        <f t="shared" si="44"/>
        <v>1.998655396767263E-2</v>
      </c>
      <c r="D207" s="233">
        <f t="shared" si="44"/>
        <v>1.9986553967671145E-2</v>
      </c>
      <c r="E207" s="233">
        <f t="shared" si="44"/>
        <v>1.9986553967674278E-2</v>
      </c>
      <c r="F207" s="233">
        <f t="shared" si="44"/>
        <v>1.9986553967674583E-2</v>
      </c>
      <c r="G207" s="233">
        <f t="shared" si="44"/>
        <v>1.9986553967676006E-2</v>
      </c>
      <c r="H207" s="233">
        <f t="shared" si="44"/>
        <v>1.9986553967675954E-2</v>
      </c>
      <c r="I207" s="233">
        <f t="shared" si="44"/>
        <v>1.9986553967675208E-2</v>
      </c>
      <c r="J207" s="233">
        <f t="shared" si="44"/>
        <v>1.9986553967675333E-2</v>
      </c>
      <c r="K207" s="233">
        <f t="shared" si="44"/>
        <v>1.9986553967685311E-2</v>
      </c>
      <c r="L207" s="233">
        <f t="shared" si="44"/>
        <v>1.9986553967692017E-2</v>
      </c>
      <c r="M207" s="233">
        <f t="shared" si="44"/>
        <v>1.9986553967683379E-2</v>
      </c>
      <c r="N207" s="233">
        <f t="shared" si="44"/>
        <v>1.9986553967686376E-2</v>
      </c>
      <c r="O207" s="233">
        <f t="shared" si="44"/>
        <v>1.9986553967691039E-2</v>
      </c>
      <c r="P207" s="233">
        <f t="shared" si="44"/>
        <v>1.9986553967694044E-2</v>
      </c>
      <c r="Q207" s="233">
        <f t="shared" si="44"/>
        <v>1.9986553967700535E-2</v>
      </c>
      <c r="R207" s="233">
        <f t="shared" si="44"/>
        <v>1.9986553967696965E-2</v>
      </c>
      <c r="S207" s="233">
        <f t="shared" si="44"/>
        <v>1.998655396769896E-2</v>
      </c>
      <c r="T207" s="233">
        <f t="shared" si="44"/>
        <v>1.9986553967676273E-2</v>
      </c>
      <c r="U207" s="233">
        <f t="shared" si="44"/>
        <v>1.9986553967680513E-2</v>
      </c>
      <c r="V207" s="233">
        <f t="shared" si="44"/>
        <v>1.9986553967676301E-2</v>
      </c>
      <c r="W207" s="233">
        <f t="shared" si="44"/>
        <v>1.9986553967675364E-2</v>
      </c>
      <c r="X207" s="233">
        <f t="shared" si="44"/>
        <v>1.9986553967674816E-2</v>
      </c>
      <c r="Y207" s="233">
        <f t="shared" si="44"/>
        <v>1.9986553967672363E-2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5.250582205698726E-4</v>
      </c>
      <c r="C208" s="233">
        <f t="shared" si="45"/>
        <v>5.2505822056992714E-4</v>
      </c>
      <c r="D208" s="233">
        <f t="shared" si="45"/>
        <v>5.2505822056988767E-4</v>
      </c>
      <c r="E208" s="233">
        <f t="shared" si="45"/>
        <v>5.2505822056997018E-4</v>
      </c>
      <c r="F208" s="233">
        <f t="shared" si="45"/>
        <v>5.2505822056997831E-4</v>
      </c>
      <c r="G208" s="233">
        <f t="shared" si="45"/>
        <v>5.2505822057001572E-4</v>
      </c>
      <c r="H208" s="233">
        <f t="shared" si="45"/>
        <v>5.2505822057001441E-4</v>
      </c>
      <c r="I208" s="233">
        <f t="shared" si="45"/>
        <v>5.2505822056999479E-4</v>
      </c>
      <c r="J208" s="233">
        <f t="shared" si="45"/>
        <v>5.2505822056999783E-4</v>
      </c>
      <c r="K208" s="233">
        <f t="shared" si="45"/>
        <v>5.2505822057025999E-4</v>
      </c>
      <c r="L208" s="233">
        <f t="shared" si="45"/>
        <v>5.2505822057043639E-4</v>
      </c>
      <c r="M208" s="233">
        <f t="shared" si="45"/>
        <v>5.2505822057020935E-4</v>
      </c>
      <c r="N208" s="233">
        <f t="shared" si="45"/>
        <v>5.2505822057028796E-4</v>
      </c>
      <c r="O208" s="233">
        <f t="shared" si="45"/>
        <v>5.2505822057041047E-4</v>
      </c>
      <c r="P208" s="233">
        <f t="shared" si="45"/>
        <v>5.250582205704894E-4</v>
      </c>
      <c r="Q208" s="233">
        <f t="shared" si="45"/>
        <v>5.2505822057066017E-4</v>
      </c>
      <c r="R208" s="233">
        <f t="shared" si="45"/>
        <v>5.2505822057056617E-4</v>
      </c>
      <c r="S208" s="233">
        <f t="shared" si="45"/>
        <v>5.2505822057061875E-4</v>
      </c>
      <c r="T208" s="233">
        <f t="shared" si="45"/>
        <v>5.2505822057002276E-4</v>
      </c>
      <c r="U208" s="233">
        <f t="shared" si="45"/>
        <v>5.25058220570134E-4</v>
      </c>
      <c r="V208" s="233">
        <f t="shared" si="45"/>
        <v>5.2505822057002331E-4</v>
      </c>
      <c r="W208" s="233">
        <f t="shared" si="45"/>
        <v>5.2505822056999869E-4</v>
      </c>
      <c r="X208" s="233">
        <f t="shared" si="45"/>
        <v>5.2505822056998438E-4</v>
      </c>
      <c r="Y208" s="233">
        <f t="shared" si="45"/>
        <v>5.2505822056991976E-4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2.6077517190713343E-3</v>
      </c>
      <c r="C209" s="300">
        <f t="shared" si="46"/>
        <v>2.6168804207870552E-3</v>
      </c>
      <c r="D209" s="300">
        <f t="shared" si="46"/>
        <v>2.6072575064121839E-3</v>
      </c>
      <c r="E209" s="300">
        <f t="shared" si="46"/>
        <v>2.6097751127139419E-3</v>
      </c>
      <c r="F209" s="300">
        <f t="shared" si="46"/>
        <v>2.6055244706801261E-3</v>
      </c>
      <c r="G209" s="300">
        <f t="shared" si="46"/>
        <v>2.7999126839431351E-3</v>
      </c>
      <c r="H209" s="300">
        <f t="shared" si="46"/>
        <v>2.7967116574383775E-3</v>
      </c>
      <c r="I209" s="300">
        <f t="shared" si="46"/>
        <v>2.8119650874614088E-3</v>
      </c>
      <c r="J209" s="300">
        <f t="shared" si="46"/>
        <v>2.6963242664765933E-3</v>
      </c>
      <c r="K209" s="300">
        <f t="shared" si="46"/>
        <v>2.7433498481085005E-3</v>
      </c>
      <c r="L209" s="300">
        <f t="shared" si="46"/>
        <v>2.7389852724771799E-3</v>
      </c>
      <c r="M209" s="300">
        <f t="shared" si="46"/>
        <v>2.8154899002761705E-3</v>
      </c>
      <c r="N209" s="300">
        <f t="shared" si="46"/>
        <v>2.8426772505469795E-3</v>
      </c>
      <c r="O209" s="300">
        <f t="shared" si="46"/>
        <v>2.8018622948931312E-3</v>
      </c>
      <c r="P209" s="300">
        <f t="shared" si="46"/>
        <v>2.9892478227250036E-3</v>
      </c>
      <c r="Q209" s="300">
        <f t="shared" si="46"/>
        <v>2.8722059284980762E-3</v>
      </c>
      <c r="R209" s="300">
        <f t="shared" si="46"/>
        <v>2.9224746386814363E-3</v>
      </c>
      <c r="S209" s="300">
        <f t="shared" si="46"/>
        <v>3.0107140974391872E-3</v>
      </c>
      <c r="T209" s="300">
        <f t="shared" si="46"/>
        <v>3.1665451764349133E-3</v>
      </c>
      <c r="U209" s="300">
        <f t="shared" si="46"/>
        <v>3.1053813625751213E-3</v>
      </c>
      <c r="V209" s="300">
        <f t="shared" si="46"/>
        <v>3.1597017499887972E-3</v>
      </c>
      <c r="W209" s="300">
        <f t="shared" si="46"/>
        <v>3.2312592720525031E-3</v>
      </c>
      <c r="X209" s="300">
        <f t="shared" si="46"/>
        <v>3.3351718160518312E-3</v>
      </c>
      <c r="Y209" s="300">
        <f t="shared" si="46"/>
        <v>3.4998312419554796E-3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0.56165485245911917</v>
      </c>
      <c r="C210" s="301">
        <f t="shared" si="47"/>
        <v>0.56126819699803343</v>
      </c>
      <c r="D210" s="301">
        <f t="shared" si="47"/>
        <v>0.5617837374163468</v>
      </c>
      <c r="E210" s="301">
        <f t="shared" si="47"/>
        <v>0.56112124582595335</v>
      </c>
      <c r="F210" s="301">
        <f t="shared" si="47"/>
        <v>0.56062549054738897</v>
      </c>
      <c r="G210" s="301">
        <f t="shared" si="47"/>
        <v>0.55984190054249316</v>
      </c>
      <c r="H210" s="301">
        <f t="shared" si="47"/>
        <v>0.55970532624776181</v>
      </c>
      <c r="I210" s="301">
        <f t="shared" si="47"/>
        <v>0.55980399680390436</v>
      </c>
      <c r="J210" s="301">
        <f t="shared" si="47"/>
        <v>0.55897892626426482</v>
      </c>
      <c r="K210" s="301">
        <f t="shared" si="47"/>
        <v>0.55734673596958073</v>
      </c>
      <c r="L210" s="301">
        <f t="shared" si="47"/>
        <v>0.5570441938238353</v>
      </c>
      <c r="M210" s="301">
        <f t="shared" si="47"/>
        <v>0.55803927651775409</v>
      </c>
      <c r="N210" s="301">
        <f t="shared" si="47"/>
        <v>0.55796129954111351</v>
      </c>
      <c r="O210" s="301">
        <f t="shared" si="47"/>
        <v>0.54367098581303386</v>
      </c>
      <c r="P210" s="301">
        <f t="shared" si="47"/>
        <v>0.55800764366405697</v>
      </c>
      <c r="Q210" s="301">
        <f t="shared" si="47"/>
        <v>0.557430349398778</v>
      </c>
      <c r="R210" s="301">
        <f t="shared" si="47"/>
        <v>0.55722564638048955</v>
      </c>
      <c r="S210" s="301">
        <f t="shared" si="47"/>
        <v>0.55711255261208137</v>
      </c>
      <c r="T210" s="301">
        <f t="shared" si="47"/>
        <v>0.560116471185091</v>
      </c>
      <c r="U210" s="301">
        <f t="shared" si="47"/>
        <v>0.56125023875491331</v>
      </c>
      <c r="V210" s="301">
        <f t="shared" si="47"/>
        <v>0.5604252817655454</v>
      </c>
      <c r="W210" s="301">
        <f t="shared" si="47"/>
        <v>0.5606858389823044</v>
      </c>
      <c r="X210" s="301">
        <f t="shared" si="47"/>
        <v>0.56035991477402269</v>
      </c>
      <c r="Y210" s="301">
        <f t="shared" si="47"/>
        <v>0.55913020606505004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0.30807778335167346</v>
      </c>
      <c r="C211" s="302">
        <f t="shared" si="48"/>
        <v>0.31859049591340827</v>
      </c>
      <c r="D211" s="302">
        <f t="shared" si="48"/>
        <v>0.31987929954466449</v>
      </c>
      <c r="E211" s="302">
        <f t="shared" si="48"/>
        <v>0.31303177852218889</v>
      </c>
      <c r="F211" s="302">
        <f t="shared" si="48"/>
        <v>0.30668371707684489</v>
      </c>
      <c r="G211" s="302">
        <f t="shared" si="48"/>
        <v>0.29989984196511021</v>
      </c>
      <c r="H211" s="302">
        <f t="shared" si="48"/>
        <v>0.29703899507394449</v>
      </c>
      <c r="I211" s="302">
        <f t="shared" si="48"/>
        <v>0.30740160104921443</v>
      </c>
      <c r="J211" s="302">
        <f t="shared" si="48"/>
        <v>0.31390433319587807</v>
      </c>
      <c r="K211" s="302">
        <f t="shared" si="48"/>
        <v>0.316632223550526</v>
      </c>
      <c r="L211" s="302">
        <f t="shared" si="48"/>
        <v>0.30652694865941221</v>
      </c>
      <c r="M211" s="302">
        <f t="shared" si="48"/>
        <v>0.29519435114791254</v>
      </c>
      <c r="N211" s="302">
        <f t="shared" si="48"/>
        <v>0.28743217284063044</v>
      </c>
      <c r="O211" s="302">
        <f t="shared" si="48"/>
        <v>0.29938788861025117</v>
      </c>
      <c r="P211" s="302">
        <f t="shared" si="48"/>
        <v>0.30242032278583969</v>
      </c>
      <c r="Q211" s="302">
        <f t="shared" si="48"/>
        <v>0.31201042734621598</v>
      </c>
      <c r="R211" s="302">
        <f t="shared" si="48"/>
        <v>0.30732536207603611</v>
      </c>
      <c r="S211" s="302">
        <f t="shared" si="48"/>
        <v>0.29980374029313217</v>
      </c>
      <c r="T211" s="302">
        <f t="shared" si="48"/>
        <v>0.31706321780915664</v>
      </c>
      <c r="U211" s="302">
        <f t="shared" si="48"/>
        <v>0.30579743390610087</v>
      </c>
      <c r="V211" s="302">
        <f t="shared" si="48"/>
        <v>0.30230050317181384</v>
      </c>
      <c r="W211" s="302">
        <f t="shared" si="48"/>
        <v>0.29319794291633827</v>
      </c>
      <c r="X211" s="302">
        <f t="shared" si="48"/>
        <v>0.30898021887807364</v>
      </c>
      <c r="Y211" s="302">
        <f t="shared" si="48"/>
        <v>0.31384518374353471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0.25357706910744565</v>
      </c>
      <c r="C212" s="302">
        <f t="shared" si="49"/>
        <v>0.24267770108462511</v>
      </c>
      <c r="D212" s="302">
        <f t="shared" si="49"/>
        <v>0.24190443787168239</v>
      </c>
      <c r="E212" s="302">
        <f t="shared" si="49"/>
        <v>0.24808946730376444</v>
      </c>
      <c r="F212" s="302">
        <f t="shared" si="49"/>
        <v>0.25394177347054403</v>
      </c>
      <c r="G212" s="302">
        <f t="shared" si="49"/>
        <v>0.25994205857738306</v>
      </c>
      <c r="H212" s="302">
        <f t="shared" si="49"/>
        <v>0.26266633117381738</v>
      </c>
      <c r="I212" s="302">
        <f t="shared" si="49"/>
        <v>0.25240239575468998</v>
      </c>
      <c r="J212" s="302">
        <f t="shared" si="49"/>
        <v>0.24507459306838672</v>
      </c>
      <c r="K212" s="302">
        <f t="shared" si="49"/>
        <v>0.24071451241905473</v>
      </c>
      <c r="L212" s="302">
        <f t="shared" si="49"/>
        <v>0.25051724516442297</v>
      </c>
      <c r="M212" s="302">
        <f t="shared" si="49"/>
        <v>0.26284492536984139</v>
      </c>
      <c r="N212" s="302">
        <f t="shared" si="49"/>
        <v>0.27052912670048312</v>
      </c>
      <c r="O212" s="302">
        <f t="shared" si="49"/>
        <v>0.24428309720278274</v>
      </c>
      <c r="P212" s="302">
        <f t="shared" si="49"/>
        <v>0.25558732087821728</v>
      </c>
      <c r="Q212" s="302">
        <f t="shared" si="49"/>
        <v>0.24541992205256222</v>
      </c>
      <c r="R212" s="302">
        <f t="shared" si="49"/>
        <v>0.24990028430445335</v>
      </c>
      <c r="S212" s="302">
        <f t="shared" si="49"/>
        <v>0.25730881231894925</v>
      </c>
      <c r="T212" s="302">
        <f t="shared" si="49"/>
        <v>0.24305325337593445</v>
      </c>
      <c r="U212" s="302">
        <f t="shared" si="49"/>
        <v>0.2554528048488125</v>
      </c>
      <c r="V212" s="302">
        <f t="shared" si="49"/>
        <v>0.25812477859373156</v>
      </c>
      <c r="W212" s="302">
        <f t="shared" si="49"/>
        <v>0.26748789606596618</v>
      </c>
      <c r="X212" s="302">
        <f t="shared" si="49"/>
        <v>0.25137969589594911</v>
      </c>
      <c r="Y212" s="302">
        <f t="shared" si="49"/>
        <v>0.24528502232151531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0.2852058257054686</v>
      </c>
      <c r="C213" s="301">
        <f t="shared" si="50"/>
        <v>0.2863147144242687</v>
      </c>
      <c r="D213" s="301">
        <f t="shared" si="50"/>
        <v>0.28526500212225669</v>
      </c>
      <c r="E213" s="301">
        <f t="shared" si="50"/>
        <v>0.28545114084707585</v>
      </c>
      <c r="F213" s="301">
        <f t="shared" si="50"/>
        <v>0.28505375605852312</v>
      </c>
      <c r="G213" s="301">
        <f t="shared" si="50"/>
        <v>0.28520257699813473</v>
      </c>
      <c r="H213" s="301">
        <f t="shared" si="50"/>
        <v>0.28530443423164142</v>
      </c>
      <c r="I213" s="301">
        <f t="shared" si="50"/>
        <v>0.2852923312359309</v>
      </c>
      <c r="J213" s="301">
        <f t="shared" si="50"/>
        <v>0.28490532199836588</v>
      </c>
      <c r="K213" s="301">
        <f t="shared" si="50"/>
        <v>0.2833743799069573</v>
      </c>
      <c r="L213" s="301">
        <f t="shared" si="50"/>
        <v>0.28389024085493936</v>
      </c>
      <c r="M213" s="301">
        <f t="shared" si="50"/>
        <v>0.28445636155071491</v>
      </c>
      <c r="N213" s="301">
        <f t="shared" si="50"/>
        <v>0.28451014237945815</v>
      </c>
      <c r="O213" s="301">
        <f t="shared" si="50"/>
        <v>0.27656568448237623</v>
      </c>
      <c r="P213" s="301">
        <f t="shared" si="50"/>
        <v>0.28396101794706036</v>
      </c>
      <c r="Q213" s="301">
        <f t="shared" si="50"/>
        <v>0.28389939830193778</v>
      </c>
      <c r="R213" s="301">
        <f t="shared" si="50"/>
        <v>0.28396739145384703</v>
      </c>
      <c r="S213" s="301">
        <f t="shared" si="50"/>
        <v>0.2843790345679213</v>
      </c>
      <c r="T213" s="301">
        <f t="shared" si="50"/>
        <v>0.28616089598955846</v>
      </c>
      <c r="U213" s="301">
        <f t="shared" si="50"/>
        <v>0.28623806213352954</v>
      </c>
      <c r="V213" s="301">
        <f t="shared" si="50"/>
        <v>0.28573794584383666</v>
      </c>
      <c r="W213" s="301">
        <f t="shared" si="50"/>
        <v>0.28677987956821727</v>
      </c>
      <c r="X213" s="301">
        <f t="shared" si="50"/>
        <v>0.28585346807585826</v>
      </c>
      <c r="Y213" s="301">
        <f t="shared" si="50"/>
        <v>0.2846844850785184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0.14990594065386492</v>
      </c>
      <c r="C214" s="302">
        <f t="shared" si="51"/>
        <v>0.15951603098425254</v>
      </c>
      <c r="D214" s="302">
        <f t="shared" si="51"/>
        <v>0.15643567479743181</v>
      </c>
      <c r="E214" s="302">
        <f t="shared" si="51"/>
        <v>0.15435199159565618</v>
      </c>
      <c r="F214" s="302">
        <f t="shared" si="51"/>
        <v>0.15041065673647086</v>
      </c>
      <c r="G214" s="302">
        <f t="shared" si="51"/>
        <v>0.1485163820457136</v>
      </c>
      <c r="H214" s="302">
        <f t="shared" si="51"/>
        <v>0.14749513981484449</v>
      </c>
      <c r="I214" s="302">
        <f t="shared" si="51"/>
        <v>0.15279771420326266</v>
      </c>
      <c r="J214" s="302">
        <f t="shared" si="51"/>
        <v>0.15626970108205607</v>
      </c>
      <c r="K214" s="302">
        <f t="shared" si="51"/>
        <v>0.15617454776619977</v>
      </c>
      <c r="L214" s="302">
        <f t="shared" si="51"/>
        <v>0.15275163643353748</v>
      </c>
      <c r="M214" s="302">
        <f t="shared" si="51"/>
        <v>0.14691307379272522</v>
      </c>
      <c r="N214" s="302">
        <f t="shared" si="51"/>
        <v>0.14310403918972209</v>
      </c>
      <c r="O214" s="302">
        <f t="shared" si="51"/>
        <v>0.14837696591690347</v>
      </c>
      <c r="P214" s="302">
        <f t="shared" si="51"/>
        <v>0.14966151411902384</v>
      </c>
      <c r="Q214" s="302">
        <f t="shared" si="51"/>
        <v>0.15539227390742807</v>
      </c>
      <c r="R214" s="302">
        <f t="shared" si="51"/>
        <v>0.15327521940208366</v>
      </c>
      <c r="S214" s="302">
        <f t="shared" si="51"/>
        <v>0.1506178792052929</v>
      </c>
      <c r="T214" s="302">
        <f t="shared" si="51"/>
        <v>0.16018424032626963</v>
      </c>
      <c r="U214" s="302">
        <f t="shared" si="51"/>
        <v>0.15286260816752431</v>
      </c>
      <c r="V214" s="302">
        <f t="shared" si="51"/>
        <v>0.15075211114543585</v>
      </c>
      <c r="W214" s="302">
        <f t="shared" si="51"/>
        <v>0.14868538863195707</v>
      </c>
      <c r="X214" s="302">
        <f t="shared" si="51"/>
        <v>0.15485567339351172</v>
      </c>
      <c r="Y214" s="302">
        <f t="shared" si="51"/>
        <v>0.15604243310637192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0.13529988505160367</v>
      </c>
      <c r="C215" s="302">
        <f t="shared" si="52"/>
        <v>0.12679868344001605</v>
      </c>
      <c r="D215" s="302">
        <f t="shared" si="52"/>
        <v>0.12882932732482491</v>
      </c>
      <c r="E215" s="302">
        <f t="shared" si="52"/>
        <v>0.13109914925141963</v>
      </c>
      <c r="F215" s="302">
        <f t="shared" si="52"/>
        <v>0.13464309932205226</v>
      </c>
      <c r="G215" s="302">
        <f t="shared" si="52"/>
        <v>0.13668619495242107</v>
      </c>
      <c r="H215" s="302">
        <f t="shared" si="52"/>
        <v>0.13780929441679693</v>
      </c>
      <c r="I215" s="302">
        <f t="shared" si="52"/>
        <v>0.13249461703266827</v>
      </c>
      <c r="J215" s="302">
        <f t="shared" si="52"/>
        <v>0.12863562091630984</v>
      </c>
      <c r="K215" s="302">
        <f t="shared" si="52"/>
        <v>0.1271998321407575</v>
      </c>
      <c r="L215" s="302">
        <f t="shared" si="52"/>
        <v>0.13113860442140185</v>
      </c>
      <c r="M215" s="302">
        <f t="shared" si="52"/>
        <v>0.13754328775798969</v>
      </c>
      <c r="N215" s="302">
        <f t="shared" si="52"/>
        <v>0.14140610318973601</v>
      </c>
      <c r="O215" s="302">
        <f t="shared" si="52"/>
        <v>0.1281887185654727</v>
      </c>
      <c r="P215" s="302">
        <f t="shared" si="52"/>
        <v>0.13429950382803663</v>
      </c>
      <c r="Q215" s="302">
        <f t="shared" si="52"/>
        <v>0.12850712439450976</v>
      </c>
      <c r="R215" s="302">
        <f t="shared" si="52"/>
        <v>0.13069217205176337</v>
      </c>
      <c r="S215" s="302">
        <f t="shared" si="52"/>
        <v>0.13376115536262839</v>
      </c>
      <c r="T215" s="302">
        <f t="shared" si="52"/>
        <v>0.12597665566328878</v>
      </c>
      <c r="U215" s="302">
        <f t="shared" si="52"/>
        <v>0.1333754539660052</v>
      </c>
      <c r="V215" s="302">
        <f t="shared" si="52"/>
        <v>0.13498583469840081</v>
      </c>
      <c r="W215" s="302">
        <f t="shared" si="52"/>
        <v>0.13809449093626019</v>
      </c>
      <c r="X215" s="302">
        <f t="shared" si="52"/>
        <v>0.13099779468234657</v>
      </c>
      <c r="Y215" s="302">
        <f t="shared" si="52"/>
        <v>0.12864205197214648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0.1276585491952382</v>
      </c>
      <c r="C216" s="301">
        <f t="shared" si="53"/>
        <v>0.12692718723580573</v>
      </c>
      <c r="D216" s="301">
        <f t="shared" si="53"/>
        <v>0.12747098203388108</v>
      </c>
      <c r="E216" s="301">
        <f t="shared" si="53"/>
        <v>0.12794481729314949</v>
      </c>
      <c r="F216" s="301">
        <f t="shared" si="53"/>
        <v>0.12884220800230056</v>
      </c>
      <c r="G216" s="301">
        <f t="shared" si="53"/>
        <v>0.12928258885432015</v>
      </c>
      <c r="H216" s="301">
        <f t="shared" si="53"/>
        <v>0.12932050694204938</v>
      </c>
      <c r="I216" s="301">
        <f t="shared" si="53"/>
        <v>0.12921868595159508</v>
      </c>
      <c r="J216" s="301">
        <f t="shared" si="53"/>
        <v>0.13054640654978419</v>
      </c>
      <c r="K216" s="301">
        <f t="shared" si="53"/>
        <v>0.13366251335423382</v>
      </c>
      <c r="L216" s="301">
        <f t="shared" si="53"/>
        <v>0.13345355912762083</v>
      </c>
      <c r="M216" s="301">
        <f t="shared" si="53"/>
        <v>0.13181585111013727</v>
      </c>
      <c r="N216" s="301">
        <f t="shared" si="53"/>
        <v>0.13181285990776023</v>
      </c>
      <c r="O216" s="301">
        <f t="shared" si="53"/>
        <v>0.15408844648857065</v>
      </c>
      <c r="P216" s="301">
        <f t="shared" si="53"/>
        <v>0.13216906964502764</v>
      </c>
      <c r="Q216" s="301">
        <f t="shared" si="53"/>
        <v>0.13292502544964904</v>
      </c>
      <c r="R216" s="301">
        <f t="shared" si="53"/>
        <v>0.13301146660584884</v>
      </c>
      <c r="S216" s="301">
        <f t="shared" si="53"/>
        <v>0.13262467780142279</v>
      </c>
      <c r="T216" s="301">
        <f t="shared" si="53"/>
        <v>0.12768306672780641</v>
      </c>
      <c r="U216" s="301">
        <f t="shared" si="53"/>
        <v>0.12653329682786804</v>
      </c>
      <c r="V216" s="301">
        <f t="shared" si="53"/>
        <v>0.12780404971951964</v>
      </c>
      <c r="W216" s="301">
        <f t="shared" si="53"/>
        <v>0.12643000125631762</v>
      </c>
      <c r="X216" s="301">
        <f t="shared" si="53"/>
        <v>0.1275784244129595</v>
      </c>
      <c r="Y216" s="301">
        <f t="shared" si="53"/>
        <v>0.12981245669337083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1.8515121950993078E-2</v>
      </c>
      <c r="C217" s="302">
        <f t="shared" si="54"/>
        <v>2.0209299758091617E-2</v>
      </c>
      <c r="D217" s="302">
        <f t="shared" si="54"/>
        <v>1.9802790517646166E-2</v>
      </c>
      <c r="E217" s="302">
        <f t="shared" si="54"/>
        <v>1.9559531439006652E-2</v>
      </c>
      <c r="F217" s="302">
        <f t="shared" si="54"/>
        <v>1.9080967775133195E-2</v>
      </c>
      <c r="G217" s="302">
        <f t="shared" si="54"/>
        <v>1.8971455238086025E-2</v>
      </c>
      <c r="H217" s="302">
        <f t="shared" si="54"/>
        <v>1.8886437409293692E-2</v>
      </c>
      <c r="I217" s="302">
        <f t="shared" si="54"/>
        <v>1.974827180287678E-2</v>
      </c>
      <c r="J217" s="302">
        <f t="shared" si="54"/>
        <v>2.0215686506675924E-2</v>
      </c>
      <c r="K217" s="302">
        <f t="shared" si="54"/>
        <v>2.0226576715520875E-2</v>
      </c>
      <c r="L217" s="302">
        <f t="shared" si="54"/>
        <v>1.9712451428536316E-2</v>
      </c>
      <c r="M217" s="302">
        <f t="shared" si="54"/>
        <v>1.8861523285114097E-2</v>
      </c>
      <c r="N217" s="302">
        <f t="shared" si="54"/>
        <v>1.8389282764168981E-2</v>
      </c>
      <c r="O217" s="302">
        <f t="shared" si="54"/>
        <v>1.9049798166837408E-2</v>
      </c>
      <c r="P217" s="302">
        <f t="shared" si="54"/>
        <v>1.9321159523934213E-2</v>
      </c>
      <c r="Q217" s="302">
        <f t="shared" si="54"/>
        <v>2.0193389541498227E-2</v>
      </c>
      <c r="R217" s="302">
        <f t="shared" si="54"/>
        <v>2.0155753056480107E-2</v>
      </c>
      <c r="S217" s="302">
        <f t="shared" si="54"/>
        <v>1.9873855134181276E-2</v>
      </c>
      <c r="T217" s="302">
        <f t="shared" si="54"/>
        <v>2.1204835898681721E-2</v>
      </c>
      <c r="U217" s="302">
        <f t="shared" si="54"/>
        <v>2.0228933475976634E-2</v>
      </c>
      <c r="V217" s="302">
        <f t="shared" si="54"/>
        <v>1.9980675845188121E-2</v>
      </c>
      <c r="W217" s="302">
        <f t="shared" si="54"/>
        <v>1.9705307884508347E-2</v>
      </c>
      <c r="X217" s="302">
        <f t="shared" si="54"/>
        <v>2.0523947813780662E-2</v>
      </c>
      <c r="Y217" s="302">
        <f t="shared" si="54"/>
        <v>2.0683494668498399E-2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8.9850705304237291E-2</v>
      </c>
      <c r="C218" s="302">
        <f t="shared" si="55"/>
        <v>8.8979177111474059E-2</v>
      </c>
      <c r="D218" s="302">
        <f t="shared" si="55"/>
        <v>8.9662803699976465E-2</v>
      </c>
      <c r="E218" s="302">
        <f t="shared" si="55"/>
        <v>9.0109408409334554E-2</v>
      </c>
      <c r="F218" s="302">
        <f t="shared" si="55"/>
        <v>9.1056632499656204E-2</v>
      </c>
      <c r="G218" s="302">
        <f t="shared" si="55"/>
        <v>9.1475205754164388E-2</v>
      </c>
      <c r="H218" s="302">
        <f t="shared" si="55"/>
        <v>9.1498567645435055E-2</v>
      </c>
      <c r="I218" s="302">
        <f t="shared" si="55"/>
        <v>9.1401787679142837E-2</v>
      </c>
      <c r="J218" s="302">
        <f t="shared" si="55"/>
        <v>9.27834187280768E-2</v>
      </c>
      <c r="K218" s="302">
        <f t="shared" si="55"/>
        <v>9.610685887860379E-2</v>
      </c>
      <c r="L218" s="302">
        <f t="shared" si="55"/>
        <v>9.5827849794467498E-2</v>
      </c>
      <c r="M218" s="302">
        <f t="shared" si="55"/>
        <v>9.4110089750399584E-2</v>
      </c>
      <c r="N218" s="302">
        <f t="shared" si="55"/>
        <v>9.4097226705265588E-2</v>
      </c>
      <c r="O218" s="302">
        <f t="shared" si="55"/>
        <v>0.11745383619902526</v>
      </c>
      <c r="P218" s="302">
        <f t="shared" si="55"/>
        <v>9.4532349981980679E-2</v>
      </c>
      <c r="Q218" s="302">
        <f t="shared" si="55"/>
        <v>9.5298710012226034E-2</v>
      </c>
      <c r="R218" s="302">
        <f t="shared" si="55"/>
        <v>9.5370980058150617E-2</v>
      </c>
      <c r="S218" s="302">
        <f t="shared" si="55"/>
        <v>9.4928162555133838E-2</v>
      </c>
      <c r="T218" s="302">
        <f t="shared" si="55"/>
        <v>8.9749772180311715E-2</v>
      </c>
      <c r="U218" s="302">
        <f t="shared" si="55"/>
        <v>8.8589464557752226E-2</v>
      </c>
      <c r="V218" s="302">
        <f t="shared" si="55"/>
        <v>8.9926508984978865E-2</v>
      </c>
      <c r="W218" s="302">
        <f t="shared" si="55"/>
        <v>8.8414308691728297E-2</v>
      </c>
      <c r="X218" s="302">
        <f t="shared" si="55"/>
        <v>8.968559161767431E-2</v>
      </c>
      <c r="Y218" s="302">
        <f t="shared" si="55"/>
        <v>9.2074584135519527E-2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1.9292721940007831E-2</v>
      </c>
      <c r="C219" s="303">
        <f t="shared" si="56"/>
        <v>1.7738710366240067E-2</v>
      </c>
      <c r="D219" s="303">
        <f t="shared" si="56"/>
        <v>1.8005387816258458E-2</v>
      </c>
      <c r="E219" s="303">
        <f t="shared" si="56"/>
        <v>1.8275877444808301E-2</v>
      </c>
      <c r="F219" s="303">
        <f t="shared" si="56"/>
        <v>1.8704607727511171E-2</v>
      </c>
      <c r="G219" s="303">
        <f t="shared" si="56"/>
        <v>1.8835927862069755E-2</v>
      </c>
      <c r="H219" s="303">
        <f t="shared" si="56"/>
        <v>1.8935501887320631E-2</v>
      </c>
      <c r="I219" s="303">
        <f t="shared" si="56"/>
        <v>1.8068626469575459E-2</v>
      </c>
      <c r="J219" s="303">
        <f t="shared" si="56"/>
        <v>1.7547301315031478E-2</v>
      </c>
      <c r="K219" s="303">
        <f t="shared" si="56"/>
        <v>1.7329077760109154E-2</v>
      </c>
      <c r="L219" s="303">
        <f t="shared" si="56"/>
        <v>1.7913257904617022E-2</v>
      </c>
      <c r="M219" s="303">
        <f t="shared" si="56"/>
        <v>1.8844238074623595E-2</v>
      </c>
      <c r="N219" s="303">
        <f t="shared" si="56"/>
        <v>1.9326350438325649E-2</v>
      </c>
      <c r="O219" s="303">
        <f t="shared" si="56"/>
        <v>1.7584812122708002E-2</v>
      </c>
      <c r="P219" s="303">
        <f t="shared" si="56"/>
        <v>1.8315560139112719E-2</v>
      </c>
      <c r="Q219" s="303">
        <f t="shared" si="56"/>
        <v>1.7432925895924791E-2</v>
      </c>
      <c r="R219" s="303">
        <f t="shared" si="56"/>
        <v>1.7484733491218134E-2</v>
      </c>
      <c r="S219" s="303">
        <f t="shared" si="56"/>
        <v>1.7822660112107671E-2</v>
      </c>
      <c r="T219" s="303">
        <f t="shared" si="56"/>
        <v>1.6728458648812949E-2</v>
      </c>
      <c r="U219" s="303">
        <f t="shared" si="56"/>
        <v>1.7714898794139192E-2</v>
      </c>
      <c r="V219" s="303">
        <f t="shared" si="56"/>
        <v>1.7896864889352632E-2</v>
      </c>
      <c r="W219" s="303">
        <f t="shared" si="56"/>
        <v>1.831038468008098E-2</v>
      </c>
      <c r="X219" s="303">
        <f t="shared" si="56"/>
        <v>1.7368884981504532E-2</v>
      </c>
      <c r="Y219" s="303">
        <f t="shared" si="56"/>
        <v>1.705437788935292E-2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166.19254248947649</v>
      </c>
      <c r="C243" s="272">
        <f t="shared" si="59"/>
        <v>192.72915710512896</v>
      </c>
      <c r="D243" s="272">
        <f t="shared" si="59"/>
        <v>206.63948923097206</v>
      </c>
      <c r="E243" s="272">
        <f t="shared" si="59"/>
        <v>216.37035799638198</v>
      </c>
      <c r="F243" s="272">
        <f t="shared" si="59"/>
        <v>215.10173673684272</v>
      </c>
      <c r="G243" s="272">
        <f t="shared" si="59"/>
        <v>219.76161441773237</v>
      </c>
      <c r="H243" s="272">
        <f t="shared" si="59"/>
        <v>215.43991813639872</v>
      </c>
      <c r="I243" s="272">
        <f t="shared" si="59"/>
        <v>239.19818106790331</v>
      </c>
      <c r="J243" s="272">
        <f t="shared" si="59"/>
        <v>194.31990852539127</v>
      </c>
      <c r="K243" s="272">
        <f t="shared" si="59"/>
        <v>150.36721418027659</v>
      </c>
      <c r="L243" s="272">
        <f t="shared" si="59"/>
        <v>127.88345861076616</v>
      </c>
      <c r="M243" s="272">
        <f t="shared" si="59"/>
        <v>137.53884550977182</v>
      </c>
      <c r="N243" s="272">
        <f t="shared" si="59"/>
        <v>138.92697449905154</v>
      </c>
      <c r="O243" s="272">
        <f t="shared" si="59"/>
        <v>180.11086862590915</v>
      </c>
      <c r="P243" s="272">
        <f t="shared" si="59"/>
        <v>169.15417716431881</v>
      </c>
      <c r="Q243" s="272">
        <f t="shared" si="59"/>
        <v>152.1502748496365</v>
      </c>
      <c r="R243" s="272">
        <f t="shared" si="59"/>
        <v>145.43408762005777</v>
      </c>
      <c r="S243" s="272">
        <f t="shared" si="59"/>
        <v>147.26006059678724</v>
      </c>
      <c r="T243" s="272">
        <f t="shared" si="59"/>
        <v>166.74448645137781</v>
      </c>
      <c r="U243" s="272">
        <f t="shared" si="59"/>
        <v>150.04010805961843</v>
      </c>
      <c r="V243" s="272">
        <f t="shared" si="59"/>
        <v>136.32643316362962</v>
      </c>
      <c r="W243" s="272">
        <f t="shared" si="59"/>
        <v>149.69560081647577</v>
      </c>
      <c r="X243" s="272">
        <f t="shared" si="59"/>
        <v>175.1531808867428</v>
      </c>
      <c r="Y243" s="272">
        <f t="shared" si="59"/>
        <v>173.58245041462251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0.25775240427280732</v>
      </c>
      <c r="C244" s="273">
        <f>IF(C$73=0,0,C$73/NFM!C$14*1000)</f>
        <v>0.29890874086970842</v>
      </c>
      <c r="D244" s="273">
        <f>IF(D$73=0,0,D$73/NFM!D$14*1000)</f>
        <v>0.32048264241727076</v>
      </c>
      <c r="E244" s="273">
        <f>IF(E$73=0,0,E$73/NFM!E$14*1000)</f>
        <v>0.33557450383345006</v>
      </c>
      <c r="F244" s="273">
        <f>IF(F$73=0,0,F$73/NFM!F$14*1000)</f>
        <v>0.33360696561410114</v>
      </c>
      <c r="G244" s="273">
        <f>IF(G$73=0,0,G$73/NFM!G$14*1000)</f>
        <v>0.34083409300371736</v>
      </c>
      <c r="H244" s="273">
        <f>IF(H$73=0,0,H$73/NFM!H$14*1000)</f>
        <v>0.33413146007941491</v>
      </c>
      <c r="I244" s="273">
        <f>IF(I$73=0,0,I$73/NFM!I$14*1000)</f>
        <v>0.37097877765647441</v>
      </c>
      <c r="J244" s="273">
        <f>IF(J$73=0,0,J$73/NFM!J$14*1000)</f>
        <v>0.30137587926915116</v>
      </c>
      <c r="K244" s="273">
        <f>IF(K$73=0,0,K$73/NFM!K$14*1000)</f>
        <v>0.23320848455837725</v>
      </c>
      <c r="L244" s="273">
        <f>IF(L$73=0,0,L$73/NFM!L$14*1000)</f>
        <v>0.19833783411640282</v>
      </c>
      <c r="M244" s="273">
        <f>IF(M$73=0,0,M$73/NFM!M$14*1000)</f>
        <v>0.2133126287148141</v>
      </c>
      <c r="N244" s="273">
        <f>IF(N$73=0,0,N$73/NFM!N$14*1000)</f>
        <v>0.21546551463270472</v>
      </c>
      <c r="O244" s="273">
        <f>IF(O$73=0,0,O$73/NFM!O$14*1000)</f>
        <v>0.27933870394491023</v>
      </c>
      <c r="P244" s="273">
        <f>IF(P$73=0,0,P$73/NFM!P$14*1000)</f>
        <v>0.26234568172493222</v>
      </c>
      <c r="Q244" s="273">
        <f>IF(Q$73=0,0,Q$73/NFM!Q$14*1000)</f>
        <v>0.23597388045114984</v>
      </c>
      <c r="R244" s="273">
        <f>IF(R$73=0,0,R$73/NFM!R$14*1000)</f>
        <v>0.22555756826269541</v>
      </c>
      <c r="S244" s="273">
        <f>IF(S$73=0,0,S$73/NFM!S$14*1000)</f>
        <v>0.22838951798699106</v>
      </c>
      <c r="T244" s="273">
        <f>IF(T$73=0,0,T$73/NFM!T$14*1000)</f>
        <v>0.25860842874548184</v>
      </c>
      <c r="U244" s="273">
        <f>IF(U$73=0,0,U$73/NFM!U$14*1000)</f>
        <v>0.23270116703412355</v>
      </c>
      <c r="V244" s="273">
        <f>IF(V$73=0,0,V$73/NFM!V$14*1000)</f>
        <v>0.21143226638075677</v>
      </c>
      <c r="W244" s="273">
        <f>IF(W$73=0,0,W$73/NFM!W$14*1000)</f>
        <v>0.23216686165251413</v>
      </c>
      <c r="X244" s="273">
        <f>IF(X$73=0,0,X$73/NFM!X$14*1000)</f>
        <v>0.27164969506821912</v>
      </c>
      <c r="Y244" s="273">
        <f>IF(Y$73=0,0,Y$73/NFM!Y$14*1000)</f>
        <v>0.26921360768712232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0.13407476289588102</v>
      </c>
      <c r="C245" s="274">
        <f>IF(C$74=0,0,C$74/NFM!C$14*1000)</f>
        <v>0.15548300576546931</v>
      </c>
      <c r="D245" s="274">
        <f>IF(D$74=0,0,D$74/NFM!D$14*1000)</f>
        <v>0.16670507658529016</v>
      </c>
      <c r="E245" s="274">
        <f>IF(E$74=0,0,E$74/NFM!E$14*1000)</f>
        <v>0.17455539226610955</v>
      </c>
      <c r="F245" s="274">
        <f>IF(F$74=0,0,F$74/NFM!F$14*1000)</f>
        <v>0.17353194024054247</v>
      </c>
      <c r="G245" s="274">
        <f>IF(G$74=0,0,G$74/NFM!G$14*1000)</f>
        <v>0.17729126653631405</v>
      </c>
      <c r="H245" s="274">
        <f>IF(H$74=0,0,H$74/NFM!H$14*1000)</f>
        <v>0.17380476590544955</v>
      </c>
      <c r="I245" s="274">
        <f>IF(I$74=0,0,I$74/NFM!I$14*1000)</f>
        <v>0.1929715914542994</v>
      </c>
      <c r="J245" s="274">
        <f>IF(J$74=0,0,J$74/NFM!J$14*1000)</f>
        <v>0.15676633422508099</v>
      </c>
      <c r="K245" s="274">
        <f>IF(K$74=0,0,K$74/NFM!K$14*1000)</f>
        <v>0.12130778124334585</v>
      </c>
      <c r="L245" s="274">
        <f>IF(L$74=0,0,L$74/NFM!L$14*1000)</f>
        <v>0.10316915629735111</v>
      </c>
      <c r="M245" s="274">
        <f>IF(M$74=0,0,M$74/NFM!M$14*1000)</f>
        <v>0.1109585774702047</v>
      </c>
      <c r="N245" s="274">
        <f>IF(N$74=0,0,N$74/NFM!N$14*1000)</f>
        <v>0.11207844158863035</v>
      </c>
      <c r="O245" s="274">
        <f>IF(O$74=0,0,O$74/NFM!O$14*1000)</f>
        <v>0.14530328283346192</v>
      </c>
      <c r="P245" s="274">
        <f>IF(P$74=0,0,P$74/NFM!P$14*1000)</f>
        <v>0.13646404258871686</v>
      </c>
      <c r="Q245" s="274">
        <f>IF(Q$74=0,0,Q$74/NFM!Q$14*1000)</f>
        <v>0.12274625395006145</v>
      </c>
      <c r="R245" s="274">
        <f>IF(R$74=0,0,R$74/NFM!R$14*1000)</f>
        <v>0.11732801317416403</v>
      </c>
      <c r="S245" s="274">
        <f>IF(S$74=0,0,S$74/NFM!S$14*1000)</f>
        <v>0.1188011051086087</v>
      </c>
      <c r="T245" s="274">
        <f>IF(T$74=0,0,T$74/NFM!T$14*1000)</f>
        <v>0.13452004013211366</v>
      </c>
      <c r="U245" s="274">
        <f>IF(U$74=0,0,U$74/NFM!U$14*1000)</f>
        <v>0.12104389048752871</v>
      </c>
      <c r="V245" s="274">
        <f>IF(V$74=0,0,V$74/NFM!V$14*1000)</f>
        <v>0.10998047162165454</v>
      </c>
      <c r="W245" s="274">
        <f>IF(W$74=0,0,W$74/NFM!W$14*1000)</f>
        <v>0.1207659614899103</v>
      </c>
      <c r="X245" s="274">
        <f>IF(X$74=0,0,X$74/NFM!X$14*1000)</f>
        <v>0.14130370019152641</v>
      </c>
      <c r="Y245" s="274">
        <f>IF(Y$74=0,0,Y$74/NFM!Y$14*1000)</f>
        <v>0.14003652350335657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3.1382732762816881</v>
      </c>
      <c r="C246" s="274">
        <f>IF(C$75=0,0,C$75/NFM!C$14*1000)</f>
        <v>3.6393736701115933</v>
      </c>
      <c r="D246" s="274">
        <f>IF(D$75=0,0,D$75/NFM!D$14*1000)</f>
        <v>3.9020474514982761</v>
      </c>
      <c r="E246" s="274">
        <f>IF(E$75=0,0,E$75/NFM!E$14*1000)</f>
        <v>4.0857989299970514</v>
      </c>
      <c r="F246" s="274">
        <f>IF(F$75=0,0,F$75/NFM!F$14*1000)</f>
        <v>4.06184310063722</v>
      </c>
      <c r="G246" s="274">
        <f>IF(G$75=0,0,G$75/NFM!G$14*1000)</f>
        <v>4.1498372391016289</v>
      </c>
      <c r="H246" s="274">
        <f>IF(H$75=0,0,H$75/NFM!H$14*1000)</f>
        <v>4.0682291010654046</v>
      </c>
      <c r="I246" s="274">
        <f>IF(I$75=0,0,I$75/NFM!I$14*1000)</f>
        <v>4.516864885398804</v>
      </c>
      <c r="J246" s="274">
        <f>IF(J$75=0,0,J$75/NFM!J$14*1000)</f>
        <v>3.6694123986724527</v>
      </c>
      <c r="K246" s="274">
        <f>IF(K$75=0,0,K$75/NFM!K$14*1000)</f>
        <v>2.8394379364046078</v>
      </c>
      <c r="L246" s="274">
        <f>IF(L$75=0,0,L$75/NFM!L$14*1000)</f>
        <v>2.4148691308590227</v>
      </c>
      <c r="M246" s="274">
        <f>IF(M$75=0,0,M$75/NFM!M$14*1000)</f>
        <v>2.5971952582857991</v>
      </c>
      <c r="N246" s="274">
        <f>IF(N$75=0,0,N$75/NFM!N$14*1000)</f>
        <v>2.6234077949333634</v>
      </c>
      <c r="O246" s="274">
        <f>IF(O$75=0,0,O$75/NFM!O$14*1000)</f>
        <v>3.4010980114607565</v>
      </c>
      <c r="P246" s="274">
        <f>IF(P$75=0,0,P$75/NFM!P$14*1000)</f>
        <v>3.1941988841114948</v>
      </c>
      <c r="Q246" s="274">
        <f>IF(Q$75=0,0,Q$75/NFM!Q$14*1000)</f>
        <v>2.873108109348725</v>
      </c>
      <c r="R246" s="274">
        <f>IF(R$75=0,0,R$75/NFM!R$14*1000)</f>
        <v>2.7462839415173539</v>
      </c>
      <c r="S246" s="274">
        <f>IF(S$75=0,0,S$75/NFM!S$14*1000)</f>
        <v>2.7807644429295695</v>
      </c>
      <c r="T246" s="274">
        <f>IF(T$75=0,0,T$75/NFM!T$14*1000)</f>
        <v>3.1486958317337614</v>
      </c>
      <c r="U246" s="274">
        <f>IF(U$75=0,0,U$75/NFM!U$14*1000)</f>
        <v>2.8332610744139424</v>
      </c>
      <c r="V246" s="274">
        <f>IF(V$75=0,0,V$75/NFM!V$14*1000)</f>
        <v>2.5743008419200319</v>
      </c>
      <c r="W246" s="274">
        <f>IF(W$75=0,0,W$75/NFM!W$14*1000)</f>
        <v>2.8267556208364732</v>
      </c>
      <c r="X246" s="274">
        <f>IF(X$75=0,0,X$75/NFM!X$14*1000)</f>
        <v>3.3074802190413606</v>
      </c>
      <c r="Y246" s="274">
        <f>IF(Y$75=0,0,Y$75/NFM!Y$14*1000)</f>
        <v>3.2778195532238974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8.5917468090935811E-2</v>
      </c>
      <c r="C247" s="274">
        <f>IF(C$76=0,0,C$76/NFM!C$14*1000)</f>
        <v>9.9636246956569433E-2</v>
      </c>
      <c r="D247" s="274">
        <f>IF(D$76=0,0,D$76/NFM!D$14*1000)</f>
        <v>0.10682754747242362</v>
      </c>
      <c r="E247" s="274">
        <f>IF(E$76=0,0,E$76/NFM!E$14*1000)</f>
        <v>0.11185816794448342</v>
      </c>
      <c r="F247" s="274">
        <f>IF(F$76=0,0,F$76/NFM!F$14*1000)</f>
        <v>0.11120232187136707</v>
      </c>
      <c r="G247" s="274">
        <f>IF(G$76=0,0,G$76/NFM!G$14*1000)</f>
        <v>0.11361136433457247</v>
      </c>
      <c r="H247" s="274">
        <f>IF(H$76=0,0,H$76/NFM!H$14*1000)</f>
        <v>0.111377153359805</v>
      </c>
      <c r="I247" s="274">
        <f>IF(I$76=0,0,I$76/NFM!I$14*1000)</f>
        <v>0.12365959255215814</v>
      </c>
      <c r="J247" s="274">
        <f>IF(J$76=0,0,J$76/NFM!J$14*1000)</f>
        <v>0.10045862642305042</v>
      </c>
      <c r="K247" s="274">
        <f>IF(K$76=0,0,K$76/NFM!K$14*1000)</f>
        <v>7.7736161519459099E-2</v>
      </c>
      <c r="L247" s="274">
        <f>IF(L$76=0,0,L$76/NFM!L$14*1000)</f>
        <v>6.6112611372134297E-2</v>
      </c>
      <c r="M247" s="274">
        <f>IF(M$76=0,0,M$76/NFM!M$14*1000)</f>
        <v>7.110420957160471E-2</v>
      </c>
      <c r="N247" s="274">
        <f>IF(N$76=0,0,N$76/NFM!N$14*1000)</f>
        <v>7.1821838210901559E-2</v>
      </c>
      <c r="O247" s="274">
        <f>IF(O$76=0,0,O$76/NFM!O$14*1000)</f>
        <v>9.3112901314970076E-2</v>
      </c>
      <c r="P247" s="274">
        <f>IF(P$76=0,0,P$76/NFM!P$14*1000)</f>
        <v>8.7448560574977394E-2</v>
      </c>
      <c r="Q247" s="274">
        <f>IF(Q$76=0,0,Q$76/NFM!Q$14*1000)</f>
        <v>7.865796015038333E-2</v>
      </c>
      <c r="R247" s="274">
        <f>IF(R$76=0,0,R$76/NFM!R$14*1000)</f>
        <v>7.5185856087565173E-2</v>
      </c>
      <c r="S247" s="274">
        <f>IF(S$76=0,0,S$76/NFM!S$14*1000)</f>
        <v>7.6129839328997015E-2</v>
      </c>
      <c r="T247" s="274">
        <f>IF(T$76=0,0,T$76/NFM!T$14*1000)</f>
        <v>8.6202809581827328E-2</v>
      </c>
      <c r="U247" s="274">
        <f>IF(U$76=0,0,U$76/NFM!U$14*1000)</f>
        <v>7.7567055678041175E-2</v>
      </c>
      <c r="V247" s="274">
        <f>IF(V$76=0,0,V$76/NFM!V$14*1000)</f>
        <v>7.0477422126918918E-2</v>
      </c>
      <c r="W247" s="274">
        <f>IF(W$76=0,0,W$76/NFM!W$14*1000)</f>
        <v>7.7388953884171399E-2</v>
      </c>
      <c r="X247" s="274">
        <f>IF(X$76=0,0,X$76/NFM!X$14*1000)</f>
        <v>9.0549898356073105E-2</v>
      </c>
      <c r="Y247" s="274">
        <f>IF(Y$76=0,0,Y$76/NFM!Y$14*1000)</f>
        <v>8.973786922904077E-2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0.42719582180256188</v>
      </c>
      <c r="C248" s="275">
        <f>IF(C$77=0,0,C$77/NFM!C$14*1000)</f>
        <v>0.49677393272570269</v>
      </c>
      <c r="D248" s="275">
        <f>IF(D$77=0,0,D$77/NFM!D$14*1000)</f>
        <v>0.53123666043732698</v>
      </c>
      <c r="E248" s="275">
        <f>IF(E$77=0,0,E$77/NFM!E$14*1000)</f>
        <v>0.55587097925854079</v>
      </c>
      <c r="F248" s="275">
        <f>IF(F$77=0,0,F$77/NFM!F$14*1000)</f>
        <v>0.55095836200285875</v>
      </c>
      <c r="G248" s="275">
        <f>IF(G$77=0,0,G$77/NFM!G$14*1000)</f>
        <v>0.60386272041591249</v>
      </c>
      <c r="H248" s="275">
        <f>IF(H$77=0,0,H$77/NFM!H$14*1000)</f>
        <v>0.59111662328028824</v>
      </c>
      <c r="I248" s="275">
        <f>IF(I$77=0,0,I$77/NFM!I$14*1000)</f>
        <v>0.66005670744765799</v>
      </c>
      <c r="J248" s="275">
        <f>IF(J$77=0,0,J$77/NFM!J$14*1000)</f>
        <v>0.51294681471429149</v>
      </c>
      <c r="K248" s="275">
        <f>IF(K$77=0,0,K$77/NFM!K$14*1000)</f>
        <v>0.40204667451153014</v>
      </c>
      <c r="L248" s="275">
        <f>IF(L$77=0,0,L$77/NFM!L$14*1000)</f>
        <v>0.34116358897888205</v>
      </c>
      <c r="M248" s="275">
        <f>IF(M$77=0,0,M$77/NFM!M$14*1000)</f>
        <v>0.3782236527571764</v>
      </c>
      <c r="N248" s="275">
        <f>IF(N$77=0,0,N$77/NFM!N$14*1000)</f>
        <v>0.3856754201997975</v>
      </c>
      <c r="O248" s="275">
        <f>IF(O$77=0,0,O$77/NFM!O$14*1000)</f>
        <v>0.47457783349740401</v>
      </c>
      <c r="P248" s="275">
        <f>IF(P$77=0,0,P$77/NFM!P$14*1000)</f>
        <v>0.49389036625714544</v>
      </c>
      <c r="Q248" s="275">
        <f>IF(Q$77=0,0,Q$77/NFM!Q$14*1000)</f>
        <v>0.42614265521835132</v>
      </c>
      <c r="R248" s="275">
        <f>IF(R$77=0,0,R$77/NFM!R$14*1000)</f>
        <v>0.41428582071010711</v>
      </c>
      <c r="S248" s="275">
        <f>IF(S$77=0,0,S$77/NFM!S$14*1000)</f>
        <v>0.43212451734210744</v>
      </c>
      <c r="T248" s="275">
        <f>IF(T$77=0,0,T$77/NFM!T$14*1000)</f>
        <v>0.51892510346123144</v>
      </c>
      <c r="U248" s="275">
        <f>IF(U$77=0,0,U$77/NFM!U$14*1000)</f>
        <v>0.4592270102305378</v>
      </c>
      <c r="V248" s="275">
        <f>IF(V$77=0,0,V$77/NFM!V$14*1000)</f>
        <v>0.42363473980439526</v>
      </c>
      <c r="W248" s="275">
        <f>IF(W$77=0,0,W$77/NFM!W$14*1000)</f>
        <v>0.47619731800779225</v>
      </c>
      <c r="X248" s="275">
        <f>IF(X$77=0,0,X$77/NFM!X$14*1000)</f>
        <v>0.57457603782364175</v>
      </c>
      <c r="Y248" s="275">
        <f>IF(Y$77=0,0,Y$77/NFM!Y$14*1000)</f>
        <v>0.59562797979661519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36.804256238998562</v>
      </c>
      <c r="C249" s="276">
        <f>IF(C$83=0,0,C$83/NFM!C$14*1000)</f>
        <v>42.815151640489432</v>
      </c>
      <c r="D249" s="276">
        <f>IF(D$83=0,0,D$83/NFM!D$14*1000)</f>
        <v>45.785873287787972</v>
      </c>
      <c r="E249" s="276">
        <f>IF(E$83=0,0,E$83/NFM!E$14*1000)</f>
        <v>47.894053635294874</v>
      </c>
      <c r="F249" s="276">
        <f>IF(F$83=0,0,F$83/NFM!F$14*1000)</f>
        <v>47.48203105658866</v>
      </c>
      <c r="G249" s="276">
        <f>IF(G$83=0,0,G$83/NFM!G$14*1000)</f>
        <v>48.453602694588021</v>
      </c>
      <c r="H249" s="276">
        <f>IF(H$83=0,0,H$83/NFM!H$14*1000)</f>
        <v>47.502109768698062</v>
      </c>
      <c r="I249" s="276">
        <f>IF(I$83=0,0,I$83/NFM!I$14*1000)</f>
        <v>52.752168805085041</v>
      </c>
      <c r="J249" s="276">
        <f>IF(J$83=0,0,J$83/NFM!J$14*1000)</f>
        <v>42.695261336076534</v>
      </c>
      <c r="K249" s="276">
        <f>IF(K$83=0,0,K$83/NFM!K$14*1000)</f>
        <v>32.714083620696655</v>
      </c>
      <c r="L249" s="276">
        <f>IF(L$83=0,0,L$83/NFM!L$14*1000)</f>
        <v>27.854947099400142</v>
      </c>
      <c r="M249" s="276">
        <f>IF(M$83=0,0,M$83/NFM!M$14*1000)</f>
        <v>30.101577714055395</v>
      </c>
      <c r="N249" s="276">
        <f>IF(N$83=0,0,N$83/NFM!N$14*1000)</f>
        <v>30.406823817938935</v>
      </c>
      <c r="O249" s="276">
        <f>IF(O$83=0,0,O$83/NFM!O$14*1000)</f>
        <v>36.900975986474911</v>
      </c>
      <c r="P249" s="276">
        <f>IF(P$83=0,0,P$83/NFM!P$14*1000)</f>
        <v>36.957812268376195</v>
      </c>
      <c r="Q249" s="276">
        <f>IF(Q$83=0,0,Q$83/NFM!Q$14*1000)</f>
        <v>33.180490566422613</v>
      </c>
      <c r="R249" s="276">
        <f>IF(R$83=0,0,R$83/NFM!R$14*1000)</f>
        <v>31.71003254494212</v>
      </c>
      <c r="S249" s="276">
        <f>IF(S$83=0,0,S$83/NFM!S$14*1000)</f>
        <v>32.152582717054948</v>
      </c>
      <c r="T249" s="276">
        <f>IF(T$83=0,0,T$83/NFM!T$14*1000)</f>
        <v>36.940959917576805</v>
      </c>
      <c r="U249" s="276">
        <f>IF(U$83=0,0,U$83/NFM!U$14*1000)</f>
        <v>33.344081751893341</v>
      </c>
      <c r="V249" s="276">
        <f>IF(V$83=0,0,V$83/NFM!V$14*1000)</f>
        <v>30.178127687251312</v>
      </c>
      <c r="W249" s="276">
        <f>IF(W$83=0,0,W$83/NFM!W$14*1000)</f>
        <v>33.292216776993286</v>
      </c>
      <c r="X249" s="276">
        <f>IF(X$83=0,0,X$83/NFM!X$14*1000)</f>
        <v>38.792847663247244</v>
      </c>
      <c r="Y249" s="276">
        <f>IF(Y$83=0,0,Y$83/NFM!Y$14*1000)</f>
        <v>38.165476035800495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70.587995089758081</v>
      </c>
      <c r="C250" s="276">
        <f>IF(C$90=0,0,C$90/NFM!C$14*1000)</f>
        <v>82.116473000850633</v>
      </c>
      <c r="D250" s="276">
        <f>IF(D$90=0,0,D$90/NFM!D$14*1000)</f>
        <v>87.814109809235546</v>
      </c>
      <c r="E250" s="276">
        <f>IF(E$90=0,0,E$90/NFM!E$14*1000)</f>
        <v>91.857452596868256</v>
      </c>
      <c r="F250" s="276">
        <f>IF(F$90=0,0,F$90/NFM!F$14*1000)</f>
        <v>91.067222043811611</v>
      </c>
      <c r="G250" s="276">
        <f>IF(G$90=0,0,G$90/NFM!G$14*1000)</f>
        <v>92.930628644588793</v>
      </c>
      <c r="H250" s="276">
        <f>IF(H$90=0,0,H$90/NFM!H$14*1000)</f>
        <v>91.105731612449063</v>
      </c>
      <c r="I250" s="276">
        <f>IF(I$90=0,0,I$90/NFM!I$14*1000)</f>
        <v>101.17497847006493</v>
      </c>
      <c r="J250" s="276">
        <f>IF(J$90=0,0,J$90/NFM!J$14*1000)</f>
        <v>81.886531763504252</v>
      </c>
      <c r="K250" s="276">
        <f>IF(K$90=0,0,K$90/NFM!K$14*1000)</f>
        <v>62.743329439619814</v>
      </c>
      <c r="L250" s="276">
        <f>IF(L$90=0,0,L$90/NFM!L$14*1000)</f>
        <v>53.423844685508797</v>
      </c>
      <c r="M250" s="276">
        <f>IF(M$90=0,0,M$90/NFM!M$14*1000)</f>
        <v>57.732725423811658</v>
      </c>
      <c r="N250" s="276">
        <f>IF(N$90=0,0,N$90/NFM!N$14*1000)</f>
        <v>58.318166149530484</v>
      </c>
      <c r="O250" s="276">
        <f>IF(O$90=0,0,O$90/NFM!O$14*1000)</f>
        <v>70.773496815852141</v>
      </c>
      <c r="P250" s="276">
        <f>IF(P$90=0,0,P$90/NFM!P$14*1000)</f>
        <v>70.882504838231796</v>
      </c>
      <c r="Q250" s="276">
        <f>IF(Q$90=0,0,Q$90/NFM!Q$14*1000)</f>
        <v>63.637865413419732</v>
      </c>
      <c r="R250" s="276">
        <f>IF(R$90=0,0,R$90/NFM!R$14*1000)</f>
        <v>60.817629543798311</v>
      </c>
      <c r="S250" s="276">
        <f>IF(S$90=0,0,S$90/NFM!S$14*1000)</f>
        <v>61.666409890647707</v>
      </c>
      <c r="T250" s="276">
        <f>IF(T$90=0,0,T$90/NFM!T$14*1000)</f>
        <v>70.850183205436039</v>
      </c>
      <c r="U250" s="276">
        <f>IF(U$90=0,0,U$90/NFM!U$14*1000)</f>
        <v>63.951621890978927</v>
      </c>
      <c r="V250" s="276">
        <f>IF(V$90=0,0,V$90/NFM!V$14*1000)</f>
        <v>57.879542930379024</v>
      </c>
      <c r="W250" s="276">
        <f>IF(W$90=0,0,W$90/NFM!W$14*1000)</f>
        <v>63.852148488506053</v>
      </c>
      <c r="X250" s="276">
        <f>IF(X$90=0,0,X$90/NFM!X$14*1000)</f>
        <v>74.401974668067254</v>
      </c>
      <c r="Y250" s="276">
        <f>IF(Y$90=0,0,Y$90/NFM!Y$14*1000)</f>
        <v>73.19871966761059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54.757077427375968</v>
      </c>
      <c r="C251" s="277">
        <f>IF(C$97=0,0,C$97/NFM!C$14*1000)</f>
        <v>63.107356867359869</v>
      </c>
      <c r="D251" s="277">
        <f>IF(D$97=0,0,D$97/NFM!D$14*1000)</f>
        <v>68.01220675553796</v>
      </c>
      <c r="E251" s="277">
        <f>IF(E$97=0,0,E$97/NFM!E$14*1000)</f>
        <v>71.355193790919202</v>
      </c>
      <c r="F251" s="277">
        <f>IF(F$97=0,0,F$97/NFM!F$14*1000)</f>
        <v>71.321340946076347</v>
      </c>
      <c r="G251" s="277">
        <f>IF(G$97=0,0,G$97/NFM!G$14*1000)</f>
        <v>72.99194639516341</v>
      </c>
      <c r="H251" s="277">
        <f>IF(H$97=0,0,H$97/NFM!H$14*1000)</f>
        <v>71.553417651561219</v>
      </c>
      <c r="I251" s="277">
        <f>IF(I$97=0,0,I$97/NFM!I$14*1000)</f>
        <v>79.406502238243931</v>
      </c>
      <c r="J251" s="277">
        <f>IF(J$97=0,0,J$97/NFM!J$14*1000)</f>
        <v>64.997155372506455</v>
      </c>
      <c r="K251" s="277">
        <f>IF(K$97=0,0,K$97/NFM!K$14*1000)</f>
        <v>51.236064081722802</v>
      </c>
      <c r="L251" s="277">
        <f>IF(L$97=0,0,L$97/NFM!L$14*1000)</f>
        <v>43.481014504233428</v>
      </c>
      <c r="M251" s="277">
        <f>IF(M$97=0,0,M$97/NFM!M$14*1000)</f>
        <v>46.33374804510516</v>
      </c>
      <c r="N251" s="277">
        <f>IF(N$97=0,0,N$97/NFM!N$14*1000)</f>
        <v>46.793535522016711</v>
      </c>
      <c r="O251" s="277">
        <f>IF(O$97=0,0,O$97/NFM!O$14*1000)</f>
        <v>68.0429650905306</v>
      </c>
      <c r="P251" s="277">
        <f>IF(P$97=0,0,P$97/NFM!P$14*1000)</f>
        <v>57.139512522453529</v>
      </c>
      <c r="Q251" s="277">
        <f>IF(Q$97=0,0,Q$97/NFM!Q$14*1000)</f>
        <v>51.59529001067547</v>
      </c>
      <c r="R251" s="277">
        <f>IF(R$97=0,0,R$97/NFM!R$14*1000)</f>
        <v>49.327784331565447</v>
      </c>
      <c r="S251" s="277">
        <f>IF(S$97=0,0,S$97/NFM!S$14*1000)</f>
        <v>49.804858566388312</v>
      </c>
      <c r="T251" s="277">
        <f>IF(T$97=0,0,T$97/NFM!T$14*1000)</f>
        <v>54.806391114710557</v>
      </c>
      <c r="U251" s="277">
        <f>IF(U$97=0,0,U$97/NFM!U$14*1000)</f>
        <v>49.020604218902008</v>
      </c>
      <c r="V251" s="277">
        <f>IF(V$97=0,0,V$97/NFM!V$14*1000)</f>
        <v>44.878936804145518</v>
      </c>
      <c r="W251" s="277">
        <f>IF(W$97=0,0,W$97/NFM!W$14*1000)</f>
        <v>48.817960835105573</v>
      </c>
      <c r="X251" s="277">
        <f>IF(X$97=0,0,X$97/NFM!X$14*1000)</f>
        <v>57.572799004947498</v>
      </c>
      <c r="Y251" s="277">
        <f>IF(Y$97=0,0,Y$97/NFM!Y$14*1000)</f>
        <v>57.845819177771403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389.51377145971037</v>
      </c>
      <c r="C253" s="272">
        <f t="shared" si="60"/>
        <v>451.70896196514605</v>
      </c>
      <c r="D253" s="272">
        <f t="shared" si="60"/>
        <v>484.31130288509053</v>
      </c>
      <c r="E253" s="272">
        <f t="shared" si="60"/>
        <v>507.11802655402045</v>
      </c>
      <c r="F253" s="272">
        <f t="shared" si="60"/>
        <v>499.13690516138325</v>
      </c>
      <c r="G253" s="272">
        <f t="shared" si="60"/>
        <v>509.95000671674416</v>
      </c>
      <c r="H253" s="272">
        <f t="shared" si="60"/>
        <v>522.73127247732418</v>
      </c>
      <c r="I253" s="272">
        <f t="shared" si="60"/>
        <v>521.845971353599</v>
      </c>
      <c r="J253" s="272">
        <f t="shared" si="60"/>
        <v>429.43960137035128</v>
      </c>
      <c r="K253" s="272">
        <f t="shared" si="60"/>
        <v>400.99449352669598</v>
      </c>
      <c r="L253" s="272">
        <f t="shared" si="60"/>
        <v>350.77861124806464</v>
      </c>
      <c r="M253" s="272">
        <f t="shared" si="60"/>
        <v>379.58908401351505</v>
      </c>
      <c r="N253" s="272">
        <f t="shared" si="60"/>
        <v>372.73491166308207</v>
      </c>
      <c r="O253" s="272">
        <f t="shared" si="60"/>
        <v>487.91963297401281</v>
      </c>
      <c r="P253" s="272">
        <f t="shared" si="60"/>
        <v>479.86059326721056</v>
      </c>
      <c r="Q253" s="272">
        <f t="shared" si="60"/>
        <v>448.61165779341604</v>
      </c>
      <c r="R253" s="272">
        <f t="shared" si="60"/>
        <v>438.499239208738</v>
      </c>
      <c r="S253" s="272">
        <f t="shared" si="60"/>
        <v>408.37722751269996</v>
      </c>
      <c r="T253" s="272">
        <f t="shared" si="60"/>
        <v>462.4108587493559</v>
      </c>
      <c r="U253" s="272">
        <f t="shared" si="60"/>
        <v>369.03515829401954</v>
      </c>
      <c r="V253" s="272">
        <f t="shared" si="60"/>
        <v>335.30532264218823</v>
      </c>
      <c r="W253" s="272">
        <f t="shared" si="60"/>
        <v>368.18781629559828</v>
      </c>
      <c r="X253" s="272">
        <f t="shared" si="60"/>
        <v>430.80268782901982</v>
      </c>
      <c r="Y253" s="272">
        <f t="shared" si="60"/>
        <v>426.93935571127804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0.61355222319028691</v>
      </c>
      <c r="C254" s="273">
        <f>IF(C$116=0,0,C$116/NFM!C$15*1000)</f>
        <v>0.71152051135472505</v>
      </c>
      <c r="D254" s="273">
        <f>IF(D$116=0,0,D$116/NFM!D$15*1000)</f>
        <v>0.76287489268418851</v>
      </c>
      <c r="E254" s="273">
        <f>IF(E$116=0,0,E$116/NFM!E$15*1000)</f>
        <v>0.79879946592422657</v>
      </c>
      <c r="F254" s="273">
        <f>IF(F$116=0,0,F$116/NFM!F$15*1000)</f>
        <v>0.78622780573452533</v>
      </c>
      <c r="G254" s="273">
        <f>IF(G$116=0,0,G$116/NFM!G$15*1000)</f>
        <v>0.80326032931908331</v>
      </c>
      <c r="H254" s="273">
        <f>IF(H$116=0,0,H$116/NFM!H$15*1000)</f>
        <v>0.82339305528972939</v>
      </c>
      <c r="I254" s="273">
        <f>IF(I$116=0,0,I$116/NFM!I$15*1000)</f>
        <v>0.82199855139162337</v>
      </c>
      <c r="J254" s="273">
        <f>IF(J$116=0,0,J$116/NFM!J$15*1000)</f>
        <v>0.67644237881341751</v>
      </c>
      <c r="K254" s="273">
        <f>IF(K$116=0,0,K$116/NFM!K$15*1000)</f>
        <v>0.63163636568879877</v>
      </c>
      <c r="L254" s="273">
        <f>IF(L$116=0,0,L$116/NFM!L$15*1000)</f>
        <v>0.55253758030823308</v>
      </c>
      <c r="M254" s="273">
        <f>IF(M$116=0,0,M$116/NFM!M$15*1000)</f>
        <v>0.59791910700003559</v>
      </c>
      <c r="N254" s="273">
        <f>IF(N$116=0,0,N$116/NFM!N$15*1000)</f>
        <v>0.58712258838672393</v>
      </c>
      <c r="O254" s="273">
        <f>IF(O$116=0,0,O$116/NFM!O$15*1000)</f>
        <v>0.76855864281210873</v>
      </c>
      <c r="P254" s="273">
        <f>IF(P$116=0,0,P$116/NFM!P$15*1000)</f>
        <v>0.75586424766834293</v>
      </c>
      <c r="Q254" s="273">
        <f>IF(Q$116=0,0,Q$116/NFM!Q$15*1000)</f>
        <v>0.70664171630479433</v>
      </c>
      <c r="R254" s="273">
        <f>IF(R$116=0,0,R$116/NFM!R$15*1000)</f>
        <v>0.69071289078146081</v>
      </c>
      <c r="S254" s="273">
        <f>IF(S$116=0,0,S$116/NFM!S$15*1000)</f>
        <v>0.64326546119814287</v>
      </c>
      <c r="T254" s="273">
        <f>IF(T$116=0,0,T$116/NFM!T$15*1000)</f>
        <v>0.72837786800157833</v>
      </c>
      <c r="U254" s="273">
        <f>IF(U$116=0,0,U$116/NFM!U$15*1000)</f>
        <v>0.58129483062502663</v>
      </c>
      <c r="V254" s="273">
        <f>IF(V$116=0,0,V$116/NFM!V$15*1000)</f>
        <v>0.52816444816249464</v>
      </c>
      <c r="W254" s="273">
        <f>IF(W$116=0,0,W$116/NFM!W$15*1000)</f>
        <v>0.57996011897916111</v>
      </c>
      <c r="X254" s="273">
        <f>IF(X$116=0,0,X$116/NFM!X$15*1000)</f>
        <v>0.67858947806481462</v>
      </c>
      <c r="Y254" s="273">
        <f>IF(Y$116=0,0,Y$116/NFM!Y$15*1000)</f>
        <v>0.67250405520309475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0.30624899830483543</v>
      </c>
      <c r="C255" s="274">
        <f>IF(C$117=0,0,C$117/NFM!C$15*1000)</f>
        <v>0.3551489761420828</v>
      </c>
      <c r="D255" s="274">
        <f>IF(D$117=0,0,D$117/NFM!D$15*1000)</f>
        <v>0.38078204737265514</v>
      </c>
      <c r="E255" s="274">
        <f>IF(E$117=0,0,E$117/NFM!E$15*1000)</f>
        <v>0.39871347057259726</v>
      </c>
      <c r="F255" s="274">
        <f>IF(F$117=0,0,F$117/NFM!F$15*1000)</f>
        <v>0.39243844100770436</v>
      </c>
      <c r="G255" s="274">
        <f>IF(G$117=0,0,G$117/NFM!G$15*1000)</f>
        <v>0.40094006986539432</v>
      </c>
      <c r="H255" s="274">
        <f>IF(H$117=0,0,H$117/NFM!H$15*1000)</f>
        <v>0.41098913647882246</v>
      </c>
      <c r="I255" s="274">
        <f>IF(I$117=0,0,I$117/NFM!I$15*1000)</f>
        <v>0.41029308257210451</v>
      </c>
      <c r="J255" s="274">
        <f>IF(J$117=0,0,J$117/NFM!J$15*1000)</f>
        <v>0.33764004609971221</v>
      </c>
      <c r="K255" s="274">
        <f>IF(K$117=0,0,K$117/NFM!K$15*1000)</f>
        <v>0.31527553315556744</v>
      </c>
      <c r="L255" s="274">
        <f>IF(L$117=0,0,L$117/NFM!L$15*1000)</f>
        <v>0.27579409559517465</v>
      </c>
      <c r="M255" s="274">
        <f>IF(M$117=0,0,M$117/NFM!M$15*1000)</f>
        <v>0.29844587088928604</v>
      </c>
      <c r="N255" s="274">
        <f>IF(N$117=0,0,N$117/NFM!N$15*1000)</f>
        <v>0.29305688705786276</v>
      </c>
      <c r="O255" s="274">
        <f>IF(O$117=0,0,O$117/NFM!O$15*1000)</f>
        <v>0.38361903942891357</v>
      </c>
      <c r="P255" s="274">
        <f>IF(P$117=0,0,P$117/NFM!P$15*1000)</f>
        <v>0.37728274783070315</v>
      </c>
      <c r="Q255" s="274">
        <f>IF(Q$117=0,0,Q$117/NFM!Q$15*1000)</f>
        <v>0.35271377007403698</v>
      </c>
      <c r="R255" s="274">
        <f>IF(R$117=0,0,R$117/NFM!R$15*1000)</f>
        <v>0.34476304204093117</v>
      </c>
      <c r="S255" s="274">
        <f>IF(S$117=0,0,S$117/NFM!S$15*1000)</f>
        <v>0.32108009015384498</v>
      </c>
      <c r="T255" s="274">
        <f>IF(T$117=0,0,T$117/NFM!T$15*1000)</f>
        <v>0.36356317201985561</v>
      </c>
      <c r="U255" s="274">
        <f>IF(U$117=0,0,U$117/NFM!U$15*1000)</f>
        <v>0.29014801490415615</v>
      </c>
      <c r="V255" s="274">
        <f>IF(V$117=0,0,V$117/NFM!V$15*1000)</f>
        <v>0.26362846890023439</v>
      </c>
      <c r="W255" s="274">
        <f>IF(W$117=0,0,W$117/NFM!W$15*1000)</f>
        <v>0.28948180575500376</v>
      </c>
      <c r="X255" s="274">
        <f>IF(X$117=0,0,X$117/NFM!X$15*1000)</f>
        <v>0.33871175111543572</v>
      </c>
      <c r="Y255" s="274">
        <f>IF(Y$117=0,0,Y$117/NFM!Y$15*1000)</f>
        <v>0.33567426777624648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7.7850380144303992</v>
      </c>
      <c r="C256" s="274">
        <f>IF(C$118=0,0,C$118/NFM!C$15*1000)</f>
        <v>9.028105545997775</v>
      </c>
      <c r="D256" s="274">
        <f>IF(D$118=0,0,D$118/NFM!D$15*1000)</f>
        <v>9.6797139922659881</v>
      </c>
      <c r="E256" s="274">
        <f>IF(E$118=0,0,E$118/NFM!E$15*1000)</f>
        <v>10.135541805702411</v>
      </c>
      <c r="F256" s="274">
        <f>IF(F$118=0,0,F$118/NFM!F$15*1000)</f>
        <v>9.9760266922660552</v>
      </c>
      <c r="G256" s="274">
        <f>IF(G$118=0,0,G$118/NFM!G$15*1000)</f>
        <v>10.192143330060947</v>
      </c>
      <c r="H256" s="274">
        <f>IF(H$118=0,0,H$118/NFM!H$15*1000)</f>
        <v>10.447596787959963</v>
      </c>
      <c r="I256" s="274">
        <f>IF(I$118=0,0,I$118/NFM!I$15*1000)</f>
        <v>10.429902669272598</v>
      </c>
      <c r="J256" s="274">
        <f>IF(J$118=0,0,J$118/NFM!J$15*1000)</f>
        <v>8.5830177686455098</v>
      </c>
      <c r="K256" s="274">
        <f>IF(K$118=0,0,K$118/NFM!K$15*1000)</f>
        <v>8.0144980856159442</v>
      </c>
      <c r="L256" s="274">
        <f>IF(L$118=0,0,L$118/NFM!L$15*1000)</f>
        <v>7.0108556444215022</v>
      </c>
      <c r="M256" s="274">
        <f>IF(M$118=0,0,M$118/NFM!M$15*1000)</f>
        <v>7.5866777131796184</v>
      </c>
      <c r="N256" s="274">
        <f>IF(N$118=0,0,N$118/NFM!N$15*1000)</f>
        <v>7.4496864275950054</v>
      </c>
      <c r="O256" s="274">
        <f>IF(O$118=0,0,O$118/NFM!O$15*1000)</f>
        <v>9.7518320763311106</v>
      </c>
      <c r="P256" s="274">
        <f>IF(P$118=0,0,P$118/NFM!P$15*1000)</f>
        <v>9.5907596443047876</v>
      </c>
      <c r="Q256" s="274">
        <f>IF(Q$118=0,0,Q$118/NFM!Q$15*1000)</f>
        <v>8.9662011090277147</v>
      </c>
      <c r="R256" s="274">
        <f>IF(R$118=0,0,R$118/NFM!R$15*1000)</f>
        <v>8.7640887092395054</v>
      </c>
      <c r="S256" s="274">
        <f>IF(S$118=0,0,S$118/NFM!S$15*1000)</f>
        <v>8.162053496861855</v>
      </c>
      <c r="T256" s="274">
        <f>IF(T$118=0,0,T$118/NFM!T$15*1000)</f>
        <v>9.2419995836335307</v>
      </c>
      <c r="U256" s="274">
        <f>IF(U$118=0,0,U$118/NFM!U$15*1000)</f>
        <v>7.3757411072149415</v>
      </c>
      <c r="V256" s="274">
        <f>IF(V$118=0,0,V$118/NFM!V$15*1000)</f>
        <v>6.7015979266372101</v>
      </c>
      <c r="W256" s="274">
        <f>IF(W$118=0,0,W$118/NFM!W$15*1000)</f>
        <v>7.358805660632517</v>
      </c>
      <c r="X256" s="274">
        <f>IF(X$118=0,0,X$118/NFM!X$15*1000)</f>
        <v>8.6102611697140699</v>
      </c>
      <c r="Y256" s="274">
        <f>IF(Y$118=0,0,Y$118/NFM!Y$15*1000)</f>
        <v>8.5330464738467278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0.20451740773009552</v>
      </c>
      <c r="C257" s="274">
        <f>IF(C$119=0,0,C$119/NFM!C$15*1000)</f>
        <v>0.23717350378490848</v>
      </c>
      <c r="D257" s="274">
        <f>IF(D$119=0,0,D$119/NFM!D$15*1000)</f>
        <v>0.25429163089472956</v>
      </c>
      <c r="E257" s="274">
        <f>IF(E$119=0,0,E$119/NFM!E$15*1000)</f>
        <v>0.26626648864140895</v>
      </c>
      <c r="F257" s="274">
        <f>IF(F$119=0,0,F$119/NFM!F$15*1000)</f>
        <v>0.26207593524484191</v>
      </c>
      <c r="G257" s="274">
        <f>IF(G$119=0,0,G$119/NFM!G$15*1000)</f>
        <v>0.26775344310636118</v>
      </c>
      <c r="H257" s="274">
        <f>IF(H$119=0,0,H$119/NFM!H$15*1000)</f>
        <v>0.27446435176324313</v>
      </c>
      <c r="I257" s="274">
        <f>IF(I$119=0,0,I$119/NFM!I$15*1000)</f>
        <v>0.27399951713054121</v>
      </c>
      <c r="J257" s="274">
        <f>IF(J$119=0,0,J$119/NFM!J$15*1000)</f>
        <v>0.22548079293780593</v>
      </c>
      <c r="K257" s="274">
        <f>IF(K$119=0,0,K$119/NFM!K$15*1000)</f>
        <v>0.21054545522959958</v>
      </c>
      <c r="L257" s="274">
        <f>IF(L$119=0,0,L$119/NFM!L$15*1000)</f>
        <v>0.18417919343607767</v>
      </c>
      <c r="M257" s="274">
        <f>IF(M$119=0,0,M$119/NFM!M$15*1000)</f>
        <v>0.19930636900001189</v>
      </c>
      <c r="N257" s="274">
        <f>IF(N$119=0,0,N$119/NFM!N$15*1000)</f>
        <v>0.1957075294622414</v>
      </c>
      <c r="O257" s="274">
        <f>IF(O$119=0,0,O$119/NFM!O$15*1000)</f>
        <v>0.25618621427070287</v>
      </c>
      <c r="P257" s="274">
        <f>IF(P$119=0,0,P$119/NFM!P$15*1000)</f>
        <v>0.25195474922278099</v>
      </c>
      <c r="Q257" s="274">
        <f>IF(Q$119=0,0,Q$119/NFM!Q$15*1000)</f>
        <v>0.23554723876826497</v>
      </c>
      <c r="R257" s="274">
        <f>IF(R$119=0,0,R$119/NFM!R$15*1000)</f>
        <v>0.23023763026048705</v>
      </c>
      <c r="S257" s="274">
        <f>IF(S$119=0,0,S$119/NFM!S$15*1000)</f>
        <v>0.21442182039938101</v>
      </c>
      <c r="T257" s="274">
        <f>IF(T$119=0,0,T$119/NFM!T$15*1000)</f>
        <v>0.2427926226671929</v>
      </c>
      <c r="U257" s="274">
        <f>IF(U$119=0,0,U$119/NFM!U$15*1000)</f>
        <v>0.19376494354167562</v>
      </c>
      <c r="V257" s="274">
        <f>IF(V$119=0,0,V$119/NFM!V$15*1000)</f>
        <v>0.1760548160541649</v>
      </c>
      <c r="W257" s="274">
        <f>IF(W$119=0,0,W$119/NFM!W$15*1000)</f>
        <v>0.19332003965972039</v>
      </c>
      <c r="X257" s="274">
        <f>IF(X$119=0,0,X$119/NFM!X$15*1000)</f>
        <v>0.22619649268827161</v>
      </c>
      <c r="Y257" s="274">
        <f>IF(Y$119=0,0,Y$119/NFM!Y$15*1000)</f>
        <v>0.22416801840103173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1.0157552071260185</v>
      </c>
      <c r="C258" s="275">
        <f>IF(C$120=0,0,C$120/NFM!C$15*1000)</f>
        <v>1.1820683384606352</v>
      </c>
      <c r="D258" s="275">
        <f>IF(D$120=0,0,D$120/NFM!D$15*1000)</f>
        <v>1.2627242798874168</v>
      </c>
      <c r="E258" s="275">
        <f>IF(E$120=0,0,E$120/NFM!E$15*1000)</f>
        <v>1.3234640049092907</v>
      </c>
      <c r="F258" s="275">
        <f>IF(F$120=0,0,F$120/NFM!F$15*1000)</f>
        <v>1.3005134206175295</v>
      </c>
      <c r="G258" s="275">
        <f>IF(G$120=0,0,G$120/NFM!G$15*1000)</f>
        <v>1.4278154919830983</v>
      </c>
      <c r="H258" s="275">
        <f>IF(H$120=0,0,H$120/NFM!H$15*1000)</f>
        <v>1.4619286434449292</v>
      </c>
      <c r="I258" s="275">
        <f>IF(I$120=0,0,I$120/NFM!I$15*1000)</f>
        <v>1.467412652478707</v>
      </c>
      <c r="J258" s="275">
        <f>IF(J$120=0,0,J$120/NFM!J$15*1000)</f>
        <v>1.1579084181609132</v>
      </c>
      <c r="K258" s="275">
        <f>IF(K$120=0,0,K$120/NFM!K$15*1000)</f>
        <v>1.1000681829088064</v>
      </c>
      <c r="L258" s="275">
        <f>IF(L$120=0,0,L$120/NFM!L$15*1000)</f>
        <v>0.96077745010844717</v>
      </c>
      <c r="M258" s="275">
        <f>IF(M$120=0,0,M$120/NFM!M$15*1000)</f>
        <v>1.0687292322951343</v>
      </c>
      <c r="N258" s="275">
        <f>IF(N$120=0,0,N$120/NFM!N$15*1000)</f>
        <v>1.0595650538692816</v>
      </c>
      <c r="O258" s="275">
        <f>IF(O$120=0,0,O$120/NFM!O$15*1000)</f>
        <v>1.3670836225679814</v>
      </c>
      <c r="P258" s="275">
        <f>IF(P$120=0,0,P$120/NFM!P$15*1000)</f>
        <v>1.4344222336355383</v>
      </c>
      <c r="Q258" s="275">
        <f>IF(Q$120=0,0,Q$120/NFM!Q$15*1000)</f>
        <v>1.2885050631075998</v>
      </c>
      <c r="R258" s="275">
        <f>IF(R$120=0,0,R$120/NFM!R$15*1000)</f>
        <v>1.2815029056686416</v>
      </c>
      <c r="S258" s="275">
        <f>IF(S$120=0,0,S$120/NFM!S$15*1000)</f>
        <v>1.2295070759456161</v>
      </c>
      <c r="T258" s="275">
        <f>IF(T$120=0,0,T$120/NFM!T$15*1000)</f>
        <v>1.4642448743038987</v>
      </c>
      <c r="U258" s="275">
        <f>IF(U$120=0,0,U$120/NFM!U$15*1000)</f>
        <v>1.145994902701208</v>
      </c>
      <c r="V258" s="275">
        <f>IF(V$120=0,0,V$120/NFM!V$15*1000)</f>
        <v>1.0594648147330805</v>
      </c>
      <c r="W258" s="275">
        <f>IF(W$120=0,0,W$120/NFM!W$15*1000)</f>
        <v>1.1897102952619154</v>
      </c>
      <c r="X258" s="275">
        <f>IF(X$120=0,0,X$120/NFM!X$15*1000)</f>
        <v>1.4368009827267221</v>
      </c>
      <c r="Y258" s="275">
        <f>IF(Y$120=0,0,Y$120/NFM!Y$15*1000)</f>
        <v>1.4942156955386749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218.77229983999865</v>
      </c>
      <c r="C259" s="276">
        <f>IF(C$126=0,0,C$126/NFM!C$15*1000)</f>
        <v>253.52987465003073</v>
      </c>
      <c r="D259" s="276">
        <f>IF(D$126=0,0,D$126/NFM!D$15*1000)</f>
        <v>272.07821380776642</v>
      </c>
      <c r="E259" s="276">
        <f>IF(E$126=0,0,E$126/NFM!E$15*1000)</f>
        <v>284.55469884079093</v>
      </c>
      <c r="F259" s="276">
        <f>IF(F$126=0,0,F$126/NFM!F$15*1000)</f>
        <v>279.82887230640603</v>
      </c>
      <c r="G259" s="276">
        <f>IF(G$126=0,0,G$126/NFM!G$15*1000)</f>
        <v>285.49138094195916</v>
      </c>
      <c r="H259" s="276">
        <f>IF(H$126=0,0,H$126/NFM!H$15*1000)</f>
        <v>292.57547740182838</v>
      </c>
      <c r="I259" s="276">
        <f>IF(I$126=0,0,I$126/NFM!I$15*1000)</f>
        <v>292.13146047976051</v>
      </c>
      <c r="J259" s="276">
        <f>IF(J$126=0,0,J$126/NFM!J$15*1000)</f>
        <v>240.04768726935293</v>
      </c>
      <c r="K259" s="276">
        <f>IF(K$126=0,0,K$126/NFM!K$15*1000)</f>
        <v>223.49297210887914</v>
      </c>
      <c r="L259" s="276">
        <f>IF(L$126=0,0,L$126/NFM!L$15*1000)</f>
        <v>195.39918871332267</v>
      </c>
      <c r="M259" s="276">
        <f>IF(M$126=0,0,M$126/NFM!M$15*1000)</f>
        <v>211.82561781693889</v>
      </c>
      <c r="N259" s="276">
        <f>IF(N$126=0,0,N$126/NFM!N$15*1000)</f>
        <v>207.97165569587548</v>
      </c>
      <c r="O259" s="276">
        <f>IF(O$126=0,0,O$126/NFM!O$15*1000)</f>
        <v>265.2677478565152</v>
      </c>
      <c r="P259" s="276">
        <f>IF(P$126=0,0,P$126/NFM!P$15*1000)</f>
        <v>267.76587893627266</v>
      </c>
      <c r="Q259" s="276">
        <f>IF(Q$126=0,0,Q$126/NFM!Q$15*1000)</f>
        <v>250.06975314814895</v>
      </c>
      <c r="R259" s="276">
        <f>IF(R$126=0,0,R$126/NFM!R$15*1000)</f>
        <v>244.34302200544201</v>
      </c>
      <c r="S259" s="276">
        <f>IF(S$126=0,0,S$126/NFM!S$15*1000)</f>
        <v>227.51207964824499</v>
      </c>
      <c r="T259" s="276">
        <f>IF(T$126=0,0,T$126/NFM!T$15*1000)</f>
        <v>259.00393844035676</v>
      </c>
      <c r="U259" s="276">
        <f>IF(U$126=0,0,U$126/NFM!U$15*1000)</f>
        <v>207.12107070147567</v>
      </c>
      <c r="V259" s="276">
        <f>IF(V$126=0,0,V$126/NFM!V$15*1000)</f>
        <v>187.9135799192355</v>
      </c>
      <c r="W259" s="276">
        <f>IF(W$126=0,0,W$126/NFM!W$15*1000)</f>
        <v>206.43769468276008</v>
      </c>
      <c r="X259" s="276">
        <f>IF(X$126=0,0,X$126/NFM!X$15*1000)</f>
        <v>241.40455743628948</v>
      </c>
      <c r="Y259" s="276">
        <f>IF(Y$126=0,0,Y$126/NFM!Y$15*1000)</f>
        <v>238.71468993612666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111.09159681281788</v>
      </c>
      <c r="C260" s="276">
        <f>IF(C$134=0,0,C$134/NFM!C$15*1000)</f>
        <v>129.33092244793366</v>
      </c>
      <c r="D260" s="276">
        <f>IF(D$134=0,0,D$134/NFM!D$15*1000)</f>
        <v>138.15706484534826</v>
      </c>
      <c r="E260" s="276">
        <f>IF(E$134=0,0,E$134/NFM!E$15*1000)</f>
        <v>144.75741922396287</v>
      </c>
      <c r="F260" s="276">
        <f>IF(F$134=0,0,F$134/NFM!F$15*1000)</f>
        <v>142.28084960367909</v>
      </c>
      <c r="G260" s="276">
        <f>IF(G$134=0,0,G$134/NFM!G$15*1000)</f>
        <v>145.43905605583151</v>
      </c>
      <c r="H260" s="276">
        <f>IF(H$134=0,0,H$134/NFM!H$15*1000)</f>
        <v>149.13754994932896</v>
      </c>
      <c r="I260" s="276">
        <f>IF(I$134=0,0,I$134/NFM!I$15*1000)</f>
        <v>148.8786537135471</v>
      </c>
      <c r="J260" s="276">
        <f>IF(J$134=0,0,J$134/NFM!J$15*1000)</f>
        <v>122.34962790726985</v>
      </c>
      <c r="K260" s="276">
        <f>IF(K$134=0,0,K$134/NFM!K$15*1000)</f>
        <v>113.63156594923186</v>
      </c>
      <c r="L260" s="276">
        <f>IF(L$134=0,0,L$134/NFM!L$15*1000)</f>
        <v>99.582624433974203</v>
      </c>
      <c r="M260" s="276">
        <f>IF(M$134=0,0,M$134/NFM!M$15*1000)</f>
        <v>107.97652972285314</v>
      </c>
      <c r="N260" s="276">
        <f>IF(N$134=0,0,N$134/NFM!N$15*1000)</f>
        <v>106.04686278705826</v>
      </c>
      <c r="O260" s="276">
        <f>IF(O$134=0,0,O$134/NFM!O$15*1000)</f>
        <v>134.94182726584762</v>
      </c>
      <c r="P260" s="276">
        <f>IF(P$134=0,0,P$134/NFM!P$15*1000)</f>
        <v>136.26170253683745</v>
      </c>
      <c r="Q260" s="276">
        <f>IF(Q$134=0,0,Q$134/NFM!Q$15*1000)</f>
        <v>127.36057971878564</v>
      </c>
      <c r="R260" s="276">
        <f>IF(R$134=0,0,R$134/NFM!R$15*1000)</f>
        <v>124.51948511260184</v>
      </c>
      <c r="S260" s="276">
        <f>IF(S$134=0,0,S$134/NFM!S$15*1000)</f>
        <v>116.13392169958597</v>
      </c>
      <c r="T260" s="276">
        <f>IF(T$134=0,0,T$134/NFM!T$15*1000)</f>
        <v>132.3239056550168</v>
      </c>
      <c r="U260" s="276">
        <f>IF(U$134=0,0,U$134/NFM!U$15*1000)</f>
        <v>105.63190856922046</v>
      </c>
      <c r="V260" s="276">
        <f>IF(V$134=0,0,V$134/NFM!V$15*1000)</f>
        <v>95.809454122283753</v>
      </c>
      <c r="W260" s="276">
        <f>IF(W$134=0,0,W$134/NFM!W$15*1000)</f>
        <v>105.58885761573657</v>
      </c>
      <c r="X260" s="276">
        <f>IF(X$134=0,0,X$134/NFM!X$15*1000)</f>
        <v>123.14644237232665</v>
      </c>
      <c r="Y260" s="276">
        <f>IF(Y$134=0,0,Y$134/NFM!Y$15*1000)</f>
        <v>121.54301064041962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49.724762956112201</v>
      </c>
      <c r="C261" s="277">
        <f>IF(C$141=0,0,C$141/NFM!C$15*1000)</f>
        <v>57.334147991441547</v>
      </c>
      <c r="D261" s="277">
        <f>IF(D$141=0,0,D$141/NFM!D$15*1000)</f>
        <v>61.735637388870906</v>
      </c>
      <c r="E261" s="277">
        <f>IF(E$141=0,0,E$141/NFM!E$15*1000)</f>
        <v>64.883123253516715</v>
      </c>
      <c r="F261" s="277">
        <f>IF(F$141=0,0,F$141/NFM!F$15*1000)</f>
        <v>64.309900956427512</v>
      </c>
      <c r="G261" s="277">
        <f>IF(G$141=0,0,G$141/NFM!G$15*1000)</f>
        <v>65.927657054618621</v>
      </c>
      <c r="H261" s="277">
        <f>IF(H$141=0,0,H$141/NFM!H$15*1000)</f>
        <v>67.599873151230099</v>
      </c>
      <c r="I261" s="277">
        <f>IF(I$141=0,0,I$141/NFM!I$15*1000)</f>
        <v>67.432250687445787</v>
      </c>
      <c r="J261" s="277">
        <f>IF(J$141=0,0,J$141/NFM!J$15*1000)</f>
        <v>56.061796789071153</v>
      </c>
      <c r="K261" s="277">
        <f>IF(K$141=0,0,K$141/NFM!K$15*1000)</f>
        <v>53.597931845986217</v>
      </c>
      <c r="L261" s="277">
        <f>IF(L$141=0,0,L$141/NFM!L$15*1000)</f>
        <v>46.812654136898324</v>
      </c>
      <c r="M261" s="277">
        <f>IF(M$141=0,0,M$141/NFM!M$15*1000)</f>
        <v>50.03585818135889</v>
      </c>
      <c r="N261" s="277">
        <f>IF(N$141=0,0,N$141/NFM!N$15*1000)</f>
        <v>49.13125469377723</v>
      </c>
      <c r="O261" s="277">
        <f>IF(O$141=0,0,O$141/NFM!O$15*1000)</f>
        <v>75.182778256239189</v>
      </c>
      <c r="P261" s="277">
        <f>IF(P$141=0,0,P$141/NFM!P$15*1000)</f>
        <v>63.422728171438251</v>
      </c>
      <c r="Q261" s="277">
        <f>IF(Q$141=0,0,Q$141/NFM!Q$15*1000)</f>
        <v>59.631716029199083</v>
      </c>
      <c r="R261" s="277">
        <f>IF(R$141=0,0,R$141/NFM!R$15*1000)</f>
        <v>58.325426912703193</v>
      </c>
      <c r="S261" s="277">
        <f>IF(S$141=0,0,S$141/NFM!S$15*1000)</f>
        <v>54.160898220310173</v>
      </c>
      <c r="T261" s="277">
        <f>IF(T$141=0,0,T$141/NFM!T$15*1000)</f>
        <v>59.04203653335626</v>
      </c>
      <c r="U261" s="277">
        <f>IF(U$141=0,0,U$141/NFM!U$15*1000)</f>
        <v>46.695235224336443</v>
      </c>
      <c r="V261" s="277">
        <f>IF(V$141=0,0,V$141/NFM!V$15*1000)</f>
        <v>42.853378126181802</v>
      </c>
      <c r="W261" s="277">
        <f>IF(W$141=0,0,W$141/NFM!W$15*1000)</f>
        <v>46.549986076813326</v>
      </c>
      <c r="X261" s="277">
        <f>IF(X$141=0,0,X$141/NFM!X$15*1000)</f>
        <v>54.961128146094389</v>
      </c>
      <c r="Y261" s="277">
        <f>IF(Y$141=0,0,Y$141/NFM!Y$15*1000)</f>
        <v>55.422046623965954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AT: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12.97302024028343</v>
      </c>
      <c r="C72" s="223">
        <v>14.210406657361579</v>
      </c>
      <c r="D72" s="223">
        <v>15.384351222158751</v>
      </c>
      <c r="E72" s="223">
        <v>16.579093389125859</v>
      </c>
      <c r="F72" s="223">
        <v>16.090648963225931</v>
      </c>
      <c r="G72" s="223">
        <v>16.4912014886702</v>
      </c>
      <c r="H72" s="223">
        <v>16.31091213272893</v>
      </c>
      <c r="I72" s="223">
        <v>18.0718352665046</v>
      </c>
      <c r="J72" s="223">
        <v>15.82783081130551</v>
      </c>
      <c r="K72" s="223">
        <v>22.71484520814635</v>
      </c>
      <c r="L72" s="223">
        <v>26.263593712556979</v>
      </c>
      <c r="M72" s="223">
        <v>29.226703792367839</v>
      </c>
      <c r="N72" s="223">
        <v>29.438113679566779</v>
      </c>
      <c r="O72" s="223">
        <v>37.882935130182503</v>
      </c>
      <c r="P72" s="223">
        <v>39.103412027928023</v>
      </c>
      <c r="Q72" s="223">
        <v>39.890966801963977</v>
      </c>
      <c r="R72" s="223">
        <v>38.549565295717692</v>
      </c>
      <c r="S72" s="223">
        <v>38.796994461871257</v>
      </c>
      <c r="T72" s="223">
        <v>40.103159908171783</v>
      </c>
      <c r="U72" s="223">
        <v>37.605839116162798</v>
      </c>
      <c r="V72" s="223">
        <v>31.391980682008231</v>
      </c>
      <c r="W72" s="223">
        <v>37.772102170903693</v>
      </c>
      <c r="X72" s="223">
        <v>42.728675952967492</v>
      </c>
      <c r="Y72" s="223">
        <v>39.766071345895597</v>
      </c>
      <c r="DA72" s="89" t="s">
        <v>706</v>
      </c>
    </row>
    <row r="73" spans="1:105" ht="12" customHeight="1" x14ac:dyDescent="0.25">
      <c r="A73" s="55" t="s">
        <v>91</v>
      </c>
      <c r="B73" s="259">
        <v>1.8064331176030891E-2</v>
      </c>
      <c r="C73" s="259">
        <v>1.9862208644959849E-2</v>
      </c>
      <c r="D73" s="259">
        <v>2.1466254245162929E-2</v>
      </c>
      <c r="E73" s="259">
        <v>2.3057273261387481E-2</v>
      </c>
      <c r="F73" s="259">
        <v>2.2305649060445271E-2</v>
      </c>
      <c r="G73" s="259">
        <v>2.2788869687961739E-2</v>
      </c>
      <c r="H73" s="259">
        <v>2.2517379174507079E-2</v>
      </c>
      <c r="I73" s="259">
        <v>2.5000548587075799E-2</v>
      </c>
      <c r="J73" s="259">
        <v>2.1921996626947111E-2</v>
      </c>
      <c r="K73" s="259">
        <v>3.0804610960343641E-2</v>
      </c>
      <c r="L73" s="259">
        <v>3.5325371822795402E-2</v>
      </c>
      <c r="M73" s="259">
        <v>3.9693947671687123E-2</v>
      </c>
      <c r="N73" s="259">
        <v>4.0410859847747352E-2</v>
      </c>
      <c r="O73" s="259">
        <v>5.3208011802191431E-2</v>
      </c>
      <c r="P73" s="259">
        <v>5.4346476332001521E-2</v>
      </c>
      <c r="Q73" s="259">
        <v>5.5579893406142222E-2</v>
      </c>
      <c r="R73" s="259">
        <v>5.3560669180716523E-2</v>
      </c>
      <c r="S73" s="259">
        <v>5.3759864756884303E-2</v>
      </c>
      <c r="T73" s="259">
        <v>5.5579344593473162E-2</v>
      </c>
      <c r="U73" s="259">
        <v>5.1860655588069057E-2</v>
      </c>
      <c r="V73" s="259">
        <v>4.3321404145219393E-2</v>
      </c>
      <c r="W73" s="259">
        <v>5.1976607030405929E-2</v>
      </c>
      <c r="X73" s="259">
        <v>5.9048859853563361E-2</v>
      </c>
      <c r="Y73" s="259">
        <v>5.4962236707558357E-2</v>
      </c>
      <c r="DA73" s="67" t="s">
        <v>707</v>
      </c>
    </row>
    <row r="74" spans="1:105" ht="12" customHeight="1" x14ac:dyDescent="0.25">
      <c r="A74" s="173" t="s">
        <v>92</v>
      </c>
      <c r="B74" s="224">
        <v>2.4388125813108981E-3</v>
      </c>
      <c r="C74" s="224">
        <v>2.6815387663078399E-3</v>
      </c>
      <c r="D74" s="224">
        <v>2.8980962769430741E-3</v>
      </c>
      <c r="E74" s="224">
        <v>3.1128951065295162E-3</v>
      </c>
      <c r="F74" s="224">
        <v>3.0114205188565509E-3</v>
      </c>
      <c r="G74" s="224">
        <v>3.0766587241602612E-3</v>
      </c>
      <c r="H74" s="224">
        <v>3.040005583035482E-3</v>
      </c>
      <c r="I74" s="224">
        <v>3.3752510314213348E-3</v>
      </c>
      <c r="J74" s="224">
        <v>2.9596247245618061E-3</v>
      </c>
      <c r="K74" s="224">
        <v>4.2446634171636449E-3</v>
      </c>
      <c r="L74" s="224">
        <v>4.9048493559075614E-3</v>
      </c>
      <c r="M74" s="224">
        <v>5.4396319958575478E-3</v>
      </c>
      <c r="N74" s="224">
        <v>5.4616548755509206E-3</v>
      </c>
      <c r="O74" s="224">
        <v>7.1834582385150404E-3</v>
      </c>
      <c r="P74" s="224">
        <v>7.3371590089239148E-3</v>
      </c>
      <c r="Q74" s="224">
        <v>7.5042028102489068E-3</v>
      </c>
      <c r="R74" s="224">
        <v>7.2310694809827551E-3</v>
      </c>
      <c r="S74" s="224">
        <v>7.2579622938173669E-3</v>
      </c>
      <c r="T74" s="224">
        <v>7.5036049513657532E-3</v>
      </c>
      <c r="U74" s="224">
        <v>7.0015556120358981E-3</v>
      </c>
      <c r="V74" s="224">
        <v>5.8486962201846227E-3</v>
      </c>
      <c r="W74" s="224">
        <v>7.0172098775404777E-3</v>
      </c>
      <c r="X74" s="224">
        <v>7.9720140712442392E-3</v>
      </c>
      <c r="Y74" s="224">
        <v>7.4202910184263393E-3</v>
      </c>
      <c r="DA74" s="177" t="s">
        <v>708</v>
      </c>
    </row>
    <row r="75" spans="1:105" ht="12" customHeight="1" x14ac:dyDescent="0.25">
      <c r="A75" s="173" t="s">
        <v>93</v>
      </c>
      <c r="B75" s="224">
        <v>0.31395893955135562</v>
      </c>
      <c r="C75" s="224">
        <v>0.3452061359234625</v>
      </c>
      <c r="D75" s="224">
        <v>0.37308452514940837</v>
      </c>
      <c r="E75" s="224">
        <v>0.40073651172296593</v>
      </c>
      <c r="F75" s="224">
        <v>0.38767324717309609</v>
      </c>
      <c r="G75" s="224">
        <v>0.39607164478361562</v>
      </c>
      <c r="H75" s="224">
        <v>0.39135312667896671</v>
      </c>
      <c r="I75" s="224">
        <v>0.4345107297974749</v>
      </c>
      <c r="J75" s="224">
        <v>0.38100534953528031</v>
      </c>
      <c r="K75" s="224">
        <v>0.53386387591120155</v>
      </c>
      <c r="L75" s="224">
        <v>0.61069906491131165</v>
      </c>
      <c r="M75" s="224">
        <v>0.68474272151524518</v>
      </c>
      <c r="N75" s="224">
        <v>0.69579360633391862</v>
      </c>
      <c r="O75" s="224">
        <v>0.92163865262056166</v>
      </c>
      <c r="P75" s="224">
        <v>0.93970113561110025</v>
      </c>
      <c r="Q75" s="224">
        <v>0.95901942551882302</v>
      </c>
      <c r="R75" s="224">
        <v>0.92446051164813003</v>
      </c>
      <c r="S75" s="224">
        <v>0.93418625096579877</v>
      </c>
      <c r="T75" s="224">
        <v>0.96597166645614252</v>
      </c>
      <c r="U75" s="224">
        <v>0.90134067374011495</v>
      </c>
      <c r="V75" s="224">
        <v>0.75292807537517903</v>
      </c>
      <c r="W75" s="224">
        <v>0.90335591535192916</v>
      </c>
      <c r="X75" s="224">
        <v>1.026272007564841</v>
      </c>
      <c r="Y75" s="224">
        <v>0.95524630189309256</v>
      </c>
      <c r="DA75" s="177" t="s">
        <v>709</v>
      </c>
    </row>
    <row r="76" spans="1:105" ht="12" customHeight="1" x14ac:dyDescent="0.25">
      <c r="A76" s="173" t="s">
        <v>94</v>
      </c>
      <c r="B76" s="224">
        <v>5.9653840611868523E-3</v>
      </c>
      <c r="C76" s="224">
        <v>6.5590971354548078E-3</v>
      </c>
      <c r="D76" s="224">
        <v>7.0888011119610017E-3</v>
      </c>
      <c r="E76" s="224">
        <v>7.6142033196566041E-3</v>
      </c>
      <c r="F76" s="224">
        <v>7.3659944607395184E-3</v>
      </c>
      <c r="G76" s="224">
        <v>7.5255684079470562E-3</v>
      </c>
      <c r="H76" s="224">
        <v>7.435914096035702E-3</v>
      </c>
      <c r="I76" s="224">
        <v>8.2559311279764829E-3</v>
      </c>
      <c r="J76" s="224">
        <v>7.2393009181154688E-3</v>
      </c>
      <c r="K76" s="224">
        <v>1.040428673940156E-2</v>
      </c>
      <c r="L76" s="224">
        <v>1.1997359040409021E-2</v>
      </c>
      <c r="M76" s="224">
        <v>1.3305448010018289E-2</v>
      </c>
      <c r="N76" s="224">
        <v>1.335931641159659E-2</v>
      </c>
      <c r="O76" s="224">
        <v>1.757088166947432E-2</v>
      </c>
      <c r="P76" s="224">
        <v>1.7946836809699329E-2</v>
      </c>
      <c r="Q76" s="224">
        <v>1.8355429268824889E-2</v>
      </c>
      <c r="R76" s="224">
        <v>1.7687339715134209E-2</v>
      </c>
      <c r="S76" s="224">
        <v>1.7753120069997651E-2</v>
      </c>
      <c r="T76" s="224">
        <v>1.8353966894110351E-2</v>
      </c>
      <c r="U76" s="224">
        <v>1.7125944228605691E-2</v>
      </c>
      <c r="V76" s="224">
        <v>1.4306027235540751E-2</v>
      </c>
      <c r="W76" s="224">
        <v>1.7164234873260482E-2</v>
      </c>
      <c r="X76" s="224">
        <v>1.9499704914018281E-2</v>
      </c>
      <c r="Y76" s="224">
        <v>1.8150179357732939E-2</v>
      </c>
      <c r="DA76" s="177" t="s">
        <v>710</v>
      </c>
    </row>
    <row r="77" spans="1:105" ht="12" customHeight="1" x14ac:dyDescent="0.25">
      <c r="A77" s="56" t="s">
        <v>95</v>
      </c>
      <c r="B77" s="260">
        <v>4.7990259432172118E-2</v>
      </c>
      <c r="C77" s="260">
        <v>5.2283035580615402E-2</v>
      </c>
      <c r="D77" s="260">
        <v>5.6548000714735223E-2</v>
      </c>
      <c r="E77" s="260">
        <v>6.0918544107791982E-2</v>
      </c>
      <c r="F77" s="260">
        <v>5.8852919697151951E-2</v>
      </c>
      <c r="G77" s="260">
        <v>6.6772546106665054E-2</v>
      </c>
      <c r="H77" s="260">
        <v>6.5869499376125074E-2</v>
      </c>
      <c r="I77" s="260">
        <v>7.3407671398328669E-2</v>
      </c>
      <c r="J77" s="260">
        <v>6.0214255670574993E-2</v>
      </c>
      <c r="K77" s="260">
        <v>8.8554429667452667E-2</v>
      </c>
      <c r="L77" s="260">
        <v>0.10196819849171369</v>
      </c>
      <c r="M77" s="260">
        <v>0.1184341121025145</v>
      </c>
      <c r="N77" s="260">
        <v>0.1208083150934481</v>
      </c>
      <c r="O77" s="260">
        <v>0.15086605661809069</v>
      </c>
      <c r="P77" s="260">
        <v>0.1734972665166982</v>
      </c>
      <c r="Q77" s="260">
        <v>0.1669238450671679</v>
      </c>
      <c r="R77" s="260">
        <v>0.16477336296037609</v>
      </c>
      <c r="S77" s="260">
        <v>0.17248500771688571</v>
      </c>
      <c r="T77" s="260">
        <v>0.1913429638467139</v>
      </c>
      <c r="U77" s="260">
        <v>0.17503964364266381</v>
      </c>
      <c r="V77" s="260">
        <v>0.149601367537325</v>
      </c>
      <c r="W77" s="260">
        <v>0.1851064726552992</v>
      </c>
      <c r="X77" s="260">
        <v>0.2185666300537798</v>
      </c>
      <c r="Y77" s="260">
        <v>0.21586792491721321</v>
      </c>
      <c r="DA77" s="68" t="s">
        <v>711</v>
      </c>
    </row>
    <row r="78" spans="1:105" ht="12" customHeight="1" x14ac:dyDescent="0.25">
      <c r="A78" s="37" t="s">
        <v>159</v>
      </c>
      <c r="B78" s="226">
        <v>6.4581614561909264E-4</v>
      </c>
      <c r="C78" s="226">
        <v>1.663339796026323E-3</v>
      </c>
      <c r="D78" s="226">
        <v>1.062452569509599E-3</v>
      </c>
      <c r="E78" s="226">
        <v>3.6350897789224842E-4</v>
      </c>
      <c r="F78" s="226">
        <v>3.2343963086087538E-4</v>
      </c>
      <c r="G78" s="226">
        <v>2.5885690241737598E-4</v>
      </c>
      <c r="H78" s="226">
        <v>2.4971936301912699E-4</v>
      </c>
      <c r="I78" s="226">
        <v>2.003457700607604E-4</v>
      </c>
      <c r="J78" s="226">
        <v>1.370457259061793E-4</v>
      </c>
      <c r="K78" s="226">
        <v>2.1673315291328001E-4</v>
      </c>
      <c r="L78" s="226">
        <v>1.99364586066064E-4</v>
      </c>
      <c r="M78" s="226">
        <v>1.983024477772762E-4</v>
      </c>
      <c r="N78" s="226">
        <v>7.681980473824689E-5</v>
      </c>
      <c r="O78" s="226">
        <v>2.062349756759762E-4</v>
      </c>
      <c r="P78" s="226">
        <v>2.3529412631125609E-4</v>
      </c>
      <c r="Q78" s="226">
        <v>1.458902009756632E-5</v>
      </c>
      <c r="R78" s="226">
        <v>1.7486145922076209E-5</v>
      </c>
      <c r="S78" s="226">
        <v>1.6600610289033068E-5</v>
      </c>
      <c r="T78" s="226">
        <v>6.7621536625710307E-5</v>
      </c>
      <c r="U78" s="226">
        <v>5.5483268019842923E-5</v>
      </c>
      <c r="V78" s="226">
        <v>1.6585561800257839E-5</v>
      </c>
      <c r="W78" s="226">
        <v>1.422574708169385E-5</v>
      </c>
      <c r="X78" s="226">
        <v>3.2209168550226289E-5</v>
      </c>
      <c r="Y78" s="226">
        <v>3.0625551169989063E-5</v>
      </c>
      <c r="DA78" s="69" t="s">
        <v>712</v>
      </c>
    </row>
    <row r="79" spans="1:105" ht="12" customHeight="1" x14ac:dyDescent="0.25">
      <c r="A79" s="37" t="s">
        <v>35</v>
      </c>
      <c r="B79" s="226">
        <v>1.932217926283435E-2</v>
      </c>
      <c r="C79" s="226">
        <v>2.2382230852200629E-2</v>
      </c>
      <c r="D79" s="226">
        <v>2.4488169950655031E-2</v>
      </c>
      <c r="E79" s="226">
        <v>2.659383870418823E-2</v>
      </c>
      <c r="F79" s="226">
        <v>2.5299772793484221E-2</v>
      </c>
      <c r="G79" s="226">
        <v>2.4009440987729259E-2</v>
      </c>
      <c r="H79" s="226">
        <v>2.3633211377103069E-2</v>
      </c>
      <c r="I79" s="226">
        <v>2.7537269085252201E-2</v>
      </c>
      <c r="J79" s="226">
        <v>2.600497023239956E-2</v>
      </c>
      <c r="K79" s="226">
        <v>3.6428671814184008E-2</v>
      </c>
      <c r="L79" s="226">
        <v>4.1280287064647321E-2</v>
      </c>
      <c r="M79" s="226">
        <v>4.2811210066894569E-2</v>
      </c>
      <c r="N79" s="226">
        <v>4.1616952135428327E-2</v>
      </c>
      <c r="O79" s="226">
        <v>5.3744989961116707E-2</v>
      </c>
      <c r="P79" s="226">
        <v>5.5666686298532872E-2</v>
      </c>
      <c r="Q79" s="226">
        <v>6.2137409234987083E-2</v>
      </c>
      <c r="R79" s="226">
        <v>5.8764391342896287E-2</v>
      </c>
      <c r="S79" s="226">
        <v>5.6537013908256439E-2</v>
      </c>
      <c r="T79" s="226">
        <v>5.9828456534514567E-2</v>
      </c>
      <c r="U79" s="226">
        <v>5.4341139262927197E-2</v>
      </c>
      <c r="V79" s="226">
        <v>4.3748981610609999E-2</v>
      </c>
      <c r="W79" s="226">
        <v>5.0851436555651032E-2</v>
      </c>
      <c r="X79" s="226">
        <v>5.8124380183392672E-2</v>
      </c>
      <c r="Y79" s="226">
        <v>5.1489263529938288E-2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1.0859983494137899E-2</v>
      </c>
      <c r="H81" s="226">
        <v>1.049809507357591E-2</v>
      </c>
      <c r="I81" s="226">
        <v>1.2616269556501429E-2</v>
      </c>
      <c r="J81" s="226">
        <v>5.1602794370582171E-3</v>
      </c>
      <c r="K81" s="226">
        <v>1.2076374221039091E-2</v>
      </c>
      <c r="L81" s="226">
        <v>1.314356613129484E-2</v>
      </c>
      <c r="M81" s="226">
        <v>2.142646387969219E-2</v>
      </c>
      <c r="N81" s="226">
        <v>2.4018239938290761E-2</v>
      </c>
      <c r="O81" s="226">
        <v>3.4406050960626197E-2</v>
      </c>
      <c r="P81" s="226">
        <v>5.1112491081825938E-2</v>
      </c>
      <c r="Q81" s="226">
        <v>3.7565834430012088E-2</v>
      </c>
      <c r="R81" s="226">
        <v>4.2222561788502262E-2</v>
      </c>
      <c r="S81" s="226">
        <v>5.2539581155877889E-2</v>
      </c>
      <c r="T81" s="226">
        <v>7.1717250398705162E-2</v>
      </c>
      <c r="U81" s="226">
        <v>6.0099099407527258E-2</v>
      </c>
      <c r="V81" s="226">
        <v>5.5591375649399678E-2</v>
      </c>
      <c r="W81" s="226">
        <v>7.3669207436365902E-2</v>
      </c>
      <c r="X81" s="226">
        <v>9.7499718016057224E-2</v>
      </c>
      <c r="Y81" s="226">
        <v>0.1098564844341872</v>
      </c>
      <c r="DA81" s="69" t="s">
        <v>715</v>
      </c>
    </row>
    <row r="82" spans="1:105" ht="12" customHeight="1" x14ac:dyDescent="0.25">
      <c r="A82" s="37" t="s">
        <v>40</v>
      </c>
      <c r="B82" s="226">
        <v>2.8022264023718688E-2</v>
      </c>
      <c r="C82" s="226">
        <v>2.8237464932388451E-2</v>
      </c>
      <c r="D82" s="226">
        <v>3.0997378194570581E-2</v>
      </c>
      <c r="E82" s="226">
        <v>3.39611964257115E-2</v>
      </c>
      <c r="F82" s="226">
        <v>3.3229707272806858E-2</v>
      </c>
      <c r="G82" s="226">
        <v>3.1644264722380508E-2</v>
      </c>
      <c r="H82" s="226">
        <v>3.1488473562426983E-2</v>
      </c>
      <c r="I82" s="226">
        <v>3.3053786986514268E-2</v>
      </c>
      <c r="J82" s="226">
        <v>2.8911960275211031E-2</v>
      </c>
      <c r="K82" s="226">
        <v>3.9832650479316292E-2</v>
      </c>
      <c r="L82" s="226">
        <v>4.7344980709705518E-2</v>
      </c>
      <c r="M82" s="226">
        <v>5.3998135708150478E-2</v>
      </c>
      <c r="N82" s="226">
        <v>5.5096303214990788E-2</v>
      </c>
      <c r="O82" s="226">
        <v>6.25087807206718E-2</v>
      </c>
      <c r="P82" s="226">
        <v>6.6482795010028156E-2</v>
      </c>
      <c r="Q82" s="226">
        <v>6.7206012382071134E-2</v>
      </c>
      <c r="R82" s="226">
        <v>6.3768923683055465E-2</v>
      </c>
      <c r="S82" s="226">
        <v>6.3391812042462345E-2</v>
      </c>
      <c r="T82" s="226">
        <v>5.9729635376868422E-2</v>
      </c>
      <c r="U82" s="226">
        <v>6.0543921704189541E-2</v>
      </c>
      <c r="V82" s="226">
        <v>5.0244424715515067E-2</v>
      </c>
      <c r="W82" s="226">
        <v>6.0571602916200569E-2</v>
      </c>
      <c r="X82" s="226">
        <v>6.2910322685779688E-2</v>
      </c>
      <c r="Y82" s="226">
        <v>5.4491551401917707E-2</v>
      </c>
      <c r="DA82" s="69" t="s">
        <v>716</v>
      </c>
    </row>
    <row r="83" spans="1:105" ht="12" customHeight="1" x14ac:dyDescent="0.25">
      <c r="A83" s="57" t="s">
        <v>558</v>
      </c>
      <c r="B83" s="261">
        <v>2.7327899653043182</v>
      </c>
      <c r="C83" s="261">
        <v>2.9959211910647112</v>
      </c>
      <c r="D83" s="261">
        <v>3.2393726743994309</v>
      </c>
      <c r="E83" s="261">
        <v>3.4858320010593968</v>
      </c>
      <c r="F83" s="261">
        <v>3.375031755162849</v>
      </c>
      <c r="G83" s="261">
        <v>3.4532194335058479</v>
      </c>
      <c r="H83" s="261">
        <v>3.41615669859483</v>
      </c>
      <c r="I83" s="261">
        <v>3.782532908489705</v>
      </c>
      <c r="J83" s="261">
        <v>3.2962274303598962</v>
      </c>
      <c r="K83" s="261">
        <v>4.6890089719857677</v>
      </c>
      <c r="L83" s="261">
        <v>5.4281373094294398</v>
      </c>
      <c r="M83" s="261">
        <v>6.0752908189476837</v>
      </c>
      <c r="N83" s="261">
        <v>6.1204572038286482</v>
      </c>
      <c r="O83" s="261">
        <v>7.476277996527104</v>
      </c>
      <c r="P83" s="261">
        <v>8.1665255821710652</v>
      </c>
      <c r="Q83" s="261">
        <v>8.306723818323519</v>
      </c>
      <c r="R83" s="261">
        <v>8.0302392225593486</v>
      </c>
      <c r="S83" s="261">
        <v>8.0932321395377613</v>
      </c>
      <c r="T83" s="261">
        <v>8.4361018687764826</v>
      </c>
      <c r="U83" s="261">
        <v>7.939845063757982</v>
      </c>
      <c r="V83" s="261">
        <v>6.6166234223823217</v>
      </c>
      <c r="W83" s="261">
        <v>7.9914085874977783</v>
      </c>
      <c r="X83" s="261">
        <v>8.9958364245468232</v>
      </c>
      <c r="Y83" s="261">
        <v>8.3004283105717942</v>
      </c>
      <c r="DA83" s="70" t="s">
        <v>717</v>
      </c>
    </row>
    <row r="84" spans="1:105" ht="12" customHeight="1" x14ac:dyDescent="0.25">
      <c r="A84" s="60" t="s">
        <v>560</v>
      </c>
      <c r="B84" s="262">
        <v>1.273013267618702</v>
      </c>
      <c r="C84" s="262">
        <v>1.492821895123797</v>
      </c>
      <c r="D84" s="262">
        <v>1.587107732355777</v>
      </c>
      <c r="E84" s="262">
        <v>1.682818990757736</v>
      </c>
      <c r="F84" s="262">
        <v>1.586088524967133</v>
      </c>
      <c r="G84" s="262">
        <v>1.600936942116199</v>
      </c>
      <c r="H84" s="262">
        <v>1.571508537850091</v>
      </c>
      <c r="I84" s="262">
        <v>1.81292802406346</v>
      </c>
      <c r="J84" s="262">
        <v>1.6234345872092251</v>
      </c>
      <c r="K84" s="262">
        <v>2.3223137063064021</v>
      </c>
      <c r="L84" s="262">
        <v>2.6163906797655012</v>
      </c>
      <c r="M84" s="262">
        <v>2.7955493935254569</v>
      </c>
      <c r="N84" s="262">
        <v>2.735434503460267</v>
      </c>
      <c r="O84" s="262">
        <v>3.5897171839730149</v>
      </c>
      <c r="P84" s="262">
        <v>3.8468652932862422</v>
      </c>
      <c r="Q84" s="262">
        <v>4.0862636232698772</v>
      </c>
      <c r="R84" s="262">
        <v>3.895990829395946</v>
      </c>
      <c r="S84" s="262">
        <v>3.8464450962400401</v>
      </c>
      <c r="T84" s="262">
        <v>4.2665546732944977</v>
      </c>
      <c r="U84" s="262">
        <v>3.8090189389522151</v>
      </c>
      <c r="V84" s="262">
        <v>3.131854271127537</v>
      </c>
      <c r="W84" s="262">
        <v>3.7097871283498618</v>
      </c>
      <c r="X84" s="262">
        <v>4.3857967971909906</v>
      </c>
      <c r="Y84" s="262">
        <v>4.1000595720141364</v>
      </c>
      <c r="DA84" s="72" t="s">
        <v>718</v>
      </c>
    </row>
    <row r="85" spans="1:105" ht="12" customHeight="1" x14ac:dyDescent="0.25">
      <c r="A85" s="59" t="s">
        <v>31</v>
      </c>
      <c r="B85" s="230">
        <v>7.8016246671138753E-2</v>
      </c>
      <c r="C85" s="230">
        <v>8.21235578068224E-2</v>
      </c>
      <c r="D85" s="230">
        <v>8.7547098029186435E-2</v>
      </c>
      <c r="E85" s="230">
        <v>0.11187660985884421</v>
      </c>
      <c r="F85" s="230">
        <v>8.0750949993774079E-2</v>
      </c>
      <c r="G85" s="230">
        <v>7.2796808728783358E-2</v>
      </c>
      <c r="H85" s="230">
        <v>7.3600866661975961E-2</v>
      </c>
      <c r="I85" s="230">
        <v>7.130854172819634E-2</v>
      </c>
      <c r="J85" s="230">
        <v>3.2265957359343983E-2</v>
      </c>
      <c r="K85" s="230">
        <v>3.711521259755237E-2</v>
      </c>
      <c r="L85" s="230">
        <v>1.7976191325904219E-2</v>
      </c>
      <c r="M85" s="230">
        <v>2.0337460521618909E-2</v>
      </c>
      <c r="N85" s="230">
        <v>2.2159278718499091E-2</v>
      </c>
      <c r="O85" s="230">
        <v>2.246985469565527E-2</v>
      </c>
      <c r="P85" s="230">
        <v>2.2569593113657738E-2</v>
      </c>
      <c r="Q85" s="230">
        <v>1.973444724408599E-2</v>
      </c>
      <c r="R85" s="230">
        <v>1.337733992554601E-2</v>
      </c>
      <c r="S85" s="230">
        <v>1.140586579622371E-2</v>
      </c>
      <c r="T85" s="230">
        <v>5.8251463026674527E-2</v>
      </c>
      <c r="U85" s="230">
        <v>7.1664510411336604E-2</v>
      </c>
      <c r="V85" s="230">
        <v>8.4196392051282196E-2</v>
      </c>
      <c r="W85" s="230">
        <v>9.9288499305107997E-2</v>
      </c>
      <c r="X85" s="230">
        <v>0.1066307838610093</v>
      </c>
      <c r="Y85" s="230">
        <v>0.11329310112879221</v>
      </c>
      <c r="DA85" s="71" t="s">
        <v>719</v>
      </c>
    </row>
    <row r="86" spans="1:105" ht="12" customHeight="1" x14ac:dyDescent="0.25">
      <c r="A86" s="59" t="s">
        <v>159</v>
      </c>
      <c r="B86" s="230">
        <v>3.45967737795961E-2</v>
      </c>
      <c r="C86" s="230">
        <v>9.1051361134147038E-2</v>
      </c>
      <c r="D86" s="230">
        <v>5.8238177335604838E-2</v>
      </c>
      <c r="E86" s="230">
        <v>1.9846069948625748E-2</v>
      </c>
      <c r="F86" s="230">
        <v>1.790633781807037E-2</v>
      </c>
      <c r="G86" s="230">
        <v>1.558172229743051E-2</v>
      </c>
      <c r="H86" s="230">
        <v>1.5043803454155451E-2</v>
      </c>
      <c r="I86" s="230">
        <v>1.227669774453383E-2</v>
      </c>
      <c r="J86" s="230">
        <v>8.1540546193497095E-3</v>
      </c>
      <c r="K86" s="230">
        <v>1.32425610215938E-2</v>
      </c>
      <c r="L86" s="230">
        <v>1.2175694762141479E-2</v>
      </c>
      <c r="M86" s="230">
        <v>1.238603810364146E-2</v>
      </c>
      <c r="N86" s="230">
        <v>4.8535088037276438E-3</v>
      </c>
      <c r="O86" s="230">
        <v>1.318652179378192E-2</v>
      </c>
      <c r="P86" s="230">
        <v>1.572153358807973E-2</v>
      </c>
      <c r="Q86" s="230">
        <v>9.4215270842179424E-4</v>
      </c>
      <c r="R86" s="230">
        <v>1.165802749019702E-3</v>
      </c>
      <c r="S86" s="230">
        <v>1.1436545686356299E-3</v>
      </c>
      <c r="T86" s="230">
        <v>4.8543106256976149E-3</v>
      </c>
      <c r="U86" s="230">
        <v>3.8928878932814768E-3</v>
      </c>
      <c r="V86" s="230">
        <v>1.1829321076781241E-3</v>
      </c>
      <c r="W86" s="230">
        <v>1.034088676002576E-3</v>
      </c>
      <c r="X86" s="230">
        <v>2.4272010827671151E-3</v>
      </c>
      <c r="Y86" s="230">
        <v>2.427647663982862E-3</v>
      </c>
      <c r="DA86" s="71" t="s">
        <v>720</v>
      </c>
    </row>
    <row r="87" spans="1:105" ht="12" customHeight="1" x14ac:dyDescent="0.25">
      <c r="A87" s="59" t="s">
        <v>32</v>
      </c>
      <c r="B87" s="230">
        <v>0.15008465979591071</v>
      </c>
      <c r="C87" s="230">
        <v>0.12377943587310331</v>
      </c>
      <c r="D87" s="230">
        <v>0.13114899943901881</v>
      </c>
      <c r="E87" s="230">
        <v>0.1339501338916983</v>
      </c>
      <c r="F87" s="230">
        <v>0.1203182631328789</v>
      </c>
      <c r="G87" s="230">
        <v>0.1019320305922905</v>
      </c>
      <c r="H87" s="230">
        <v>9.3223521992815042E-2</v>
      </c>
      <c r="I87" s="230">
        <v>8.2331793679548515E-2</v>
      </c>
      <c r="J87" s="230">
        <v>7.279976640645007E-2</v>
      </c>
      <c r="K87" s="230">
        <v>9.9433777383013525E-2</v>
      </c>
      <c r="L87" s="230">
        <v>0.1255160214153318</v>
      </c>
      <c r="M87" s="230">
        <v>0.15285248358303219</v>
      </c>
      <c r="N87" s="230">
        <v>0.14200522808824581</v>
      </c>
      <c r="O87" s="230">
        <v>0.1999286831198975</v>
      </c>
      <c r="P87" s="230">
        <v>0.17818289425738781</v>
      </c>
      <c r="Q87" s="230">
        <v>0.14886668571736669</v>
      </c>
      <c r="R87" s="230">
        <v>5.7433788576841747E-2</v>
      </c>
      <c r="S87" s="230">
        <v>3.2194859441556367E-2</v>
      </c>
      <c r="T87" s="230">
        <v>1.141708726235424E-2</v>
      </c>
      <c r="U87" s="230">
        <v>1.200590752543744E-2</v>
      </c>
      <c r="V87" s="230">
        <v>8.8224042631430152E-4</v>
      </c>
      <c r="W87" s="230">
        <v>1.5173811045307269E-3</v>
      </c>
      <c r="X87" s="230">
        <v>1.515340366144014E-3</v>
      </c>
      <c r="Y87" s="230">
        <v>5.8342269145760569E-4</v>
      </c>
      <c r="DA87" s="71" t="s">
        <v>721</v>
      </c>
    </row>
    <row r="88" spans="1:105" ht="12" customHeight="1" x14ac:dyDescent="0.25">
      <c r="A88" s="59" t="s">
        <v>35</v>
      </c>
      <c r="B88" s="230">
        <v>1.010315587372056</v>
      </c>
      <c r="C88" s="230">
        <v>1.1958675403097241</v>
      </c>
      <c r="D88" s="230">
        <v>1.310173457551967</v>
      </c>
      <c r="E88" s="230">
        <v>1.4171461770585669</v>
      </c>
      <c r="F88" s="230">
        <v>1.3671129740224099</v>
      </c>
      <c r="G88" s="230">
        <v>1.4106263804976951</v>
      </c>
      <c r="H88" s="230">
        <v>1.389640345741145</v>
      </c>
      <c r="I88" s="230">
        <v>1.647010990911181</v>
      </c>
      <c r="J88" s="230">
        <v>1.510214808824081</v>
      </c>
      <c r="K88" s="230">
        <v>2.1725221553042422</v>
      </c>
      <c r="L88" s="230">
        <v>2.4607227722621232</v>
      </c>
      <c r="M88" s="230">
        <v>2.609973411317164</v>
      </c>
      <c r="N88" s="230">
        <v>2.5664164878497941</v>
      </c>
      <c r="O88" s="230">
        <v>3.354132124363681</v>
      </c>
      <c r="P88" s="230">
        <v>3.6303912723271159</v>
      </c>
      <c r="Q88" s="230">
        <v>3.9167203376000019</v>
      </c>
      <c r="R88" s="230">
        <v>3.8240138981445382</v>
      </c>
      <c r="S88" s="230">
        <v>3.8017007164336238</v>
      </c>
      <c r="T88" s="230">
        <v>4.1920318123797724</v>
      </c>
      <c r="U88" s="230">
        <v>3.7214556331221589</v>
      </c>
      <c r="V88" s="230">
        <v>3.045592706542263</v>
      </c>
      <c r="W88" s="230">
        <v>3.6079471592642198</v>
      </c>
      <c r="X88" s="230">
        <v>4.2752234718810698</v>
      </c>
      <c r="Y88" s="230">
        <v>3.983755400529903</v>
      </c>
      <c r="DA88" s="71" t="s">
        <v>722</v>
      </c>
    </row>
    <row r="89" spans="1:105" ht="12" customHeight="1" x14ac:dyDescent="0.25">
      <c r="A89" s="60" t="s">
        <v>566</v>
      </c>
      <c r="B89" s="262">
        <v>1.4597766976856159</v>
      </c>
      <c r="C89" s="262">
        <v>1.503099295940914</v>
      </c>
      <c r="D89" s="262">
        <v>1.652264942043653</v>
      </c>
      <c r="E89" s="262">
        <v>1.8030130103016611</v>
      </c>
      <c r="F89" s="262">
        <v>1.788943230195716</v>
      </c>
      <c r="G89" s="262">
        <v>1.852282491389649</v>
      </c>
      <c r="H89" s="262">
        <v>1.8446481607447389</v>
      </c>
      <c r="I89" s="262">
        <v>1.969604884426245</v>
      </c>
      <c r="J89" s="262">
        <v>1.6727928431506709</v>
      </c>
      <c r="K89" s="262">
        <v>2.3666952656793661</v>
      </c>
      <c r="L89" s="262">
        <v>2.8117466296639391</v>
      </c>
      <c r="M89" s="262">
        <v>3.2797414254222268</v>
      </c>
      <c r="N89" s="262">
        <v>3.3850227003683808</v>
      </c>
      <c r="O89" s="262">
        <v>3.8865608125540878</v>
      </c>
      <c r="P89" s="262">
        <v>4.3196602888848243</v>
      </c>
      <c r="Q89" s="262">
        <v>4.2204601950536418</v>
      </c>
      <c r="R89" s="262">
        <v>4.1342483931634044</v>
      </c>
      <c r="S89" s="262">
        <v>4.2467870432977213</v>
      </c>
      <c r="T89" s="262">
        <v>4.169547195481984</v>
      </c>
      <c r="U89" s="262">
        <v>4.1308261248057674</v>
      </c>
      <c r="V89" s="262">
        <v>3.4847691512547838</v>
      </c>
      <c r="W89" s="262">
        <v>4.2816214591479156</v>
      </c>
      <c r="X89" s="262">
        <v>4.6100396273558326</v>
      </c>
      <c r="Y89" s="262">
        <v>4.2003687385576587</v>
      </c>
      <c r="DA89" s="72" t="s">
        <v>723</v>
      </c>
    </row>
    <row r="90" spans="1:105" ht="12" customHeight="1" x14ac:dyDescent="0.25">
      <c r="A90" s="57" t="s">
        <v>517</v>
      </c>
      <c r="B90" s="294">
        <v>5.3954563418084582</v>
      </c>
      <c r="C90" s="294">
        <v>5.9149668269835054</v>
      </c>
      <c r="D90" s="294">
        <v>6.3956228109258078</v>
      </c>
      <c r="E90" s="294">
        <v>6.8822173000406233</v>
      </c>
      <c r="F90" s="294">
        <v>6.6634599505968737</v>
      </c>
      <c r="G90" s="294">
        <v>6.8178290057833104</v>
      </c>
      <c r="H90" s="294">
        <v>6.7446545684283548</v>
      </c>
      <c r="I90" s="294">
        <v>7.4680057480880482</v>
      </c>
      <c r="J90" s="294">
        <v>6.5078734256834254</v>
      </c>
      <c r="K90" s="294">
        <v>9.2576976335172159</v>
      </c>
      <c r="L90" s="294">
        <v>10.716988221634811</v>
      </c>
      <c r="M90" s="294">
        <v>11.994689234659781</v>
      </c>
      <c r="N90" s="294">
        <v>12.083863031708409</v>
      </c>
      <c r="O90" s="294">
        <v>14.76071415718671</v>
      </c>
      <c r="P90" s="294">
        <v>16.123497525342831</v>
      </c>
      <c r="Q90" s="294">
        <v>16.400296500735319</v>
      </c>
      <c r="R90" s="294">
        <v>15.85442192399594</v>
      </c>
      <c r="S90" s="294">
        <v>15.978791355132349</v>
      </c>
      <c r="T90" s="294">
        <v>16.65573275147899</v>
      </c>
      <c r="U90" s="294">
        <v>15.67595312706702</v>
      </c>
      <c r="V90" s="294">
        <v>13.06346380764599</v>
      </c>
      <c r="W90" s="294">
        <v>15.777757050786009</v>
      </c>
      <c r="X90" s="294">
        <v>17.760839033704421</v>
      </c>
      <c r="Y90" s="294">
        <v>16.387867028417588</v>
      </c>
      <c r="DA90" s="70" t="s">
        <v>724</v>
      </c>
    </row>
    <row r="91" spans="1:105" ht="12" customHeight="1" x14ac:dyDescent="0.25">
      <c r="A91" s="60" t="s">
        <v>519</v>
      </c>
      <c r="B91" s="262">
        <v>2.5133609224208242</v>
      </c>
      <c r="C91" s="262">
        <v>2.9473378720999821</v>
      </c>
      <c r="D91" s="262">
        <v>3.1334901651392171</v>
      </c>
      <c r="E91" s="262">
        <v>3.3224567241077581</v>
      </c>
      <c r="F91" s="262">
        <v>3.1314779032974771</v>
      </c>
      <c r="G91" s="262">
        <v>3.1607937261341661</v>
      </c>
      <c r="H91" s="262">
        <v>3.102692052590736</v>
      </c>
      <c r="I91" s="262">
        <v>3.5793361834839081</v>
      </c>
      <c r="J91" s="262">
        <v>3.205211725114705</v>
      </c>
      <c r="K91" s="262">
        <v>4.5850366744025566</v>
      </c>
      <c r="L91" s="262">
        <v>5.1656445848436512</v>
      </c>
      <c r="M91" s="262">
        <v>5.5193647867687776</v>
      </c>
      <c r="N91" s="262">
        <v>5.400677559079389</v>
      </c>
      <c r="O91" s="262">
        <v>7.0873219645364207</v>
      </c>
      <c r="P91" s="262">
        <v>7.5950197440193001</v>
      </c>
      <c r="Q91" s="262">
        <v>8.0676734254685165</v>
      </c>
      <c r="R91" s="262">
        <v>7.6920102514175994</v>
      </c>
      <c r="S91" s="262">
        <v>7.5941901322135932</v>
      </c>
      <c r="T91" s="262">
        <v>8.4236292440922611</v>
      </c>
      <c r="U91" s="262">
        <v>7.5202981755495788</v>
      </c>
      <c r="V91" s="262">
        <v>6.183344934411485</v>
      </c>
      <c r="W91" s="262">
        <v>7.324380849805161</v>
      </c>
      <c r="X91" s="262">
        <v>8.6590537303338824</v>
      </c>
      <c r="Y91" s="262">
        <v>8.0949113179112278</v>
      </c>
      <c r="DA91" s="72" t="s">
        <v>725</v>
      </c>
    </row>
    <row r="92" spans="1:105" ht="12" customHeight="1" x14ac:dyDescent="0.25">
      <c r="A92" s="59" t="s">
        <v>31</v>
      </c>
      <c r="B92" s="297">
        <v>0.1540305907918593</v>
      </c>
      <c r="C92" s="297">
        <v>0.1621398191614595</v>
      </c>
      <c r="D92" s="297">
        <v>0.1728477311705513</v>
      </c>
      <c r="E92" s="297">
        <v>0.22088245779097521</v>
      </c>
      <c r="F92" s="297">
        <v>0.15942982475144191</v>
      </c>
      <c r="G92" s="297">
        <v>0.1437256460634703</v>
      </c>
      <c r="H92" s="297">
        <v>0.14531312974494751</v>
      </c>
      <c r="I92" s="297">
        <v>0.14078730110151949</v>
      </c>
      <c r="J92" s="297">
        <v>6.3703967911638432E-2</v>
      </c>
      <c r="K92" s="297">
        <v>7.3278046146782225E-2</v>
      </c>
      <c r="L92" s="297">
        <v>3.5491112278038361E-2</v>
      </c>
      <c r="M92" s="297">
        <v>4.0153060330572678E-2</v>
      </c>
      <c r="N92" s="297">
        <v>4.3749948737210498E-2</v>
      </c>
      <c r="O92" s="297">
        <v>4.4363131289413743E-2</v>
      </c>
      <c r="P92" s="297">
        <v>4.4560048830375718E-2</v>
      </c>
      <c r="Q92" s="297">
        <v>3.896250713996282E-2</v>
      </c>
      <c r="R92" s="297">
        <v>2.6411416337946511E-2</v>
      </c>
      <c r="S92" s="297">
        <v>2.251905624850992E-2</v>
      </c>
      <c r="T92" s="297">
        <v>0.1150081892853749</v>
      </c>
      <c r="U92" s="297">
        <v>0.14149010428556169</v>
      </c>
      <c r="V92" s="297">
        <v>0.16623229857326211</v>
      </c>
      <c r="W92" s="297">
        <v>0.19602924851370149</v>
      </c>
      <c r="X92" s="297">
        <v>0.2105254140710455</v>
      </c>
      <c r="Y92" s="297">
        <v>0.22367909306210429</v>
      </c>
      <c r="DA92" s="71" t="s">
        <v>726</v>
      </c>
    </row>
    <row r="93" spans="1:105" ht="12" customHeight="1" x14ac:dyDescent="0.25">
      <c r="A93" s="59" t="s">
        <v>159</v>
      </c>
      <c r="B93" s="297">
        <v>6.8305791833675619E-2</v>
      </c>
      <c r="C93" s="297">
        <v>0.17976633773493081</v>
      </c>
      <c r="D93" s="297">
        <v>0.1149819588150324</v>
      </c>
      <c r="E93" s="297">
        <v>3.9182888302344537E-2</v>
      </c>
      <c r="F93" s="297">
        <v>3.5353197708450267E-2</v>
      </c>
      <c r="G93" s="297">
        <v>3.0763616470103589E-2</v>
      </c>
      <c r="H93" s="297">
        <v>2.970158182010315E-2</v>
      </c>
      <c r="I93" s="297">
        <v>2.4238374534149211E-2</v>
      </c>
      <c r="J93" s="297">
        <v>1.6098875605511011E-2</v>
      </c>
      <c r="K93" s="297">
        <v>2.614531696649703E-2</v>
      </c>
      <c r="L93" s="297">
        <v>2.403896031322144E-2</v>
      </c>
      <c r="M93" s="297">
        <v>2.4454249570816069E-2</v>
      </c>
      <c r="N93" s="297">
        <v>9.5824762193824058E-3</v>
      </c>
      <c r="O93" s="297">
        <v>2.6034676481525111E-2</v>
      </c>
      <c r="P93" s="297">
        <v>3.10396514835393E-2</v>
      </c>
      <c r="Q93" s="297">
        <v>1.860129709983152E-3</v>
      </c>
      <c r="R93" s="297">
        <v>2.301690914909239E-3</v>
      </c>
      <c r="S93" s="297">
        <v>2.257962878056817E-3</v>
      </c>
      <c r="T93" s="297">
        <v>9.584059288512423E-3</v>
      </c>
      <c r="U93" s="297">
        <v>7.6858840007545054E-3</v>
      </c>
      <c r="V93" s="297">
        <v>2.3355100916400088E-3</v>
      </c>
      <c r="W93" s="297">
        <v>2.0416425615457441E-3</v>
      </c>
      <c r="X93" s="297">
        <v>4.7921200096334013E-3</v>
      </c>
      <c r="Y93" s="297">
        <v>4.7930017127584953E-3</v>
      </c>
      <c r="DA93" s="71" t="s">
        <v>727</v>
      </c>
    </row>
    <row r="94" spans="1:105" ht="12" customHeight="1" x14ac:dyDescent="0.25">
      <c r="A94" s="59" t="s">
        <v>32</v>
      </c>
      <c r="B94" s="297">
        <v>0.29631813633135778</v>
      </c>
      <c r="C94" s="297">
        <v>0.24438268244030181</v>
      </c>
      <c r="D94" s="297">
        <v>0.25893270603629798</v>
      </c>
      <c r="E94" s="297">
        <v>0.26446309762835168</v>
      </c>
      <c r="F94" s="297">
        <v>0.23754915090350909</v>
      </c>
      <c r="G94" s="297">
        <v>0.20124847788342351</v>
      </c>
      <c r="H94" s="297">
        <v>0.18405492164702211</v>
      </c>
      <c r="I94" s="297">
        <v>0.16255094755930821</v>
      </c>
      <c r="J94" s="297">
        <v>0.14373148552458009</v>
      </c>
      <c r="K94" s="297">
        <v>0.1963160768234922</v>
      </c>
      <c r="L94" s="297">
        <v>0.2478112926137391</v>
      </c>
      <c r="M94" s="297">
        <v>0.30178276134639082</v>
      </c>
      <c r="N94" s="297">
        <v>0.28036659171988809</v>
      </c>
      <c r="O94" s="297">
        <v>0.39472718172416987</v>
      </c>
      <c r="P94" s="297">
        <v>0.35179360251923059</v>
      </c>
      <c r="Q94" s="297">
        <v>0.2939134414775012</v>
      </c>
      <c r="R94" s="297">
        <v>0.1133938219714223</v>
      </c>
      <c r="S94" s="297">
        <v>6.3563596453792504E-2</v>
      </c>
      <c r="T94" s="297">
        <v>2.2541211237135862E-2</v>
      </c>
      <c r="U94" s="297">
        <v>2.3703742592626888E-2</v>
      </c>
      <c r="V94" s="297">
        <v>1.7418424992742629E-3</v>
      </c>
      <c r="W94" s="297">
        <v>2.9958260998184522E-3</v>
      </c>
      <c r="X94" s="297">
        <v>2.9917969885401041E-3</v>
      </c>
      <c r="Y94" s="297">
        <v>1.1518747143194239E-3</v>
      </c>
      <c r="DA94" s="71" t="s">
        <v>728</v>
      </c>
    </row>
    <row r="95" spans="1:105" ht="12" customHeight="1" x14ac:dyDescent="0.25">
      <c r="A95" s="59" t="s">
        <v>35</v>
      </c>
      <c r="B95" s="297">
        <v>1.994706403463931</v>
      </c>
      <c r="C95" s="297">
        <v>2.3610490327632898</v>
      </c>
      <c r="D95" s="297">
        <v>2.5867277691173349</v>
      </c>
      <c r="E95" s="297">
        <v>2.797928280386087</v>
      </c>
      <c r="F95" s="297">
        <v>2.699145729934076</v>
      </c>
      <c r="G95" s="297">
        <v>2.7850559857171682</v>
      </c>
      <c r="H95" s="297">
        <v>2.7436224193786631</v>
      </c>
      <c r="I95" s="297">
        <v>3.2517595602889311</v>
      </c>
      <c r="J95" s="297">
        <v>2.9816773960729761</v>
      </c>
      <c r="K95" s="297">
        <v>4.2892972344657858</v>
      </c>
      <c r="L95" s="297">
        <v>4.8583032196386524</v>
      </c>
      <c r="M95" s="297">
        <v>5.1529747155209984</v>
      </c>
      <c r="N95" s="297">
        <v>5.0669785424029081</v>
      </c>
      <c r="O95" s="297">
        <v>6.6221969750413123</v>
      </c>
      <c r="P95" s="297">
        <v>7.1676264411861554</v>
      </c>
      <c r="Q95" s="297">
        <v>7.7329373471410694</v>
      </c>
      <c r="R95" s="297">
        <v>7.5499033221933196</v>
      </c>
      <c r="S95" s="297">
        <v>7.5058495166332344</v>
      </c>
      <c r="T95" s="297">
        <v>8.2764957842812379</v>
      </c>
      <c r="U95" s="297">
        <v>7.3474184446706357</v>
      </c>
      <c r="V95" s="297">
        <v>6.0130352832473086</v>
      </c>
      <c r="W95" s="297">
        <v>7.1233141326300951</v>
      </c>
      <c r="X95" s="297">
        <v>8.4407443992646627</v>
      </c>
      <c r="Y95" s="297">
        <v>7.8652873484220462</v>
      </c>
      <c r="DA95" s="71" t="s">
        <v>729</v>
      </c>
    </row>
    <row r="96" spans="1:105" ht="12" customHeight="1" x14ac:dyDescent="0.25">
      <c r="A96" s="60" t="s">
        <v>525</v>
      </c>
      <c r="B96" s="262">
        <v>2.882095419387634</v>
      </c>
      <c r="C96" s="262">
        <v>2.9676289548835229</v>
      </c>
      <c r="D96" s="262">
        <v>3.2621326457865898</v>
      </c>
      <c r="E96" s="262">
        <v>3.5597605759328652</v>
      </c>
      <c r="F96" s="262">
        <v>3.5319820472993961</v>
      </c>
      <c r="G96" s="262">
        <v>3.6570352796491439</v>
      </c>
      <c r="H96" s="262">
        <v>3.6419625158376192</v>
      </c>
      <c r="I96" s="262">
        <v>3.88866956460414</v>
      </c>
      <c r="J96" s="262">
        <v>3.30266170056872</v>
      </c>
      <c r="K96" s="262">
        <v>4.6726609591146584</v>
      </c>
      <c r="L96" s="262">
        <v>5.5513436367911586</v>
      </c>
      <c r="M96" s="262">
        <v>6.4753244478910066</v>
      </c>
      <c r="N96" s="262">
        <v>6.6831854726290167</v>
      </c>
      <c r="O96" s="262">
        <v>7.6733921926502857</v>
      </c>
      <c r="P96" s="262">
        <v>8.5284777813235326</v>
      </c>
      <c r="Q96" s="262">
        <v>8.3326230752668078</v>
      </c>
      <c r="R96" s="262">
        <v>8.1624116725783384</v>
      </c>
      <c r="S96" s="262">
        <v>8.3846012229187554</v>
      </c>
      <c r="T96" s="262">
        <v>8.2321035073867339</v>
      </c>
      <c r="U96" s="262">
        <v>8.1556549515174428</v>
      </c>
      <c r="V96" s="262">
        <v>6.8801188732345047</v>
      </c>
      <c r="W96" s="262">
        <v>8.4533762009808537</v>
      </c>
      <c r="X96" s="262">
        <v>9.1017853033705407</v>
      </c>
      <c r="Y96" s="262">
        <v>8.2929557105063605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4.4563562063686017</v>
      </c>
      <c r="C97" s="294">
        <f t="shared" si="1"/>
        <v>4.8729266232625603</v>
      </c>
      <c r="D97" s="294">
        <f t="shared" si="1"/>
        <v>5.2882700593353054</v>
      </c>
      <c r="E97" s="294">
        <f t="shared" si="1"/>
        <v>5.7156046605075019</v>
      </c>
      <c r="F97" s="294">
        <f t="shared" si="1"/>
        <v>5.572948026555915</v>
      </c>
      <c r="G97" s="294">
        <f t="shared" si="1"/>
        <v>5.7239177616706876</v>
      </c>
      <c r="H97" s="294">
        <f t="shared" si="1"/>
        <v>5.6598849407970775</v>
      </c>
      <c r="I97" s="294">
        <f t="shared" si="1"/>
        <v>6.2767464779845676</v>
      </c>
      <c r="J97" s="294">
        <f t="shared" si="1"/>
        <v>5.5503894277867118</v>
      </c>
      <c r="K97" s="294">
        <f t="shared" si="1"/>
        <v>8.1002667359478036</v>
      </c>
      <c r="L97" s="294">
        <f t="shared" si="1"/>
        <v>9.3535733378705892</v>
      </c>
      <c r="M97" s="294">
        <f t="shared" si="1"/>
        <v>10.295107877465043</v>
      </c>
      <c r="N97" s="294">
        <f t="shared" si="1"/>
        <v>10.357959691467467</v>
      </c>
      <c r="O97" s="294">
        <f t="shared" si="1"/>
        <v>14.495475915519851</v>
      </c>
      <c r="P97" s="294">
        <f t="shared" si="1"/>
        <v>13.620560046135695</v>
      </c>
      <c r="Q97" s="294">
        <f t="shared" si="1"/>
        <v>13.976563686833936</v>
      </c>
      <c r="R97" s="294">
        <f t="shared" si="1"/>
        <v>13.497191196177068</v>
      </c>
      <c r="S97" s="294">
        <f t="shared" si="1"/>
        <v>13.539528761397772</v>
      </c>
      <c r="T97" s="294">
        <f t="shared" si="1"/>
        <v>13.772573741174497</v>
      </c>
      <c r="U97" s="294">
        <f t="shared" si="1"/>
        <v>12.837672452526308</v>
      </c>
      <c r="V97" s="294">
        <f t="shared" si="1"/>
        <v>10.745887881466468</v>
      </c>
      <c r="W97" s="294">
        <f t="shared" si="1"/>
        <v>12.838316092831459</v>
      </c>
      <c r="X97" s="294">
        <f t="shared" si="1"/>
        <v>14.640641278258801</v>
      </c>
      <c r="Y97" s="294">
        <f t="shared" si="1"/>
        <v>13.826129073012197</v>
      </c>
      <c r="DA97" s="70"/>
    </row>
    <row r="98" spans="1:105" ht="12" customHeight="1" x14ac:dyDescent="0.25">
      <c r="A98" s="60" t="s">
        <v>528</v>
      </c>
      <c r="B98" s="262">
        <v>0.79555517943111809</v>
      </c>
      <c r="C98" s="262">
        <v>0.94876996607988273</v>
      </c>
      <c r="D98" s="262">
        <v>1.0106795571110789</v>
      </c>
      <c r="E98" s="262">
        <v>1.073432268687371</v>
      </c>
      <c r="F98" s="262">
        <v>1.0150276745931921</v>
      </c>
      <c r="G98" s="262">
        <v>1.030861042469144</v>
      </c>
      <c r="H98" s="262">
        <v>1.0136000136982199</v>
      </c>
      <c r="I98" s="262">
        <v>1.177542312438143</v>
      </c>
      <c r="J98" s="262">
        <v>1.0594063453827101</v>
      </c>
      <c r="K98" s="262">
        <v>1.531936189363609</v>
      </c>
      <c r="L98" s="262">
        <v>1.719118501547688</v>
      </c>
      <c r="M98" s="262">
        <v>1.8203827294430679</v>
      </c>
      <c r="N98" s="262">
        <v>1.781886720191888</v>
      </c>
      <c r="O98" s="262">
        <v>2.4992024050781692</v>
      </c>
      <c r="P98" s="262">
        <v>2.5200633694849222</v>
      </c>
      <c r="Q98" s="262">
        <v>2.69554826790025</v>
      </c>
      <c r="R98" s="262">
        <v>2.591745319008119</v>
      </c>
      <c r="S98" s="262">
        <v>2.5612342065549378</v>
      </c>
      <c r="T98" s="262">
        <v>2.8063679108602528</v>
      </c>
      <c r="U98" s="262">
        <v>2.4969610422958568</v>
      </c>
      <c r="V98" s="262">
        <v>2.063355178753858</v>
      </c>
      <c r="W98" s="262">
        <v>2.4326332853848731</v>
      </c>
      <c r="X98" s="262">
        <v>2.887960560318644</v>
      </c>
      <c r="Y98" s="262">
        <v>2.7197871690072879</v>
      </c>
      <c r="DA98" s="72" t="s">
        <v>731</v>
      </c>
    </row>
    <row r="99" spans="1:105" ht="12" customHeight="1" x14ac:dyDescent="0.25">
      <c r="A99" s="59" t="s">
        <v>31</v>
      </c>
      <c r="B99" s="230">
        <v>5.5271749857133221E-2</v>
      </c>
      <c r="C99" s="230">
        <v>5.6913037742732583E-2</v>
      </c>
      <c r="D99" s="230">
        <v>6.0772369616026153E-2</v>
      </c>
      <c r="E99" s="230">
        <v>7.7535268787587125E-2</v>
      </c>
      <c r="F99" s="230">
        <v>5.5919028464120883E-2</v>
      </c>
      <c r="G99" s="230">
        <v>5.0062140262295947E-2</v>
      </c>
      <c r="H99" s="230">
        <v>5.0465125910457202E-2</v>
      </c>
      <c r="I99" s="230">
        <v>4.8520171053755598E-2</v>
      </c>
      <c r="J99" s="230">
        <v>2.204436499667942E-2</v>
      </c>
      <c r="K99" s="230">
        <v>2.5578591364425519E-2</v>
      </c>
      <c r="L99" s="230">
        <v>1.240656690296562E-2</v>
      </c>
      <c r="M99" s="230">
        <v>1.4009159262645751E-2</v>
      </c>
      <c r="N99" s="230">
        <v>1.5225140262157389E-2</v>
      </c>
      <c r="O99" s="230">
        <v>1.6566436190047131E-2</v>
      </c>
      <c r="P99" s="230">
        <v>1.550333299087542E-2</v>
      </c>
      <c r="Q99" s="230">
        <v>1.3510234281797101E-2</v>
      </c>
      <c r="R99" s="230">
        <v>9.0322112617130714E-3</v>
      </c>
      <c r="S99" s="230">
        <v>7.6589347365901596E-3</v>
      </c>
      <c r="T99" s="230">
        <v>3.8418272803996463E-2</v>
      </c>
      <c r="U99" s="230">
        <v>4.7127436522142539E-2</v>
      </c>
      <c r="V99" s="230">
        <v>5.5486622003612991E-2</v>
      </c>
      <c r="W99" s="230">
        <v>6.5133478610864215E-2</v>
      </c>
      <c r="X99" s="230">
        <v>7.0238533118600205E-2</v>
      </c>
      <c r="Y99" s="230">
        <v>7.5164023783391098E-2</v>
      </c>
      <c r="DA99" s="71" t="s">
        <v>732</v>
      </c>
    </row>
    <row r="100" spans="1:105" ht="12" customHeight="1" x14ac:dyDescent="0.25">
      <c r="A100" s="59" t="s">
        <v>159</v>
      </c>
      <c r="B100" s="230">
        <v>2.4510589880980101E-2</v>
      </c>
      <c r="C100" s="230">
        <v>6.3100158969542228E-2</v>
      </c>
      <c r="D100" s="230">
        <v>4.0427062900738678E-2</v>
      </c>
      <c r="E100" s="230">
        <v>1.3754174083264001E-2</v>
      </c>
      <c r="F100" s="230">
        <v>1.2399916214162711E-2</v>
      </c>
      <c r="G100" s="230">
        <v>1.0715502242527319E-2</v>
      </c>
      <c r="H100" s="230">
        <v>1.03149252164763E-2</v>
      </c>
      <c r="I100" s="230">
        <v>8.3533817983617881E-3</v>
      </c>
      <c r="J100" s="230">
        <v>5.5709165616854208E-3</v>
      </c>
      <c r="K100" s="230">
        <v>9.1263402061761388E-3</v>
      </c>
      <c r="L100" s="230">
        <v>8.4032578936182357E-3</v>
      </c>
      <c r="M100" s="230">
        <v>8.5319393855816418E-3</v>
      </c>
      <c r="N100" s="230">
        <v>3.334736353069087E-3</v>
      </c>
      <c r="O100" s="230">
        <v>9.722077637982841E-3</v>
      </c>
      <c r="P100" s="230">
        <v>1.0799316102678791E-2</v>
      </c>
      <c r="Q100" s="230">
        <v>6.4499925752025582E-4</v>
      </c>
      <c r="R100" s="230">
        <v>7.8713531817515029E-4</v>
      </c>
      <c r="S100" s="230">
        <v>7.6795360026798434E-4</v>
      </c>
      <c r="T100" s="230">
        <v>3.2015372696817968E-3</v>
      </c>
      <c r="U100" s="230">
        <v>2.5600094945938249E-3</v>
      </c>
      <c r="V100" s="230">
        <v>7.7956911353986851E-4</v>
      </c>
      <c r="W100" s="230">
        <v>6.7836449469516329E-4</v>
      </c>
      <c r="X100" s="230">
        <v>1.5988163780138839E-3</v>
      </c>
      <c r="Y100" s="230">
        <v>1.610616753670346E-3</v>
      </c>
      <c r="DA100" s="71" t="s">
        <v>733</v>
      </c>
    </row>
    <row r="101" spans="1:105" ht="12" customHeight="1" x14ac:dyDescent="0.25">
      <c r="A101" s="59" t="s">
        <v>35</v>
      </c>
      <c r="B101" s="230">
        <v>0.71577283969300476</v>
      </c>
      <c r="C101" s="230">
        <v>0.82875676936760789</v>
      </c>
      <c r="D101" s="230">
        <v>0.90948012459431427</v>
      </c>
      <c r="E101" s="230">
        <v>0.98214282581651979</v>
      </c>
      <c r="F101" s="230">
        <v>0.94670872991490806</v>
      </c>
      <c r="G101" s="230">
        <v>0.9700833999643208</v>
      </c>
      <c r="H101" s="230">
        <v>0.95281996257128643</v>
      </c>
      <c r="I101" s="230">
        <v>1.120668759586025</v>
      </c>
      <c r="J101" s="230">
        <v>1.031791063824345</v>
      </c>
      <c r="K101" s="230">
        <v>1.497231257793008</v>
      </c>
      <c r="L101" s="230">
        <v>1.698308676751104</v>
      </c>
      <c r="M101" s="230">
        <v>1.7978416307948399</v>
      </c>
      <c r="N101" s="230">
        <v>1.7633268435766609</v>
      </c>
      <c r="O101" s="230">
        <v>2.4729138912501392</v>
      </c>
      <c r="P101" s="230">
        <v>2.4937607203913679</v>
      </c>
      <c r="Q101" s="230">
        <v>2.6813930343609331</v>
      </c>
      <c r="R101" s="230">
        <v>2.5819259724282309</v>
      </c>
      <c r="S101" s="230">
        <v>2.552807318218079</v>
      </c>
      <c r="T101" s="230">
        <v>2.7647481007865751</v>
      </c>
      <c r="U101" s="230">
        <v>2.4472735962791199</v>
      </c>
      <c r="V101" s="230">
        <v>2.0070889876367062</v>
      </c>
      <c r="W101" s="230">
        <v>2.3668214422793139</v>
      </c>
      <c r="X101" s="230">
        <v>2.8161232108220302</v>
      </c>
      <c r="Y101" s="230">
        <v>2.6430125284702268</v>
      </c>
      <c r="DA101" s="71" t="s">
        <v>734</v>
      </c>
    </row>
    <row r="102" spans="1:105" ht="12" customHeight="1" x14ac:dyDescent="0.25">
      <c r="A102" s="60" t="s">
        <v>533</v>
      </c>
      <c r="B102" s="262">
        <v>2.6266008965228562</v>
      </c>
      <c r="C102" s="262">
        <v>2.8824829980581179</v>
      </c>
      <c r="D102" s="262">
        <v>3.130641511088009</v>
      </c>
      <c r="E102" s="262">
        <v>3.392607370519976</v>
      </c>
      <c r="F102" s="262">
        <v>3.319099416509661</v>
      </c>
      <c r="G102" s="262">
        <v>3.419247777454911</v>
      </c>
      <c r="H102" s="262">
        <v>3.381484580113685</v>
      </c>
      <c r="I102" s="262">
        <v>3.7590342001454058</v>
      </c>
      <c r="J102" s="262">
        <v>3.3481173807121358</v>
      </c>
      <c r="K102" s="262">
        <v>4.9372815279150899</v>
      </c>
      <c r="L102" s="262">
        <v>5.6938812163233914</v>
      </c>
      <c r="M102" s="262">
        <v>6.2155237142837114</v>
      </c>
      <c r="N102" s="262">
        <v>6.2503002754039096</v>
      </c>
      <c r="O102" s="262">
        <v>9.1308138725400347</v>
      </c>
      <c r="P102" s="262">
        <v>8.133268533511723</v>
      </c>
      <c r="Q102" s="262">
        <v>8.3916815902772317</v>
      </c>
      <c r="R102" s="262">
        <v>8.1140534850132635</v>
      </c>
      <c r="S102" s="262">
        <v>8.12661583216466</v>
      </c>
      <c r="T102" s="262">
        <v>8.2162868874747748</v>
      </c>
      <c r="U102" s="262">
        <v>7.6242308975833426</v>
      </c>
      <c r="V102" s="262">
        <v>6.3860201805637358</v>
      </c>
      <c r="W102" s="262">
        <v>7.5969295109318011</v>
      </c>
      <c r="X102" s="262">
        <v>8.7160114811636475</v>
      </c>
      <c r="Y102" s="262">
        <v>8.3196177997273519</v>
      </c>
      <c r="DA102" s="72" t="s">
        <v>735</v>
      </c>
    </row>
    <row r="103" spans="1:105" ht="12" customHeight="1" x14ac:dyDescent="0.25">
      <c r="A103" s="64" t="s">
        <v>28</v>
      </c>
      <c r="B103" s="229">
        <v>0.1780260116071509</v>
      </c>
      <c r="C103" s="229">
        <v>9.3263264169275911E-2</v>
      </c>
      <c r="D103" s="229">
        <v>0.19754276037271659</v>
      </c>
      <c r="E103" s="229">
        <v>0.170493387240888</v>
      </c>
      <c r="F103" s="229">
        <v>0.1817434337016717</v>
      </c>
      <c r="G103" s="229">
        <v>0.14134702533603549</v>
      </c>
      <c r="H103" s="229">
        <v>0.12808021990910251</v>
      </c>
      <c r="I103" s="229">
        <v>0.14213277698953769</v>
      </c>
      <c r="J103" s="229">
        <v>0.1187561114090722</v>
      </c>
      <c r="K103" s="229">
        <v>0.20750977542832541</v>
      </c>
      <c r="L103" s="229">
        <v>0.17078457991625001</v>
      </c>
      <c r="M103" s="229">
        <v>0.19728786144888319</v>
      </c>
      <c r="N103" s="229">
        <v>0.1909542506580007</v>
      </c>
      <c r="O103" s="229">
        <v>0.19905399992911871</v>
      </c>
      <c r="P103" s="229">
        <v>0.31441138442700822</v>
      </c>
      <c r="Q103" s="229">
        <v>0.26724029564531848</v>
      </c>
      <c r="R103" s="229">
        <v>0.24338990742753891</v>
      </c>
      <c r="S103" s="229">
        <v>0.1763971719114765</v>
      </c>
      <c r="T103" s="229">
        <v>0.15281495229755909</v>
      </c>
      <c r="U103" s="229">
        <v>0.2453323126502826</v>
      </c>
      <c r="V103" s="229">
        <v>0.21779762990146229</v>
      </c>
      <c r="W103" s="229">
        <v>0.1007893398104926</v>
      </c>
      <c r="X103" s="229">
        <v>0.24495788764782661</v>
      </c>
      <c r="Y103" s="229">
        <v>0.29848220397392988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0.1339695952887732</v>
      </c>
      <c r="C105" s="229">
        <v>0.14009248763011031</v>
      </c>
      <c r="D105" s="229">
        <v>0.145914160002171</v>
      </c>
      <c r="E105" s="229">
        <v>0.18880027911924629</v>
      </c>
      <c r="F105" s="229">
        <v>0.1364109518075127</v>
      </c>
      <c r="G105" s="229">
        <v>0.1245756177418931</v>
      </c>
      <c r="H105" s="229">
        <v>0.12707316724389259</v>
      </c>
      <c r="I105" s="229">
        <v>0.1198634154431463</v>
      </c>
      <c r="J105" s="229">
        <v>5.225598991787641E-2</v>
      </c>
      <c r="K105" s="229">
        <v>5.5800830916761857E-2</v>
      </c>
      <c r="L105" s="229">
        <v>2.7986639654665101E-2</v>
      </c>
      <c r="M105" s="229">
        <v>3.3533596557213163E-2</v>
      </c>
      <c r="N105" s="229">
        <v>3.7304434850738963E-2</v>
      </c>
      <c r="O105" s="229">
        <v>2.545846336099146E-2</v>
      </c>
      <c r="P105" s="229">
        <v>3.5939230839626628E-2</v>
      </c>
      <c r="Q105" s="229">
        <v>3.029903113476877E-2</v>
      </c>
      <c r="R105" s="229">
        <v>2.0812945089543369E-2</v>
      </c>
      <c r="S105" s="229">
        <v>1.8236823430017719E-2</v>
      </c>
      <c r="T105" s="229">
        <v>9.756072002172049E-2</v>
      </c>
      <c r="U105" s="229">
        <v>0.12577387414485711</v>
      </c>
      <c r="V105" s="229">
        <v>0.14586302793811931</v>
      </c>
      <c r="W105" s="229">
        <v>0.18125112394239989</v>
      </c>
      <c r="X105" s="229">
        <v>0.1815319734046433</v>
      </c>
      <c r="Y105" s="229">
        <v>0.18231316307966719</v>
      </c>
      <c r="DA105" s="73" t="s">
        <v>738</v>
      </c>
    </row>
    <row r="106" spans="1:105" ht="12" customHeight="1" x14ac:dyDescent="0.25">
      <c r="A106" s="64" t="s">
        <v>159</v>
      </c>
      <c r="B106" s="229">
        <v>6.0539406295706727E-2</v>
      </c>
      <c r="C106" s="229">
        <v>0.15827593830805009</v>
      </c>
      <c r="D106" s="229">
        <v>9.8911052252708381E-2</v>
      </c>
      <c r="E106" s="229">
        <v>3.4128658294387819E-2</v>
      </c>
      <c r="F106" s="229">
        <v>3.0824052491341521E-2</v>
      </c>
      <c r="G106" s="229">
        <v>2.7171745071472578E-2</v>
      </c>
      <c r="H106" s="229">
        <v>2.6467318297265861E-2</v>
      </c>
      <c r="I106" s="229">
        <v>2.1028486693772549E-2</v>
      </c>
      <c r="J106" s="229">
        <v>1.3456945793905391E-2</v>
      </c>
      <c r="K106" s="229">
        <v>2.030387443181814E-2</v>
      </c>
      <c r="L106" s="229">
        <v>1.9316488923525929E-2</v>
      </c>
      <c r="M106" s="229">
        <v>2.0811203067560551E-2</v>
      </c>
      <c r="N106" s="229">
        <v>8.3261078040132424E-3</v>
      </c>
      <c r="O106" s="229">
        <v>1.5224517671646121E-2</v>
      </c>
      <c r="P106" s="229">
        <v>2.5510637967734499E-2</v>
      </c>
      <c r="Q106" s="229">
        <v>1.474030395149781E-3</v>
      </c>
      <c r="R106" s="229">
        <v>1.848290425182452E-3</v>
      </c>
      <c r="S106" s="229">
        <v>1.863361715581962E-3</v>
      </c>
      <c r="T106" s="229">
        <v>8.2847057050293108E-3</v>
      </c>
      <c r="U106" s="229">
        <v>6.9620888340181522E-3</v>
      </c>
      <c r="V106" s="229">
        <v>2.0883001799267072E-3</v>
      </c>
      <c r="W106" s="229">
        <v>1.9236271901144149E-3</v>
      </c>
      <c r="X106" s="229">
        <v>4.2107324506795501E-3</v>
      </c>
      <c r="Y106" s="229">
        <v>3.9809028585164252E-3</v>
      </c>
      <c r="DA106" s="73" t="s">
        <v>739</v>
      </c>
    </row>
    <row r="107" spans="1:105" ht="12" customHeight="1" x14ac:dyDescent="0.25">
      <c r="A107" s="64" t="s">
        <v>32</v>
      </c>
      <c r="B107" s="229">
        <v>0.25461046533852222</v>
      </c>
      <c r="C107" s="229">
        <v>0.20860001877794329</v>
      </c>
      <c r="D107" s="229">
        <v>0.21594314340882109</v>
      </c>
      <c r="E107" s="229">
        <v>0.22331877620438359</v>
      </c>
      <c r="F107" s="229">
        <v>0.2007945429943043</v>
      </c>
      <c r="G107" s="229">
        <v>0.1723257340300885</v>
      </c>
      <c r="H107" s="229">
        <v>0.1590066126637763</v>
      </c>
      <c r="I107" s="229">
        <v>0.13671980279563531</v>
      </c>
      <c r="J107" s="229">
        <v>0.1164770230710737</v>
      </c>
      <c r="K107" s="229">
        <v>0.148104809285313</v>
      </c>
      <c r="L107" s="229">
        <v>0.19305052709040871</v>
      </c>
      <c r="M107" s="229">
        <v>0.2489858488609471</v>
      </c>
      <c r="N107" s="229">
        <v>0.23617174120640069</v>
      </c>
      <c r="O107" s="229">
        <v>0.22378232462340561</v>
      </c>
      <c r="P107" s="229">
        <v>0.28030433248232017</v>
      </c>
      <c r="Q107" s="229">
        <v>0.2257979774049696</v>
      </c>
      <c r="R107" s="229">
        <v>8.8277493500089815E-2</v>
      </c>
      <c r="S107" s="229">
        <v>5.0854129214301602E-2</v>
      </c>
      <c r="T107" s="229">
        <v>1.8890446915359821E-2</v>
      </c>
      <c r="U107" s="229">
        <v>2.0816132660729101E-2</v>
      </c>
      <c r="V107" s="229">
        <v>1.5099322119873041E-3</v>
      </c>
      <c r="W107" s="229">
        <v>2.7364983221882621E-3</v>
      </c>
      <c r="X107" s="229">
        <v>2.5485870508106401E-3</v>
      </c>
      <c r="Y107" s="229">
        <v>9.2750579248144019E-4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9.6379965892281101E-3</v>
      </c>
      <c r="H108" s="229">
        <v>1.680366348599982E-2</v>
      </c>
      <c r="I108" s="229">
        <v>1.152611331398198E-2</v>
      </c>
      <c r="J108" s="229">
        <v>1.351145015792753E-2</v>
      </c>
      <c r="K108" s="229">
        <v>1.715868378705062E-2</v>
      </c>
      <c r="L108" s="229">
        <v>1.4941552700605669E-2</v>
      </c>
      <c r="M108" s="229">
        <v>2.9308562993757521E-2</v>
      </c>
      <c r="N108" s="229">
        <v>2.4753443731572532E-2</v>
      </c>
      <c r="O108" s="229">
        <v>2.4734125789330999E-2</v>
      </c>
      <c r="P108" s="229">
        <v>2.5766875649835728E-2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1.730747263593684</v>
      </c>
      <c r="C109" s="229">
        <v>2.0350991679366719</v>
      </c>
      <c r="D109" s="229">
        <v>2.1784113392429978</v>
      </c>
      <c r="E109" s="229">
        <v>2.385796468713524</v>
      </c>
      <c r="F109" s="229">
        <v>2.303888257867984</v>
      </c>
      <c r="G109" s="229">
        <v>2.408175409077836</v>
      </c>
      <c r="H109" s="229">
        <v>2.3934741895553948</v>
      </c>
      <c r="I109" s="229">
        <v>2.7618303529643269</v>
      </c>
      <c r="J109" s="229">
        <v>2.4399765689346089</v>
      </c>
      <c r="K109" s="229">
        <v>3.2510148751440111</v>
      </c>
      <c r="L109" s="229">
        <v>3.821828284158205</v>
      </c>
      <c r="M109" s="229">
        <v>4.2931385331435088</v>
      </c>
      <c r="N109" s="229">
        <v>4.3101004237826146</v>
      </c>
      <c r="O109" s="229">
        <v>3.7911196946449079</v>
      </c>
      <c r="P109" s="229">
        <v>5.7670523089007473</v>
      </c>
      <c r="Q109" s="229">
        <v>5.9990398324789478</v>
      </c>
      <c r="R109" s="229">
        <v>5.935244922298029</v>
      </c>
      <c r="S109" s="229">
        <v>6.063931241077718</v>
      </c>
      <c r="T109" s="229">
        <v>7.0040322433935556</v>
      </c>
      <c r="U109" s="229">
        <v>6.5156020833994166</v>
      </c>
      <c r="V109" s="229">
        <v>5.2635526857898434</v>
      </c>
      <c r="W109" s="229">
        <v>6.5704836307530918</v>
      </c>
      <c r="X109" s="229">
        <v>7.2608047015675856</v>
      </c>
      <c r="Y109" s="229">
        <v>6.3953252142418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4.7997440592219123E-2</v>
      </c>
      <c r="O111" s="229">
        <v>3.9824697139376011</v>
      </c>
      <c r="P111" s="229">
        <v>1.2470420245287921</v>
      </c>
      <c r="Q111" s="229">
        <v>1.3466220770375481</v>
      </c>
      <c r="R111" s="229">
        <v>1.3059719012097799</v>
      </c>
      <c r="S111" s="229">
        <v>1.31488380384459</v>
      </c>
      <c r="T111" s="229">
        <v>0.29429239831430237</v>
      </c>
      <c r="U111" s="229">
        <v>3.5622776067019868E-4</v>
      </c>
      <c r="V111" s="229">
        <v>0.29453223037398801</v>
      </c>
      <c r="W111" s="229">
        <v>0.21461775345361059</v>
      </c>
      <c r="X111" s="229">
        <v>0.30932007017466062</v>
      </c>
      <c r="Y111" s="229">
        <v>0.29438332308434928</v>
      </c>
      <c r="DA111" s="73" t="s">
        <v>744</v>
      </c>
    </row>
    <row r="112" spans="1:105" ht="12" customHeight="1" x14ac:dyDescent="0.25">
      <c r="A112" s="64" t="s">
        <v>39</v>
      </c>
      <c r="B112" s="229">
        <v>0.26870815439901818</v>
      </c>
      <c r="C112" s="229">
        <v>0.24715212123606611</v>
      </c>
      <c r="D112" s="229">
        <v>0.29391905580859351</v>
      </c>
      <c r="E112" s="229">
        <v>0.39006980094754651</v>
      </c>
      <c r="F112" s="229">
        <v>0.46543817764684747</v>
      </c>
      <c r="G112" s="229">
        <v>0.53601424960835797</v>
      </c>
      <c r="H112" s="229">
        <v>0.53057940895825262</v>
      </c>
      <c r="I112" s="229">
        <v>0.5659332519450051</v>
      </c>
      <c r="J112" s="229">
        <v>0.59368329142767173</v>
      </c>
      <c r="K112" s="229">
        <v>1.23738867892181</v>
      </c>
      <c r="L112" s="229">
        <v>1.445973143879731</v>
      </c>
      <c r="M112" s="229">
        <v>1.3924581082118399</v>
      </c>
      <c r="N112" s="229">
        <v>1.3946924327783501</v>
      </c>
      <c r="O112" s="229">
        <v>0.86897103258303421</v>
      </c>
      <c r="P112" s="229">
        <v>0.43724173871565841</v>
      </c>
      <c r="Q112" s="229">
        <v>0.52120834618052936</v>
      </c>
      <c r="R112" s="229">
        <v>0.51850802506310034</v>
      </c>
      <c r="S112" s="229">
        <v>0.50044930097097384</v>
      </c>
      <c r="T112" s="229">
        <v>0.64041142082724678</v>
      </c>
      <c r="U112" s="229">
        <v>0.7093881781333693</v>
      </c>
      <c r="V112" s="229">
        <v>0.46067637416840918</v>
      </c>
      <c r="W112" s="229">
        <v>0.52512753745990326</v>
      </c>
      <c r="X112" s="229">
        <v>0.71263752886744081</v>
      </c>
      <c r="Y112" s="229">
        <v>1.144205486696608</v>
      </c>
      <c r="DA112" s="73" t="s">
        <v>745</v>
      </c>
    </row>
    <row r="113" spans="1:105" ht="12" customHeight="1" x14ac:dyDescent="0.25">
      <c r="A113" s="61" t="s">
        <v>545</v>
      </c>
      <c r="B113" s="263">
        <v>1.0342001304146271</v>
      </c>
      <c r="C113" s="263">
        <v>1.0416736591245599</v>
      </c>
      <c r="D113" s="263">
        <v>1.1469489911362181</v>
      </c>
      <c r="E113" s="263">
        <v>1.249565021300155</v>
      </c>
      <c r="F113" s="263">
        <v>1.2388209354530619</v>
      </c>
      <c r="G113" s="263">
        <v>1.273808941746633</v>
      </c>
      <c r="H113" s="263">
        <v>1.2648003469851721</v>
      </c>
      <c r="I113" s="263">
        <v>1.3401699654010191</v>
      </c>
      <c r="J113" s="263">
        <v>1.142865701691866</v>
      </c>
      <c r="K113" s="263">
        <v>1.631049018669104</v>
      </c>
      <c r="L113" s="263">
        <v>1.9405736199995101</v>
      </c>
      <c r="M113" s="263">
        <v>2.259201433738264</v>
      </c>
      <c r="N113" s="263">
        <v>2.3257726958716698</v>
      </c>
      <c r="O113" s="263">
        <v>2.865459637901647</v>
      </c>
      <c r="P113" s="263">
        <v>2.9672281431390508</v>
      </c>
      <c r="Q113" s="263">
        <v>2.8893338286564538</v>
      </c>
      <c r="R113" s="263">
        <v>2.7913923921556858</v>
      </c>
      <c r="S113" s="263">
        <v>2.8516787226781748</v>
      </c>
      <c r="T113" s="263">
        <v>2.7499189428394688</v>
      </c>
      <c r="U113" s="263">
        <v>2.7164805126471081</v>
      </c>
      <c r="V113" s="263">
        <v>2.2965125221488729</v>
      </c>
      <c r="W113" s="263">
        <v>2.8087532965147841</v>
      </c>
      <c r="X113" s="263">
        <v>3.0366692367765089</v>
      </c>
      <c r="Y113" s="263">
        <v>2.7867241042775568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43.495907025464447</v>
      </c>
      <c r="C115" s="223">
        <v>44.31675624591827</v>
      </c>
      <c r="D115" s="223">
        <v>44.780355629037338</v>
      </c>
      <c r="E115" s="223">
        <v>46.52778886601012</v>
      </c>
      <c r="F115" s="223">
        <v>52.064751602454841</v>
      </c>
      <c r="G115" s="223">
        <v>52.74180585307505</v>
      </c>
      <c r="H115" s="223">
        <v>55.021744985226782</v>
      </c>
      <c r="I115" s="223">
        <v>61.858101530833373</v>
      </c>
      <c r="J115" s="223">
        <v>64.936410361500833</v>
      </c>
      <c r="K115" s="223">
        <v>54.408016507990581</v>
      </c>
      <c r="L115" s="223">
        <v>57.323553111450217</v>
      </c>
      <c r="M115" s="223">
        <v>61.861387504322181</v>
      </c>
      <c r="N115" s="223">
        <v>62.080566450153242</v>
      </c>
      <c r="O115" s="223">
        <v>60.484428728725312</v>
      </c>
      <c r="P115" s="223">
        <v>59.885392881705563</v>
      </c>
      <c r="Q115" s="223">
        <v>59.628760143880712</v>
      </c>
      <c r="R115" s="223">
        <v>66.277346606103137</v>
      </c>
      <c r="S115" s="223">
        <v>67.491036531152091</v>
      </c>
      <c r="T115" s="223">
        <v>74.783402098345306</v>
      </c>
      <c r="U115" s="223">
        <v>73.079164302606642</v>
      </c>
      <c r="V115" s="223">
        <v>68.735008935578364</v>
      </c>
      <c r="W115" s="223">
        <v>76.655587298551694</v>
      </c>
      <c r="X115" s="223">
        <v>71.795065563918371</v>
      </c>
      <c r="Y115" s="223">
        <v>64.987061615432424</v>
      </c>
      <c r="DA115" s="89" t="s">
        <v>747</v>
      </c>
    </row>
    <row r="116" spans="1:105" ht="12" customHeight="1" x14ac:dyDescent="0.25">
      <c r="A116" s="55" t="s">
        <v>91</v>
      </c>
      <c r="B116" s="259">
        <v>7.7988207303741883E-2</v>
      </c>
      <c r="C116" s="259">
        <v>7.9580883726099019E-2</v>
      </c>
      <c r="D116" s="259">
        <v>8.0460195562716955E-2</v>
      </c>
      <c r="E116" s="259">
        <v>8.3240401834906372E-2</v>
      </c>
      <c r="F116" s="259">
        <v>9.2864069741593322E-2</v>
      </c>
      <c r="G116" s="259">
        <v>9.3649199081749096E-2</v>
      </c>
      <c r="H116" s="259">
        <v>9.7558793715755002E-2</v>
      </c>
      <c r="I116" s="259">
        <v>0.1095949077139957</v>
      </c>
      <c r="J116" s="259">
        <v>0.11509843751259</v>
      </c>
      <c r="K116" s="259">
        <v>9.6827276614804211E-2</v>
      </c>
      <c r="L116" s="259">
        <v>0.101190560280621</v>
      </c>
      <c r="M116" s="259">
        <v>0.1093354353132773</v>
      </c>
      <c r="N116" s="259">
        <v>0.1094184227543693</v>
      </c>
      <c r="O116" s="259">
        <v>0.1078688219700806</v>
      </c>
      <c r="P116" s="259">
        <v>0.1065454837507304</v>
      </c>
      <c r="Q116" s="259">
        <v>0.1063272697368067</v>
      </c>
      <c r="R116" s="259">
        <v>0.11778037619097891</v>
      </c>
      <c r="S116" s="259">
        <v>0.1171842243076474</v>
      </c>
      <c r="T116" s="259">
        <v>0.1313016990533854</v>
      </c>
      <c r="U116" s="259">
        <v>0.1249498959596954</v>
      </c>
      <c r="V116" s="259">
        <v>0.1173529747329624</v>
      </c>
      <c r="W116" s="259">
        <v>0.1310897923408772</v>
      </c>
      <c r="X116" s="259">
        <v>0.1241433766684453</v>
      </c>
      <c r="Y116" s="259">
        <v>0.1130515906431164</v>
      </c>
      <c r="DA116" s="67" t="s">
        <v>748</v>
      </c>
    </row>
    <row r="117" spans="1:105" ht="12" customHeight="1" x14ac:dyDescent="0.25">
      <c r="A117" s="173" t="s">
        <v>92</v>
      </c>
      <c r="B117" s="224">
        <v>1.0102237756846469E-2</v>
      </c>
      <c r="C117" s="224">
        <v>1.030854581859883E-2</v>
      </c>
      <c r="D117" s="224">
        <v>1.042244787562813E-2</v>
      </c>
      <c r="E117" s="224">
        <v>1.078258315435489E-2</v>
      </c>
      <c r="F117" s="224">
        <v>1.2029189335564291E-2</v>
      </c>
      <c r="G117" s="224">
        <v>1.2130891420255609E-2</v>
      </c>
      <c r="H117" s="224">
        <v>1.2637322531972219E-2</v>
      </c>
      <c r="I117" s="224">
        <v>1.4246948404637329E-2</v>
      </c>
      <c r="J117" s="224">
        <v>1.4981246061111449E-2</v>
      </c>
      <c r="K117" s="224">
        <v>1.254256513296928E-2</v>
      </c>
      <c r="L117" s="224">
        <v>1.316813288756827E-2</v>
      </c>
      <c r="M117" s="224">
        <v>1.4162815135385729E-2</v>
      </c>
      <c r="N117" s="224">
        <v>1.417356495115569E-2</v>
      </c>
      <c r="O117" s="224">
        <v>1.397283671169108E-2</v>
      </c>
      <c r="P117" s="224">
        <v>1.380141749605851E-2</v>
      </c>
      <c r="Q117" s="224">
        <v>1.377315104492767E-2</v>
      </c>
      <c r="R117" s="224">
        <v>1.525673437700625E-2</v>
      </c>
      <c r="S117" s="224">
        <v>1.546849613020893E-2</v>
      </c>
      <c r="T117" s="224">
        <v>1.722242513436802E-2</v>
      </c>
      <c r="U117" s="224">
        <v>1.6670673447657911E-2</v>
      </c>
      <c r="V117" s="224">
        <v>1.5785758440318709E-2</v>
      </c>
      <c r="W117" s="224">
        <v>1.752608793805591E-2</v>
      </c>
      <c r="X117" s="224">
        <v>1.650683275292467E-2</v>
      </c>
      <c r="Y117" s="224">
        <v>1.4958553836737601E-2</v>
      </c>
      <c r="DA117" s="177" t="s">
        <v>749</v>
      </c>
    </row>
    <row r="118" spans="1:105" ht="12" customHeight="1" x14ac:dyDescent="0.25">
      <c r="A118" s="173" t="s">
        <v>93</v>
      </c>
      <c r="B118" s="224">
        <v>1.411375780852735</v>
      </c>
      <c r="C118" s="224">
        <v>1.4401989197216061</v>
      </c>
      <c r="D118" s="224">
        <v>1.456112087531531</v>
      </c>
      <c r="E118" s="224">
        <v>1.506426307257861</v>
      </c>
      <c r="F118" s="224">
        <v>1.6805886873926841</v>
      </c>
      <c r="G118" s="224">
        <v>1.6947974065547611</v>
      </c>
      <c r="H118" s="224">
        <v>1.7655505033389589</v>
      </c>
      <c r="I118" s="224">
        <v>1.978058564088774</v>
      </c>
      <c r="J118" s="224">
        <v>2.0725242346751989</v>
      </c>
      <c r="K118" s="224">
        <v>1.752312020813769</v>
      </c>
      <c r="L118" s="224">
        <v>1.8265251843746659</v>
      </c>
      <c r="M118" s="224">
        <v>1.978675888639724</v>
      </c>
      <c r="N118" s="224">
        <v>1.9770035868744691</v>
      </c>
      <c r="O118" s="224">
        <v>1.952134150804905</v>
      </c>
      <c r="P118" s="224">
        <v>1.9281853054955971</v>
      </c>
      <c r="Q118" s="224">
        <v>1.9242362215899349</v>
      </c>
      <c r="R118" s="224">
        <v>2.1315064951838658</v>
      </c>
      <c r="S118" s="224">
        <v>2.115346491380949</v>
      </c>
      <c r="T118" s="224">
        <v>2.3648686192637021</v>
      </c>
      <c r="U118" s="224">
        <v>2.245984456005587</v>
      </c>
      <c r="V118" s="224">
        <v>2.1056950193352568</v>
      </c>
      <c r="W118" s="224">
        <v>2.3484724835257871</v>
      </c>
      <c r="X118" s="224">
        <v>2.220905369098686</v>
      </c>
      <c r="Y118" s="224">
        <v>2.019942600111821</v>
      </c>
      <c r="DA118" s="177" t="s">
        <v>750</v>
      </c>
    </row>
    <row r="119" spans="1:105" ht="12" customHeight="1" x14ac:dyDescent="0.25">
      <c r="A119" s="173" t="s">
        <v>94</v>
      </c>
      <c r="B119" s="224">
        <v>2.575804907651192E-2</v>
      </c>
      <c r="C119" s="224">
        <v>2.6284080368528959E-2</v>
      </c>
      <c r="D119" s="224">
        <v>2.6574500654162E-2</v>
      </c>
      <c r="E119" s="224">
        <v>2.749275088811046E-2</v>
      </c>
      <c r="F119" s="224">
        <v>3.0671268753908389E-2</v>
      </c>
      <c r="G119" s="224">
        <v>3.093058231905263E-2</v>
      </c>
      <c r="H119" s="224">
        <v>3.2221848446760633E-2</v>
      </c>
      <c r="I119" s="224">
        <v>3.6325971040275372E-2</v>
      </c>
      <c r="J119" s="224">
        <v>3.8198236921110483E-2</v>
      </c>
      <c r="K119" s="224">
        <v>3.1980242003452973E-2</v>
      </c>
      <c r="L119" s="224">
        <v>3.3575275233860141E-2</v>
      </c>
      <c r="M119" s="224">
        <v>3.611145333335631E-2</v>
      </c>
      <c r="N119" s="224">
        <v>3.6138862536033038E-2</v>
      </c>
      <c r="O119" s="224">
        <v>3.5627058323182553E-2</v>
      </c>
      <c r="P119" s="224">
        <v>3.5189984411916869E-2</v>
      </c>
      <c r="Q119" s="224">
        <v>3.5117912396491029E-2</v>
      </c>
      <c r="R119" s="224">
        <v>3.8900659664627413E-2</v>
      </c>
      <c r="S119" s="224">
        <v>3.9525693350998883E-2</v>
      </c>
      <c r="T119" s="224">
        <v>4.3912654057954352E-2</v>
      </c>
      <c r="U119" s="224">
        <v>4.2595108342741467E-2</v>
      </c>
      <c r="V119" s="224">
        <v>4.0249531876254283E-2</v>
      </c>
      <c r="W119" s="224">
        <v>4.4686914334575029E-2</v>
      </c>
      <c r="X119" s="224">
        <v>4.2088081708377238E-2</v>
      </c>
      <c r="Y119" s="224">
        <v>3.8140377717719588E-2</v>
      </c>
      <c r="DA119" s="177" t="s">
        <v>751</v>
      </c>
    </row>
    <row r="120" spans="1:105" ht="12" customHeight="1" x14ac:dyDescent="0.25">
      <c r="A120" s="56" t="s">
        <v>95</v>
      </c>
      <c r="B120" s="260">
        <v>0.2068458333951734</v>
      </c>
      <c r="C120" s="260">
        <v>0.2092909101137149</v>
      </c>
      <c r="D120" s="260">
        <v>0.21153738474064979</v>
      </c>
      <c r="E120" s="260">
        <v>0.21985605838121139</v>
      </c>
      <c r="F120" s="260">
        <v>0.24527710284944751</v>
      </c>
      <c r="G120" s="260">
        <v>0.27515231904769272</v>
      </c>
      <c r="H120" s="260">
        <v>0.28626581667776202</v>
      </c>
      <c r="I120" s="260">
        <v>0.32385269390010962</v>
      </c>
      <c r="J120" s="260">
        <v>0.31932390966976298</v>
      </c>
      <c r="K120" s="260">
        <v>0.27479317661434338</v>
      </c>
      <c r="L120" s="260">
        <v>0.28827595170088111</v>
      </c>
      <c r="M120" s="260">
        <v>0.32381076595919328</v>
      </c>
      <c r="N120" s="260">
        <v>0.32926653046367721</v>
      </c>
      <c r="O120" s="260">
        <v>0.3200556913632161</v>
      </c>
      <c r="P120" s="260">
        <v>0.34269379243113429</v>
      </c>
      <c r="Q120" s="260">
        <v>0.32224351064248608</v>
      </c>
      <c r="R120" s="260">
        <v>0.36581936650471097</v>
      </c>
      <c r="S120" s="260">
        <v>0.38770533319772782</v>
      </c>
      <c r="T120" s="260">
        <v>0.45832450304868377</v>
      </c>
      <c r="U120" s="260">
        <v>0.43965713832462899</v>
      </c>
      <c r="V120" s="260">
        <v>0.42109520120704069</v>
      </c>
      <c r="W120" s="260">
        <v>0.48165909976789689</v>
      </c>
      <c r="X120" s="260">
        <v>0.47192395870611747</v>
      </c>
      <c r="Y120" s="260">
        <v>0.45523784626597752</v>
      </c>
      <c r="DA120" s="68" t="s">
        <v>752</v>
      </c>
    </row>
    <row r="121" spans="1:105" ht="12" customHeight="1" x14ac:dyDescent="0.25">
      <c r="A121" s="37" t="s">
        <v>159</v>
      </c>
      <c r="B121" s="226">
        <v>2.783572759164674E-3</v>
      </c>
      <c r="C121" s="226">
        <v>6.6584102447903824E-3</v>
      </c>
      <c r="D121" s="226">
        <v>3.9744718668095992E-3</v>
      </c>
      <c r="E121" s="226">
        <v>1.311910063447335E-3</v>
      </c>
      <c r="F121" s="226">
        <v>1.3479762093789439E-3</v>
      </c>
      <c r="G121" s="226">
        <v>1.0666820595378471E-3</v>
      </c>
      <c r="H121" s="226">
        <v>1.085268873636401E-3</v>
      </c>
      <c r="I121" s="226">
        <v>8.8386562480098521E-4</v>
      </c>
      <c r="J121" s="226">
        <v>7.2677103640221758E-4</v>
      </c>
      <c r="K121" s="226">
        <v>6.7254446548112117E-4</v>
      </c>
      <c r="L121" s="226">
        <v>5.6362686243120383E-4</v>
      </c>
      <c r="M121" s="226">
        <v>5.4217882302998589E-4</v>
      </c>
      <c r="N121" s="226">
        <v>2.093745828463384E-4</v>
      </c>
      <c r="O121" s="226">
        <v>4.3751841337208777E-4</v>
      </c>
      <c r="P121" s="226">
        <v>4.6475565927497811E-4</v>
      </c>
      <c r="Q121" s="226">
        <v>2.816384352506288E-5</v>
      </c>
      <c r="R121" s="226">
        <v>3.882163177892483E-5</v>
      </c>
      <c r="S121" s="226">
        <v>3.7314229384848263E-5</v>
      </c>
      <c r="T121" s="226">
        <v>1.619741146802525E-4</v>
      </c>
      <c r="U121" s="226">
        <v>1.395541649125404E-4</v>
      </c>
      <c r="V121" s="226">
        <v>4.6684736900341978E-5</v>
      </c>
      <c r="W121" s="226">
        <v>3.7016320578124789E-5</v>
      </c>
      <c r="X121" s="226">
        <v>6.9545283857445361E-5</v>
      </c>
      <c r="Y121" s="226">
        <v>6.4585370710730307E-5</v>
      </c>
      <c r="DA121" s="69" t="s">
        <v>753</v>
      </c>
    </row>
    <row r="122" spans="1:105" ht="12" customHeight="1" x14ac:dyDescent="0.25">
      <c r="A122" s="37" t="s">
        <v>35</v>
      </c>
      <c r="B122" s="226">
        <v>8.328173925128976E-2</v>
      </c>
      <c r="C122" s="226">
        <v>8.9596891485182559E-2</v>
      </c>
      <c r="D122" s="226">
        <v>9.1606482333093209E-2</v>
      </c>
      <c r="E122" s="226">
        <v>9.5977614704365069E-2</v>
      </c>
      <c r="F122" s="226">
        <v>0.1054400530248524</v>
      </c>
      <c r="G122" s="226">
        <v>9.8936670113782182E-2</v>
      </c>
      <c r="H122" s="226">
        <v>0.10270885037326929</v>
      </c>
      <c r="I122" s="226">
        <v>0.1214861962794011</v>
      </c>
      <c r="J122" s="226">
        <v>0.13790768768920561</v>
      </c>
      <c r="K122" s="226">
        <v>0.1130417810295065</v>
      </c>
      <c r="L122" s="226">
        <v>0.1167041706735048</v>
      </c>
      <c r="M122" s="226">
        <v>0.1170501511541009</v>
      </c>
      <c r="N122" s="226">
        <v>0.11342819761624651</v>
      </c>
      <c r="O122" s="226">
        <v>0.1140176279867824</v>
      </c>
      <c r="P122" s="226">
        <v>0.10995347778509509</v>
      </c>
      <c r="Q122" s="226">
        <v>0.11995516210433529</v>
      </c>
      <c r="R122" s="226">
        <v>0.13046497339052779</v>
      </c>
      <c r="S122" s="226">
        <v>0.1270817800656843</v>
      </c>
      <c r="T122" s="226">
        <v>0.1433073213568396</v>
      </c>
      <c r="U122" s="226">
        <v>0.13668142812931841</v>
      </c>
      <c r="V122" s="226">
        <v>0.12314383562922041</v>
      </c>
      <c r="W122" s="226">
        <v>0.13231875040323179</v>
      </c>
      <c r="X122" s="226">
        <v>0.12550080305825581</v>
      </c>
      <c r="Y122" s="226">
        <v>0.1085842718142577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4.4751171214264071E-2</v>
      </c>
      <c r="H124" s="226">
        <v>4.5624238657676397E-2</v>
      </c>
      <c r="I124" s="226">
        <v>5.5659208431667488E-2</v>
      </c>
      <c r="J124" s="226">
        <v>2.7365622749616531E-2</v>
      </c>
      <c r="K124" s="226">
        <v>3.7474186741926298E-2</v>
      </c>
      <c r="L124" s="226">
        <v>3.7158389490919479E-2</v>
      </c>
      <c r="M124" s="226">
        <v>5.8582105759146498E-2</v>
      </c>
      <c r="N124" s="226">
        <v>6.5462402370298656E-2</v>
      </c>
      <c r="O124" s="226">
        <v>7.2990921046986582E-2</v>
      </c>
      <c r="P124" s="226">
        <v>0.10095797911460259</v>
      </c>
      <c r="Q124" s="226">
        <v>7.2520174466808154E-2</v>
      </c>
      <c r="R124" s="226">
        <v>9.3739852899587001E-2</v>
      </c>
      <c r="S124" s="226">
        <v>0.11809650060452501</v>
      </c>
      <c r="T124" s="226">
        <v>0.17178459290165879</v>
      </c>
      <c r="U124" s="226">
        <v>0.15055319333727291</v>
      </c>
      <c r="V124" s="226">
        <v>0.15647759041119469</v>
      </c>
      <c r="W124" s="226">
        <v>0.1916920765947005</v>
      </c>
      <c r="X124" s="226">
        <v>0.21051911212405211</v>
      </c>
      <c r="Y124" s="226">
        <v>0.23167327610783661</v>
      </c>
      <c r="DA124" s="69" t="s">
        <v>756</v>
      </c>
    </row>
    <row r="125" spans="1:105" ht="12" customHeight="1" x14ac:dyDescent="0.25">
      <c r="A125" s="37" t="s">
        <v>40</v>
      </c>
      <c r="B125" s="226">
        <v>0.12078052138471899</v>
      </c>
      <c r="C125" s="226">
        <v>0.1130356083837419</v>
      </c>
      <c r="D125" s="226">
        <v>0.115956430540747</v>
      </c>
      <c r="E125" s="226">
        <v>0.122566533613399</v>
      </c>
      <c r="F125" s="226">
        <v>0.13848907361521609</v>
      </c>
      <c r="G125" s="226">
        <v>0.13039779566010859</v>
      </c>
      <c r="H125" s="226">
        <v>0.13684745877317989</v>
      </c>
      <c r="I125" s="226">
        <v>0.14582342356424011</v>
      </c>
      <c r="J125" s="226">
        <v>0.1533238281945386</v>
      </c>
      <c r="K125" s="226">
        <v>0.12360466437742949</v>
      </c>
      <c r="L125" s="226">
        <v>0.1338497646740256</v>
      </c>
      <c r="M125" s="226">
        <v>0.14763633022291589</v>
      </c>
      <c r="N125" s="226">
        <v>0.15016655589428571</v>
      </c>
      <c r="O125" s="226">
        <v>0.132609623916075</v>
      </c>
      <c r="P125" s="226">
        <v>0.13131757987216161</v>
      </c>
      <c r="Q125" s="226">
        <v>0.12974001022781759</v>
      </c>
      <c r="R125" s="226">
        <v>0.14157571858281731</v>
      </c>
      <c r="S125" s="226">
        <v>0.14248973829813361</v>
      </c>
      <c r="T125" s="226">
        <v>0.14307061467550511</v>
      </c>
      <c r="U125" s="226">
        <v>0.15228296269312519</v>
      </c>
      <c r="V125" s="226">
        <v>0.14142709042972529</v>
      </c>
      <c r="W125" s="226">
        <v>0.15761125644938639</v>
      </c>
      <c r="X125" s="226">
        <v>0.13583449823995211</v>
      </c>
      <c r="Y125" s="226">
        <v>0.1149157129731725</v>
      </c>
      <c r="DA125" s="69" t="s">
        <v>757</v>
      </c>
    </row>
    <row r="126" spans="1:105" ht="12" customHeight="1" x14ac:dyDescent="0.25">
      <c r="A126" s="57" t="s">
        <v>602</v>
      </c>
      <c r="B126" s="294">
        <v>20.628939249222292</v>
      </c>
      <c r="C126" s="294">
        <v>21.037882593035921</v>
      </c>
      <c r="D126" s="294">
        <v>21.235110394210281</v>
      </c>
      <c r="E126" s="294">
        <v>22.053080588895991</v>
      </c>
      <c r="F126" s="294">
        <v>24.644163802210532</v>
      </c>
      <c r="G126" s="294">
        <v>24.943275582529729</v>
      </c>
      <c r="H126" s="294">
        <v>26.025935416801321</v>
      </c>
      <c r="I126" s="294">
        <v>29.256050163219822</v>
      </c>
      <c r="J126" s="294">
        <v>30.645825383006709</v>
      </c>
      <c r="K126" s="294">
        <v>25.51616289122785</v>
      </c>
      <c r="L126" s="294">
        <v>26.922286135257369</v>
      </c>
      <c r="M126" s="294">
        <v>29.13607183081643</v>
      </c>
      <c r="N126" s="294">
        <v>29.259692372940911</v>
      </c>
      <c r="O126" s="294">
        <v>27.847451000557331</v>
      </c>
      <c r="P126" s="294">
        <v>28.30276234784759</v>
      </c>
      <c r="Q126" s="294">
        <v>28.14548291334815</v>
      </c>
      <c r="R126" s="294">
        <v>31.28402742862384</v>
      </c>
      <c r="S126" s="294">
        <v>31.927942336247</v>
      </c>
      <c r="T126" s="294">
        <v>35.47051958308684</v>
      </c>
      <c r="U126" s="294">
        <v>34.796661590079943</v>
      </c>
      <c r="V126" s="294">
        <v>32.667299614364737</v>
      </c>
      <c r="W126" s="294">
        <v>36.502671504884738</v>
      </c>
      <c r="X126" s="294">
        <v>34.087178338181829</v>
      </c>
      <c r="Y126" s="294">
        <v>30.716157793222632</v>
      </c>
      <c r="DA126" s="70" t="s">
        <v>758</v>
      </c>
    </row>
    <row r="127" spans="1:105" ht="12" customHeight="1" x14ac:dyDescent="0.25">
      <c r="A127" s="60" t="s">
        <v>604</v>
      </c>
      <c r="B127" s="262">
        <v>10.016184227825891</v>
      </c>
      <c r="C127" s="262">
        <v>10.673871867070771</v>
      </c>
      <c r="D127" s="262">
        <v>10.78997332124545</v>
      </c>
      <c r="E127" s="262">
        <v>10.97073424136231</v>
      </c>
      <c r="F127" s="262">
        <v>11.98890342898358</v>
      </c>
      <c r="G127" s="262">
        <v>11.87946588047342</v>
      </c>
      <c r="H127" s="262">
        <v>12.27411938434574</v>
      </c>
      <c r="I127" s="262">
        <v>14.35846419117839</v>
      </c>
      <c r="J127" s="262">
        <v>15.435209350530981</v>
      </c>
      <c r="K127" s="262">
        <v>13.008124222087771</v>
      </c>
      <c r="L127" s="262">
        <v>13.25562570130786</v>
      </c>
      <c r="M127" s="262">
        <v>13.713750089752359</v>
      </c>
      <c r="N127" s="262">
        <v>13.374455148108741</v>
      </c>
      <c r="O127" s="262">
        <v>13.706501297692419</v>
      </c>
      <c r="P127" s="262">
        <v>13.688948356025421</v>
      </c>
      <c r="Q127" s="262">
        <v>14.141753835871841</v>
      </c>
      <c r="R127" s="262">
        <v>15.48868987644483</v>
      </c>
      <c r="S127" s="262">
        <v>15.40181715320816</v>
      </c>
      <c r="T127" s="262">
        <v>18.128633851768161</v>
      </c>
      <c r="U127" s="262">
        <v>17.061143877212331</v>
      </c>
      <c r="V127" s="262">
        <v>15.78639463489951</v>
      </c>
      <c r="W127" s="262">
        <v>17.080861679213701</v>
      </c>
      <c r="X127" s="262">
        <v>16.896440251505648</v>
      </c>
      <c r="Y127" s="262">
        <v>15.5155408521097</v>
      </c>
      <c r="DA127" s="72" t="s">
        <v>759</v>
      </c>
    </row>
    <row r="128" spans="1:105" ht="12" customHeight="1" x14ac:dyDescent="0.25">
      <c r="A128" s="59" t="s">
        <v>28</v>
      </c>
      <c r="B128" s="230">
        <v>0.76122217120165103</v>
      </c>
      <c r="C128" s="230">
        <v>0.38072478437342677</v>
      </c>
      <c r="D128" s="230">
        <v>0.75674112452885578</v>
      </c>
      <c r="E128" s="230">
        <v>0.6271688931211099</v>
      </c>
      <c r="F128" s="230">
        <v>0.7686685329603089</v>
      </c>
      <c r="G128" s="230">
        <v>0.58835037621398134</v>
      </c>
      <c r="H128" s="230">
        <v>0.55855390912650837</v>
      </c>
      <c r="I128" s="230">
        <v>0.64594178977491634</v>
      </c>
      <c r="J128" s="230">
        <v>0.67340530468711146</v>
      </c>
      <c r="K128" s="230">
        <v>0.7346431104346719</v>
      </c>
      <c r="L128" s="230">
        <v>0.53850439113519599</v>
      </c>
      <c r="M128" s="230">
        <v>0.56824360079621239</v>
      </c>
      <c r="N128" s="230">
        <v>0.53760593119551581</v>
      </c>
      <c r="O128" s="230">
        <v>0.64559408581900635</v>
      </c>
      <c r="P128" s="230">
        <v>0.67464396909530178</v>
      </c>
      <c r="Q128" s="230">
        <v>0.58329668314638594</v>
      </c>
      <c r="R128" s="230">
        <v>0.60364079418215555</v>
      </c>
      <c r="S128" s="230">
        <v>0.43359941069857288</v>
      </c>
      <c r="T128" s="230">
        <v>0.38327682813962111</v>
      </c>
      <c r="U128" s="230">
        <v>0.61210639379933363</v>
      </c>
      <c r="V128" s="230">
        <v>0.61507852594015622</v>
      </c>
      <c r="W128" s="230">
        <v>0.25294244628082418</v>
      </c>
      <c r="X128" s="230">
        <v>0.54189882967025949</v>
      </c>
      <c r="Y128" s="230">
        <v>0.67793042571384021</v>
      </c>
      <c r="DA128" s="71" t="s">
        <v>760</v>
      </c>
    </row>
    <row r="129" spans="1:105" ht="12" customHeight="1" x14ac:dyDescent="0.25">
      <c r="A129" s="59" t="s">
        <v>31</v>
      </c>
      <c r="B129" s="230">
        <v>0.56718764926328646</v>
      </c>
      <c r="C129" s="230">
        <v>0.56624963917073345</v>
      </c>
      <c r="D129" s="230">
        <v>0.55344722022854653</v>
      </c>
      <c r="E129" s="230">
        <v>0.68765745535922296</v>
      </c>
      <c r="F129" s="230">
        <v>0.57124467691735425</v>
      </c>
      <c r="G129" s="230">
        <v>0.51342258028705967</v>
      </c>
      <c r="H129" s="230">
        <v>0.54869302434137535</v>
      </c>
      <c r="I129" s="230">
        <v>0.53935951283252825</v>
      </c>
      <c r="J129" s="230">
        <v>0.29339262797707327</v>
      </c>
      <c r="K129" s="230">
        <v>0.1961547484019999</v>
      </c>
      <c r="L129" s="230">
        <v>8.7374338837992852E-2</v>
      </c>
      <c r="M129" s="230">
        <v>9.563280114993114E-2</v>
      </c>
      <c r="N129" s="230">
        <v>0.1039890808224788</v>
      </c>
      <c r="O129" s="230">
        <v>8.1754821397773278E-2</v>
      </c>
      <c r="P129" s="230">
        <v>7.6355040344909628E-2</v>
      </c>
      <c r="Q129" s="230">
        <v>6.5480028226262352E-2</v>
      </c>
      <c r="R129" s="230">
        <v>5.1109555977249907E-2</v>
      </c>
      <c r="S129" s="230">
        <v>4.4385264447581937E-2</v>
      </c>
      <c r="T129" s="230">
        <v>0.24227815830585661</v>
      </c>
      <c r="U129" s="230">
        <v>0.31047232147597231</v>
      </c>
      <c r="V129" s="230">
        <v>0.40786383032566598</v>
      </c>
      <c r="W129" s="230">
        <v>0.45038132627535982</v>
      </c>
      <c r="X129" s="230">
        <v>0.39762388732067622</v>
      </c>
      <c r="Y129" s="230">
        <v>0.40999377424204209</v>
      </c>
      <c r="DA129" s="71" t="s">
        <v>761</v>
      </c>
    </row>
    <row r="130" spans="1:105" ht="12" customHeight="1" x14ac:dyDescent="0.25">
      <c r="A130" s="59" t="s">
        <v>159</v>
      </c>
      <c r="B130" s="230">
        <v>0.25152277415829688</v>
      </c>
      <c r="C130" s="230">
        <v>0.62780768107360019</v>
      </c>
      <c r="D130" s="230">
        <v>0.36816477168463341</v>
      </c>
      <c r="E130" s="230">
        <v>0.1219852655257614</v>
      </c>
      <c r="F130" s="230">
        <v>0.12667219596110341</v>
      </c>
      <c r="G130" s="230">
        <v>0.1098950380787783</v>
      </c>
      <c r="H130" s="230">
        <v>0.11215126110902481</v>
      </c>
      <c r="I130" s="230">
        <v>9.2857791706399725E-2</v>
      </c>
      <c r="J130" s="230">
        <v>7.4144383406829328E-2</v>
      </c>
      <c r="K130" s="230">
        <v>6.9987238212941449E-2</v>
      </c>
      <c r="L130" s="230">
        <v>5.9180682962708328E-2</v>
      </c>
      <c r="M130" s="230">
        <v>5.8242842942060918E-2</v>
      </c>
      <c r="N130" s="230">
        <v>2.2776549980487441E-2</v>
      </c>
      <c r="O130" s="230">
        <v>4.7978135538052143E-2</v>
      </c>
      <c r="P130" s="230">
        <v>5.3187415712658961E-2</v>
      </c>
      <c r="Q130" s="230">
        <v>3.1261167428642601E-3</v>
      </c>
      <c r="R130" s="230">
        <v>4.4540739183632798E-3</v>
      </c>
      <c r="S130" s="230">
        <v>4.4504653458559843E-3</v>
      </c>
      <c r="T130" s="230">
        <v>2.01899381943422E-2</v>
      </c>
      <c r="U130" s="230">
        <v>1.687807505411781E-2</v>
      </c>
      <c r="V130" s="230">
        <v>5.7303550508310116E-3</v>
      </c>
      <c r="W130" s="230">
        <v>4.6907167763025172E-3</v>
      </c>
      <c r="X130" s="230">
        <v>9.0509803538236806E-3</v>
      </c>
      <c r="Y130" s="230">
        <v>8.7853577876266659E-3</v>
      </c>
      <c r="DA130" s="71" t="s">
        <v>762</v>
      </c>
    </row>
    <row r="131" spans="1:105" ht="12" customHeight="1" x14ac:dyDescent="0.25">
      <c r="A131" s="59" t="s">
        <v>32</v>
      </c>
      <c r="B131" s="230">
        <v>1.0911338216378741</v>
      </c>
      <c r="C131" s="230">
        <v>0.85347082824605702</v>
      </c>
      <c r="D131" s="230">
        <v>0.82908572424733151</v>
      </c>
      <c r="E131" s="230">
        <v>0.82333392416172435</v>
      </c>
      <c r="F131" s="230">
        <v>0.85114995372683366</v>
      </c>
      <c r="G131" s="230">
        <v>0.7189079724026517</v>
      </c>
      <c r="H131" s="230">
        <v>0.69497953681594837</v>
      </c>
      <c r="I131" s="230">
        <v>0.62273656217640272</v>
      </c>
      <c r="J131" s="230">
        <v>0.66196439002979313</v>
      </c>
      <c r="K131" s="230">
        <v>0.52550979019615618</v>
      </c>
      <c r="L131" s="230">
        <v>0.61007802965116309</v>
      </c>
      <c r="M131" s="230">
        <v>0.71875793697204626</v>
      </c>
      <c r="N131" s="230">
        <v>0.66640224749532584</v>
      </c>
      <c r="O131" s="230">
        <v>0.72742498792925891</v>
      </c>
      <c r="P131" s="230">
        <v>0.60280936440819555</v>
      </c>
      <c r="Q131" s="230">
        <v>0.49394820448515547</v>
      </c>
      <c r="R131" s="230">
        <v>0.21943192358056321</v>
      </c>
      <c r="S131" s="230">
        <v>0.12528442607481141</v>
      </c>
      <c r="T131" s="230">
        <v>4.7485689310048429E-2</v>
      </c>
      <c r="U131" s="230">
        <v>5.2053029489200153E-2</v>
      </c>
      <c r="V131" s="230">
        <v>4.2737455938198958E-3</v>
      </c>
      <c r="W131" s="230">
        <v>6.8829735478594433E-3</v>
      </c>
      <c r="X131" s="230">
        <v>5.650671458867924E-3</v>
      </c>
      <c r="Y131" s="230">
        <v>2.1113348373898839E-3</v>
      </c>
      <c r="DA131" s="71" t="s">
        <v>763</v>
      </c>
    </row>
    <row r="132" spans="1:105" ht="12" customHeight="1" x14ac:dyDescent="0.25">
      <c r="A132" s="59" t="s">
        <v>35</v>
      </c>
      <c r="B132" s="230">
        <v>7.3451178115647817</v>
      </c>
      <c r="C132" s="230">
        <v>8.2456189342069539</v>
      </c>
      <c r="D132" s="230">
        <v>8.2825344805560839</v>
      </c>
      <c r="E132" s="230">
        <v>8.7105887031944924</v>
      </c>
      <c r="F132" s="230">
        <v>9.6711680694179751</v>
      </c>
      <c r="G132" s="230">
        <v>9.9488899134909499</v>
      </c>
      <c r="H132" s="230">
        <v>10.359741652952881</v>
      </c>
      <c r="I132" s="230">
        <v>12.45756853468815</v>
      </c>
      <c r="J132" s="230">
        <v>13.732302644430179</v>
      </c>
      <c r="K132" s="230">
        <v>11.481829334842001</v>
      </c>
      <c r="L132" s="230">
        <v>11.960488258720799</v>
      </c>
      <c r="M132" s="230">
        <v>12.272872907892109</v>
      </c>
      <c r="N132" s="230">
        <v>12.043681338614929</v>
      </c>
      <c r="O132" s="230">
        <v>12.20374926700833</v>
      </c>
      <c r="P132" s="230">
        <v>12.28195256646435</v>
      </c>
      <c r="Q132" s="230">
        <v>12.99590280327117</v>
      </c>
      <c r="R132" s="230">
        <v>14.6100535287865</v>
      </c>
      <c r="S132" s="230">
        <v>14.794097586641341</v>
      </c>
      <c r="T132" s="230">
        <v>17.435403237818299</v>
      </c>
      <c r="U132" s="230">
        <v>16.069634057393699</v>
      </c>
      <c r="V132" s="230">
        <v>14.753448177989039</v>
      </c>
      <c r="W132" s="230">
        <v>16.365964216333349</v>
      </c>
      <c r="X132" s="230">
        <v>15.942215882702021</v>
      </c>
      <c r="Y132" s="230">
        <v>14.4167199595288</v>
      </c>
      <c r="DA132" s="71" t="s">
        <v>764</v>
      </c>
    </row>
    <row r="133" spans="1:105" ht="12" customHeight="1" x14ac:dyDescent="0.25">
      <c r="A133" s="60" t="s">
        <v>611</v>
      </c>
      <c r="B133" s="262">
        <v>10.612755021396399</v>
      </c>
      <c r="C133" s="262">
        <v>10.36401072596515</v>
      </c>
      <c r="D133" s="262">
        <v>10.44513707296483</v>
      </c>
      <c r="E133" s="262">
        <v>11.082346347533679</v>
      </c>
      <c r="F133" s="262">
        <v>12.65526037322695</v>
      </c>
      <c r="G133" s="262">
        <v>13.063809702056311</v>
      </c>
      <c r="H133" s="262">
        <v>13.751816032455579</v>
      </c>
      <c r="I133" s="262">
        <v>14.89758597204143</v>
      </c>
      <c r="J133" s="262">
        <v>15.21061603247573</v>
      </c>
      <c r="K133" s="262">
        <v>12.508038669140079</v>
      </c>
      <c r="L133" s="262">
        <v>13.666660433949509</v>
      </c>
      <c r="M133" s="262">
        <v>15.422321741064071</v>
      </c>
      <c r="N133" s="262">
        <v>15.885237224832171</v>
      </c>
      <c r="O133" s="262">
        <v>14.14094970286491</v>
      </c>
      <c r="P133" s="262">
        <v>14.61381399182217</v>
      </c>
      <c r="Q133" s="262">
        <v>14.00372907747631</v>
      </c>
      <c r="R133" s="262">
        <v>15.79533755217901</v>
      </c>
      <c r="S133" s="262">
        <v>16.52612518303884</v>
      </c>
      <c r="T133" s="262">
        <v>17.34188573131868</v>
      </c>
      <c r="U133" s="262">
        <v>17.735517712867608</v>
      </c>
      <c r="V133" s="262">
        <v>16.880904979465239</v>
      </c>
      <c r="W133" s="262">
        <v>19.421809825671041</v>
      </c>
      <c r="X133" s="262">
        <v>17.190738086676181</v>
      </c>
      <c r="Y133" s="262">
        <v>15.20061694111293</v>
      </c>
      <c r="DA133" s="72" t="s">
        <v>765</v>
      </c>
    </row>
    <row r="134" spans="1:105" ht="12" customHeight="1" x14ac:dyDescent="0.25">
      <c r="A134" s="57" t="s">
        <v>613</v>
      </c>
      <c r="B134" s="294">
        <v>14.134295062539611</v>
      </c>
      <c r="C134" s="294">
        <v>14.39110612989621</v>
      </c>
      <c r="D134" s="294">
        <v>14.541359449948629</v>
      </c>
      <c r="E134" s="294">
        <v>15.096267894962519</v>
      </c>
      <c r="F134" s="294">
        <v>16.878780973905581</v>
      </c>
      <c r="G134" s="294">
        <v>17.0755081498856</v>
      </c>
      <c r="H134" s="294">
        <v>17.81546375094706</v>
      </c>
      <c r="I134" s="294">
        <v>20.024560865034399</v>
      </c>
      <c r="J134" s="294">
        <v>20.9760400911258</v>
      </c>
      <c r="K134" s="294">
        <v>17.46026928819397</v>
      </c>
      <c r="L134" s="294">
        <v>18.414872344148979</v>
      </c>
      <c r="M134" s="294">
        <v>19.932224363008832</v>
      </c>
      <c r="N134" s="294">
        <v>20.017454281747352</v>
      </c>
      <c r="O134" s="294">
        <v>19.032405273116741</v>
      </c>
      <c r="P134" s="294">
        <v>19.356424918207122</v>
      </c>
      <c r="Q134" s="294">
        <v>19.242867570794822</v>
      </c>
      <c r="R134" s="294">
        <v>21.393527047815471</v>
      </c>
      <c r="S134" s="294">
        <v>21.829643320500399</v>
      </c>
      <c r="T134" s="294">
        <v>24.248038580403641</v>
      </c>
      <c r="U134" s="294">
        <v>23.797640797763371</v>
      </c>
      <c r="V134" s="294">
        <v>22.348859550950781</v>
      </c>
      <c r="W134" s="294">
        <v>24.952595136944051</v>
      </c>
      <c r="X134" s="294">
        <v>23.307942576432719</v>
      </c>
      <c r="Y134" s="294">
        <v>21.005110270435349</v>
      </c>
      <c r="DA134" s="70" t="s">
        <v>766</v>
      </c>
    </row>
    <row r="135" spans="1:105" ht="12" customHeight="1" x14ac:dyDescent="0.25">
      <c r="A135" s="60" t="s">
        <v>615</v>
      </c>
      <c r="B135" s="262">
        <v>6.5841668666427307</v>
      </c>
      <c r="C135" s="262">
        <v>7.1708689767384879</v>
      </c>
      <c r="D135" s="262">
        <v>7.1244362232131708</v>
      </c>
      <c r="E135" s="262">
        <v>7.2878688059230887</v>
      </c>
      <c r="F135" s="262">
        <v>7.9321448686202034</v>
      </c>
      <c r="G135" s="262">
        <v>7.916326294620859</v>
      </c>
      <c r="H135" s="262">
        <v>8.1955120506878991</v>
      </c>
      <c r="I135" s="262">
        <v>9.5975602698141387</v>
      </c>
      <c r="J135" s="262">
        <v>10.33097069485369</v>
      </c>
      <c r="K135" s="262">
        <v>8.6475037531441643</v>
      </c>
      <c r="L135" s="262">
        <v>8.8760651442266472</v>
      </c>
      <c r="M135" s="262">
        <v>9.1718272244413033</v>
      </c>
      <c r="N135" s="262">
        <v>8.9464615616423728</v>
      </c>
      <c r="O135" s="262">
        <v>9.1383643429233672</v>
      </c>
      <c r="P135" s="262">
        <v>9.1178994629630967</v>
      </c>
      <c r="Q135" s="262">
        <v>9.4659978448408371</v>
      </c>
      <c r="R135" s="262">
        <v>10.37939006257384</v>
      </c>
      <c r="S135" s="262">
        <v>10.3749062247464</v>
      </c>
      <c r="T135" s="262">
        <v>12.263434455000359</v>
      </c>
      <c r="U135" s="262">
        <v>11.45102761324795</v>
      </c>
      <c r="V135" s="262">
        <v>10.578412397281859</v>
      </c>
      <c r="W135" s="262">
        <v>11.583541905588509</v>
      </c>
      <c r="X135" s="262">
        <v>11.3634680619462</v>
      </c>
      <c r="Y135" s="262">
        <v>10.375633666496681</v>
      </c>
      <c r="DA135" s="72" t="s">
        <v>767</v>
      </c>
    </row>
    <row r="136" spans="1:105" ht="12" customHeight="1" x14ac:dyDescent="0.25">
      <c r="A136" s="59" t="s">
        <v>31</v>
      </c>
      <c r="B136" s="297">
        <v>0.40350874531953063</v>
      </c>
      <c r="C136" s="297">
        <v>0.39448595633539818</v>
      </c>
      <c r="D136" s="297">
        <v>0.39299393716047493</v>
      </c>
      <c r="E136" s="297">
        <v>0.48450965884070968</v>
      </c>
      <c r="F136" s="297">
        <v>0.40384141461624551</v>
      </c>
      <c r="G136" s="297">
        <v>0.35996626471895421</v>
      </c>
      <c r="H136" s="297">
        <v>0.38383297013104528</v>
      </c>
      <c r="I136" s="297">
        <v>0.37750424611725453</v>
      </c>
      <c r="J136" s="297">
        <v>0.2053292830811306</v>
      </c>
      <c r="K136" s="297">
        <v>0.13820438615356109</v>
      </c>
      <c r="L136" s="297">
        <v>6.0983952621367882E-2</v>
      </c>
      <c r="M136" s="297">
        <v>6.6724513800469856E-2</v>
      </c>
      <c r="N136" s="297">
        <v>7.24737276794577E-2</v>
      </c>
      <c r="O136" s="297">
        <v>5.7201642474291603E-2</v>
      </c>
      <c r="P136" s="297">
        <v>5.3494797774558581E-2</v>
      </c>
      <c r="Q136" s="297">
        <v>4.5715659170359288E-2</v>
      </c>
      <c r="R136" s="297">
        <v>3.563884905458372E-2</v>
      </c>
      <c r="S136" s="297">
        <v>3.0764715233693968E-2</v>
      </c>
      <c r="T136" s="297">
        <v>0.16743322269063801</v>
      </c>
      <c r="U136" s="297">
        <v>0.21613587603260059</v>
      </c>
      <c r="V136" s="297">
        <v>0.28438876153743509</v>
      </c>
      <c r="W136" s="297">
        <v>0.31002115556837678</v>
      </c>
      <c r="X136" s="297">
        <v>0.27627716532624891</v>
      </c>
      <c r="Y136" s="297">
        <v>0.28670015486537359</v>
      </c>
      <c r="DA136" s="71" t="s">
        <v>768</v>
      </c>
    </row>
    <row r="137" spans="1:105" ht="12" customHeight="1" x14ac:dyDescent="0.25">
      <c r="A137" s="59" t="s">
        <v>159</v>
      </c>
      <c r="B137" s="297">
        <v>0.17893837983201569</v>
      </c>
      <c r="C137" s="297">
        <v>0.43737125170750679</v>
      </c>
      <c r="D137" s="297">
        <v>0.26142786133858048</v>
      </c>
      <c r="E137" s="297">
        <v>8.5948372874988188E-2</v>
      </c>
      <c r="F137" s="297">
        <v>8.9550906776990902E-2</v>
      </c>
      <c r="G137" s="297">
        <v>7.7048629895178147E-2</v>
      </c>
      <c r="H137" s="297">
        <v>7.8454344680418273E-2</v>
      </c>
      <c r="I137" s="297">
        <v>6.4992291449806769E-2</v>
      </c>
      <c r="J137" s="297">
        <v>5.1889555625120883E-2</v>
      </c>
      <c r="K137" s="297">
        <v>4.9310778222812643E-2</v>
      </c>
      <c r="L137" s="297">
        <v>4.1305857233321558E-2</v>
      </c>
      <c r="M137" s="297">
        <v>4.0636950198430333E-2</v>
      </c>
      <c r="N137" s="297">
        <v>1.5873796245793732E-2</v>
      </c>
      <c r="O137" s="297">
        <v>3.3569006802398937E-2</v>
      </c>
      <c r="P137" s="297">
        <v>3.7263421443398587E-2</v>
      </c>
      <c r="Q137" s="297">
        <v>2.1825355213609642E-3</v>
      </c>
      <c r="R137" s="297">
        <v>3.1058393096814471E-3</v>
      </c>
      <c r="S137" s="297">
        <v>3.0847467222906619E-3</v>
      </c>
      <c r="T137" s="297">
        <v>1.3952831907926049E-2</v>
      </c>
      <c r="U137" s="297">
        <v>1.1749702904991669E-2</v>
      </c>
      <c r="V137" s="297">
        <v>3.9955702244408291E-3</v>
      </c>
      <c r="W137" s="297">
        <v>3.2288670746179588E-3</v>
      </c>
      <c r="X137" s="297">
        <v>6.2888052637574696E-3</v>
      </c>
      <c r="Y137" s="297">
        <v>6.1434187456059141E-3</v>
      </c>
      <c r="DA137" s="71" t="s">
        <v>769</v>
      </c>
    </row>
    <row r="138" spans="1:105" ht="12" customHeight="1" x14ac:dyDescent="0.25">
      <c r="A138" s="59" t="s">
        <v>32</v>
      </c>
      <c r="B138" s="297">
        <v>0.77625463092625568</v>
      </c>
      <c r="C138" s="297">
        <v>0.59458272923242461</v>
      </c>
      <c r="D138" s="297">
        <v>0.5887203894184394</v>
      </c>
      <c r="E138" s="297">
        <v>0.58010457910209501</v>
      </c>
      <c r="F138" s="297">
        <v>0.60172044528885116</v>
      </c>
      <c r="G138" s="297">
        <v>0.50403435189346668</v>
      </c>
      <c r="H138" s="297">
        <v>0.48616630422186391</v>
      </c>
      <c r="I138" s="297">
        <v>0.4358608513261692</v>
      </c>
      <c r="J138" s="297">
        <v>0.46327228658477598</v>
      </c>
      <c r="K138" s="297">
        <v>0.37025745521542519</v>
      </c>
      <c r="L138" s="297">
        <v>0.42581117236913729</v>
      </c>
      <c r="M138" s="297">
        <v>0.50148874975961177</v>
      </c>
      <c r="N138" s="297">
        <v>0.46443967605024522</v>
      </c>
      <c r="O138" s="297">
        <v>0.50895963534608923</v>
      </c>
      <c r="P138" s="297">
        <v>0.4223318447604808</v>
      </c>
      <c r="Q138" s="297">
        <v>0.34485580375784841</v>
      </c>
      <c r="R138" s="297">
        <v>0.15301054866776079</v>
      </c>
      <c r="S138" s="297">
        <v>8.6838272552374904E-2</v>
      </c>
      <c r="T138" s="297">
        <v>3.281633824717578E-2</v>
      </c>
      <c r="U138" s="297">
        <v>3.6236811949337519E-2</v>
      </c>
      <c r="V138" s="297">
        <v>2.979928903188224E-3</v>
      </c>
      <c r="W138" s="297">
        <v>4.7379127165439461E-3</v>
      </c>
      <c r="X138" s="297">
        <v>3.9262014748800292E-3</v>
      </c>
      <c r="Y138" s="297">
        <v>1.4764127235136601E-3</v>
      </c>
      <c r="DA138" s="71" t="s">
        <v>770</v>
      </c>
    </row>
    <row r="139" spans="1:105" ht="12" customHeight="1" x14ac:dyDescent="0.25">
      <c r="A139" s="59" t="s">
        <v>35</v>
      </c>
      <c r="B139" s="297">
        <v>5.2254651105649286</v>
      </c>
      <c r="C139" s="297">
        <v>5.7444290394631583</v>
      </c>
      <c r="D139" s="297">
        <v>5.8812940352956762</v>
      </c>
      <c r="E139" s="297">
        <v>6.1373061951052961</v>
      </c>
      <c r="F139" s="297">
        <v>6.8370321019381164</v>
      </c>
      <c r="G139" s="297">
        <v>6.9752770481132602</v>
      </c>
      <c r="H139" s="297">
        <v>7.2470584316545716</v>
      </c>
      <c r="I139" s="297">
        <v>8.7192028809209088</v>
      </c>
      <c r="J139" s="297">
        <v>9.6104795695626617</v>
      </c>
      <c r="K139" s="297">
        <v>8.0897311335523661</v>
      </c>
      <c r="L139" s="297">
        <v>8.3479641620028211</v>
      </c>
      <c r="M139" s="297">
        <v>8.5629770106827916</v>
      </c>
      <c r="N139" s="297">
        <v>8.3936743616668767</v>
      </c>
      <c r="O139" s="297">
        <v>8.5386340583005875</v>
      </c>
      <c r="P139" s="297">
        <v>8.6048093989846581</v>
      </c>
      <c r="Q139" s="297">
        <v>9.0732438463912679</v>
      </c>
      <c r="R139" s="297">
        <v>10.187634825541821</v>
      </c>
      <c r="S139" s="297">
        <v>10.25421849023803</v>
      </c>
      <c r="T139" s="297">
        <v>12.049232062154619</v>
      </c>
      <c r="U139" s="297">
        <v>11.18690522236102</v>
      </c>
      <c r="V139" s="297">
        <v>10.287048136616789</v>
      </c>
      <c r="W139" s="297">
        <v>11.26555397022898</v>
      </c>
      <c r="X139" s="297">
        <v>11.07697588988132</v>
      </c>
      <c r="Y139" s="297">
        <v>10.081313680162189</v>
      </c>
      <c r="DA139" s="71" t="s">
        <v>771</v>
      </c>
    </row>
    <row r="140" spans="1:105" ht="12" customHeight="1" x14ac:dyDescent="0.25">
      <c r="A140" s="60" t="s">
        <v>621</v>
      </c>
      <c r="B140" s="262">
        <v>7.5501281958968756</v>
      </c>
      <c r="C140" s="262">
        <v>7.2202371531577221</v>
      </c>
      <c r="D140" s="262">
        <v>7.4169232267354612</v>
      </c>
      <c r="E140" s="262">
        <v>7.8083990890394297</v>
      </c>
      <c r="F140" s="262">
        <v>8.946636105285382</v>
      </c>
      <c r="G140" s="262">
        <v>9.1591818552647393</v>
      </c>
      <c r="H140" s="262">
        <v>9.6199517002591595</v>
      </c>
      <c r="I140" s="262">
        <v>10.42700059522026</v>
      </c>
      <c r="J140" s="262">
        <v>10.64506939627211</v>
      </c>
      <c r="K140" s="262">
        <v>8.8127655350498024</v>
      </c>
      <c r="L140" s="262">
        <v>9.5388071999223261</v>
      </c>
      <c r="M140" s="262">
        <v>10.760397138567519</v>
      </c>
      <c r="N140" s="262">
        <v>11.07099272010498</v>
      </c>
      <c r="O140" s="262">
        <v>9.8940409301933769</v>
      </c>
      <c r="P140" s="262">
        <v>10.238525455244019</v>
      </c>
      <c r="Q140" s="262">
        <v>9.7768697259539845</v>
      </c>
      <c r="R140" s="262">
        <v>11.014136985241629</v>
      </c>
      <c r="S140" s="262">
        <v>11.454737095754</v>
      </c>
      <c r="T140" s="262">
        <v>11.98460412540328</v>
      </c>
      <c r="U140" s="262">
        <v>12.346613184515419</v>
      </c>
      <c r="V140" s="262">
        <v>11.77044715366892</v>
      </c>
      <c r="W140" s="262">
        <v>13.36905323135554</v>
      </c>
      <c r="X140" s="262">
        <v>11.944474514486521</v>
      </c>
      <c r="Y140" s="262">
        <v>10.62947660393867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7.0006026053175461</v>
      </c>
      <c r="C141" s="261">
        <f t="shared" si="2"/>
        <v>7.1221041832375969</v>
      </c>
      <c r="D141" s="261">
        <f t="shared" si="2"/>
        <v>7.2187791685137483</v>
      </c>
      <c r="E141" s="261">
        <f t="shared" si="2"/>
        <v>7.5306422806351687</v>
      </c>
      <c r="F141" s="261">
        <f t="shared" si="2"/>
        <v>8.4803765082655289</v>
      </c>
      <c r="G141" s="261">
        <f t="shared" si="2"/>
        <v>8.6163617222362223</v>
      </c>
      <c r="H141" s="261">
        <f t="shared" si="2"/>
        <v>8.9861115327671932</v>
      </c>
      <c r="I141" s="261">
        <f t="shared" si="2"/>
        <v>10.115411417431359</v>
      </c>
      <c r="J141" s="261">
        <f t="shared" si="2"/>
        <v>10.754418822528553</v>
      </c>
      <c r="K141" s="261">
        <f t="shared" si="2"/>
        <v>9.2631290473894161</v>
      </c>
      <c r="L141" s="261">
        <f t="shared" si="2"/>
        <v>9.7236595275662943</v>
      </c>
      <c r="M141" s="261">
        <f t="shared" si="2"/>
        <v>10.330994952115987</v>
      </c>
      <c r="N141" s="261">
        <f t="shared" si="2"/>
        <v>10.337418827885278</v>
      </c>
      <c r="O141" s="261">
        <f t="shared" si="2"/>
        <v>11.174913895878165</v>
      </c>
      <c r="P141" s="261">
        <f t="shared" si="2"/>
        <v>9.7997896320654228</v>
      </c>
      <c r="Q141" s="261">
        <f t="shared" si="2"/>
        <v>9.838711594327096</v>
      </c>
      <c r="R141" s="261">
        <f t="shared" si="2"/>
        <v>10.930528497742651</v>
      </c>
      <c r="S141" s="261">
        <f t="shared" si="2"/>
        <v>11.058220636037172</v>
      </c>
      <c r="T141" s="261">
        <f t="shared" si="2"/>
        <v>12.049214034296735</v>
      </c>
      <c r="U141" s="261">
        <f t="shared" si="2"/>
        <v>11.61500464268301</v>
      </c>
      <c r="V141" s="261">
        <f t="shared" si="2"/>
        <v>11.018671284671015</v>
      </c>
      <c r="W141" s="261">
        <f t="shared" si="2"/>
        <v>12.176886278815708</v>
      </c>
      <c r="X141" s="261">
        <f t="shared" si="2"/>
        <v>11.524377030369266</v>
      </c>
      <c r="Y141" s="261">
        <f t="shared" si="2"/>
        <v>10.624462583199067</v>
      </c>
      <c r="DA141" s="70"/>
    </row>
    <row r="142" spans="1:105" ht="12" customHeight="1" x14ac:dyDescent="0.25">
      <c r="A142" s="60" t="s">
        <v>624</v>
      </c>
      <c r="B142" s="262">
        <v>0.93168401617285024</v>
      </c>
      <c r="C142" s="262">
        <v>1.0350004282247209</v>
      </c>
      <c r="D142" s="262">
        <v>1.02762207390154</v>
      </c>
      <c r="E142" s="262">
        <v>1.0519828873245911</v>
      </c>
      <c r="F142" s="262">
        <v>1.145634668657979</v>
      </c>
      <c r="G142" s="262">
        <v>1.149125344525209</v>
      </c>
      <c r="H142" s="262">
        <v>1.191703890465059</v>
      </c>
      <c r="I142" s="262">
        <v>1.4055796708379951</v>
      </c>
      <c r="J142" s="262">
        <v>1.51431936601335</v>
      </c>
      <c r="K142" s="262">
        <v>1.26860761223226</v>
      </c>
      <c r="L142" s="262">
        <v>1.298572810450626</v>
      </c>
      <c r="M142" s="262">
        <v>1.3363731934956029</v>
      </c>
      <c r="N142" s="262">
        <v>1.3041682017244061</v>
      </c>
      <c r="O142" s="262">
        <v>1.331745648042812</v>
      </c>
      <c r="P142" s="262">
        <v>1.334124181435514</v>
      </c>
      <c r="Q142" s="262">
        <v>1.392017900114938</v>
      </c>
      <c r="R142" s="262">
        <v>1.5391603588056979</v>
      </c>
      <c r="S142" s="262">
        <v>1.5421579609810421</v>
      </c>
      <c r="T142" s="262">
        <v>1.827118777527168</v>
      </c>
      <c r="U142" s="262">
        <v>1.705623786175962</v>
      </c>
      <c r="V142" s="262">
        <v>1.577391229701373</v>
      </c>
      <c r="W142" s="262">
        <v>1.727178962993001</v>
      </c>
      <c r="X142" s="262">
        <v>1.6944208759963479</v>
      </c>
      <c r="Y142" s="262">
        <v>1.547242093850407</v>
      </c>
      <c r="DA142" s="72" t="s">
        <v>773</v>
      </c>
    </row>
    <row r="143" spans="1:105" ht="12" customHeight="1" x14ac:dyDescent="0.25">
      <c r="A143" s="59" t="s">
        <v>31</v>
      </c>
      <c r="B143" s="230">
        <v>6.4729395545659624E-2</v>
      </c>
      <c r="C143" s="230">
        <v>6.2085669383782273E-2</v>
      </c>
      <c r="D143" s="230">
        <v>6.1791126634876688E-2</v>
      </c>
      <c r="E143" s="230">
        <v>7.5985954873888359E-2</v>
      </c>
      <c r="F143" s="230">
        <v>6.3114316239549481E-2</v>
      </c>
      <c r="G143" s="230">
        <v>5.5805459520313717E-2</v>
      </c>
      <c r="H143" s="230">
        <v>5.9332563207922649E-2</v>
      </c>
      <c r="I143" s="230">
        <v>5.7916361338670418E-2</v>
      </c>
      <c r="J143" s="230">
        <v>3.1510297225829029E-2</v>
      </c>
      <c r="K143" s="230">
        <v>2.118181941283629E-2</v>
      </c>
      <c r="L143" s="230">
        <v>9.3715648087804963E-3</v>
      </c>
      <c r="M143" s="230">
        <v>1.0284356470322111E-2</v>
      </c>
      <c r="N143" s="230">
        <v>1.114332553898903E-2</v>
      </c>
      <c r="O143" s="230">
        <v>8.8277281003113217E-3</v>
      </c>
      <c r="P143" s="230">
        <v>8.2074806873611867E-3</v>
      </c>
      <c r="Q143" s="230">
        <v>6.9768692992679057E-3</v>
      </c>
      <c r="R143" s="230">
        <v>5.3639612752180293E-3</v>
      </c>
      <c r="S143" s="230">
        <v>4.6115607648993017E-3</v>
      </c>
      <c r="T143" s="230">
        <v>2.5012667572451689E-2</v>
      </c>
      <c r="U143" s="230">
        <v>3.2295510064472087E-2</v>
      </c>
      <c r="V143" s="230">
        <v>4.2418344556225937E-2</v>
      </c>
      <c r="W143" s="230">
        <v>4.6245019633298648E-2</v>
      </c>
      <c r="X143" s="230">
        <v>4.1210270822530093E-2</v>
      </c>
      <c r="Y143" s="230">
        <v>4.2759574302750951E-2</v>
      </c>
      <c r="DA143" s="71" t="s">
        <v>774</v>
      </c>
    </row>
    <row r="144" spans="1:105" ht="12" customHeight="1" x14ac:dyDescent="0.25">
      <c r="A144" s="59" t="s">
        <v>159</v>
      </c>
      <c r="B144" s="230">
        <v>2.8704639740271331E-2</v>
      </c>
      <c r="C144" s="230">
        <v>6.8835116929729434E-2</v>
      </c>
      <c r="D144" s="230">
        <v>4.1104761571069577E-2</v>
      </c>
      <c r="E144" s="230">
        <v>1.3479337436511481E-2</v>
      </c>
      <c r="F144" s="230">
        <v>1.3995454763430429E-2</v>
      </c>
      <c r="G144" s="230">
        <v>1.1944825440984141E-2</v>
      </c>
      <c r="H144" s="230">
        <v>1.212740365450583E-2</v>
      </c>
      <c r="I144" s="230">
        <v>9.971058801457924E-3</v>
      </c>
      <c r="J144" s="230">
        <v>7.9630888304309585E-3</v>
      </c>
      <c r="K144" s="230">
        <v>7.5575893681224101E-3</v>
      </c>
      <c r="L144" s="230">
        <v>6.3475800010488869E-3</v>
      </c>
      <c r="M144" s="230">
        <v>6.2634383962261418E-3</v>
      </c>
      <c r="N144" s="230">
        <v>2.440703476559258E-3</v>
      </c>
      <c r="O144" s="230">
        <v>5.1805866375648846E-3</v>
      </c>
      <c r="P144" s="230">
        <v>5.7171692307461663E-3</v>
      </c>
      <c r="Q144" s="230">
        <v>3.3308641611839442E-4</v>
      </c>
      <c r="R144" s="230">
        <v>4.6745622336640761E-4</v>
      </c>
      <c r="S144" s="230">
        <v>4.6239650996630601E-4</v>
      </c>
      <c r="T144" s="230">
        <v>2.0843984282144811E-3</v>
      </c>
      <c r="U144" s="230">
        <v>1.755667108062519E-3</v>
      </c>
      <c r="V144" s="230">
        <v>5.9596403726600174E-4</v>
      </c>
      <c r="W144" s="230">
        <v>4.816413931019169E-4</v>
      </c>
      <c r="X144" s="230">
        <v>9.3805569404752803E-4</v>
      </c>
      <c r="Y144" s="230">
        <v>9.1625332553099226E-4</v>
      </c>
      <c r="DA144" s="71" t="s">
        <v>775</v>
      </c>
    </row>
    <row r="145" spans="1:105" ht="12" customHeight="1" x14ac:dyDescent="0.25">
      <c r="A145" s="59" t="s">
        <v>35</v>
      </c>
      <c r="B145" s="230">
        <v>0.83824998088691927</v>
      </c>
      <c r="C145" s="230">
        <v>0.90407964191120926</v>
      </c>
      <c r="D145" s="230">
        <v>0.92472618569559406</v>
      </c>
      <c r="E145" s="230">
        <v>0.96251759501419143</v>
      </c>
      <c r="F145" s="230">
        <v>1.068524897654999</v>
      </c>
      <c r="G145" s="230">
        <v>1.081375059563912</v>
      </c>
      <c r="H145" s="230">
        <v>1.1202439236026309</v>
      </c>
      <c r="I145" s="230">
        <v>1.337692250697867</v>
      </c>
      <c r="J145" s="230">
        <v>1.4748459799570901</v>
      </c>
      <c r="K145" s="230">
        <v>1.2398682034513011</v>
      </c>
      <c r="L145" s="230">
        <v>1.2828536656407961</v>
      </c>
      <c r="M145" s="230">
        <v>1.3198253986290549</v>
      </c>
      <c r="N145" s="230">
        <v>1.2905841727088581</v>
      </c>
      <c r="O145" s="230">
        <v>1.317737333304936</v>
      </c>
      <c r="P145" s="230">
        <v>1.320199531517406</v>
      </c>
      <c r="Q145" s="230">
        <v>1.3847079443995509</v>
      </c>
      <c r="R145" s="230">
        <v>1.5333289413071141</v>
      </c>
      <c r="S145" s="230">
        <v>1.5370840037061759</v>
      </c>
      <c r="T145" s="230">
        <v>1.800021711526502</v>
      </c>
      <c r="U145" s="230">
        <v>1.671572609003428</v>
      </c>
      <c r="V145" s="230">
        <v>1.534376921107881</v>
      </c>
      <c r="W145" s="230">
        <v>1.6804523019666</v>
      </c>
      <c r="X145" s="230">
        <v>1.652272549479771</v>
      </c>
      <c r="Y145" s="230">
        <v>1.503566266222125</v>
      </c>
      <c r="DA145" s="71" t="s">
        <v>776</v>
      </c>
    </row>
    <row r="146" spans="1:105" ht="12" customHeight="1" x14ac:dyDescent="0.25">
      <c r="A146" s="60" t="s">
        <v>629</v>
      </c>
      <c r="B146" s="262">
        <v>4.8577546674665104</v>
      </c>
      <c r="C146" s="262">
        <v>4.9507559343509842</v>
      </c>
      <c r="D146" s="262">
        <v>5.0249812353718477</v>
      </c>
      <c r="E146" s="262">
        <v>5.2540632475150044</v>
      </c>
      <c r="F146" s="262">
        <v>5.9365176852926007</v>
      </c>
      <c r="G146" s="262">
        <v>6.0472912262890102</v>
      </c>
      <c r="H146" s="262">
        <v>6.30736396255279</v>
      </c>
      <c r="I146" s="262">
        <v>7.1101307091546051</v>
      </c>
      <c r="J146" s="262">
        <v>7.6064829765240169</v>
      </c>
      <c r="K146" s="262">
        <v>6.6438377608801318</v>
      </c>
      <c r="L146" s="262">
        <v>6.9592330616867804</v>
      </c>
      <c r="M146" s="262">
        <v>7.3361044666669866</v>
      </c>
      <c r="N146" s="262">
        <v>7.3310106576919196</v>
      </c>
      <c r="O146" s="262">
        <v>8.3162557438044953</v>
      </c>
      <c r="P146" s="262">
        <v>6.8948117707056138</v>
      </c>
      <c r="Q146" s="262">
        <v>6.9546022867633779</v>
      </c>
      <c r="R146" s="262">
        <v>7.7336433291851581</v>
      </c>
      <c r="S146" s="262">
        <v>7.7990236658615339</v>
      </c>
      <c r="T146" s="262">
        <v>8.4317282426315376</v>
      </c>
      <c r="U146" s="262">
        <v>8.0645220682209349</v>
      </c>
      <c r="V146" s="262">
        <v>7.6856449861082634</v>
      </c>
      <c r="W146" s="262">
        <v>8.4554817023184281</v>
      </c>
      <c r="X146" s="262">
        <v>8.0482850959141778</v>
      </c>
      <c r="Y146" s="262">
        <v>7.4918990762545707</v>
      </c>
      <c r="DA146" s="72" t="s">
        <v>777</v>
      </c>
    </row>
    <row r="147" spans="1:105" ht="12" customHeight="1" x14ac:dyDescent="0.25">
      <c r="A147" s="64" t="s">
        <v>28</v>
      </c>
      <c r="B147" s="229">
        <v>0.32909660214962688</v>
      </c>
      <c r="C147" s="229">
        <v>0.16012031643017199</v>
      </c>
      <c r="D147" s="229">
        <v>0.31694014390692993</v>
      </c>
      <c r="E147" s="229">
        <v>0.2639020220062282</v>
      </c>
      <c r="F147" s="229">
        <v>0.32485830974007629</v>
      </c>
      <c r="G147" s="229">
        <v>0.24980905164492759</v>
      </c>
      <c r="H147" s="229">
        <v>0.23873354667584459</v>
      </c>
      <c r="I147" s="229">
        <v>0.2689345280916941</v>
      </c>
      <c r="J147" s="229">
        <v>0.27010606800125708</v>
      </c>
      <c r="K147" s="229">
        <v>0.27617252540949611</v>
      </c>
      <c r="L147" s="229">
        <v>0.20708020227178969</v>
      </c>
      <c r="M147" s="229">
        <v>0.2313455218559034</v>
      </c>
      <c r="N147" s="229">
        <v>0.22321652719059121</v>
      </c>
      <c r="O147" s="229">
        <v>0.18111364928527701</v>
      </c>
      <c r="P147" s="229">
        <v>0.26635332365671838</v>
      </c>
      <c r="Q147" s="229">
        <v>0.2212656512912822</v>
      </c>
      <c r="R147" s="229">
        <v>0.2317546783947268</v>
      </c>
      <c r="S147" s="229">
        <v>0.17005456601023239</v>
      </c>
      <c r="T147" s="229">
        <v>0.15699025189910981</v>
      </c>
      <c r="U147" s="229">
        <v>0.26165643689361512</v>
      </c>
      <c r="V147" s="229">
        <v>0.26293241767030678</v>
      </c>
      <c r="W147" s="229">
        <v>0.1124809619207201</v>
      </c>
      <c r="X147" s="229">
        <v>0.22684324695958269</v>
      </c>
      <c r="Y147" s="229">
        <v>0.26996964953799479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0.24765447589865</v>
      </c>
      <c r="C149" s="229">
        <v>0.24051971211418269</v>
      </c>
      <c r="D149" s="229">
        <v>0.23410655385138629</v>
      </c>
      <c r="E149" s="229">
        <v>0.29223875612555322</v>
      </c>
      <c r="F149" s="229">
        <v>0.24382851325987659</v>
      </c>
      <c r="G149" s="229">
        <v>0.22016817723754001</v>
      </c>
      <c r="H149" s="229">
        <v>0.2368564632774437</v>
      </c>
      <c r="I149" s="229">
        <v>0.22679786992435991</v>
      </c>
      <c r="J149" s="229">
        <v>0.1188541776819468</v>
      </c>
      <c r="K149" s="229">
        <v>7.4474969445529643E-2</v>
      </c>
      <c r="L149" s="229">
        <v>3.3934439534516248E-2</v>
      </c>
      <c r="M149" s="229">
        <v>3.9322477005225412E-2</v>
      </c>
      <c r="N149" s="229">
        <v>4.3607127715125961E-2</v>
      </c>
      <c r="O149" s="229">
        <v>2.316394147390444E-2</v>
      </c>
      <c r="P149" s="229">
        <v>3.0445887324486779E-2</v>
      </c>
      <c r="Q149" s="229">
        <v>2.5086541838088589E-2</v>
      </c>
      <c r="R149" s="229">
        <v>1.981798442940887E-2</v>
      </c>
      <c r="S149" s="229">
        <v>1.7542707285769961E-2</v>
      </c>
      <c r="T149" s="229">
        <v>0.10022633113705499</v>
      </c>
      <c r="U149" s="229">
        <v>0.13366321151352151</v>
      </c>
      <c r="V149" s="229">
        <v>0.17609061495220499</v>
      </c>
      <c r="W149" s="229">
        <v>0.20227635986688339</v>
      </c>
      <c r="X149" s="229">
        <v>0.16810768034256129</v>
      </c>
      <c r="Y149" s="229">
        <v>0.16489767258311969</v>
      </c>
      <c r="DA149" s="73" t="s">
        <v>780</v>
      </c>
    </row>
    <row r="150" spans="1:105" ht="12" customHeight="1" x14ac:dyDescent="0.25">
      <c r="A150" s="64" t="s">
        <v>159</v>
      </c>
      <c r="B150" s="229">
        <v>0.111912370154298</v>
      </c>
      <c r="C150" s="229">
        <v>0.27173821923247971</v>
      </c>
      <c r="D150" s="229">
        <v>0.15869416361202671</v>
      </c>
      <c r="E150" s="229">
        <v>5.2826810927999429E-2</v>
      </c>
      <c r="F150" s="229">
        <v>5.5096623782917381E-2</v>
      </c>
      <c r="G150" s="229">
        <v>4.8021865700429468E-2</v>
      </c>
      <c r="H150" s="229">
        <v>4.9333431599266828E-2</v>
      </c>
      <c r="I150" s="229">
        <v>3.9788754327149123E-2</v>
      </c>
      <c r="J150" s="229">
        <v>3.0607289785510489E-2</v>
      </c>
      <c r="K150" s="229">
        <v>2.707769718120796E-2</v>
      </c>
      <c r="L150" s="229">
        <v>2.3421683827814569E-2</v>
      </c>
      <c r="M150" s="229">
        <v>2.440382595642571E-2</v>
      </c>
      <c r="N150" s="229">
        <v>9.7328279555029991E-3</v>
      </c>
      <c r="O150" s="229">
        <v>1.3852361445145E-2</v>
      </c>
      <c r="P150" s="229">
        <v>2.1611314182189881E-2</v>
      </c>
      <c r="Q150" s="229">
        <v>1.2204457962388721E-3</v>
      </c>
      <c r="R150" s="229">
        <v>1.75993309498973E-3</v>
      </c>
      <c r="S150" s="229">
        <v>1.79373060658218E-3</v>
      </c>
      <c r="T150" s="229">
        <v>8.5110652850906802E-3</v>
      </c>
      <c r="U150" s="229">
        <v>7.4039818381294933E-3</v>
      </c>
      <c r="V150" s="229">
        <v>2.5210642346194761E-3</v>
      </c>
      <c r="W150" s="229">
        <v>2.146769064345E-3</v>
      </c>
      <c r="X150" s="229">
        <v>3.899348701779617E-3</v>
      </c>
      <c r="Y150" s="229">
        <v>3.60062655411225E-3</v>
      </c>
      <c r="DA150" s="73" t="s">
        <v>781</v>
      </c>
    </row>
    <row r="151" spans="1:105" ht="12" customHeight="1" x14ac:dyDescent="0.25">
      <c r="A151" s="64" t="s">
        <v>32</v>
      </c>
      <c r="B151" s="229">
        <v>0.47066964124065869</v>
      </c>
      <c r="C151" s="229">
        <v>0.35813780818822732</v>
      </c>
      <c r="D151" s="229">
        <v>0.34646195496395032</v>
      </c>
      <c r="E151" s="229">
        <v>0.34566898778910232</v>
      </c>
      <c r="F151" s="229">
        <v>0.3589113208306286</v>
      </c>
      <c r="G151" s="229">
        <v>0.30455913797782258</v>
      </c>
      <c r="H151" s="229">
        <v>0.2963784151297964</v>
      </c>
      <c r="I151" s="229">
        <v>0.25869244536283248</v>
      </c>
      <c r="J151" s="229">
        <v>0.26492237191774548</v>
      </c>
      <c r="K151" s="229">
        <v>0.1971110957119441</v>
      </c>
      <c r="L151" s="229">
        <v>0.23407817156655189</v>
      </c>
      <c r="M151" s="229">
        <v>0.29196809533259299</v>
      </c>
      <c r="N151" s="229">
        <v>0.27607364439907028</v>
      </c>
      <c r="O151" s="229">
        <v>0.20361325807328601</v>
      </c>
      <c r="P151" s="229">
        <v>0.2374595650475769</v>
      </c>
      <c r="Q151" s="229">
        <v>0.18695285608078191</v>
      </c>
      <c r="R151" s="229">
        <v>8.4057397169177178E-2</v>
      </c>
      <c r="S151" s="229">
        <v>4.9025598197834253E-2</v>
      </c>
      <c r="T151" s="229">
        <v>1.9406582766550839E-2</v>
      </c>
      <c r="U151" s="229">
        <v>2.22012137050831E-2</v>
      </c>
      <c r="V151" s="229">
        <v>1.822839519400256E-3</v>
      </c>
      <c r="W151" s="229">
        <v>3.053933721095063E-3</v>
      </c>
      <c r="X151" s="229">
        <v>2.360118987457156E-3</v>
      </c>
      <c r="Y151" s="229">
        <v>8.3890567145016438E-4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1.7033671433751101E-2</v>
      </c>
      <c r="H152" s="229">
        <v>3.1320981366265037E-2</v>
      </c>
      <c r="I152" s="229">
        <v>2.18089726415133E-2</v>
      </c>
      <c r="J152" s="229">
        <v>3.073125780096881E-2</v>
      </c>
      <c r="K152" s="229">
        <v>2.283630746740185E-2</v>
      </c>
      <c r="L152" s="229">
        <v>1.8116973774876661E-2</v>
      </c>
      <c r="M152" s="229">
        <v>3.4368078962598733E-2</v>
      </c>
      <c r="N152" s="229">
        <v>2.8935610109383159E-2</v>
      </c>
      <c r="O152" s="229">
        <v>2.2504887041616829E-2</v>
      </c>
      <c r="P152" s="229">
        <v>2.1828385705850311E-2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3.199437197331267</v>
      </c>
      <c r="C153" s="229">
        <v>3.493987966637667</v>
      </c>
      <c r="D153" s="229">
        <v>3.4950711534327721</v>
      </c>
      <c r="E153" s="229">
        <v>3.6929086950407122</v>
      </c>
      <c r="F153" s="229">
        <v>4.1180978593677677</v>
      </c>
      <c r="G153" s="229">
        <v>4.2560783554247177</v>
      </c>
      <c r="H153" s="229">
        <v>4.461286704185647</v>
      </c>
      <c r="I153" s="229">
        <v>5.2257583252485924</v>
      </c>
      <c r="J153" s="229">
        <v>5.5496299872932564</v>
      </c>
      <c r="K153" s="229">
        <v>4.3488857936081784</v>
      </c>
      <c r="L153" s="229">
        <v>4.6340540493739564</v>
      </c>
      <c r="M153" s="229">
        <v>5.0342599238276442</v>
      </c>
      <c r="N153" s="229">
        <v>5.038304437446369</v>
      </c>
      <c r="O153" s="229">
        <v>3.4494334352433271</v>
      </c>
      <c r="P153" s="229">
        <v>4.8855532155021946</v>
      </c>
      <c r="Q153" s="229">
        <v>4.9669959107420718</v>
      </c>
      <c r="R153" s="229">
        <v>5.6515111604232411</v>
      </c>
      <c r="S153" s="229">
        <v>5.8208122026667324</v>
      </c>
      <c r="T153" s="229">
        <v>7.1954005132873693</v>
      </c>
      <c r="U153" s="229">
        <v>6.9100676371312444</v>
      </c>
      <c r="V153" s="229">
        <v>6.3543328448335394</v>
      </c>
      <c r="W153" s="229">
        <v>7.3326635580811166</v>
      </c>
      <c r="X153" s="229">
        <v>6.723868048743797</v>
      </c>
      <c r="Y153" s="229">
        <v>5.7844108753671648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5.6106747904870358E-2</v>
      </c>
      <c r="O155" s="229">
        <v>3.6235374487132819</v>
      </c>
      <c r="P155" s="229">
        <v>1.05643053790235</v>
      </c>
      <c r="Q155" s="229">
        <v>1.1149561491070441</v>
      </c>
      <c r="R155" s="229">
        <v>1.2435400512551289</v>
      </c>
      <c r="S155" s="229">
        <v>1.264837693590753</v>
      </c>
      <c r="T155" s="229">
        <v>0.30233322753256181</v>
      </c>
      <c r="U155" s="229">
        <v>3.7857263159923031E-4</v>
      </c>
      <c r="V155" s="229">
        <v>0.35556893547968088</v>
      </c>
      <c r="W155" s="229">
        <v>0.2395135378316364</v>
      </c>
      <c r="X155" s="229">
        <v>0.28644584480196278</v>
      </c>
      <c r="Y155" s="229">
        <v>0.26626231482079782</v>
      </c>
      <c r="DA155" s="73" t="s">
        <v>786</v>
      </c>
    </row>
    <row r="156" spans="1:105" ht="12" customHeight="1" x14ac:dyDescent="0.25">
      <c r="A156" s="64" t="s">
        <v>39</v>
      </c>
      <c r="B156" s="229">
        <v>0.49898438069200962</v>
      </c>
      <c r="C156" s="229">
        <v>0.426251911748256</v>
      </c>
      <c r="D156" s="229">
        <v>0.47370726560478249</v>
      </c>
      <c r="E156" s="229">
        <v>0.60651797562540899</v>
      </c>
      <c r="F156" s="229">
        <v>0.83572505831133337</v>
      </c>
      <c r="G156" s="229">
        <v>0.95162096686982134</v>
      </c>
      <c r="H156" s="229">
        <v>0.9934544203185266</v>
      </c>
      <c r="I156" s="229">
        <v>1.068349813558465</v>
      </c>
      <c r="J156" s="229">
        <v>1.341631824043332</v>
      </c>
      <c r="K156" s="229">
        <v>1.6972793720563739</v>
      </c>
      <c r="L156" s="229">
        <v>1.808547541337276</v>
      </c>
      <c r="M156" s="229">
        <v>1.680436543726596</v>
      </c>
      <c r="N156" s="229">
        <v>1.6550337349710069</v>
      </c>
      <c r="O156" s="229">
        <v>0.79903676252865841</v>
      </c>
      <c r="P156" s="229">
        <v>0.37512954138424492</v>
      </c>
      <c r="Q156" s="229">
        <v>0.43812473190786982</v>
      </c>
      <c r="R156" s="229">
        <v>0.50120212441848522</v>
      </c>
      <c r="S156" s="229">
        <v>0.47495716750362971</v>
      </c>
      <c r="T156" s="229">
        <v>0.64886027072380137</v>
      </c>
      <c r="U156" s="229">
        <v>0.72915101450774289</v>
      </c>
      <c r="V156" s="229">
        <v>0.53237626941851113</v>
      </c>
      <c r="W156" s="229">
        <v>0.56334658183263175</v>
      </c>
      <c r="X156" s="229">
        <v>0.63676080737703766</v>
      </c>
      <c r="Y156" s="229">
        <v>1.001919031719932</v>
      </c>
      <c r="DA156" s="73" t="s">
        <v>787</v>
      </c>
    </row>
    <row r="157" spans="1:105" ht="12" customHeight="1" x14ac:dyDescent="0.25">
      <c r="A157" s="61" t="s">
        <v>641</v>
      </c>
      <c r="B157" s="263">
        <v>1.2111639216781851</v>
      </c>
      <c r="C157" s="263">
        <v>1.136347820661892</v>
      </c>
      <c r="D157" s="263">
        <v>1.166175859240361</v>
      </c>
      <c r="E157" s="263">
        <v>1.224596145795573</v>
      </c>
      <c r="F157" s="263">
        <v>1.3982241543149501</v>
      </c>
      <c r="G157" s="263">
        <v>1.4199451514220029</v>
      </c>
      <c r="H157" s="263">
        <v>1.487043679749344</v>
      </c>
      <c r="I157" s="263">
        <v>1.599701037438759</v>
      </c>
      <c r="J157" s="263">
        <v>1.633616479991187</v>
      </c>
      <c r="K157" s="263">
        <v>1.3506836742770241</v>
      </c>
      <c r="L157" s="263">
        <v>1.465853655428887</v>
      </c>
      <c r="M157" s="263">
        <v>1.658517291953397</v>
      </c>
      <c r="N157" s="263">
        <v>1.7022399684689511</v>
      </c>
      <c r="O157" s="263">
        <v>1.526912504030858</v>
      </c>
      <c r="P157" s="263">
        <v>1.570853679924294</v>
      </c>
      <c r="Q157" s="263">
        <v>1.492091407448781</v>
      </c>
      <c r="R157" s="263">
        <v>1.657724809751796</v>
      </c>
      <c r="S157" s="263">
        <v>1.7170390091945951</v>
      </c>
      <c r="T157" s="263">
        <v>1.790367014138029</v>
      </c>
      <c r="U157" s="263">
        <v>1.8448587882861129</v>
      </c>
      <c r="V157" s="263">
        <v>1.7556350688613791</v>
      </c>
      <c r="W157" s="263">
        <v>1.994225613504278</v>
      </c>
      <c r="X157" s="263">
        <v>1.7816710584587401</v>
      </c>
      <c r="Y157" s="263">
        <v>1.5853214130940889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0.99999999999999989</v>
      </c>
      <c r="D187" s="232">
        <f t="shared" si="25"/>
        <v>1.0000000000000002</v>
      </c>
      <c r="E187" s="232">
        <f t="shared" si="25"/>
        <v>0.99999999999999978</v>
      </c>
      <c r="F187" s="232">
        <f t="shared" si="25"/>
        <v>0.99999999999999978</v>
      </c>
      <c r="G187" s="232">
        <f t="shared" si="25"/>
        <v>0.99999999999999967</v>
      </c>
      <c r="H187" s="232">
        <f t="shared" si="25"/>
        <v>1.0000000000000002</v>
      </c>
      <c r="I187" s="232">
        <f t="shared" si="25"/>
        <v>0.99999999999999989</v>
      </c>
      <c r="J187" s="232">
        <f t="shared" si="25"/>
        <v>1</v>
      </c>
      <c r="K187" s="232">
        <f t="shared" si="25"/>
        <v>1</v>
      </c>
      <c r="L187" s="232">
        <f t="shared" si="25"/>
        <v>0.99999999999999989</v>
      </c>
      <c r="M187" s="232">
        <f t="shared" si="25"/>
        <v>0.99999999999999978</v>
      </c>
      <c r="N187" s="232">
        <f t="shared" si="25"/>
        <v>1.0000000000000002</v>
      </c>
      <c r="O187" s="232">
        <f t="shared" si="25"/>
        <v>0.99999999999999978</v>
      </c>
      <c r="P187" s="232">
        <f t="shared" si="25"/>
        <v>0.99999999999999989</v>
      </c>
      <c r="Q187" s="232">
        <f t="shared" si="25"/>
        <v>1.0000000000000002</v>
      </c>
      <c r="R187" s="232">
        <f t="shared" si="25"/>
        <v>1</v>
      </c>
      <c r="S187" s="232">
        <f t="shared" si="25"/>
        <v>1.0000000000000002</v>
      </c>
      <c r="T187" s="232">
        <f t="shared" si="25"/>
        <v>1</v>
      </c>
      <c r="U187" s="232">
        <f t="shared" si="25"/>
        <v>1.0000000000000002</v>
      </c>
      <c r="V187" s="232">
        <f t="shared" si="25"/>
        <v>0.99999999999999978</v>
      </c>
      <c r="W187" s="232">
        <f t="shared" si="25"/>
        <v>0.99999999999999989</v>
      </c>
      <c r="X187" s="232">
        <f t="shared" si="25"/>
        <v>1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1.3924537880499158E-3</v>
      </c>
      <c r="C188" s="299">
        <f t="shared" si="26"/>
        <v>1.3977227481150514E-3</v>
      </c>
      <c r="D188" s="299">
        <f t="shared" si="26"/>
        <v>1.3953304845409503E-3</v>
      </c>
      <c r="E188" s="299">
        <f t="shared" si="26"/>
        <v>1.3907439158591522E-3</v>
      </c>
      <c r="F188" s="299">
        <f t="shared" si="26"/>
        <v>1.386249188048493E-3</v>
      </c>
      <c r="G188" s="299">
        <f t="shared" si="26"/>
        <v>1.381880495706645E-3</v>
      </c>
      <c r="H188" s="299">
        <f t="shared" si="26"/>
        <v>1.3805101144113493E-3</v>
      </c>
      <c r="I188" s="299">
        <f t="shared" si="26"/>
        <v>1.3833984328870729E-3</v>
      </c>
      <c r="J188" s="299">
        <f t="shared" si="26"/>
        <v>1.3850284911618247E-3</v>
      </c>
      <c r="K188" s="299">
        <f t="shared" si="26"/>
        <v>1.3561444367358494E-3</v>
      </c>
      <c r="L188" s="299">
        <f t="shared" si="26"/>
        <v>1.3450319179246922E-3</v>
      </c>
      <c r="M188" s="299">
        <f t="shared" si="26"/>
        <v>1.3581397325432456E-3</v>
      </c>
      <c r="N188" s="299">
        <f t="shared" si="26"/>
        <v>1.372739445455598E-3</v>
      </c>
      <c r="O188" s="299">
        <f t="shared" si="26"/>
        <v>1.4045377323416255E-3</v>
      </c>
      <c r="P188" s="299">
        <f t="shared" si="26"/>
        <v>1.389814175120748E-3</v>
      </c>
      <c r="Q188" s="299">
        <f t="shared" si="26"/>
        <v>1.3932952209973969E-3</v>
      </c>
      <c r="R188" s="299">
        <f t="shared" si="26"/>
        <v>1.3893974878794897E-3</v>
      </c>
      <c r="S188" s="299">
        <f t="shared" si="26"/>
        <v>1.3856708619457156E-3</v>
      </c>
      <c r="T188" s="299">
        <f t="shared" si="26"/>
        <v>1.3859093577847418E-3</v>
      </c>
      <c r="U188" s="299">
        <f t="shared" si="26"/>
        <v>1.3790585932113826E-3</v>
      </c>
      <c r="V188" s="299">
        <f t="shared" si="26"/>
        <v>1.3800149975897603E-3</v>
      </c>
      <c r="W188" s="299">
        <f t="shared" si="26"/>
        <v>1.376058096931765E-3</v>
      </c>
      <c r="X188" s="299">
        <f t="shared" si="26"/>
        <v>1.3819492070982937E-3</v>
      </c>
      <c r="Y188" s="299">
        <f t="shared" si="26"/>
        <v>1.3821389653879202E-3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1.8799111819296874E-4</v>
      </c>
      <c r="C189" s="233">
        <f t="shared" si="27"/>
        <v>1.8870246509931451E-4</v>
      </c>
      <c r="D189" s="233">
        <f t="shared" si="27"/>
        <v>1.8837949258261992E-4</v>
      </c>
      <c r="E189" s="233">
        <f t="shared" si="27"/>
        <v>1.877602733434898E-4</v>
      </c>
      <c r="F189" s="233">
        <f t="shared" si="27"/>
        <v>1.8715345327208026E-4</v>
      </c>
      <c r="G189" s="233">
        <f t="shared" si="27"/>
        <v>1.8656364888113155E-4</v>
      </c>
      <c r="H189" s="233">
        <f t="shared" si="27"/>
        <v>1.8637863770570553E-4</v>
      </c>
      <c r="I189" s="233">
        <f t="shared" si="27"/>
        <v>1.8676858114555876E-4</v>
      </c>
      <c r="J189" s="233">
        <f t="shared" si="27"/>
        <v>1.8698865055139481E-4</v>
      </c>
      <c r="K189" s="233">
        <f t="shared" si="27"/>
        <v>1.8686737145984854E-4</v>
      </c>
      <c r="L189" s="233">
        <f t="shared" si="27"/>
        <v>1.8675469204972077E-4</v>
      </c>
      <c r="M189" s="233">
        <f t="shared" si="27"/>
        <v>1.861185590582416E-4</v>
      </c>
      <c r="N189" s="233">
        <f t="shared" si="27"/>
        <v>1.8553005586570233E-4</v>
      </c>
      <c r="O189" s="233">
        <f t="shared" si="27"/>
        <v>1.8962253621134434E-4</v>
      </c>
      <c r="P189" s="233">
        <f t="shared" si="27"/>
        <v>1.876347517624203E-4</v>
      </c>
      <c r="Q189" s="233">
        <f t="shared" si="27"/>
        <v>1.8811784751928971E-4</v>
      </c>
      <c r="R189" s="233">
        <f t="shared" si="27"/>
        <v>1.8757849603523349E-4</v>
      </c>
      <c r="S189" s="233">
        <f t="shared" si="27"/>
        <v>1.8707537515439025E-4</v>
      </c>
      <c r="T189" s="233">
        <f t="shared" si="27"/>
        <v>1.8710757378090674E-4</v>
      </c>
      <c r="U189" s="233">
        <f t="shared" si="27"/>
        <v>1.8618267206878161E-4</v>
      </c>
      <c r="V189" s="233">
        <f t="shared" si="27"/>
        <v>1.8631179342999218E-4</v>
      </c>
      <c r="W189" s="233">
        <f t="shared" si="27"/>
        <v>1.8577758383132617E-4</v>
      </c>
      <c r="X189" s="233">
        <f t="shared" si="27"/>
        <v>1.8657292540539359E-4</v>
      </c>
      <c r="Y189" s="233">
        <f t="shared" si="27"/>
        <v>1.865985441177411E-4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2.4200913413860235E-2</v>
      </c>
      <c r="C190" s="233">
        <f t="shared" si="28"/>
        <v>2.4292488191717681E-2</v>
      </c>
      <c r="D190" s="233">
        <f t="shared" si="28"/>
        <v>2.4250910536418233E-2</v>
      </c>
      <c r="E190" s="233">
        <f t="shared" si="28"/>
        <v>2.4171195753430456E-2</v>
      </c>
      <c r="F190" s="233">
        <f t="shared" si="28"/>
        <v>2.4093077169174255E-2</v>
      </c>
      <c r="G190" s="233">
        <f t="shared" si="28"/>
        <v>2.4017149087392154E-2</v>
      </c>
      <c r="H190" s="233">
        <f t="shared" si="28"/>
        <v>2.3993331794957721E-2</v>
      </c>
      <c r="I190" s="233">
        <f t="shared" si="28"/>
        <v>2.4043530908165293E-2</v>
      </c>
      <c r="J190" s="233">
        <f t="shared" si="28"/>
        <v>2.4071861398918645E-2</v>
      </c>
      <c r="K190" s="233">
        <f t="shared" si="28"/>
        <v>2.3502862159929621E-2</v>
      </c>
      <c r="L190" s="233">
        <f t="shared" si="28"/>
        <v>2.3252684746616688E-2</v>
      </c>
      <c r="M190" s="233">
        <f t="shared" si="28"/>
        <v>2.3428667371448726E-2</v>
      </c>
      <c r="N190" s="233">
        <f t="shared" si="28"/>
        <v>2.3635808119623992E-2</v>
      </c>
      <c r="O190" s="233">
        <f t="shared" si="28"/>
        <v>2.4328596753482909E-2</v>
      </c>
      <c r="P190" s="233">
        <f t="shared" si="28"/>
        <v>2.4031180065308799E-2</v>
      </c>
      <c r="Q190" s="233">
        <f t="shared" si="28"/>
        <v>2.4041017363149168E-2</v>
      </c>
      <c r="R190" s="233">
        <f t="shared" si="28"/>
        <v>2.398108784253462E-2</v>
      </c>
      <c r="S190" s="233">
        <f t="shared" si="28"/>
        <v>2.4078830433215497E-2</v>
      </c>
      <c r="T190" s="233">
        <f t="shared" si="28"/>
        <v>2.4087170902941924E-2</v>
      </c>
      <c r="U190" s="233">
        <f t="shared" si="28"/>
        <v>2.3968104287100545E-2</v>
      </c>
      <c r="V190" s="233">
        <f t="shared" si="28"/>
        <v>2.3984726640925422E-2</v>
      </c>
      <c r="W190" s="233">
        <f t="shared" si="28"/>
        <v>2.3915955518297713E-2</v>
      </c>
      <c r="X190" s="233">
        <f t="shared" si="28"/>
        <v>2.4018343294664311E-2</v>
      </c>
      <c r="Y190" s="233">
        <f t="shared" si="28"/>
        <v>2.4021641302810946E-2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4.5983001264912252E-4</v>
      </c>
      <c r="C191" s="233">
        <f t="shared" si="29"/>
        <v>4.6156998132470222E-4</v>
      </c>
      <c r="D191" s="233">
        <f t="shared" si="29"/>
        <v>4.6077998412768248E-4</v>
      </c>
      <c r="E191" s="233">
        <f t="shared" si="29"/>
        <v>4.5926536155775085E-4</v>
      </c>
      <c r="F191" s="233">
        <f t="shared" si="29"/>
        <v>4.5778106759857798E-4</v>
      </c>
      <c r="G191" s="233">
        <f t="shared" si="29"/>
        <v>4.563383943321097E-4</v>
      </c>
      <c r="H191" s="233">
        <f t="shared" si="29"/>
        <v>4.5588585331871452E-4</v>
      </c>
      <c r="I191" s="233">
        <f t="shared" si="29"/>
        <v>4.5683966272526346E-4</v>
      </c>
      <c r="J191" s="233">
        <f t="shared" si="29"/>
        <v>4.5737795686725294E-4</v>
      </c>
      <c r="K191" s="233">
        <f t="shared" si="29"/>
        <v>4.580390772669766E-4</v>
      </c>
      <c r="L191" s="233">
        <f t="shared" si="29"/>
        <v>4.5680568972070721E-4</v>
      </c>
      <c r="M191" s="233">
        <f t="shared" si="29"/>
        <v>4.5524969577625884E-4</v>
      </c>
      <c r="N191" s="233">
        <f t="shared" si="29"/>
        <v>4.5381020526696973E-4</v>
      </c>
      <c r="O191" s="233">
        <f t="shared" si="29"/>
        <v>4.6382049355713878E-4</v>
      </c>
      <c r="P191" s="233">
        <f t="shared" si="29"/>
        <v>4.5895833327489502E-4</v>
      </c>
      <c r="Q191" s="233">
        <f t="shared" si="29"/>
        <v>4.6013999510087543E-4</v>
      </c>
      <c r="R191" s="233">
        <f t="shared" si="29"/>
        <v>4.5882073064774665E-4</v>
      </c>
      <c r="S191" s="233">
        <f t="shared" si="29"/>
        <v>4.5759008697039629E-4</v>
      </c>
      <c r="T191" s="233">
        <f t="shared" si="29"/>
        <v>4.5766884545101345E-4</v>
      </c>
      <c r="U191" s="233">
        <f t="shared" si="29"/>
        <v>4.5540651747470371E-4</v>
      </c>
      <c r="V191" s="233">
        <f t="shared" si="29"/>
        <v>4.5572235089135366E-4</v>
      </c>
      <c r="W191" s="233">
        <f t="shared" si="29"/>
        <v>4.54415663592118E-4</v>
      </c>
      <c r="X191" s="233">
        <f t="shared" si="29"/>
        <v>4.5636108489488622E-4</v>
      </c>
      <c r="Y191" s="233">
        <f t="shared" si="29"/>
        <v>4.5642374877462685E-4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3.6992356863172243E-3</v>
      </c>
      <c r="C192" s="300">
        <f t="shared" si="30"/>
        <v>3.6792075583235067E-3</v>
      </c>
      <c r="D192" s="300">
        <f t="shared" si="30"/>
        <v>3.6756831599948575E-3</v>
      </c>
      <c r="E192" s="300">
        <f t="shared" si="30"/>
        <v>3.6744195040090757E-3</v>
      </c>
      <c r="F192" s="300">
        <f t="shared" si="30"/>
        <v>3.6575852118616373E-3</v>
      </c>
      <c r="G192" s="300">
        <f t="shared" si="30"/>
        <v>4.0489800668883462E-3</v>
      </c>
      <c r="H192" s="300">
        <f t="shared" si="30"/>
        <v>4.0383700703011905E-3</v>
      </c>
      <c r="I192" s="300">
        <f t="shared" si="30"/>
        <v>4.0619931686953102E-3</v>
      </c>
      <c r="J192" s="300">
        <f t="shared" si="30"/>
        <v>3.80432773059244E-3</v>
      </c>
      <c r="K192" s="300">
        <f t="shared" si="30"/>
        <v>3.8985266620128189E-3</v>
      </c>
      <c r="L192" s="300">
        <f t="shared" si="30"/>
        <v>3.8824922288895032E-3</v>
      </c>
      <c r="M192" s="300">
        <f t="shared" si="30"/>
        <v>4.0522568998506764E-3</v>
      </c>
      <c r="N192" s="300">
        <f t="shared" si="30"/>
        <v>4.1038062563533775E-3</v>
      </c>
      <c r="O192" s="300">
        <f t="shared" si="30"/>
        <v>3.9824278688979156E-3</v>
      </c>
      <c r="P192" s="300">
        <f t="shared" si="30"/>
        <v>4.4368830626029471E-3</v>
      </c>
      <c r="Q192" s="300">
        <f t="shared" si="30"/>
        <v>4.1845023685650462E-3</v>
      </c>
      <c r="R192" s="300">
        <f t="shared" si="30"/>
        <v>4.2743247996801679E-3</v>
      </c>
      <c r="S192" s="300">
        <f t="shared" si="30"/>
        <v>4.4458342742605943E-3</v>
      </c>
      <c r="T192" s="300">
        <f t="shared" si="30"/>
        <v>4.7712690043590338E-3</v>
      </c>
      <c r="U192" s="300">
        <f t="shared" si="30"/>
        <v>4.6545868342938437E-3</v>
      </c>
      <c r="V192" s="300">
        <f t="shared" si="30"/>
        <v>4.7655918577659689E-3</v>
      </c>
      <c r="W192" s="300">
        <f t="shared" si="30"/>
        <v>4.9006134691091923E-3</v>
      </c>
      <c r="X192" s="300">
        <f t="shared" si="30"/>
        <v>5.1152212227301751E-3</v>
      </c>
      <c r="Y192" s="300">
        <f t="shared" si="30"/>
        <v>5.4284448428294071E-3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0.21065179231113362</v>
      </c>
      <c r="C193" s="301">
        <f t="shared" si="31"/>
        <v>0.21082585905539164</v>
      </c>
      <c r="D193" s="301">
        <f t="shared" si="31"/>
        <v>0.21056283931776215</v>
      </c>
      <c r="E193" s="301">
        <f t="shared" si="31"/>
        <v>0.21025468155850643</v>
      </c>
      <c r="F193" s="301">
        <f t="shared" si="31"/>
        <v>0.20975112705996207</v>
      </c>
      <c r="G193" s="301">
        <f t="shared" si="31"/>
        <v>0.20939768614665716</v>
      </c>
      <c r="H193" s="301">
        <f t="shared" si="31"/>
        <v>0.20943995472454813</v>
      </c>
      <c r="I193" s="301">
        <f t="shared" si="31"/>
        <v>0.20930541102820219</v>
      </c>
      <c r="J193" s="301">
        <f t="shared" si="31"/>
        <v>0.20825515951342274</v>
      </c>
      <c r="K193" s="301">
        <f t="shared" si="31"/>
        <v>0.20642927253160953</v>
      </c>
      <c r="L193" s="301">
        <f t="shared" si="31"/>
        <v>0.2066791532353843</v>
      </c>
      <c r="M193" s="301">
        <f t="shared" si="31"/>
        <v>0.20786780685593989</v>
      </c>
      <c r="N193" s="301">
        <f t="shared" si="31"/>
        <v>0.20790928625555599</v>
      </c>
      <c r="O193" s="301">
        <f t="shared" si="31"/>
        <v>0.19735213152928383</v>
      </c>
      <c r="P193" s="301">
        <f t="shared" si="31"/>
        <v>0.20884432223813246</v>
      </c>
      <c r="Q193" s="301">
        <f t="shared" si="31"/>
        <v>0.20823571059487456</v>
      </c>
      <c r="R193" s="301">
        <f t="shared" si="31"/>
        <v>0.20830946240141893</v>
      </c>
      <c r="S193" s="301">
        <f t="shared" si="31"/>
        <v>0.20860461620272139</v>
      </c>
      <c r="T193" s="301">
        <f t="shared" si="31"/>
        <v>0.21036002868834947</v>
      </c>
      <c r="U193" s="301">
        <f t="shared" si="31"/>
        <v>0.21113330403909208</v>
      </c>
      <c r="V193" s="301">
        <f t="shared" si="31"/>
        <v>0.21077432129583734</v>
      </c>
      <c r="W193" s="301">
        <f t="shared" si="31"/>
        <v>0.21156907156874252</v>
      </c>
      <c r="X193" s="301">
        <f t="shared" si="31"/>
        <v>0.21053393824907568</v>
      </c>
      <c r="Y193" s="301">
        <f t="shared" si="31"/>
        <v>0.20873141423432345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9.81277485150127E-2</v>
      </c>
      <c r="C194" s="302">
        <f t="shared" si="32"/>
        <v>0.10505131423177488</v>
      </c>
      <c r="D194" s="302">
        <f t="shared" si="32"/>
        <v>0.10316377398286361</v>
      </c>
      <c r="E194" s="302">
        <f t="shared" si="32"/>
        <v>0.10150247370350711</v>
      </c>
      <c r="F194" s="302">
        <f t="shared" si="32"/>
        <v>9.8572066831613139E-2</v>
      </c>
      <c r="G194" s="302">
        <f t="shared" si="32"/>
        <v>9.7078247647151492E-2</v>
      </c>
      <c r="H194" s="302">
        <f t="shared" si="32"/>
        <v>9.6347066617859745E-2</v>
      </c>
      <c r="I194" s="302">
        <f t="shared" si="32"/>
        <v>0.10031787017357596</v>
      </c>
      <c r="J194" s="302">
        <f t="shared" si="32"/>
        <v>0.10256835611672305</v>
      </c>
      <c r="K194" s="302">
        <f t="shared" si="32"/>
        <v>0.10223770776450362</v>
      </c>
      <c r="L194" s="302">
        <f t="shared" si="32"/>
        <v>9.9620436883112826E-2</v>
      </c>
      <c r="M194" s="302">
        <f t="shared" si="32"/>
        <v>9.565051924382513E-2</v>
      </c>
      <c r="N194" s="302">
        <f t="shared" si="32"/>
        <v>9.2921527963218412E-2</v>
      </c>
      <c r="O194" s="302">
        <f t="shared" si="32"/>
        <v>9.4758158828959813E-2</v>
      </c>
      <c r="P194" s="302">
        <f t="shared" si="32"/>
        <v>9.8376716858845331E-2</v>
      </c>
      <c r="Q194" s="302">
        <f t="shared" si="32"/>
        <v>0.10243581318938341</v>
      </c>
      <c r="R194" s="302">
        <f t="shared" si="32"/>
        <v>0.10106445557840661</v>
      </c>
      <c r="S194" s="302">
        <f t="shared" si="32"/>
        <v>9.9142862729231063E-2</v>
      </c>
      <c r="T194" s="302">
        <f t="shared" si="32"/>
        <v>0.10638948858553926</v>
      </c>
      <c r="U194" s="302">
        <f t="shared" si="32"/>
        <v>0.10128796560519024</v>
      </c>
      <c r="V194" s="302">
        <f t="shared" si="32"/>
        <v>9.9766061366191677E-2</v>
      </c>
      <c r="W194" s="302">
        <f t="shared" si="32"/>
        <v>9.8215003008425505E-2</v>
      </c>
      <c r="X194" s="302">
        <f t="shared" si="32"/>
        <v>0.10264293707622828</v>
      </c>
      <c r="Y194" s="302">
        <f t="shared" si="32"/>
        <v>0.10310446652752683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0.11252404379612092</v>
      </c>
      <c r="C195" s="302">
        <f t="shared" si="33"/>
        <v>0.10577454482361673</v>
      </c>
      <c r="D195" s="302">
        <f t="shared" si="33"/>
        <v>0.10739906533489849</v>
      </c>
      <c r="E195" s="302">
        <f t="shared" si="33"/>
        <v>0.10875220785499935</v>
      </c>
      <c r="F195" s="302">
        <f t="shared" si="33"/>
        <v>0.11117906022834893</v>
      </c>
      <c r="G195" s="302">
        <f t="shared" si="33"/>
        <v>0.11231943849950568</v>
      </c>
      <c r="H195" s="302">
        <f t="shared" si="33"/>
        <v>0.11309288810668838</v>
      </c>
      <c r="I195" s="302">
        <f t="shared" si="33"/>
        <v>0.10898754085462622</v>
      </c>
      <c r="J195" s="302">
        <f t="shared" si="33"/>
        <v>0.10568680339669967</v>
      </c>
      <c r="K195" s="302">
        <f t="shared" si="33"/>
        <v>0.10419156476710592</v>
      </c>
      <c r="L195" s="302">
        <f t="shared" si="33"/>
        <v>0.10705871635227152</v>
      </c>
      <c r="M195" s="302">
        <f t="shared" si="33"/>
        <v>0.11221728761211475</v>
      </c>
      <c r="N195" s="302">
        <f t="shared" si="33"/>
        <v>0.11498775829233757</v>
      </c>
      <c r="O195" s="302">
        <f t="shared" si="33"/>
        <v>0.10259397270032397</v>
      </c>
      <c r="P195" s="302">
        <f t="shared" si="33"/>
        <v>0.11046760537928717</v>
      </c>
      <c r="Q195" s="302">
        <f t="shared" si="33"/>
        <v>0.10579989740549114</v>
      </c>
      <c r="R195" s="302">
        <f t="shared" si="33"/>
        <v>0.10724500682301236</v>
      </c>
      <c r="S195" s="302">
        <f t="shared" si="33"/>
        <v>0.10946175347349033</v>
      </c>
      <c r="T195" s="302">
        <f t="shared" si="33"/>
        <v>0.10397054010281019</v>
      </c>
      <c r="U195" s="302">
        <f t="shared" si="33"/>
        <v>0.10984533843390186</v>
      </c>
      <c r="V195" s="302">
        <f t="shared" si="33"/>
        <v>0.11100825992964562</v>
      </c>
      <c r="W195" s="302">
        <f t="shared" si="33"/>
        <v>0.11335406856031699</v>
      </c>
      <c r="X195" s="302">
        <f t="shared" si="33"/>
        <v>0.1078910011728474</v>
      </c>
      <c r="Y195" s="302">
        <f t="shared" si="33"/>
        <v>0.10562694770679665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0.41589824434672895</v>
      </c>
      <c r="C196" s="301">
        <f t="shared" si="34"/>
        <v>0.41624191126995702</v>
      </c>
      <c r="D196" s="301">
        <f t="shared" si="34"/>
        <v>0.41572262090025053</v>
      </c>
      <c r="E196" s="301">
        <f t="shared" si="34"/>
        <v>0.41511421273220123</v>
      </c>
      <c r="F196" s="301">
        <f t="shared" si="34"/>
        <v>0.41412002498008327</v>
      </c>
      <c r="G196" s="301">
        <f t="shared" si="34"/>
        <v>0.41342221247295424</v>
      </c>
      <c r="H196" s="301">
        <f t="shared" si="34"/>
        <v>0.41350566501396063</v>
      </c>
      <c r="I196" s="301">
        <f t="shared" si="34"/>
        <v>0.41324003002227938</v>
      </c>
      <c r="J196" s="301">
        <f t="shared" si="34"/>
        <v>0.41116647652279542</v>
      </c>
      <c r="K196" s="301">
        <f t="shared" si="34"/>
        <v>0.40756155495160834</v>
      </c>
      <c r="L196" s="301">
        <f t="shared" si="34"/>
        <v>0.40805490440216768</v>
      </c>
      <c r="M196" s="301">
        <f t="shared" si="34"/>
        <v>0.41040171070512688</v>
      </c>
      <c r="N196" s="301">
        <f t="shared" si="34"/>
        <v>0.41048360513995541</v>
      </c>
      <c r="O196" s="301">
        <f t="shared" si="34"/>
        <v>0.3896401930437115</v>
      </c>
      <c r="P196" s="301">
        <f t="shared" si="34"/>
        <v>0.41232968401394943</v>
      </c>
      <c r="Q196" s="301">
        <f t="shared" si="34"/>
        <v>0.41112807774636018</v>
      </c>
      <c r="R196" s="301">
        <f t="shared" si="34"/>
        <v>0.41127368888274185</v>
      </c>
      <c r="S196" s="301">
        <f t="shared" si="34"/>
        <v>0.41185642281738905</v>
      </c>
      <c r="T196" s="301">
        <f t="shared" si="34"/>
        <v>0.41532220377689155</v>
      </c>
      <c r="U196" s="301">
        <f t="shared" si="34"/>
        <v>0.41684891217676817</v>
      </c>
      <c r="V196" s="301">
        <f t="shared" si="34"/>
        <v>0.41614015821349837</v>
      </c>
      <c r="W196" s="301">
        <f t="shared" si="34"/>
        <v>0.41770926540963893</v>
      </c>
      <c r="X196" s="301">
        <f t="shared" si="34"/>
        <v>0.4156655603663969</v>
      </c>
      <c r="Y196" s="301">
        <f t="shared" si="34"/>
        <v>0.41210676523390183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0.19373753188300838</v>
      </c>
      <c r="C197" s="302">
        <f t="shared" si="35"/>
        <v>0.20740700411786872</v>
      </c>
      <c r="D197" s="302">
        <f t="shared" si="35"/>
        <v>0.20368035803979273</v>
      </c>
      <c r="E197" s="302">
        <f t="shared" si="35"/>
        <v>0.20040038656679141</v>
      </c>
      <c r="F197" s="302">
        <f t="shared" si="35"/>
        <v>0.19461476727596594</v>
      </c>
      <c r="G197" s="302">
        <f t="shared" si="35"/>
        <v>0.19166546041570698</v>
      </c>
      <c r="H197" s="302">
        <f t="shared" si="35"/>
        <v>0.19022186051538945</v>
      </c>
      <c r="I197" s="302">
        <f t="shared" si="35"/>
        <v>0.19806157651946174</v>
      </c>
      <c r="J197" s="302">
        <f t="shared" si="35"/>
        <v>0.20250480077315994</v>
      </c>
      <c r="K197" s="302">
        <f t="shared" si="35"/>
        <v>0.20185198852943095</v>
      </c>
      <c r="L197" s="302">
        <f t="shared" si="35"/>
        <v>0.19668460612737421</v>
      </c>
      <c r="M197" s="302">
        <f t="shared" si="35"/>
        <v>0.18884663922347911</v>
      </c>
      <c r="N197" s="302">
        <f t="shared" si="35"/>
        <v>0.18345868277654084</v>
      </c>
      <c r="O197" s="302">
        <f t="shared" si="35"/>
        <v>0.18708481642674335</v>
      </c>
      <c r="P197" s="302">
        <f t="shared" si="35"/>
        <v>0.19422908002490591</v>
      </c>
      <c r="Q197" s="302">
        <f t="shared" si="35"/>
        <v>0.20224311597961361</v>
      </c>
      <c r="R197" s="302">
        <f t="shared" si="35"/>
        <v>0.19953558989346301</v>
      </c>
      <c r="S197" s="302">
        <f t="shared" si="35"/>
        <v>0.19574171240705202</v>
      </c>
      <c r="T197" s="302">
        <f t="shared" si="35"/>
        <v>0.21004901517438246</v>
      </c>
      <c r="U197" s="302">
        <f t="shared" si="35"/>
        <v>0.19997687466352515</v>
      </c>
      <c r="V197" s="302">
        <f t="shared" si="35"/>
        <v>0.1969721183587298</v>
      </c>
      <c r="W197" s="302">
        <f t="shared" si="35"/>
        <v>0.19390980191320195</v>
      </c>
      <c r="X197" s="302">
        <f t="shared" si="35"/>
        <v>0.202652048939338</v>
      </c>
      <c r="Y197" s="302">
        <f t="shared" si="35"/>
        <v>0.20356326496272642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0.22216071246372054</v>
      </c>
      <c r="C198" s="302">
        <f t="shared" si="36"/>
        <v>0.2088349071520883</v>
      </c>
      <c r="D198" s="302">
        <f t="shared" si="36"/>
        <v>0.21204226286045771</v>
      </c>
      <c r="E198" s="302">
        <f t="shared" si="36"/>
        <v>0.21471382616540985</v>
      </c>
      <c r="F198" s="302">
        <f t="shared" si="36"/>
        <v>0.21950525770411733</v>
      </c>
      <c r="G198" s="302">
        <f t="shared" si="36"/>
        <v>0.22175675205724724</v>
      </c>
      <c r="H198" s="302">
        <f t="shared" si="36"/>
        <v>0.22328380449857119</v>
      </c>
      <c r="I198" s="302">
        <f t="shared" si="36"/>
        <v>0.21517845350281764</v>
      </c>
      <c r="J198" s="302">
        <f t="shared" si="36"/>
        <v>0.20866167574963546</v>
      </c>
      <c r="K198" s="302">
        <f t="shared" si="36"/>
        <v>0.20570956642217733</v>
      </c>
      <c r="L198" s="302">
        <f t="shared" si="36"/>
        <v>0.21137029827479345</v>
      </c>
      <c r="M198" s="302">
        <f t="shared" si="36"/>
        <v>0.22155507148164791</v>
      </c>
      <c r="N198" s="302">
        <f t="shared" si="36"/>
        <v>0.22702492236341446</v>
      </c>
      <c r="O198" s="302">
        <f t="shared" si="36"/>
        <v>0.20255537661696804</v>
      </c>
      <c r="P198" s="302">
        <f t="shared" si="36"/>
        <v>0.21810060398904357</v>
      </c>
      <c r="Q198" s="302">
        <f t="shared" si="36"/>
        <v>0.20888496176674673</v>
      </c>
      <c r="R198" s="302">
        <f t="shared" si="36"/>
        <v>0.21173809898927878</v>
      </c>
      <c r="S198" s="302">
        <f t="shared" si="36"/>
        <v>0.216114710410337</v>
      </c>
      <c r="T198" s="302">
        <f t="shared" si="36"/>
        <v>0.20527318860250926</v>
      </c>
      <c r="U198" s="302">
        <f t="shared" si="36"/>
        <v>0.2168720375132431</v>
      </c>
      <c r="V198" s="302">
        <f t="shared" si="36"/>
        <v>0.21916803985476854</v>
      </c>
      <c r="W198" s="302">
        <f t="shared" si="36"/>
        <v>0.22379946349643709</v>
      </c>
      <c r="X198" s="302">
        <f t="shared" si="36"/>
        <v>0.21301351142705896</v>
      </c>
      <c r="Y198" s="302">
        <f t="shared" si="36"/>
        <v>0.20854350027117544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0.34350953932306827</v>
      </c>
      <c r="C199" s="301">
        <f t="shared" si="37"/>
        <v>0.34291253873007094</v>
      </c>
      <c r="D199" s="301">
        <f t="shared" si="37"/>
        <v>0.34374345612432328</v>
      </c>
      <c r="E199" s="301">
        <f t="shared" si="37"/>
        <v>0.34474772090109207</v>
      </c>
      <c r="F199" s="301">
        <f t="shared" si="37"/>
        <v>0.34634700186999939</v>
      </c>
      <c r="G199" s="301">
        <f t="shared" si="37"/>
        <v>0.34708918968718799</v>
      </c>
      <c r="H199" s="301">
        <f t="shared" si="37"/>
        <v>0.3469999037907967</v>
      </c>
      <c r="I199" s="301">
        <f t="shared" si="37"/>
        <v>0.34732202819589986</v>
      </c>
      <c r="J199" s="301">
        <f t="shared" si="37"/>
        <v>0.35067277973569044</v>
      </c>
      <c r="K199" s="301">
        <f t="shared" si="37"/>
        <v>0.35660673280937705</v>
      </c>
      <c r="L199" s="301">
        <f t="shared" si="37"/>
        <v>0.35614217308724661</v>
      </c>
      <c r="M199" s="301">
        <f t="shared" si="37"/>
        <v>0.35225005018025574</v>
      </c>
      <c r="N199" s="301">
        <f t="shared" si="37"/>
        <v>0.3518554145219232</v>
      </c>
      <c r="O199" s="301">
        <f t="shared" si="37"/>
        <v>0.38263867004251362</v>
      </c>
      <c r="P199" s="301">
        <f t="shared" si="37"/>
        <v>0.34832152335984806</v>
      </c>
      <c r="Q199" s="301">
        <f t="shared" si="37"/>
        <v>0.35036913886343357</v>
      </c>
      <c r="R199" s="301">
        <f t="shared" si="37"/>
        <v>0.3501256393590621</v>
      </c>
      <c r="S199" s="301">
        <f t="shared" si="37"/>
        <v>0.34898395994834319</v>
      </c>
      <c r="T199" s="301">
        <f t="shared" si="37"/>
        <v>0.34342864185044114</v>
      </c>
      <c r="U199" s="301">
        <f t="shared" si="37"/>
        <v>0.34137444487999047</v>
      </c>
      <c r="V199" s="301">
        <f t="shared" si="37"/>
        <v>0.3423131528500617</v>
      </c>
      <c r="W199" s="301">
        <f t="shared" si="37"/>
        <v>0.33988884268985614</v>
      </c>
      <c r="X199" s="301">
        <f t="shared" si="37"/>
        <v>0.34264205364973432</v>
      </c>
      <c r="Y199" s="301">
        <f t="shared" si="37"/>
        <v>0.34768657312785423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6.132382164646473E-2</v>
      </c>
      <c r="C200" s="302">
        <f t="shared" si="38"/>
        <v>6.6765856105066537E-2</v>
      </c>
      <c r="D200" s="302">
        <f t="shared" si="38"/>
        <v>6.5695299237276461E-2</v>
      </c>
      <c r="E200" s="302">
        <f t="shared" si="38"/>
        <v>6.4746138012071852E-2</v>
      </c>
      <c r="F200" s="302">
        <f t="shared" si="38"/>
        <v>6.3081835724150589E-2</v>
      </c>
      <c r="G200" s="302">
        <f t="shared" si="38"/>
        <v>6.2509759715043633E-2</v>
      </c>
      <c r="H200" s="302">
        <f t="shared" si="38"/>
        <v>6.2142448285547693E-2</v>
      </c>
      <c r="I200" s="302">
        <f t="shared" si="38"/>
        <v>6.5158977772482751E-2</v>
      </c>
      <c r="J200" s="302">
        <f t="shared" si="38"/>
        <v>6.6933135564350155E-2</v>
      </c>
      <c r="K200" s="302">
        <f t="shared" si="38"/>
        <v>6.7442070387263839E-2</v>
      </c>
      <c r="L200" s="302">
        <f t="shared" si="38"/>
        <v>6.5456331694841677E-2</v>
      </c>
      <c r="M200" s="302">
        <f t="shared" si="38"/>
        <v>6.2284913905290833E-2</v>
      </c>
      <c r="N200" s="302">
        <f t="shared" si="38"/>
        <v>6.0529921841721443E-2</v>
      </c>
      <c r="O200" s="302">
        <f t="shared" si="38"/>
        <v>6.5971720419492452E-2</v>
      </c>
      <c r="P200" s="302">
        <f t="shared" si="38"/>
        <v>6.444612474443584E-2</v>
      </c>
      <c r="Q200" s="302">
        <f t="shared" si="38"/>
        <v>6.7572898929276856E-2</v>
      </c>
      <c r="R200" s="302">
        <f t="shared" si="38"/>
        <v>6.7231505702504635E-2</v>
      </c>
      <c r="S200" s="302">
        <f t="shared" si="38"/>
        <v>6.6016304666900338E-2</v>
      </c>
      <c r="T200" s="302">
        <f t="shared" si="38"/>
        <v>6.9978722806040075E-2</v>
      </c>
      <c r="U200" s="302">
        <f t="shared" si="38"/>
        <v>6.6398227003600499E-2</v>
      </c>
      <c r="V200" s="302">
        <f t="shared" si="38"/>
        <v>6.5728734980282214E-2</v>
      </c>
      <c r="W200" s="302">
        <f t="shared" si="38"/>
        <v>6.4402909702461833E-2</v>
      </c>
      <c r="X200" s="302">
        <f t="shared" si="38"/>
        <v>6.7588346605860036E-2</v>
      </c>
      <c r="Y200" s="302">
        <f t="shared" si="38"/>
        <v>6.8394666029487156E-2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0.20246641474949792</v>
      </c>
      <c r="C201" s="302">
        <f t="shared" si="39"/>
        <v>0.20284310418131998</v>
      </c>
      <c r="D201" s="302">
        <f t="shared" si="39"/>
        <v>0.20349519234706562</v>
      </c>
      <c r="E201" s="302">
        <f t="shared" si="39"/>
        <v>0.20463165813066531</v>
      </c>
      <c r="F201" s="302">
        <f t="shared" si="39"/>
        <v>0.2062750498190119</v>
      </c>
      <c r="G201" s="302">
        <f t="shared" si="39"/>
        <v>0.20733769942741928</v>
      </c>
      <c r="H201" s="302">
        <f t="shared" si="39"/>
        <v>0.20731425395447453</v>
      </c>
      <c r="I201" s="302">
        <f t="shared" si="39"/>
        <v>0.20800511650925793</v>
      </c>
      <c r="J201" s="302">
        <f t="shared" si="39"/>
        <v>0.21153355887028064</v>
      </c>
      <c r="K201" s="302">
        <f t="shared" si="39"/>
        <v>0.21735924161809411</v>
      </c>
      <c r="L201" s="302">
        <f t="shared" si="39"/>
        <v>0.21679749080191832</v>
      </c>
      <c r="M201" s="302">
        <f t="shared" si="39"/>
        <v>0.21266591533687804</v>
      </c>
      <c r="N201" s="302">
        <f t="shared" si="39"/>
        <v>0.21231999928522224</v>
      </c>
      <c r="O201" s="302">
        <f t="shared" si="39"/>
        <v>0.24102709679602502</v>
      </c>
      <c r="P201" s="302">
        <f t="shared" si="39"/>
        <v>0.20799383255105378</v>
      </c>
      <c r="Q201" s="302">
        <f t="shared" si="39"/>
        <v>0.21036546022905814</v>
      </c>
      <c r="R201" s="302">
        <f t="shared" si="39"/>
        <v>0.21048365715072329</v>
      </c>
      <c r="S201" s="302">
        <f t="shared" si="39"/>
        <v>0.20946508730595872</v>
      </c>
      <c r="T201" s="302">
        <f t="shared" si="39"/>
        <v>0.20487879025713757</v>
      </c>
      <c r="U201" s="302">
        <f t="shared" si="39"/>
        <v>0.20274061360610585</v>
      </c>
      <c r="V201" s="302">
        <f t="shared" si="39"/>
        <v>0.20342839291512982</v>
      </c>
      <c r="W201" s="302">
        <f t="shared" si="39"/>
        <v>0.20112540934467257</v>
      </c>
      <c r="X201" s="302">
        <f t="shared" si="39"/>
        <v>0.20398505890417892</v>
      </c>
      <c r="Y201" s="302">
        <f t="shared" si="39"/>
        <v>0.20921397357463753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7.9719302927105606E-2</v>
      </c>
      <c r="C202" s="303">
        <f t="shared" si="40"/>
        <v>7.3303578443684431E-2</v>
      </c>
      <c r="D202" s="303">
        <f t="shared" si="40"/>
        <v>7.4552964539981226E-2</v>
      </c>
      <c r="E202" s="303">
        <f t="shared" si="40"/>
        <v>7.5369924758354898E-2</v>
      </c>
      <c r="F202" s="303">
        <f t="shared" si="40"/>
        <v>7.6990116326836902E-2</v>
      </c>
      <c r="G202" s="303">
        <f t="shared" si="40"/>
        <v>7.7241730544725093E-2</v>
      </c>
      <c r="H202" s="303">
        <f t="shared" si="40"/>
        <v>7.7543201550774474E-2</v>
      </c>
      <c r="I202" s="303">
        <f t="shared" si="40"/>
        <v>7.415793391415916E-2</v>
      </c>
      <c r="J202" s="303">
        <f t="shared" si="40"/>
        <v>7.2206085301059653E-2</v>
      </c>
      <c r="K202" s="303">
        <f t="shared" si="40"/>
        <v>7.1805420804019041E-2</v>
      </c>
      <c r="L202" s="303">
        <f t="shared" si="40"/>
        <v>7.3888350590486623E-2</v>
      </c>
      <c r="M202" s="303">
        <f t="shared" si="40"/>
        <v>7.7299220938086902E-2</v>
      </c>
      <c r="N202" s="303">
        <f t="shared" si="40"/>
        <v>7.9005493394979531E-2</v>
      </c>
      <c r="O202" s="303">
        <f t="shared" si="40"/>
        <v>7.563985282699616E-2</v>
      </c>
      <c r="P202" s="303">
        <f t="shared" si="40"/>
        <v>7.5881566064358488E-2</v>
      </c>
      <c r="Q202" s="303">
        <f t="shared" si="40"/>
        <v>7.2430779705098591E-2</v>
      </c>
      <c r="R202" s="303">
        <f t="shared" si="40"/>
        <v>7.2410476505834154E-2</v>
      </c>
      <c r="S202" s="303">
        <f t="shared" si="40"/>
        <v>7.350256797548417E-2</v>
      </c>
      <c r="T202" s="303">
        <f t="shared" si="40"/>
        <v>6.8571128787263486E-2</v>
      </c>
      <c r="U202" s="303">
        <f t="shared" si="40"/>
        <v>7.2235604270284151E-2</v>
      </c>
      <c r="V202" s="303">
        <f t="shared" si="40"/>
        <v>7.3156024954649623E-2</v>
      </c>
      <c r="W202" s="303">
        <f t="shared" si="40"/>
        <v>7.4360523642721707E-2</v>
      </c>
      <c r="X202" s="303">
        <f t="shared" si="40"/>
        <v>7.1068648139695351E-2</v>
      </c>
      <c r="Y202" s="303">
        <f t="shared" si="40"/>
        <v>7.0077933523729513E-2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</v>
      </c>
      <c r="D204" s="232">
        <f t="shared" si="41"/>
        <v>1.0000000000000002</v>
      </c>
      <c r="E204" s="232">
        <f t="shared" si="41"/>
        <v>1</v>
      </c>
      <c r="F204" s="232">
        <f t="shared" si="41"/>
        <v>1.0000000000000002</v>
      </c>
      <c r="G204" s="232">
        <f t="shared" si="41"/>
        <v>1.0000000000000002</v>
      </c>
      <c r="H204" s="232">
        <f t="shared" si="41"/>
        <v>1</v>
      </c>
      <c r="I204" s="232">
        <f t="shared" si="41"/>
        <v>0.99999999999999989</v>
      </c>
      <c r="J204" s="232">
        <f t="shared" si="41"/>
        <v>1</v>
      </c>
      <c r="K204" s="232">
        <f t="shared" si="41"/>
        <v>0.99999999999999989</v>
      </c>
      <c r="L204" s="232">
        <f t="shared" si="41"/>
        <v>1.0000000000000002</v>
      </c>
      <c r="M204" s="232">
        <f t="shared" si="41"/>
        <v>1</v>
      </c>
      <c r="N204" s="232">
        <f t="shared" si="41"/>
        <v>1</v>
      </c>
      <c r="O204" s="232">
        <f t="shared" si="41"/>
        <v>1</v>
      </c>
      <c r="P204" s="232">
        <f t="shared" si="41"/>
        <v>1</v>
      </c>
      <c r="Q204" s="232">
        <f t="shared" si="41"/>
        <v>1.0000000000000002</v>
      </c>
      <c r="R204" s="232">
        <f t="shared" si="41"/>
        <v>1.0000000000000002</v>
      </c>
      <c r="S204" s="232">
        <f t="shared" si="41"/>
        <v>1.0000000000000002</v>
      </c>
      <c r="T204" s="232">
        <f t="shared" si="41"/>
        <v>1</v>
      </c>
      <c r="U204" s="232">
        <f t="shared" si="41"/>
        <v>0.99999999999999989</v>
      </c>
      <c r="V204" s="232">
        <f t="shared" si="41"/>
        <v>1</v>
      </c>
      <c r="W204" s="232">
        <f t="shared" si="41"/>
        <v>1</v>
      </c>
      <c r="X204" s="232">
        <f t="shared" si="41"/>
        <v>1</v>
      </c>
      <c r="Y204" s="232">
        <f t="shared" si="41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1.7930010577336414E-3</v>
      </c>
      <c r="C205" s="299">
        <f t="shared" si="42"/>
        <v>1.7957289853187009E-3</v>
      </c>
      <c r="D205" s="299">
        <f t="shared" si="42"/>
        <v>1.796774376453219E-3</v>
      </c>
      <c r="E205" s="299">
        <f t="shared" si="42"/>
        <v>1.7890470160664752E-3</v>
      </c>
      <c r="F205" s="299">
        <f t="shared" si="42"/>
        <v>1.7836264820903286E-3</v>
      </c>
      <c r="G205" s="299">
        <f t="shared" si="42"/>
        <v>1.7756160898743476E-3</v>
      </c>
      <c r="H205" s="299">
        <f t="shared" si="42"/>
        <v>1.7730952324748939E-3</v>
      </c>
      <c r="I205" s="299">
        <f t="shared" si="42"/>
        <v>1.7717146986699513E-3</v>
      </c>
      <c r="J205" s="299">
        <f t="shared" si="42"/>
        <v>1.7724792126918825E-3</v>
      </c>
      <c r="K205" s="299">
        <f t="shared" si="42"/>
        <v>1.7796509196504851E-3</v>
      </c>
      <c r="L205" s="299">
        <f t="shared" si="42"/>
        <v>1.7652527589119118E-3</v>
      </c>
      <c r="M205" s="299">
        <f t="shared" si="42"/>
        <v>1.7674261720307869E-3</v>
      </c>
      <c r="N205" s="299">
        <f t="shared" si="42"/>
        <v>1.7625229441523436E-3</v>
      </c>
      <c r="O205" s="299">
        <f t="shared" si="42"/>
        <v>1.7834147438818655E-3</v>
      </c>
      <c r="P205" s="299">
        <f t="shared" si="42"/>
        <v>1.7791564624314098E-3</v>
      </c>
      <c r="Q205" s="299">
        <f t="shared" si="42"/>
        <v>1.7831541269723739E-3</v>
      </c>
      <c r="R205" s="299">
        <f t="shared" si="42"/>
        <v>1.7770834564480456E-3</v>
      </c>
      <c r="S205" s="299">
        <f t="shared" si="42"/>
        <v>1.7362931484028732E-3</v>
      </c>
      <c r="T205" s="299">
        <f t="shared" si="42"/>
        <v>1.7557599061983654E-3</v>
      </c>
      <c r="U205" s="299">
        <f t="shared" si="42"/>
        <v>1.7097882433671809E-3</v>
      </c>
      <c r="V205" s="299">
        <f t="shared" si="42"/>
        <v>1.70732464504298E-3</v>
      </c>
      <c r="W205" s="299">
        <f t="shared" si="42"/>
        <v>1.7101139911735301E-3</v>
      </c>
      <c r="X205" s="299">
        <f t="shared" si="42"/>
        <v>1.7291352225024684E-3</v>
      </c>
      <c r="Y205" s="299">
        <f t="shared" si="42"/>
        <v>1.7396015119457275E-3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2.3225720413031433E-4</v>
      </c>
      <c r="C206" s="233">
        <f t="shared" si="43"/>
        <v>2.3261056746562501E-4</v>
      </c>
      <c r="D206" s="233">
        <f t="shared" si="43"/>
        <v>2.3274598267973126E-4</v>
      </c>
      <c r="E206" s="233">
        <f t="shared" si="43"/>
        <v>2.3174501555202584E-4</v>
      </c>
      <c r="F206" s="233">
        <f t="shared" si="43"/>
        <v>2.3104286422826452E-4</v>
      </c>
      <c r="G206" s="233">
        <f t="shared" si="43"/>
        <v>2.300052344443631E-4</v>
      </c>
      <c r="H206" s="233">
        <f t="shared" si="43"/>
        <v>2.2967869403933504E-4</v>
      </c>
      <c r="I206" s="233">
        <f t="shared" si="43"/>
        <v>2.303166125707219E-4</v>
      </c>
      <c r="J206" s="233">
        <f t="shared" si="43"/>
        <v>2.3070640920418744E-4</v>
      </c>
      <c r="K206" s="233">
        <f t="shared" si="43"/>
        <v>2.3052788794693938E-4</v>
      </c>
      <c r="L206" s="233">
        <f t="shared" si="43"/>
        <v>2.2971592256269217E-4</v>
      </c>
      <c r="M206" s="233">
        <f t="shared" si="43"/>
        <v>2.2894434972697939E-4</v>
      </c>
      <c r="N206" s="233">
        <f t="shared" si="43"/>
        <v>2.283092078828914E-4</v>
      </c>
      <c r="O206" s="233">
        <f t="shared" si="43"/>
        <v>2.3101543662352702E-4</v>
      </c>
      <c r="P206" s="233">
        <f t="shared" si="43"/>
        <v>2.3046383820710836E-4</v>
      </c>
      <c r="Q206" s="233">
        <f t="shared" si="43"/>
        <v>2.3098167749411295E-4</v>
      </c>
      <c r="R206" s="233">
        <f t="shared" si="43"/>
        <v>2.3019531043811184E-4</v>
      </c>
      <c r="S206" s="233">
        <f t="shared" si="43"/>
        <v>2.2919334070486646E-4</v>
      </c>
      <c r="T206" s="233">
        <f t="shared" si="43"/>
        <v>2.3029742765272098E-4</v>
      </c>
      <c r="U206" s="233">
        <f t="shared" si="43"/>
        <v>2.2811800882982031E-4</v>
      </c>
      <c r="V206" s="233">
        <f t="shared" si="43"/>
        <v>2.2966110988817726E-4</v>
      </c>
      <c r="W206" s="233">
        <f t="shared" si="43"/>
        <v>2.2863418774415995E-4</v>
      </c>
      <c r="X206" s="233">
        <f t="shared" si="43"/>
        <v>2.2991597853237999E-4</v>
      </c>
      <c r="Y206" s="233">
        <f t="shared" si="43"/>
        <v>2.3017741477921206E-4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3.244847337075768E-2</v>
      </c>
      <c r="C207" s="233">
        <f t="shared" si="44"/>
        <v>3.2497841487535623E-2</v>
      </c>
      <c r="D207" s="233">
        <f t="shared" si="44"/>
        <v>3.2516760241790732E-2</v>
      </c>
      <c r="E207" s="233">
        <f t="shared" si="44"/>
        <v>3.2376915902796073E-2</v>
      </c>
      <c r="F207" s="233">
        <f t="shared" si="44"/>
        <v>3.2278818887391841E-2</v>
      </c>
      <c r="G207" s="233">
        <f t="shared" si="44"/>
        <v>3.2133852437211306E-2</v>
      </c>
      <c r="H207" s="233">
        <f t="shared" si="44"/>
        <v>3.208823173116384E-2</v>
      </c>
      <c r="I207" s="233">
        <f t="shared" si="44"/>
        <v>3.1977356484223889E-2</v>
      </c>
      <c r="J207" s="233">
        <f t="shared" si="44"/>
        <v>3.1916211923903121E-2</v>
      </c>
      <c r="K207" s="233">
        <f t="shared" si="44"/>
        <v>3.2206871951606937E-2</v>
      </c>
      <c r="L207" s="233">
        <f t="shared" si="44"/>
        <v>3.1863432834030356E-2</v>
      </c>
      <c r="M207" s="233">
        <f t="shared" si="44"/>
        <v>3.1985637058358517E-2</v>
      </c>
      <c r="N207" s="233">
        <f t="shared" si="44"/>
        <v>3.1845772355538628E-2</v>
      </c>
      <c r="O207" s="233">
        <f t="shared" si="44"/>
        <v>3.227498699806345E-2</v>
      </c>
      <c r="P207" s="233">
        <f t="shared" si="44"/>
        <v>3.2197923612264388E-2</v>
      </c>
      <c r="Q207" s="233">
        <f t="shared" si="44"/>
        <v>3.2270270536346311E-2</v>
      </c>
      <c r="R207" s="233">
        <f t="shared" si="44"/>
        <v>3.2160407806482501E-2</v>
      </c>
      <c r="S207" s="233">
        <f t="shared" si="44"/>
        <v>3.1342628593421594E-2</v>
      </c>
      <c r="T207" s="233">
        <f t="shared" si="44"/>
        <v>3.162290766276904E-2</v>
      </c>
      <c r="U207" s="233">
        <f t="shared" si="44"/>
        <v>3.073358155418145E-2</v>
      </c>
      <c r="V207" s="233">
        <f t="shared" si="44"/>
        <v>3.0634971202357912E-2</v>
      </c>
      <c r="W207" s="233">
        <f t="shared" si="44"/>
        <v>3.0636677198482027E-2</v>
      </c>
      <c r="X207" s="233">
        <f t="shared" si="44"/>
        <v>3.0933955581131659E-2</v>
      </c>
      <c r="Y207" s="233">
        <f t="shared" si="44"/>
        <v>3.1082226983349975E-2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5.9219477964747363E-4</v>
      </c>
      <c r="C208" s="233">
        <f t="shared" si="45"/>
        <v>5.9309576320694304E-4</v>
      </c>
      <c r="D208" s="233">
        <f t="shared" si="45"/>
        <v>5.9344103638449112E-4</v>
      </c>
      <c r="E208" s="233">
        <f t="shared" si="45"/>
        <v>5.9088883349440015E-4</v>
      </c>
      <c r="F208" s="233">
        <f t="shared" si="45"/>
        <v>5.8909853230649514E-4</v>
      </c>
      <c r="G208" s="233">
        <f t="shared" si="45"/>
        <v>5.8645284928652587E-4</v>
      </c>
      <c r="H208" s="233">
        <f t="shared" si="45"/>
        <v>5.8562025714400967E-4</v>
      </c>
      <c r="I208" s="233">
        <f t="shared" si="45"/>
        <v>5.8724678160658667E-4</v>
      </c>
      <c r="J208" s="233">
        <f t="shared" si="45"/>
        <v>5.8824066049325782E-4</v>
      </c>
      <c r="K208" s="233">
        <f t="shared" si="45"/>
        <v>5.8778547824393172E-4</v>
      </c>
      <c r="L208" s="233">
        <f t="shared" si="45"/>
        <v>5.857151800863086E-4</v>
      </c>
      <c r="M208" s="233">
        <f t="shared" si="45"/>
        <v>5.8374787230294897E-4</v>
      </c>
      <c r="N208" s="233">
        <f t="shared" si="45"/>
        <v>5.8212842766262863E-4</v>
      </c>
      <c r="O208" s="233">
        <f t="shared" si="45"/>
        <v>5.890285991287295E-4</v>
      </c>
      <c r="P208" s="233">
        <f t="shared" si="45"/>
        <v>5.8762216825444065E-4</v>
      </c>
      <c r="Q208" s="233">
        <f t="shared" si="45"/>
        <v>5.8894252222842735E-4</v>
      </c>
      <c r="R208" s="233">
        <f t="shared" si="45"/>
        <v>5.869374930746738E-4</v>
      </c>
      <c r="S208" s="233">
        <f t="shared" si="45"/>
        <v>5.8564359628340964E-4</v>
      </c>
      <c r="T208" s="233">
        <f t="shared" si="45"/>
        <v>5.8719786511191615E-4</v>
      </c>
      <c r="U208" s="233">
        <f t="shared" si="45"/>
        <v>5.8286255390610909E-4</v>
      </c>
      <c r="V208" s="233">
        <f t="shared" si="45"/>
        <v>5.8557542218373769E-4</v>
      </c>
      <c r="W208" s="233">
        <f t="shared" si="45"/>
        <v>5.8295704082902944E-4</v>
      </c>
      <c r="X208" s="233">
        <f t="shared" si="45"/>
        <v>5.8622527018805596E-4</v>
      </c>
      <c r="Y208" s="233">
        <f t="shared" si="45"/>
        <v>5.8689186385159505E-4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4.7555240835436908E-3</v>
      </c>
      <c r="C209" s="300">
        <f t="shared" si="46"/>
        <v>4.7226134727085612E-3</v>
      </c>
      <c r="D209" s="300">
        <f t="shared" si="46"/>
        <v>4.7238880033252939E-3</v>
      </c>
      <c r="E209" s="300">
        <f t="shared" si="46"/>
        <v>4.7252634122448602E-3</v>
      </c>
      <c r="F209" s="300">
        <f t="shared" si="46"/>
        <v>4.7110011149632137E-3</v>
      </c>
      <c r="G209" s="300">
        <f t="shared" si="46"/>
        <v>5.2169681071254081E-3</v>
      </c>
      <c r="H209" s="300">
        <f t="shared" si="46"/>
        <v>5.2027760434465277E-3</v>
      </c>
      <c r="I209" s="300">
        <f t="shared" si="46"/>
        <v>5.2354127573521507E-3</v>
      </c>
      <c r="J209" s="300">
        <f t="shared" si="46"/>
        <v>4.9174863207265013E-3</v>
      </c>
      <c r="K209" s="300">
        <f t="shared" si="46"/>
        <v>5.0506008902931818E-3</v>
      </c>
      <c r="L209" s="300">
        <f t="shared" si="46"/>
        <v>5.0289267858258215E-3</v>
      </c>
      <c r="M209" s="300">
        <f t="shared" si="46"/>
        <v>5.2344568885812496E-3</v>
      </c>
      <c r="N209" s="300">
        <f t="shared" si="46"/>
        <v>5.30385834555903E-3</v>
      </c>
      <c r="O209" s="300">
        <f t="shared" si="46"/>
        <v>5.2915386338304787E-3</v>
      </c>
      <c r="P209" s="300">
        <f t="shared" si="46"/>
        <v>5.7224938493444216E-3</v>
      </c>
      <c r="Q209" s="300">
        <f t="shared" si="46"/>
        <v>5.4041625193099992E-3</v>
      </c>
      <c r="R209" s="300">
        <f t="shared" si="46"/>
        <v>5.5195234154262985E-3</v>
      </c>
      <c r="S209" s="300">
        <f t="shared" si="46"/>
        <v>5.7445455444853511E-3</v>
      </c>
      <c r="T209" s="300">
        <f t="shared" si="46"/>
        <v>6.1286928675156503E-3</v>
      </c>
      <c r="U209" s="300">
        <f t="shared" si="46"/>
        <v>6.0161763276888889E-3</v>
      </c>
      <c r="V209" s="300">
        <f t="shared" si="46"/>
        <v>6.1263569719138414E-3</v>
      </c>
      <c r="W209" s="300">
        <f t="shared" si="46"/>
        <v>6.2834180356869723E-3</v>
      </c>
      <c r="X209" s="300">
        <f t="shared" si="46"/>
        <v>6.5732088270881051E-3</v>
      </c>
      <c r="Y209" s="300">
        <f t="shared" si="46"/>
        <v>7.0050535437329664E-3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0.47427311349422346</v>
      </c>
      <c r="C210" s="301">
        <f t="shared" si="47"/>
        <v>0.47471621064264113</v>
      </c>
      <c r="D210" s="301">
        <f t="shared" si="47"/>
        <v>0.47420593463176081</v>
      </c>
      <c r="E210" s="301">
        <f t="shared" si="47"/>
        <v>0.47397654447762499</v>
      </c>
      <c r="F210" s="301">
        <f t="shared" si="47"/>
        <v>0.47333681701553659</v>
      </c>
      <c r="G210" s="301">
        <f t="shared" si="47"/>
        <v>0.47293176976183193</v>
      </c>
      <c r="H210" s="301">
        <f t="shared" si="47"/>
        <v>0.47301181421616539</v>
      </c>
      <c r="I210" s="301">
        <f t="shared" si="47"/>
        <v>0.47295422004888149</v>
      </c>
      <c r="J210" s="301">
        <f t="shared" si="47"/>
        <v>0.47193593259007505</v>
      </c>
      <c r="K210" s="301">
        <f t="shared" si="47"/>
        <v>0.4689780023037679</v>
      </c>
      <c r="L210" s="301">
        <f t="shared" si="47"/>
        <v>0.46965487437448672</v>
      </c>
      <c r="M210" s="301">
        <f t="shared" si="47"/>
        <v>0.47098962707198783</v>
      </c>
      <c r="N210" s="301">
        <f t="shared" si="47"/>
        <v>0.47131806370411566</v>
      </c>
      <c r="O210" s="301">
        <f t="shared" si="47"/>
        <v>0.46040694416498634</v>
      </c>
      <c r="P210" s="301">
        <f t="shared" si="47"/>
        <v>0.47261545739134364</v>
      </c>
      <c r="Q210" s="301">
        <f t="shared" si="47"/>
        <v>0.47201187556868107</v>
      </c>
      <c r="R210" s="301">
        <f t="shared" si="47"/>
        <v>0.47201689612817205</v>
      </c>
      <c r="S210" s="301">
        <f t="shared" si="47"/>
        <v>0.47306937301977725</v>
      </c>
      <c r="T210" s="301">
        <f t="shared" si="47"/>
        <v>0.47431005527724818</v>
      </c>
      <c r="U210" s="301">
        <f t="shared" si="47"/>
        <v>0.47615023956751501</v>
      </c>
      <c r="V210" s="301">
        <f t="shared" si="47"/>
        <v>0.47526435393326338</v>
      </c>
      <c r="W210" s="301">
        <f t="shared" si="47"/>
        <v>0.4761906182091753</v>
      </c>
      <c r="X210" s="301">
        <f t="shared" si="47"/>
        <v>0.47478441687380846</v>
      </c>
      <c r="Y210" s="301">
        <f t="shared" si="47"/>
        <v>0.47265035577371745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0.23027877593084722</v>
      </c>
      <c r="C211" s="302">
        <f t="shared" si="48"/>
        <v>0.24085408705999037</v>
      </c>
      <c r="D211" s="302">
        <f t="shared" si="48"/>
        <v>0.24095327448111661</v>
      </c>
      <c r="E211" s="302">
        <f t="shared" si="48"/>
        <v>0.23578885884639028</v>
      </c>
      <c r="F211" s="302">
        <f t="shared" si="48"/>
        <v>0.23026909876620455</v>
      </c>
      <c r="G211" s="302">
        <f t="shared" si="48"/>
        <v>0.22523813298252474</v>
      </c>
      <c r="H211" s="302">
        <f t="shared" si="48"/>
        <v>0.22307761027283513</v>
      </c>
      <c r="I211" s="302">
        <f t="shared" si="48"/>
        <v>0.23211938025646273</v>
      </c>
      <c r="J211" s="302">
        <f t="shared" si="48"/>
        <v>0.23769729901303766</v>
      </c>
      <c r="K211" s="302">
        <f t="shared" si="48"/>
        <v>0.23908469848698391</v>
      </c>
      <c r="L211" s="302">
        <f t="shared" si="48"/>
        <v>0.231242220375556</v>
      </c>
      <c r="M211" s="302">
        <f t="shared" si="48"/>
        <v>0.22168513580129764</v>
      </c>
      <c r="N211" s="302">
        <f t="shared" si="48"/>
        <v>0.21543706690961945</v>
      </c>
      <c r="O211" s="302">
        <f t="shared" si="48"/>
        <v>0.22661206505175963</v>
      </c>
      <c r="P211" s="302">
        <f t="shared" si="48"/>
        <v>0.22858576519763082</v>
      </c>
      <c r="Q211" s="302">
        <f t="shared" si="48"/>
        <v>0.23716330511901665</v>
      </c>
      <c r="R211" s="302">
        <f t="shared" si="48"/>
        <v>0.23369508089236871</v>
      </c>
      <c r="S211" s="302">
        <f t="shared" si="48"/>
        <v>0.22820537281419712</v>
      </c>
      <c r="T211" s="302">
        <f t="shared" si="48"/>
        <v>0.24241520635725777</v>
      </c>
      <c r="U211" s="302">
        <f t="shared" si="48"/>
        <v>0.23346112452196968</v>
      </c>
      <c r="V211" s="302">
        <f t="shared" si="48"/>
        <v>0.2296703656457694</v>
      </c>
      <c r="W211" s="302">
        <f t="shared" si="48"/>
        <v>0.22282604936139366</v>
      </c>
      <c r="X211" s="302">
        <f t="shared" si="48"/>
        <v>0.23534263975931508</v>
      </c>
      <c r="Y211" s="302">
        <f t="shared" si="48"/>
        <v>0.23874815180788597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0.24399433756337621</v>
      </c>
      <c r="C212" s="302">
        <f t="shared" si="49"/>
        <v>0.23386212358265079</v>
      </c>
      <c r="D212" s="302">
        <f t="shared" si="49"/>
        <v>0.23325266015064411</v>
      </c>
      <c r="E212" s="302">
        <f t="shared" si="49"/>
        <v>0.23818768563123469</v>
      </c>
      <c r="F212" s="302">
        <f t="shared" si="49"/>
        <v>0.24306771824933199</v>
      </c>
      <c r="G212" s="302">
        <f t="shared" si="49"/>
        <v>0.24769363677930722</v>
      </c>
      <c r="H212" s="302">
        <f t="shared" si="49"/>
        <v>0.24993420394333027</v>
      </c>
      <c r="I212" s="302">
        <f t="shared" si="49"/>
        <v>0.24083483979241876</v>
      </c>
      <c r="J212" s="302">
        <f t="shared" si="49"/>
        <v>0.23423863357703742</v>
      </c>
      <c r="K212" s="302">
        <f t="shared" si="49"/>
        <v>0.22989330381678402</v>
      </c>
      <c r="L212" s="302">
        <f t="shared" si="49"/>
        <v>0.23841265399893072</v>
      </c>
      <c r="M212" s="302">
        <f t="shared" si="49"/>
        <v>0.24930449127069015</v>
      </c>
      <c r="N212" s="302">
        <f t="shared" si="49"/>
        <v>0.25588099679449622</v>
      </c>
      <c r="O212" s="302">
        <f t="shared" si="49"/>
        <v>0.23379487911322669</v>
      </c>
      <c r="P212" s="302">
        <f t="shared" si="49"/>
        <v>0.24402969219371282</v>
      </c>
      <c r="Q212" s="302">
        <f t="shared" si="49"/>
        <v>0.2348485704496644</v>
      </c>
      <c r="R212" s="302">
        <f t="shared" si="49"/>
        <v>0.23832181523580334</v>
      </c>
      <c r="S212" s="302">
        <f t="shared" si="49"/>
        <v>0.24486400020558011</v>
      </c>
      <c r="T212" s="302">
        <f t="shared" si="49"/>
        <v>0.23189484891999043</v>
      </c>
      <c r="U212" s="302">
        <f t="shared" si="49"/>
        <v>0.24268911504554527</v>
      </c>
      <c r="V212" s="302">
        <f t="shared" si="49"/>
        <v>0.24559398828749415</v>
      </c>
      <c r="W212" s="302">
        <f t="shared" si="49"/>
        <v>0.25336456884778169</v>
      </c>
      <c r="X212" s="302">
        <f t="shared" si="49"/>
        <v>0.23944177711449335</v>
      </c>
      <c r="Y212" s="302">
        <f t="shared" si="49"/>
        <v>0.23390220396583145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0.32495689891613855</v>
      </c>
      <c r="C213" s="301">
        <f t="shared" si="50"/>
        <v>0.32473284032880184</v>
      </c>
      <c r="D213" s="301">
        <f t="shared" si="50"/>
        <v>0.32472630566871696</v>
      </c>
      <c r="E213" s="301">
        <f t="shared" si="50"/>
        <v>0.32445702370332874</v>
      </c>
      <c r="F213" s="301">
        <f t="shared" si="50"/>
        <v>0.32418825509406157</v>
      </c>
      <c r="G213" s="301">
        <f t="shared" si="50"/>
        <v>0.32375660775540233</v>
      </c>
      <c r="H213" s="301">
        <f t="shared" si="50"/>
        <v>0.32378950823407132</v>
      </c>
      <c r="I213" s="301">
        <f t="shared" si="50"/>
        <v>0.32371767593050188</v>
      </c>
      <c r="J213" s="301">
        <f t="shared" si="50"/>
        <v>0.32302432447916718</v>
      </c>
      <c r="K213" s="301">
        <f t="shared" si="50"/>
        <v>0.32091354195258498</v>
      </c>
      <c r="L213" s="301">
        <f t="shared" si="50"/>
        <v>0.3212444334765191</v>
      </c>
      <c r="M213" s="301">
        <f t="shared" si="50"/>
        <v>0.32220784510557882</v>
      </c>
      <c r="N213" s="301">
        <f t="shared" si="50"/>
        <v>0.32244316420373031</v>
      </c>
      <c r="O213" s="301">
        <f t="shared" si="50"/>
        <v>0.31466619877452617</v>
      </c>
      <c r="P213" s="301">
        <f t="shared" si="50"/>
        <v>0.32322447907192958</v>
      </c>
      <c r="Q213" s="301">
        <f t="shared" si="50"/>
        <v>0.32271118038280366</v>
      </c>
      <c r="R213" s="301">
        <f t="shared" si="50"/>
        <v>0.32278792292275399</v>
      </c>
      <c r="S213" s="301">
        <f t="shared" si="50"/>
        <v>0.32344507422736662</v>
      </c>
      <c r="T213" s="301">
        <f t="shared" si="50"/>
        <v>0.32424358748102694</v>
      </c>
      <c r="U213" s="301">
        <f t="shared" si="50"/>
        <v>0.32564193946200531</v>
      </c>
      <c r="V213" s="301">
        <f t="shared" si="50"/>
        <v>0.32514521925642242</v>
      </c>
      <c r="W213" s="301">
        <f t="shared" si="50"/>
        <v>0.32551567362938327</v>
      </c>
      <c r="X213" s="301">
        <f t="shared" si="50"/>
        <v>0.32464546683479117</v>
      </c>
      <c r="Y213" s="301">
        <f t="shared" si="50"/>
        <v>0.32321988020839032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0.15137440087841059</v>
      </c>
      <c r="C214" s="302">
        <f t="shared" si="51"/>
        <v>0.16180942794970357</v>
      </c>
      <c r="D214" s="302">
        <f t="shared" si="51"/>
        <v>0.15909735693553553</v>
      </c>
      <c r="E214" s="302">
        <f t="shared" si="51"/>
        <v>0.15663475491841147</v>
      </c>
      <c r="F214" s="302">
        <f t="shared" si="51"/>
        <v>0.15235153581806785</v>
      </c>
      <c r="G214" s="302">
        <f t="shared" si="51"/>
        <v>0.15009585217225371</v>
      </c>
      <c r="H214" s="302">
        <f t="shared" si="51"/>
        <v>0.14895042047263998</v>
      </c>
      <c r="I214" s="302">
        <f t="shared" si="51"/>
        <v>0.15515445887116666</v>
      </c>
      <c r="J214" s="302">
        <f t="shared" si="51"/>
        <v>0.15909365234913975</v>
      </c>
      <c r="K214" s="302">
        <f t="shared" si="51"/>
        <v>0.15893804457793745</v>
      </c>
      <c r="L214" s="302">
        <f t="shared" si="51"/>
        <v>0.15484150340383696</v>
      </c>
      <c r="M214" s="302">
        <f t="shared" si="51"/>
        <v>0.14826416920895089</v>
      </c>
      <c r="N214" s="302">
        <f t="shared" si="51"/>
        <v>0.14411050145339466</v>
      </c>
      <c r="O214" s="302">
        <f t="shared" si="51"/>
        <v>0.15108623053892495</v>
      </c>
      <c r="P214" s="302">
        <f t="shared" si="51"/>
        <v>0.15225581772460128</v>
      </c>
      <c r="Q214" s="302">
        <f t="shared" si="51"/>
        <v>0.158748862495211</v>
      </c>
      <c r="R214" s="302">
        <f t="shared" si="51"/>
        <v>0.15660539526816325</v>
      </c>
      <c r="S214" s="302">
        <f t="shared" si="51"/>
        <v>0.1537227276092821</v>
      </c>
      <c r="T214" s="302">
        <f t="shared" si="51"/>
        <v>0.16398604651434687</v>
      </c>
      <c r="U214" s="302">
        <f t="shared" si="51"/>
        <v>0.15669346690708538</v>
      </c>
      <c r="V214" s="302">
        <f t="shared" si="51"/>
        <v>0.15390137516671362</v>
      </c>
      <c r="W214" s="302">
        <f t="shared" si="51"/>
        <v>0.15111151468286207</v>
      </c>
      <c r="X214" s="302">
        <f t="shared" si="51"/>
        <v>0.15827644940068239</v>
      </c>
      <c r="Y214" s="302">
        <f t="shared" si="51"/>
        <v>0.15965691336985741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0.17358249803772785</v>
      </c>
      <c r="C215" s="302">
        <f t="shared" si="52"/>
        <v>0.1629234123790983</v>
      </c>
      <c r="D215" s="302">
        <f t="shared" si="52"/>
        <v>0.16562894873318151</v>
      </c>
      <c r="E215" s="302">
        <f t="shared" si="52"/>
        <v>0.16782226878491724</v>
      </c>
      <c r="F215" s="302">
        <f t="shared" si="52"/>
        <v>0.17183671927599381</v>
      </c>
      <c r="G215" s="302">
        <f t="shared" si="52"/>
        <v>0.17366075558314853</v>
      </c>
      <c r="H215" s="302">
        <f t="shared" si="52"/>
        <v>0.17483908776143134</v>
      </c>
      <c r="I215" s="302">
        <f t="shared" si="52"/>
        <v>0.16856321705933519</v>
      </c>
      <c r="J215" s="302">
        <f t="shared" si="52"/>
        <v>0.16393067213002743</v>
      </c>
      <c r="K215" s="302">
        <f t="shared" si="52"/>
        <v>0.16197549737464742</v>
      </c>
      <c r="L215" s="302">
        <f t="shared" si="52"/>
        <v>0.16640293007268206</v>
      </c>
      <c r="M215" s="302">
        <f t="shared" si="52"/>
        <v>0.17394367589662782</v>
      </c>
      <c r="N215" s="302">
        <f t="shared" si="52"/>
        <v>0.17833266275033566</v>
      </c>
      <c r="O215" s="302">
        <f t="shared" si="52"/>
        <v>0.16357996823560128</v>
      </c>
      <c r="P215" s="302">
        <f t="shared" si="52"/>
        <v>0.17096866134732824</v>
      </c>
      <c r="Q215" s="302">
        <f t="shared" si="52"/>
        <v>0.16396231788759266</v>
      </c>
      <c r="R215" s="302">
        <f t="shared" si="52"/>
        <v>0.16618252765459071</v>
      </c>
      <c r="S215" s="302">
        <f t="shared" si="52"/>
        <v>0.16972234661808452</v>
      </c>
      <c r="T215" s="302">
        <f t="shared" si="52"/>
        <v>0.16025754096668005</v>
      </c>
      <c r="U215" s="302">
        <f t="shared" si="52"/>
        <v>0.16894847255491988</v>
      </c>
      <c r="V215" s="302">
        <f t="shared" si="52"/>
        <v>0.17124384408970877</v>
      </c>
      <c r="W215" s="302">
        <f t="shared" si="52"/>
        <v>0.1744041589465212</v>
      </c>
      <c r="X215" s="302">
        <f t="shared" si="52"/>
        <v>0.16636901743410881</v>
      </c>
      <c r="Y215" s="302">
        <f t="shared" si="52"/>
        <v>0.16356296683853294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0.16094853709382542</v>
      </c>
      <c r="C216" s="301">
        <f t="shared" si="53"/>
        <v>0.16070905875232167</v>
      </c>
      <c r="D216" s="301">
        <f t="shared" si="53"/>
        <v>0.16120415005888897</v>
      </c>
      <c r="E216" s="301">
        <f t="shared" si="53"/>
        <v>0.16185257163889252</v>
      </c>
      <c r="F216" s="301">
        <f t="shared" si="53"/>
        <v>0.16288134000942167</v>
      </c>
      <c r="G216" s="301">
        <f t="shared" si="53"/>
        <v>0.16336872776482406</v>
      </c>
      <c r="H216" s="301">
        <f t="shared" si="53"/>
        <v>0.16331927559149467</v>
      </c>
      <c r="I216" s="301">
        <f t="shared" si="53"/>
        <v>0.1635260566861933</v>
      </c>
      <c r="J216" s="301">
        <f t="shared" si="53"/>
        <v>0.16561461840373884</v>
      </c>
      <c r="K216" s="301">
        <f t="shared" si="53"/>
        <v>0.17025301861590553</v>
      </c>
      <c r="L216" s="301">
        <f t="shared" si="53"/>
        <v>0.16962764866757746</v>
      </c>
      <c r="M216" s="301">
        <f t="shared" si="53"/>
        <v>0.16700231548143293</v>
      </c>
      <c r="N216" s="301">
        <f t="shared" si="53"/>
        <v>0.16651618081135858</v>
      </c>
      <c r="O216" s="301">
        <f t="shared" si="53"/>
        <v>0.1847568726489594</v>
      </c>
      <c r="P216" s="301">
        <f t="shared" si="53"/>
        <v>0.16364240360622512</v>
      </c>
      <c r="Q216" s="301">
        <f t="shared" si="53"/>
        <v>0.16499943266616413</v>
      </c>
      <c r="R216" s="301">
        <f t="shared" si="53"/>
        <v>0.16492103346720455</v>
      </c>
      <c r="S216" s="301">
        <f t="shared" si="53"/>
        <v>0.16384724852955826</v>
      </c>
      <c r="T216" s="301">
        <f t="shared" si="53"/>
        <v>0.16112150151247723</v>
      </c>
      <c r="U216" s="301">
        <f t="shared" si="53"/>
        <v>0.15893729428250614</v>
      </c>
      <c r="V216" s="301">
        <f t="shared" si="53"/>
        <v>0.16030653745892759</v>
      </c>
      <c r="W216" s="301">
        <f t="shared" si="53"/>
        <v>0.15885190770752564</v>
      </c>
      <c r="X216" s="301">
        <f t="shared" si="53"/>
        <v>0.16051767541195763</v>
      </c>
      <c r="Y216" s="301">
        <f t="shared" si="53"/>
        <v>0.16348581270023269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2.1420038801062379E-2</v>
      </c>
      <c r="C217" s="302">
        <f t="shared" si="54"/>
        <v>2.3354607058364028E-2</v>
      </c>
      <c r="D217" s="302">
        <f t="shared" si="54"/>
        <v>2.2948055223464763E-2</v>
      </c>
      <c r="E217" s="302">
        <f t="shared" si="54"/>
        <v>2.2609776070684817E-2</v>
      </c>
      <c r="F217" s="302">
        <f t="shared" si="54"/>
        <v>2.2004036001277351E-2</v>
      </c>
      <c r="G217" s="302">
        <f t="shared" si="54"/>
        <v>2.1787751214404249E-2</v>
      </c>
      <c r="H217" s="302">
        <f t="shared" si="54"/>
        <v>2.1658780374650584E-2</v>
      </c>
      <c r="I217" s="302">
        <f t="shared" si="54"/>
        <v>2.2722644828299155E-2</v>
      </c>
      <c r="J217" s="302">
        <f t="shared" si="54"/>
        <v>2.3320035055574184E-2</v>
      </c>
      <c r="K217" s="302">
        <f t="shared" si="54"/>
        <v>2.3316556890949098E-2</v>
      </c>
      <c r="L217" s="302">
        <f t="shared" si="54"/>
        <v>2.2653390098235898E-2</v>
      </c>
      <c r="M217" s="302">
        <f t="shared" si="54"/>
        <v>2.1602703195143045E-2</v>
      </c>
      <c r="N217" s="302">
        <f t="shared" si="54"/>
        <v>2.1007672389258408E-2</v>
      </c>
      <c r="O217" s="302">
        <f t="shared" si="54"/>
        <v>2.2017991672133266E-2</v>
      </c>
      <c r="P217" s="302">
        <f t="shared" si="54"/>
        <v>2.2277956563980007E-2</v>
      </c>
      <c r="Q217" s="302">
        <f t="shared" si="54"/>
        <v>2.3344739967023968E-2</v>
      </c>
      <c r="R217" s="302">
        <f t="shared" si="54"/>
        <v>2.3223023214148476E-2</v>
      </c>
      <c r="S217" s="302">
        <f t="shared" si="54"/>
        <v>2.2849818883270853E-2</v>
      </c>
      <c r="T217" s="302">
        <f t="shared" si="54"/>
        <v>2.4432143045917881E-2</v>
      </c>
      <c r="U217" s="302">
        <f t="shared" si="54"/>
        <v>2.3339399163259514E-2</v>
      </c>
      <c r="V217" s="302">
        <f t="shared" si="54"/>
        <v>2.2948876476902434E-2</v>
      </c>
      <c r="W217" s="302">
        <f t="shared" si="54"/>
        <v>2.2531677387926472E-2</v>
      </c>
      <c r="X217" s="302">
        <f t="shared" si="54"/>
        <v>2.3600798504568862E-2</v>
      </c>
      <c r="Y217" s="302">
        <f t="shared" si="54"/>
        <v>2.380846364475394E-2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0.11168302950028296</v>
      </c>
      <c r="C218" s="302">
        <f t="shared" si="55"/>
        <v>0.11171295811630993</v>
      </c>
      <c r="D218" s="302">
        <f t="shared" si="55"/>
        <v>0.11221396446689791</v>
      </c>
      <c r="E218" s="302">
        <f t="shared" si="55"/>
        <v>0.11292312348316315</v>
      </c>
      <c r="F218" s="302">
        <f t="shared" si="55"/>
        <v>0.11402181903452499</v>
      </c>
      <c r="G218" s="302">
        <f t="shared" si="55"/>
        <v>0.11465840292111329</v>
      </c>
      <c r="H218" s="302">
        <f t="shared" si="55"/>
        <v>0.11463402268042032</v>
      </c>
      <c r="I218" s="302">
        <f t="shared" si="55"/>
        <v>0.11494259495840714</v>
      </c>
      <c r="J218" s="302">
        <f t="shared" si="55"/>
        <v>0.11713741080202532</v>
      </c>
      <c r="K218" s="302">
        <f t="shared" si="55"/>
        <v>0.12211137599372679</v>
      </c>
      <c r="L218" s="302">
        <f t="shared" si="55"/>
        <v>0.12140268151481164</v>
      </c>
      <c r="M218" s="302">
        <f t="shared" si="55"/>
        <v>0.11858939417022325</v>
      </c>
      <c r="N218" s="302">
        <f t="shared" si="55"/>
        <v>0.11808865603019676</v>
      </c>
      <c r="O218" s="302">
        <f t="shared" si="55"/>
        <v>0.13749416037478307</v>
      </c>
      <c r="P218" s="302">
        <f t="shared" si="55"/>
        <v>0.11513344805677839</v>
      </c>
      <c r="Q218" s="302">
        <f t="shared" si="55"/>
        <v>0.11663167689521514</v>
      </c>
      <c r="R218" s="302">
        <f t="shared" si="55"/>
        <v>0.11668607337507696</v>
      </c>
      <c r="S218" s="302">
        <f t="shared" si="55"/>
        <v>0.1155564363315373</v>
      </c>
      <c r="T218" s="302">
        <f t="shared" si="55"/>
        <v>0.11274865820550978</v>
      </c>
      <c r="U218" s="302">
        <f t="shared" si="55"/>
        <v>0.11035323330774985</v>
      </c>
      <c r="V218" s="302">
        <f t="shared" si="55"/>
        <v>0.1118155813918873</v>
      </c>
      <c r="W218" s="302">
        <f t="shared" si="55"/>
        <v>0.11030483230644016</v>
      </c>
      <c r="X218" s="302">
        <f t="shared" si="55"/>
        <v>0.11210081128415263</v>
      </c>
      <c r="Y218" s="302">
        <f t="shared" si="55"/>
        <v>0.11528293309503126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2.7845468792480073E-2</v>
      </c>
      <c r="C219" s="303">
        <f t="shared" si="56"/>
        <v>2.5641493577647702E-2</v>
      </c>
      <c r="D219" s="303">
        <f t="shared" si="56"/>
        <v>2.6042130368526303E-2</v>
      </c>
      <c r="E219" s="303">
        <f t="shared" si="56"/>
        <v>2.6319672085044547E-2</v>
      </c>
      <c r="F219" s="303">
        <f t="shared" si="56"/>
        <v>2.6855484973619351E-2</v>
      </c>
      <c r="G219" s="303">
        <f t="shared" si="56"/>
        <v>2.6922573629306525E-2</v>
      </c>
      <c r="H219" s="303">
        <f t="shared" si="56"/>
        <v>2.7026472536423773E-2</v>
      </c>
      <c r="I219" s="303">
        <f t="shared" si="56"/>
        <v>2.5860816899487011E-2</v>
      </c>
      <c r="J219" s="303">
        <f t="shared" si="56"/>
        <v>2.5157172546139341E-2</v>
      </c>
      <c r="K219" s="303">
        <f t="shared" si="56"/>
        <v>2.4825085731229646E-2</v>
      </c>
      <c r="L219" s="303">
        <f t="shared" si="56"/>
        <v>2.557157705452991E-2</v>
      </c>
      <c r="M219" s="303">
        <f t="shared" si="56"/>
        <v>2.6810218116066639E-2</v>
      </c>
      <c r="N219" s="303">
        <f t="shared" si="56"/>
        <v>2.7419852391903379E-2</v>
      </c>
      <c r="O219" s="303">
        <f t="shared" si="56"/>
        <v>2.5244720602043077E-2</v>
      </c>
      <c r="P219" s="303">
        <f t="shared" si="56"/>
        <v>2.623099898546671E-2</v>
      </c>
      <c r="Q219" s="303">
        <f t="shared" si="56"/>
        <v>2.5023015803925013E-2</v>
      </c>
      <c r="R219" s="303">
        <f t="shared" si="56"/>
        <v>2.5011936877979132E-2</v>
      </c>
      <c r="S219" s="303">
        <f t="shared" si="56"/>
        <v>2.54409933147501E-2</v>
      </c>
      <c r="T219" s="303">
        <f t="shared" si="56"/>
        <v>2.3940700261049552E-2</v>
      </c>
      <c r="U219" s="303">
        <f t="shared" si="56"/>
        <v>2.5244661811496785E-2</v>
      </c>
      <c r="V219" s="303">
        <f t="shared" si="56"/>
        <v>2.5542079590137854E-2</v>
      </c>
      <c r="W219" s="303">
        <f t="shared" si="56"/>
        <v>2.6015398013159E-2</v>
      </c>
      <c r="X219" s="303">
        <f t="shared" si="56"/>
        <v>2.4816065623236148E-2</v>
      </c>
      <c r="Y219" s="303">
        <f t="shared" si="56"/>
        <v>2.4394415960447485E-2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0.49373929640252068</v>
      </c>
      <c r="C243" s="304">
        <f>IF(C$72=0,0,C$72/NFM_fec!C$72)</f>
        <v>0.49187805987559419</v>
      </c>
      <c r="D243" s="304">
        <f>IF(D$72=0,0,D$72/NFM_fec!D$72)</f>
        <v>0.49272137404212069</v>
      </c>
      <c r="E243" s="304">
        <f>IF(E$72=0,0,E$72/NFM_fec!E$72)</f>
        <v>0.49434633201863354</v>
      </c>
      <c r="F243" s="304">
        <f>IF(F$72=0,0,F$72/NFM_fec!F$72)</f>
        <v>0.49869887019745046</v>
      </c>
      <c r="G243" s="304">
        <f>IF(G$72=0,0,G$72/NFM_fec!G$72)</f>
        <v>0.50027546234175391</v>
      </c>
      <c r="H243" s="304">
        <f>IF(H$72=0,0,H$72/NFM_fec!H$72)</f>
        <v>0.50473196963131073</v>
      </c>
      <c r="I243" s="304">
        <f>IF(I$72=0,0,I$72/NFM_fec!I$72)</f>
        <v>0.50367816861657444</v>
      </c>
      <c r="J243" s="304">
        <f>IF(J$72=0,0,J$72/NFM_fec!J$72)</f>
        <v>0.51241485564999245</v>
      </c>
      <c r="K243" s="304">
        <f>IF(K$72=0,0,K$72/NFM_fec!K$72)</f>
        <v>0.53389535081447426</v>
      </c>
      <c r="L243" s="304">
        <f>IF(L$72=0,0,L$72/NFM_fec!L$72)</f>
        <v>0.54789498440734186</v>
      </c>
      <c r="M243" s="304">
        <f>IF(M$72=0,0,M$72/NFM_fec!M$72)</f>
        <v>0.55115357607955806</v>
      </c>
      <c r="N243" s="304">
        <f>IF(N$72=0,0,N$72/NFM_fec!N$72)</f>
        <v>0.55290184073381432</v>
      </c>
      <c r="O243" s="304">
        <f>IF(O$72=0,0,O$72/NFM_fec!O$72)</f>
        <v>0.54290928331308896</v>
      </c>
      <c r="P243" s="304">
        <f>IF(P$72=0,0,P$72/NFM_fec!P$72)</f>
        <v>0.55486939388315937</v>
      </c>
      <c r="Q243" s="304">
        <f>IF(Q$72=0,0,Q$72/NFM_fec!Q$72)</f>
        <v>0.55935723828788597</v>
      </c>
      <c r="R243" s="304">
        <f>IF(R$72=0,0,R$72/NFM_fec!R$72)</f>
        <v>0.56500909598223636</v>
      </c>
      <c r="S243" s="304">
        <f>IF(S$72=0,0,S$72/NFM_fec!S$72)</f>
        <v>0.56652863255300234</v>
      </c>
      <c r="T243" s="304">
        <f>IF(T$72=0,0,T$72/NFM_fec!T$72)</f>
        <v>0.56643114081229029</v>
      </c>
      <c r="U243" s="304">
        <f>IF(U$72=0,0,U$72/NFM_fec!U$72)</f>
        <v>0.56924500702839054</v>
      </c>
      <c r="V243" s="304">
        <f>IF(V$72=0,0,V$72/NFM_fec!V$72)</f>
        <v>0.56885049797519482</v>
      </c>
      <c r="W243" s="304">
        <f>IF(W$72=0,0,W$72/NFM_fec!W$72)</f>
        <v>0.57048624643332146</v>
      </c>
      <c r="X243" s="304">
        <f>IF(X$72=0,0,X$72/NFM_fec!X$72)</f>
        <v>0.56805432106983966</v>
      </c>
      <c r="Y243" s="304">
        <f>IF(Y$72=0,0,Y$72/NFM_fec!Y$72)</f>
        <v>0.56797633107177314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0.44328934405636672</v>
      </c>
      <c r="C244" s="305">
        <f>IF(C$73=0,0,C$73/NFM_fec!C$73)</f>
        <v>0.44328934405636677</v>
      </c>
      <c r="D244" s="305">
        <f>IF(D$73=0,0,D$73/NFM_fec!D$73)</f>
        <v>0.44328934405636683</v>
      </c>
      <c r="E244" s="305">
        <f>IF(E$73=0,0,E$73/NFM_fec!E$73)</f>
        <v>0.44328934405636689</v>
      </c>
      <c r="F244" s="305">
        <f>IF(F$73=0,0,F$73/NFM_fec!F$73)</f>
        <v>0.44574706884762239</v>
      </c>
      <c r="G244" s="305">
        <f>IF(G$73=0,0,G$73/NFM_fec!G$73)</f>
        <v>0.44574706884762244</v>
      </c>
      <c r="H244" s="305">
        <f>IF(H$73=0,0,H$73/NFM_fec!H$73)</f>
        <v>0.44927185583692608</v>
      </c>
      <c r="I244" s="305">
        <f>IF(I$73=0,0,I$73/NFM_fec!I$73)</f>
        <v>0.44927185583692614</v>
      </c>
      <c r="J244" s="305">
        <f>IF(J$73=0,0,J$73/NFM_fec!J$73)</f>
        <v>0.45760338278435558</v>
      </c>
      <c r="K244" s="305">
        <f>IF(K$73=0,0,K$73/NFM_fec!K$73)</f>
        <v>0.46684304450592007</v>
      </c>
      <c r="L244" s="305">
        <f>IF(L$73=0,0,L$73/NFM_fec!L$73)</f>
        <v>0.47515874005532821</v>
      </c>
      <c r="M244" s="305">
        <f>IF(M$73=0,0,M$73/NFM_fec!M$73)</f>
        <v>0.48264286604979534</v>
      </c>
      <c r="N244" s="305">
        <f>IF(N$73=0,0,N$73/NFM_fec!N$73)</f>
        <v>0.48937857944481583</v>
      </c>
      <c r="O244" s="305">
        <f>IF(O$73=0,0,O$73/NFM_fec!O$73)</f>
        <v>0.4916652175293722</v>
      </c>
      <c r="P244" s="305">
        <f>IF(P$73=0,0,P$73/NFM_fec!P$73)</f>
        <v>0.49722884403199724</v>
      </c>
      <c r="Q244" s="305">
        <f>IF(Q$73=0,0,Q$73/NFM_fec!Q$73)</f>
        <v>0.50250595962879796</v>
      </c>
      <c r="R244" s="305">
        <f>IF(R$73=0,0,R$73/NFM_fec!R$73)</f>
        <v>0.50616341983557478</v>
      </c>
      <c r="S244" s="305">
        <f>IF(S$73=0,0,S$73/NFM_fec!S$73)</f>
        <v>0.50616341983557478</v>
      </c>
      <c r="T244" s="305">
        <f>IF(T$73=0,0,T$73/NFM_fec!T$73)</f>
        <v>0.50616341983557478</v>
      </c>
      <c r="U244" s="305">
        <f>IF(U$73=0,0,U$73/NFM_fec!U$73)</f>
        <v>0.50616341983557456</v>
      </c>
      <c r="V244" s="305">
        <f>IF(V$73=0,0,V$73/NFM_fec!V$73)</f>
        <v>0.50616341983557467</v>
      </c>
      <c r="W244" s="305">
        <f>IF(W$73=0,0,W$73/NFM_fec!W$73)</f>
        <v>0.50616341983557489</v>
      </c>
      <c r="X244" s="305">
        <f>IF(X$73=0,0,X$73/NFM_fec!X$73)</f>
        <v>0.50616341983557489</v>
      </c>
      <c r="Y244" s="305">
        <f>IF(Y$73=0,0,Y$73/NFM_fec!Y$73)</f>
        <v>0.50616341983557456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0.11505341642530001</v>
      </c>
      <c r="C245" s="306">
        <f>IF(C$74=0,0,C$74/NFM_fec!C$74)</f>
        <v>0.1150534164253</v>
      </c>
      <c r="D245" s="306">
        <f>IF(D$74=0,0,D$74/NFM_fec!D$74)</f>
        <v>0.1150534164253</v>
      </c>
      <c r="E245" s="306">
        <f>IF(E$74=0,0,E$74/NFM_fec!E$74)</f>
        <v>0.11505341642530004</v>
      </c>
      <c r="F245" s="306">
        <f>IF(F$74=0,0,F$74/NFM_fec!F$74)</f>
        <v>0.11569130596101405</v>
      </c>
      <c r="G245" s="306">
        <f>IF(G$74=0,0,G$74/NFM_fec!G$74)</f>
        <v>0.11569130596101408</v>
      </c>
      <c r="H245" s="306">
        <f>IF(H$74=0,0,H$74/NFM_fec!H$74)</f>
        <v>0.11660614587478216</v>
      </c>
      <c r="I245" s="306">
        <f>IF(I$74=0,0,I$74/NFM_fec!I$74)</f>
        <v>0.11660614587478214</v>
      </c>
      <c r="J245" s="306">
        <f>IF(J$74=0,0,J$74/NFM_fec!J$74)</f>
        <v>0.1187685498490571</v>
      </c>
      <c r="K245" s="306">
        <f>IF(K$74=0,0,K$74/NFM_fec!K$74)</f>
        <v>0.12366708101940883</v>
      </c>
      <c r="L245" s="306">
        <f>IF(L$74=0,0,L$74/NFM_fec!L$74)</f>
        <v>0.12683331423553434</v>
      </c>
      <c r="M245" s="306">
        <f>IF(M$74=0,0,M$74/NFM_fec!M$74)</f>
        <v>0.12715305687046713</v>
      </c>
      <c r="N245" s="306">
        <f>IF(N$74=0,0,N$74/NFM_fec!N$74)</f>
        <v>0.12715305687046713</v>
      </c>
      <c r="O245" s="306">
        <f>IF(O$74=0,0,O$74/NFM_fec!O$74)</f>
        <v>0.12760911980561765</v>
      </c>
      <c r="P245" s="306">
        <f>IF(P$74=0,0,P$74/NFM_fec!P$74)</f>
        <v>0.12905312978560934</v>
      </c>
      <c r="Q245" s="306">
        <f>IF(Q$74=0,0,Q$74/NFM_fec!Q$74)</f>
        <v>0.13043188102520389</v>
      </c>
      <c r="R245" s="306">
        <f>IF(R$74=0,0,R$74/NFM_fec!R$74)</f>
        <v>0.13137205191693332</v>
      </c>
      <c r="S245" s="306">
        <f>IF(S$74=0,0,S$74/NFM_fec!S$74)</f>
        <v>0.1313720519169333</v>
      </c>
      <c r="T245" s="306">
        <f>IF(T$74=0,0,T$74/NFM_fec!T$74)</f>
        <v>0.13137205191693332</v>
      </c>
      <c r="U245" s="306">
        <f>IF(U$74=0,0,U$74/NFM_fec!U$74)</f>
        <v>0.13137205191693327</v>
      </c>
      <c r="V245" s="306">
        <f>IF(V$74=0,0,V$74/NFM_fec!V$74)</f>
        <v>0.1313720519169333</v>
      </c>
      <c r="W245" s="306">
        <f>IF(W$74=0,0,W$74/NFM_fec!W$74)</f>
        <v>0.1313720519169333</v>
      </c>
      <c r="X245" s="306">
        <f>IF(X$74=0,0,X$74/NFM_fec!X$74)</f>
        <v>0.1313720519169333</v>
      </c>
      <c r="Y245" s="306">
        <f>IF(Y$74=0,0,Y$74/NFM_fec!Y$74)</f>
        <v>0.1313720519169333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0.63277632945766427</v>
      </c>
      <c r="C246" s="306">
        <f>IF(C$75=0,0,C$75/NFM_fec!C$75)</f>
        <v>0.63277632945766416</v>
      </c>
      <c r="D246" s="306">
        <f>IF(D$75=0,0,D$75/NFM_fec!D$75)</f>
        <v>0.63277632945766416</v>
      </c>
      <c r="E246" s="306">
        <f>IF(E$75=0,0,E$75/NFM_fec!E$75)</f>
        <v>0.63277632945766427</v>
      </c>
      <c r="F246" s="306">
        <f>IF(F$75=0,0,F$75/NFM_fec!F$75)</f>
        <v>0.63628462509589656</v>
      </c>
      <c r="G246" s="306">
        <f>IF(G$75=0,0,G$75/NFM_fec!G$75)</f>
        <v>0.63628462509589667</v>
      </c>
      <c r="H246" s="306">
        <f>IF(H$75=0,0,H$75/NFM_fec!H$75)</f>
        <v>0.64131610578253406</v>
      </c>
      <c r="I246" s="306">
        <f>IF(I$75=0,0,I$75/NFM_fec!I$75)</f>
        <v>0.64131610578253395</v>
      </c>
      <c r="J246" s="306">
        <f>IF(J$75=0,0,J$75/NFM_fec!J$75)</f>
        <v>0.65320899946757061</v>
      </c>
      <c r="K246" s="306">
        <f>IF(K$75=0,0,K$75/NFM_fec!K$75)</f>
        <v>0.66450410143654681</v>
      </c>
      <c r="L246" s="306">
        <f>IF(L$75=0,0,L$75/NFM_fec!L$75)</f>
        <v>0.67466969320862513</v>
      </c>
      <c r="M246" s="306">
        <f>IF(M$75=0,0,M$75/NFM_fec!M$75)</f>
        <v>0.68381872580349534</v>
      </c>
      <c r="N246" s="306">
        <f>IF(N$75=0,0,N$75/NFM_fec!N$75)</f>
        <v>0.69205285513887915</v>
      </c>
      <c r="O246" s="306">
        <f>IF(O$75=0,0,O$75/NFM_fec!O$75)</f>
        <v>0.69946357154072425</v>
      </c>
      <c r="P246" s="306">
        <f>IF(P$75=0,0,P$75/NFM_fec!P$75)</f>
        <v>0.70613321630238479</v>
      </c>
      <c r="Q246" s="306">
        <f>IF(Q$75=0,0,Q$75/NFM_fec!Q$75)</f>
        <v>0.71213589658787957</v>
      </c>
      <c r="R246" s="306">
        <f>IF(R$75=0,0,R$75/NFM_fec!R$75)</f>
        <v>0.71753830884482439</v>
      </c>
      <c r="S246" s="306">
        <f>IF(S$75=0,0,S$75/NFM_fec!S$75)</f>
        <v>0.72240047987607492</v>
      </c>
      <c r="T246" s="306">
        <f>IF(T$75=0,0,T$75/NFM_fec!T$75)</f>
        <v>0.72252634809233529</v>
      </c>
      <c r="U246" s="306">
        <f>IF(U$75=0,0,U$75/NFM_fec!U$75)</f>
        <v>0.72252634809233585</v>
      </c>
      <c r="V246" s="306">
        <f>IF(V$75=0,0,V$75/NFM_fec!V$75)</f>
        <v>0.72252634809233551</v>
      </c>
      <c r="W246" s="306">
        <f>IF(W$75=0,0,W$75/NFM_fec!W$75)</f>
        <v>0.72252634809233574</v>
      </c>
      <c r="X246" s="306">
        <f>IF(X$75=0,0,X$75/NFM_fec!X$75)</f>
        <v>0.72252634809233562</v>
      </c>
      <c r="Y246" s="306">
        <f>IF(Y$75=0,0,Y$75/NFM_fec!Y$75)</f>
        <v>0.72252634809233529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0.43916231856454235</v>
      </c>
      <c r="C247" s="306">
        <f>IF(C$76=0,0,C$76/NFM_fec!C$76)</f>
        <v>0.43916231856454269</v>
      </c>
      <c r="D247" s="306">
        <f>IF(D$76=0,0,D$76/NFM_fec!D$76)</f>
        <v>0.43916231856454252</v>
      </c>
      <c r="E247" s="306">
        <f>IF(E$76=0,0,E$76/NFM_fec!E$76)</f>
        <v>0.43916231856454246</v>
      </c>
      <c r="F247" s="306">
        <f>IF(F$76=0,0,F$76/NFM_fec!F$76)</f>
        <v>0.44159716192857368</v>
      </c>
      <c r="G247" s="306">
        <f>IF(G$76=0,0,G$76/NFM_fec!G$76)</f>
        <v>0.44159716192857362</v>
      </c>
      <c r="H247" s="306">
        <f>IF(H$76=0,0,H$76/NFM_fec!H$76)</f>
        <v>0.44508913313750009</v>
      </c>
      <c r="I247" s="306">
        <f>IF(I$76=0,0,I$76/NFM_fec!I$76)</f>
        <v>0.44508913313750026</v>
      </c>
      <c r="J247" s="306">
        <f>IF(J$76=0,0,J$76/NFM_fec!J$76)</f>
        <v>0.45334309353712327</v>
      </c>
      <c r="K247" s="306">
        <f>IF(K$76=0,0,K$76/NFM_fec!K$76)</f>
        <v>0.47303005094799067</v>
      </c>
      <c r="L247" s="306">
        <f>IF(L$76=0,0,L$76/NFM_fec!L$76)</f>
        <v>0.48412653949365059</v>
      </c>
      <c r="M247" s="306">
        <f>IF(M$76=0,0,M$76/NFM_fec!M$76)</f>
        <v>0.48534700665806751</v>
      </c>
      <c r="N247" s="306">
        <f>IF(N$76=0,0,N$76/NFM_fec!N$76)</f>
        <v>0.4853470066580674</v>
      </c>
      <c r="O247" s="306">
        <f>IF(O$76=0,0,O$76/NFM_fec!O$76)</f>
        <v>0.4870878124701406</v>
      </c>
      <c r="P247" s="306">
        <f>IF(P$76=0,0,P$76/NFM_fec!P$76)</f>
        <v>0.49259964158870684</v>
      </c>
      <c r="Q247" s="306">
        <f>IF(Q$76=0,0,Q$76/NFM_fec!Q$76)</f>
        <v>0.49786237615076345</v>
      </c>
      <c r="R247" s="306">
        <f>IF(R$76=0,0,R$76/NFM_fec!R$76)</f>
        <v>0.50145103645731604</v>
      </c>
      <c r="S247" s="306">
        <f>IF(S$76=0,0,S$76/NFM_fec!S$76)</f>
        <v>0.50145103645731604</v>
      </c>
      <c r="T247" s="306">
        <f>IF(T$76=0,0,T$76/NFM_fec!T$76)</f>
        <v>0.50145103645731604</v>
      </c>
      <c r="U247" s="306">
        <f>IF(U$76=0,0,U$76/NFM_fec!U$76)</f>
        <v>0.50145103645731615</v>
      </c>
      <c r="V247" s="306">
        <f>IF(V$76=0,0,V$76/NFM_fec!V$76)</f>
        <v>0.50145103645731604</v>
      </c>
      <c r="W247" s="306">
        <f>IF(W$76=0,0,W$76/NFM_fec!W$76)</f>
        <v>0.50145103645731604</v>
      </c>
      <c r="X247" s="306">
        <f>IF(X$76=0,0,X$76/NFM_fec!X$76)</f>
        <v>0.50145103645731626</v>
      </c>
      <c r="Y247" s="306">
        <f>IF(Y$76=0,0,Y$76/NFM_fec!Y$76)</f>
        <v>0.50145103645731592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0.71054932523094605</v>
      </c>
      <c r="C248" s="307">
        <f>IF(C$77=0,0,C$77/NFM_fec!C$77)</f>
        <v>0.70210224736789428</v>
      </c>
      <c r="D248" s="307">
        <f>IF(D$77=0,0,D$77/NFM_fec!D$77)</f>
        <v>0.70447364855250505</v>
      </c>
      <c r="E248" s="307">
        <f>IF(E$77=0,0,E$77/NFM_fec!E$77)</f>
        <v>0.70703972662109882</v>
      </c>
      <c r="F248" s="307">
        <f>IF(F$77=0,0,F$77/NFM_fec!F$77)</f>
        <v>0.71212785763831865</v>
      </c>
      <c r="G248" s="307">
        <f>IF(G$77=0,0,G$77/NFM_fec!G$77)</f>
        <v>0.73717136747764167</v>
      </c>
      <c r="H248" s="307">
        <f>IF(H$77=0,0,H$77/NFM_fec!H$77)</f>
        <v>0.74288216325903045</v>
      </c>
      <c r="I248" s="307">
        <f>IF(I$77=0,0,I$77/NFM_fec!I$77)</f>
        <v>0.7414279265204885</v>
      </c>
      <c r="J248" s="307">
        <f>IF(J$77=0,0,J$77/NFM_fec!J$77)</f>
        <v>0.73848995962508468</v>
      </c>
      <c r="K248" s="307">
        <f>IF(K$77=0,0,K$77/NFM_fec!K$77)</f>
        <v>0.77845466795072316</v>
      </c>
      <c r="L248" s="307">
        <f>IF(L$77=0,0,L$77/NFM_fec!L$77)</f>
        <v>0.79736949848789962</v>
      </c>
      <c r="M248" s="307">
        <f>IF(M$77=0,0,M$77/NFM_fec!M$77)</f>
        <v>0.81216877805420451</v>
      </c>
      <c r="N248" s="307">
        <f>IF(N$77=0,0,N$77/NFM_fec!N$77)</f>
        <v>0.81733387996259543</v>
      </c>
      <c r="O248" s="307">
        <f>IF(O$77=0,0,O$77/NFM_fec!O$77)</f>
        <v>0.82055492707535027</v>
      </c>
      <c r="P248" s="307">
        <f>IF(P$77=0,0,P$77/NFM_fec!P$77)</f>
        <v>0.84318121958785663</v>
      </c>
      <c r="Q248" s="307">
        <f>IF(Q$77=0,0,Q$77/NFM_fec!Q$77)</f>
        <v>0.83570079259724506</v>
      </c>
      <c r="R248" s="307">
        <f>IF(R$77=0,0,R$77/NFM_fec!R$77)</f>
        <v>0.84779158445780889</v>
      </c>
      <c r="S248" s="307">
        <f>IF(S$77=0,0,S$77/NFM_fec!S$77)</f>
        <v>0.85832389120239061</v>
      </c>
      <c r="T248" s="307">
        <f>IF(T$77=0,0,T$77/NFM_fec!T$77)</f>
        <v>0.86841601981809857</v>
      </c>
      <c r="U248" s="307">
        <f>IF(U$77=0,0,U$77/NFM_fec!U$77)</f>
        <v>0.86568583456820603</v>
      </c>
      <c r="V248" s="307">
        <f>IF(V$77=0,0,V$77/NFM_fec!V$77)</f>
        <v>0.87237556548269302</v>
      </c>
      <c r="W248" s="307">
        <f>IF(W$77=0,0,W$77/NFM_fec!W$77)</f>
        <v>0.87885599716748497</v>
      </c>
      <c r="X248" s="307">
        <f>IF(X$77=0,0,X$77/NFM_fec!X$77)</f>
        <v>0.88577783198723958</v>
      </c>
      <c r="Y248" s="307">
        <f>IF(Y$77=0,0,Y$77/NFM_fec!Y$77)</f>
        <v>0.89853788226481424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0.46965217580506163</v>
      </c>
      <c r="C249" s="308">
        <f>IF(C$83=0,0,C$83/NFM_fec!C$83)</f>
        <v>0.46680044943598625</v>
      </c>
      <c r="D249" s="308">
        <f>IF(D$83=0,0,D$83/NFM_fec!D$83)</f>
        <v>0.4682361584362793</v>
      </c>
      <c r="E249" s="308">
        <f>IF(E$83=0,0,E$83/NFM_fec!E$83)</f>
        <v>0.46956223183286994</v>
      </c>
      <c r="F249" s="308">
        <f>IF(F$83=0,0,F$83/NFM_fec!F$83)</f>
        <v>0.47386792857007554</v>
      </c>
      <c r="G249" s="308">
        <f>IF(G$83=0,0,G$83/NFM_fec!G$83)</f>
        <v>0.47512386303135196</v>
      </c>
      <c r="H249" s="308">
        <f>IF(H$83=0,0,H$83/NFM_fec!H$83)</f>
        <v>0.47943929441297312</v>
      </c>
      <c r="I249" s="308">
        <f>IF(I$83=0,0,I$83/NFM_fec!I$83)</f>
        <v>0.47802557937991835</v>
      </c>
      <c r="J249" s="308">
        <f>IF(J$83=0,0,J$83/NFM_fec!J$83)</f>
        <v>0.48568546102397692</v>
      </c>
      <c r="K249" s="308">
        <f>IF(K$83=0,0,K$83/NFM_fec!K$83)</f>
        <v>0.50657740551737429</v>
      </c>
      <c r="L249" s="308">
        <f>IF(L$83=0,0,L$83/NFM_fec!L$83)</f>
        <v>0.51988349946484813</v>
      </c>
      <c r="M249" s="308">
        <f>IF(M$83=0,0,M$83/NFM_fec!M$83)</f>
        <v>0.5234750406713814</v>
      </c>
      <c r="N249" s="308">
        <f>IF(N$83=0,0,N$83/NFM_fec!N$83)</f>
        <v>0.52521539005967832</v>
      </c>
      <c r="O249" s="308">
        <f>IF(O$83=0,0,O$83/NFM_fec!O$83)</f>
        <v>0.5229632332993287</v>
      </c>
      <c r="P249" s="308">
        <f>IF(P$83=0,0,P$83/NFM_fec!P$83)</f>
        <v>0.53038338993708523</v>
      </c>
      <c r="Q249" s="308">
        <f>IF(Q$83=0,0,Q$83/NFM_fec!Q$83)</f>
        <v>0.53411455156069321</v>
      </c>
      <c r="R249" s="308">
        <f>IF(R$83=0,0,R$83/NFM_fec!R$83)</f>
        <v>0.53980134281353676</v>
      </c>
      <c r="S249" s="308">
        <f>IF(S$83=0,0,S$83/NFM_fec!S$83)</f>
        <v>0.54127116231156047</v>
      </c>
      <c r="T249" s="308">
        <f>IF(T$83=0,0,T$83/NFM_fec!T$83)</f>
        <v>0.53784068212687375</v>
      </c>
      <c r="U249" s="308">
        <f>IF(U$83=0,0,U$83/NFM_fec!U$83)</f>
        <v>0.54080983413815731</v>
      </c>
      <c r="V249" s="308">
        <f>IF(V$83=0,0,V$83/NFM_fec!V$83)</f>
        <v>0.54163113637254545</v>
      </c>
      <c r="W249" s="308">
        <f>IF(W$83=0,0,W$83/NFM_fec!W$83)</f>
        <v>0.54270482506881434</v>
      </c>
      <c r="X249" s="308">
        <f>IF(X$83=0,0,X$83/NFM_fec!X$83)</f>
        <v>0.53998083984638301</v>
      </c>
      <c r="Y249" s="308">
        <f>IF(Y$83=0,0,Y$83/NFM_fec!Y$83)</f>
        <v>0.53920409876970898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0.48346547509344551</v>
      </c>
      <c r="C250" s="308">
        <f>IF(C$90=0,0,C$90/NFM_fec!C$90)</f>
        <v>0.48052987441939765</v>
      </c>
      <c r="D250" s="308">
        <f>IF(D$90=0,0,D$90/NFM_fec!D$90)</f>
        <v>0.48200781015499339</v>
      </c>
      <c r="E250" s="308">
        <f>IF(E$90=0,0,E$90/NFM_fec!E$90)</f>
        <v>0.48337288571030712</v>
      </c>
      <c r="F250" s="308">
        <f>IF(F$90=0,0,F$90/NFM_fec!F$90)</f>
        <v>0.48780522058684256</v>
      </c>
      <c r="G250" s="308">
        <f>IF(G$90=0,0,G$90/NFM_fec!G$90)</f>
        <v>0.48909809429698015</v>
      </c>
      <c r="H250" s="308">
        <f>IF(H$90=0,0,H$90/NFM_fec!H$90)</f>
        <v>0.49354045013100195</v>
      </c>
      <c r="I250" s="308">
        <f>IF(I$90=0,0,I$90/NFM_fec!I$90)</f>
        <v>0.49208515524403351</v>
      </c>
      <c r="J250" s="308">
        <f>IF(J$90=0,0,J$90/NFM_fec!J$90)</f>
        <v>0.49997032752468218</v>
      </c>
      <c r="K250" s="308">
        <f>IF(K$90=0,0,K$90/NFM_fec!K$90)</f>
        <v>0.52147674097376773</v>
      </c>
      <c r="L250" s="308">
        <f>IF(L$90=0,0,L$90/NFM_fec!L$90)</f>
        <v>0.53517419062557892</v>
      </c>
      <c r="M250" s="308">
        <f>IF(M$90=0,0,M$90/NFM_fec!M$90)</f>
        <v>0.53887136539701042</v>
      </c>
      <c r="N250" s="308">
        <f>IF(N$90=0,0,N$90/NFM_fec!N$90)</f>
        <v>0.54066290153202179</v>
      </c>
      <c r="O250" s="308">
        <f>IF(O$90=0,0,O$90/NFM_fec!O$90)</f>
        <v>0.53834450486695629</v>
      </c>
      <c r="P250" s="308">
        <f>IF(P$90=0,0,P$90/NFM_fec!P$90)</f>
        <v>0.54598290140582306</v>
      </c>
      <c r="Q250" s="308">
        <f>IF(Q$90=0,0,Q$90/NFM_fec!Q$90)</f>
        <v>0.5498238030771837</v>
      </c>
      <c r="R250" s="308">
        <f>IF(R$90=0,0,R$90/NFM_fec!R$90)</f>
        <v>0.5556778528962879</v>
      </c>
      <c r="S250" s="308">
        <f>IF(S$90=0,0,S$90/NFM_fec!S$90)</f>
        <v>0.55719090237954783</v>
      </c>
      <c r="T250" s="308">
        <f>IF(T$90=0,0,T$90/NFM_fec!T$90)</f>
        <v>0.55365952571884047</v>
      </c>
      <c r="U250" s="308">
        <f>IF(U$90=0,0,U$90/NFM_fec!U$90)</f>
        <v>0.5567160057304561</v>
      </c>
      <c r="V250" s="308">
        <f>IF(V$90=0,0,V$90/NFM_fec!V$90)</f>
        <v>0.55756146391291439</v>
      </c>
      <c r="W250" s="308">
        <f>IF(W$90=0,0,W$90/NFM_fec!W$90)</f>
        <v>0.55866673168848535</v>
      </c>
      <c r="X250" s="308">
        <f>IF(X$90=0,0,X$90/NFM_fec!X$90)</f>
        <v>0.55586262925362973</v>
      </c>
      <c r="Y250" s="308">
        <f>IF(Y$90=0,0,Y$90/NFM_fec!Y$90)</f>
        <v>0.55506304285117114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0.51476352649071622</v>
      </c>
      <c r="C251" s="309">
        <f>IF(C$97=0,0,C$97/NFM_fec!C$97)</f>
        <v>0.51511980538710611</v>
      </c>
      <c r="D251" s="309">
        <f>IF(D$97=0,0,D$97/NFM_fec!D$97)</f>
        <v>0.51459112843873944</v>
      </c>
      <c r="E251" s="309">
        <f>IF(E$97=0,0,E$97/NFM_fec!E$97)</f>
        <v>0.51677904323988422</v>
      </c>
      <c r="F251" s="309">
        <f>IF(F$97=0,0,F$97/NFM_fec!F$97)</f>
        <v>0.52092384061870367</v>
      </c>
      <c r="G251" s="309">
        <f>IF(G$97=0,0,G$97/NFM_fec!G$97)</f>
        <v>0.52278989161192957</v>
      </c>
      <c r="H251" s="309">
        <f>IF(H$97=0,0,H$97/NFM_fec!H$97)</f>
        <v>0.52733422819472042</v>
      </c>
      <c r="I251" s="309">
        <f>IF(I$97=0,0,I$97/NFM_fec!I$97)</f>
        <v>0.52697166277831153</v>
      </c>
      <c r="J251" s="309">
        <f>IF(J$97=0,0,J$97/NFM_fec!J$97)</f>
        <v>0.53721324964259531</v>
      </c>
      <c r="K251" s="309">
        <f>IF(K$97=0,0,K$97/NFM_fec!K$97)</f>
        <v>0.55875712111744724</v>
      </c>
      <c r="L251" s="309">
        <f>IF(L$97=0,0,L$97/NFM_fec!L$97)</f>
        <v>0.57389895484863329</v>
      </c>
      <c r="M251" s="309">
        <f>IF(M$97=0,0,M$97/NFM_fec!M$97)</f>
        <v>0.57630400158999051</v>
      </c>
      <c r="N251" s="309">
        <f>IF(N$97=0,0,N$97/NFM_fec!N$97)</f>
        <v>0.57758112507979253</v>
      </c>
      <c r="O251" s="309">
        <f>IF(O$97=0,0,O$97/NFM_fec!O$97)</f>
        <v>0.549886194525672</v>
      </c>
      <c r="P251" s="309">
        <f>IF(P$97=0,0,P$97/NFM_fec!P$97)</f>
        <v>0.57215971597072823</v>
      </c>
      <c r="Q251" s="309">
        <f>IF(Q$97=0,0,Q$97/NFM_fec!Q$97)</f>
        <v>0.57793339660553689</v>
      </c>
      <c r="R251" s="309">
        <f>IF(R$97=0,0,R$97/NFM_fec!R$97)</f>
        <v>0.5832489377889063</v>
      </c>
      <c r="S251" s="309">
        <f>IF(S$97=0,0,S$97/NFM_fec!S$97)</f>
        <v>0.58457547896130735</v>
      </c>
      <c r="T251" s="309">
        <f>IF(T$97=0,0,T$97/NFM_fec!T$97)</f>
        <v>0.59183945068981614</v>
      </c>
      <c r="U251" s="309">
        <f>IF(U$97=0,0,U$97/NFM_fec!U$97)</f>
        <v>0.5947835452567245</v>
      </c>
      <c r="V251" s="309">
        <f>IF(V$97=0,0,V$97/NFM_fec!V$97)</f>
        <v>0.59150611858151347</v>
      </c>
      <c r="W251" s="309">
        <f>IF(W$97=0,0,W$97/NFM_fec!W$97)</f>
        <v>0.59458163411493459</v>
      </c>
      <c r="X251" s="309">
        <f>IF(X$97=0,0,X$97/NFM_fec!X$97)</f>
        <v>0.59214929553461082</v>
      </c>
      <c r="Y251" s="309">
        <f>IF(Y$97=0,0,Y$97/NFM_fec!Y$97)</f>
        <v>0.59258683206994855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0.41089360970132677</v>
      </c>
      <c r="C253" s="304">
        <f>IF(C$115=0,0,C$115/NFM_fec!C$115)</f>
        <v>0.41026941305388342</v>
      </c>
      <c r="D253" s="304">
        <f>IF(D$115=0,0,D$115/NFM_fec!D$115)</f>
        <v>0.41003071196105506</v>
      </c>
      <c r="E253" s="304">
        <f>IF(E$115=0,0,E$115/NFM_fec!E$115)</f>
        <v>0.41180174148270388</v>
      </c>
      <c r="F253" s="304">
        <f>IF(F$115=0,0,F$115/NFM_fec!F$115)</f>
        <v>0.41585207159940274</v>
      </c>
      <c r="G253" s="304">
        <f>IF(G$115=0,0,G$115/NFM_fec!G$115)</f>
        <v>0.41772811801303267</v>
      </c>
      <c r="H253" s="304">
        <f>IF(H$115=0,0,H$115/NFM_fec!H$115)</f>
        <v>0.41832201336505009</v>
      </c>
      <c r="I253" s="304">
        <f>IF(I$115=0,0,I$115/NFM_fec!I$115)</f>
        <v>0.42568191015369683</v>
      </c>
      <c r="J253" s="304">
        <f>IF(J$115=0,0,J$115/NFM_fec!J$115)</f>
        <v>0.43182611585673525</v>
      </c>
      <c r="K253" s="304">
        <f>IF(K$115=0,0,K$115/NFM_fec!K$115)</f>
        <v>0.43216052286428436</v>
      </c>
      <c r="L253" s="304">
        <f>IF(L$115=0,0,L$115/NFM_fec!L$115)</f>
        <v>0.44119460355992612</v>
      </c>
      <c r="M253" s="304">
        <f>IF(M$115=0,0,M$115/NFM_fec!M$115)</f>
        <v>0.44268148791296669</v>
      </c>
      <c r="N253" s="304">
        <f>IF(N$115=0,0,N$115/NFM_fec!N$115)</f>
        <v>0.44824770340201331</v>
      </c>
      <c r="O253" s="304">
        <f>IF(O$115=0,0,O$115/NFM_fec!O$115)</f>
        <v>0.44299670876902947</v>
      </c>
      <c r="P253" s="304">
        <f>IF(P$115=0,0,P$115/NFM_fec!P$115)</f>
        <v>0.44405698913644831</v>
      </c>
      <c r="Q253" s="304">
        <f>IF(Q$115=0,0,Q$115/NFM_fec!Q$115)</f>
        <v>0.44306145495769772</v>
      </c>
      <c r="R253" s="304">
        <f>IF(R$115=0,0,R$115/NFM_fec!R$115)</f>
        <v>0.44457499114260624</v>
      </c>
      <c r="S253" s="304">
        <f>IF(S$115=0,0,S$115/NFM_fec!S$115)</f>
        <v>0.45941365537669759</v>
      </c>
      <c r="T253" s="304">
        <f>IF(T$115=0,0,T$115/NFM_fec!T$115)</f>
        <v>0.45823105280790727</v>
      </c>
      <c r="U253" s="304">
        <f>IF(U$115=0,0,U$115/NFM_fec!U$115)</f>
        <v>0.47416628860618032</v>
      </c>
      <c r="V253" s="304">
        <f>IF(V$115=0,0,V$115/NFM_fec!V$115)</f>
        <v>0.47810834328304219</v>
      </c>
      <c r="W253" s="304">
        <f>IF(W$115=0,0,W$115/NFM_fec!W$115)</f>
        <v>0.48025579135192448</v>
      </c>
      <c r="X253" s="304">
        <f>IF(X$115=0,0,X$115/NFM_fec!X$115)</f>
        <v>0.47757834608136673</v>
      </c>
      <c r="Y253" s="304">
        <f>IF(Y$115=0,0,Y$115/NFM_fec!Y$115)</f>
        <v>0.47703591106227039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0.46771491106316987</v>
      </c>
      <c r="C254" s="305">
        <f>IF(C$116=0,0,C$116/NFM_fec!C$116)</f>
        <v>0.46771491106317009</v>
      </c>
      <c r="D254" s="305">
        <f>IF(D$116=0,0,D$116/NFM_fec!D$116)</f>
        <v>0.46771491106317015</v>
      </c>
      <c r="E254" s="305">
        <f>IF(E$116=0,0,E$116/NFM_fec!E$116)</f>
        <v>0.46771491106316998</v>
      </c>
      <c r="F254" s="305">
        <f>IF(F$116=0,0,F$116/NFM_fec!F$116)</f>
        <v>0.4708841410206771</v>
      </c>
      <c r="G254" s="305">
        <f>IF(G$116=0,0,G$116/NFM_fec!G$116)</f>
        <v>0.4708841410206771</v>
      </c>
      <c r="H254" s="305">
        <f>IF(H$116=0,0,H$116/NFM_fec!H$116)</f>
        <v>0.47088414102067705</v>
      </c>
      <c r="I254" s="305">
        <f>IF(I$116=0,0,I$116/NFM_fec!I$116)</f>
        <v>0.47879572691860939</v>
      </c>
      <c r="J254" s="305">
        <f>IF(J$116=0,0,J$116/NFM_fec!J$116)</f>
        <v>0.48591615422674866</v>
      </c>
      <c r="K254" s="305">
        <f>IF(K$116=0,0,K$116/NFM_fec!K$116)</f>
        <v>0.48826005816824947</v>
      </c>
      <c r="L254" s="305">
        <f>IF(L$116=0,0,L$116/NFM_fec!L$116)</f>
        <v>0.49443405235142446</v>
      </c>
      <c r="M254" s="305">
        <f>IF(M$116=0,0,M$116/NFM_fec!M$116)</f>
        <v>0.49671116900853385</v>
      </c>
      <c r="N254" s="305">
        <f>IF(N$116=0,0,N$116/NFM_fec!N$116)</f>
        <v>0.50156143386127094</v>
      </c>
      <c r="O254" s="305">
        <f>IF(O$116=0,0,O$116/NFM_fec!O$116)</f>
        <v>0.50156143386127117</v>
      </c>
      <c r="P254" s="305">
        <f>IF(P$116=0,0,P$116/NFM_fec!P$116)</f>
        <v>0.50156143386127106</v>
      </c>
      <c r="Q254" s="305">
        <f>IF(Q$116=0,0,Q$116/NFM_fec!Q$116)</f>
        <v>0.50156143386127128</v>
      </c>
      <c r="R254" s="305">
        <f>IF(R$116=0,0,R$116/NFM_fec!R$116)</f>
        <v>0.50156143386127128</v>
      </c>
      <c r="S254" s="305">
        <f>IF(S$116=0,0,S$116/NFM_fec!S$116)</f>
        <v>0.50640529047514382</v>
      </c>
      <c r="T254" s="305">
        <f>IF(T$116=0,0,T$116/NFM_fec!T$116)</f>
        <v>0.5107647614276295</v>
      </c>
      <c r="U254" s="305">
        <f>IF(U$116=0,0,U$116/NFM_fec!U$116)</f>
        <v>0.51468828528486676</v>
      </c>
      <c r="V254" s="305">
        <f>IF(V$116=0,0,V$116/NFM_fec!V$116)</f>
        <v>0.51821945675638026</v>
      </c>
      <c r="W254" s="305">
        <f>IF(W$116=0,0,W$116/NFM_fec!W$116)</f>
        <v>0.52139751108074206</v>
      </c>
      <c r="X254" s="305">
        <f>IF(X$116=0,0,X$116/NFM_fec!X$116)</f>
        <v>0.52425775997266799</v>
      </c>
      <c r="Y254" s="305">
        <f>IF(Y$116=0,0,Y$116/NFM_fec!Y$116)</f>
        <v>0.5268319839754011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0.12137988480239782</v>
      </c>
      <c r="C255" s="306">
        <f>IF(C$117=0,0,C$117/NFM_fec!C$117)</f>
        <v>0.12137988480239786</v>
      </c>
      <c r="D255" s="306">
        <f>IF(D$117=0,0,D$117/NFM_fec!D$117)</f>
        <v>0.12137988480239791</v>
      </c>
      <c r="E255" s="306">
        <f>IF(E$117=0,0,E$117/NFM_fec!E$117)</f>
        <v>0.12137988480239788</v>
      </c>
      <c r="F255" s="306">
        <f>IF(F$117=0,0,F$117/NFM_fec!F$117)</f>
        <v>0.12220235327209049</v>
      </c>
      <c r="G255" s="306">
        <f>IF(G$117=0,0,G$117/NFM_fec!G$117)</f>
        <v>0.12220235327209045</v>
      </c>
      <c r="H255" s="306">
        <f>IF(H$117=0,0,H$117/NFM_fec!H$117)</f>
        <v>0.12220235327209047</v>
      </c>
      <c r="I255" s="306">
        <f>IF(I$117=0,0,I$117/NFM_fec!I$117)</f>
        <v>0.12469774482739462</v>
      </c>
      <c r="J255" s="306">
        <f>IF(J$117=0,0,J$117/NFM_fec!J$117)</f>
        <v>0.12671169597599138</v>
      </c>
      <c r="K255" s="306">
        <f>IF(K$117=0,0,K$117/NFM_fec!K$117)</f>
        <v>0.1267116959759913</v>
      </c>
      <c r="L255" s="306">
        <f>IF(L$117=0,0,L$117/NFM_fec!L$117)</f>
        <v>0.12890490135812091</v>
      </c>
      <c r="M255" s="306">
        <f>IF(M$117=0,0,M$117/NFM_fec!M$117)</f>
        <v>0.12890490135812083</v>
      </c>
      <c r="N255" s="306">
        <f>IF(N$117=0,0,N$117/NFM_fec!N$117)</f>
        <v>0.13016362665244208</v>
      </c>
      <c r="O255" s="306">
        <f>IF(O$117=0,0,O$117/NFM_fec!O$117)</f>
        <v>0.13016362665244202</v>
      </c>
      <c r="P255" s="306">
        <f>IF(P$117=0,0,P$117/NFM_fec!P$117)</f>
        <v>0.13016362665244191</v>
      </c>
      <c r="Q255" s="306">
        <f>IF(Q$117=0,0,Q$117/NFM_fec!Q$117)</f>
        <v>0.13016362665244202</v>
      </c>
      <c r="R255" s="306">
        <f>IF(R$117=0,0,R$117/NFM_fec!R$117)</f>
        <v>0.13016362665244202</v>
      </c>
      <c r="S255" s="306">
        <f>IF(S$117=0,0,S$117/NFM_fec!S$117)</f>
        <v>0.13392265014245533</v>
      </c>
      <c r="T255" s="306">
        <f>IF(T$117=0,0,T$117/NFM_fec!T$117)</f>
        <v>0.13422139360801733</v>
      </c>
      <c r="U255" s="306">
        <f>IF(U$117=0,0,U$117/NFM_fec!U$117)</f>
        <v>0.13757464040247305</v>
      </c>
      <c r="V255" s="306">
        <f>IF(V$117=0,0,V$117/NFM_fec!V$117)</f>
        <v>0.13965674700939676</v>
      </c>
      <c r="W255" s="306">
        <f>IF(W$117=0,0,W$117/NFM_fec!W$117)</f>
        <v>0.13965674700939676</v>
      </c>
      <c r="X255" s="306">
        <f>IF(X$117=0,0,X$117/NFM_fec!X$117)</f>
        <v>0.13965674700939679</v>
      </c>
      <c r="Y255" s="306">
        <f>IF(Y$117=0,0,Y$117/NFM_fec!Y$117)</f>
        <v>0.13965674700939684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0.66709200466347074</v>
      </c>
      <c r="C256" s="306">
        <f>IF(C$118=0,0,C$118/NFM_fec!C$118)</f>
        <v>0.66709200466347074</v>
      </c>
      <c r="D256" s="306">
        <f>IF(D$118=0,0,D$118/NFM_fec!D$118)</f>
        <v>0.66709200466347029</v>
      </c>
      <c r="E256" s="306">
        <f>IF(E$118=0,0,E$118/NFM_fec!E$118)</f>
        <v>0.66709200466347041</v>
      </c>
      <c r="F256" s="306">
        <f>IF(F$118=0,0,F$118/NFM_fec!F$118)</f>
        <v>0.67161221113024139</v>
      </c>
      <c r="G256" s="306">
        <f>IF(G$118=0,0,G$118/NFM_fec!G$118)</f>
        <v>0.67161221113024128</v>
      </c>
      <c r="H256" s="306">
        <f>IF(H$118=0,0,H$118/NFM_fec!H$118)</f>
        <v>0.67161221113024128</v>
      </c>
      <c r="I256" s="306">
        <f>IF(I$118=0,0,I$118/NFM_fec!I$118)</f>
        <v>0.68106699193295028</v>
      </c>
      <c r="J256" s="306">
        <f>IF(J$118=0,0,J$118/NFM_fec!J$118)</f>
        <v>0.68957629465538817</v>
      </c>
      <c r="K256" s="306">
        <f>IF(K$118=0,0,K$118/NFM_fec!K$118)</f>
        <v>0.69639511868495696</v>
      </c>
      <c r="L256" s="306">
        <f>IF(L$118=0,0,L$118/NFM_fec!L$118)</f>
        <v>0.7033716087321944</v>
      </c>
      <c r="M256" s="306">
        <f>IF(M$118=0,0,M$118/NFM_fec!M$118)</f>
        <v>0.70844876148899627</v>
      </c>
      <c r="N256" s="306">
        <f>IF(N$118=0,0,N$118/NFM_fec!N$118)</f>
        <v>0.71421988725582952</v>
      </c>
      <c r="O256" s="306">
        <f>IF(O$118=0,0,O$118/NFM_fec!O$118)</f>
        <v>0.71536659290131155</v>
      </c>
      <c r="P256" s="306">
        <f>IF(P$118=0,0,P$118/NFM_fec!P$118)</f>
        <v>0.71536659290131166</v>
      </c>
      <c r="Q256" s="306">
        <f>IF(Q$118=0,0,Q$118/NFM_fec!Q$118)</f>
        <v>0.71536659290131155</v>
      </c>
      <c r="R256" s="306">
        <f>IF(R$118=0,0,R$118/NFM_fec!R$118)</f>
        <v>0.71536659290131133</v>
      </c>
      <c r="S256" s="306">
        <f>IF(S$118=0,0,S$118/NFM_fec!S$118)</f>
        <v>0.72044593552691338</v>
      </c>
      <c r="T256" s="306">
        <f>IF(T$118=0,0,T$118/NFM_fec!T$118)</f>
        <v>0.7250173438899552</v>
      </c>
      <c r="U256" s="306">
        <f>IF(U$118=0,0,U$118/NFM_fec!U$118)</f>
        <v>0.72913161141669247</v>
      </c>
      <c r="V256" s="306">
        <f>IF(V$118=0,0,V$118/NFM_fec!V$118)</f>
        <v>0.73283445219075627</v>
      </c>
      <c r="W256" s="306">
        <f>IF(W$118=0,0,W$118/NFM_fec!W$118)</f>
        <v>0.73616700888741393</v>
      </c>
      <c r="X256" s="306">
        <f>IF(X$118=0,0,X$118/NFM_fec!X$118)</f>
        <v>0.73916630991440579</v>
      </c>
      <c r="Y256" s="306">
        <f>IF(Y$118=0,0,Y$118/NFM_fec!Y$118)</f>
        <v>0.74186568083869808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0.46343251304880967</v>
      </c>
      <c r="C257" s="306">
        <f>IF(C$119=0,0,C$119/NFM_fec!C$119)</f>
        <v>0.46343251304880967</v>
      </c>
      <c r="D257" s="306">
        <f>IF(D$119=0,0,D$119/NFM_fec!D$119)</f>
        <v>0.46343251304880967</v>
      </c>
      <c r="E257" s="306">
        <f>IF(E$119=0,0,E$119/NFM_fec!E$119)</f>
        <v>0.46343251304880961</v>
      </c>
      <c r="F257" s="306">
        <f>IF(F$119=0,0,F$119/NFM_fec!F$119)</f>
        <v>0.46657272553486989</v>
      </c>
      <c r="G257" s="306">
        <f>IF(G$119=0,0,G$119/NFM_fec!G$119)</f>
        <v>0.46657272553486989</v>
      </c>
      <c r="H257" s="306">
        <f>IF(H$119=0,0,H$119/NFM_fec!H$119)</f>
        <v>0.46657272553486989</v>
      </c>
      <c r="I257" s="306">
        <f>IF(I$119=0,0,I$119/NFM_fec!I$119)</f>
        <v>0.47610021504763417</v>
      </c>
      <c r="J257" s="306">
        <f>IF(J$119=0,0,J$119/NFM_fec!J$119)</f>
        <v>0.48378954877431501</v>
      </c>
      <c r="K257" s="306">
        <f>IF(K$119=0,0,K$119/NFM_fec!K$119)</f>
        <v>0.48378954877431518</v>
      </c>
      <c r="L257" s="306">
        <f>IF(L$119=0,0,L$119/NFM_fec!L$119)</f>
        <v>0.49216328123852976</v>
      </c>
      <c r="M257" s="306">
        <f>IF(M$119=0,0,M$119/NFM_fec!M$119)</f>
        <v>0.49216328123852976</v>
      </c>
      <c r="N257" s="306">
        <f>IF(N$119=0,0,N$119/NFM_fec!N$119)</f>
        <v>0.49696913706328177</v>
      </c>
      <c r="O257" s="306">
        <f>IF(O$119=0,0,O$119/NFM_fec!O$119)</f>
        <v>0.49696913706328188</v>
      </c>
      <c r="P257" s="306">
        <f>IF(P$119=0,0,P$119/NFM_fec!P$119)</f>
        <v>0.49696913706328172</v>
      </c>
      <c r="Q257" s="306">
        <f>IF(Q$119=0,0,Q$119/NFM_fec!Q$119)</f>
        <v>0.49696913706328177</v>
      </c>
      <c r="R257" s="306">
        <f>IF(R$119=0,0,R$119/NFM_fec!R$119)</f>
        <v>0.49696913706328194</v>
      </c>
      <c r="S257" s="306">
        <f>IF(S$119=0,0,S$119/NFM_fec!S$119)</f>
        <v>0.51242444128218234</v>
      </c>
      <c r="T257" s="306">
        <f>IF(T$119=0,0,T$119/NFM_fec!T$119)</f>
        <v>0.5124618287942887</v>
      </c>
      <c r="U257" s="306">
        <f>IF(U$119=0,0,U$119/NFM_fec!U$119)</f>
        <v>0.52636786384008849</v>
      </c>
      <c r="V257" s="306">
        <f>IF(V$119=0,0,V$119/NFM_fec!V$119)</f>
        <v>0.53321419225393762</v>
      </c>
      <c r="W257" s="306">
        <f>IF(W$119=0,0,W$119/NFM_fec!W$119)</f>
        <v>0.53321419225393762</v>
      </c>
      <c r="X257" s="306">
        <f>IF(X$119=0,0,X$119/NFM_fec!X$119)</f>
        <v>0.53321419225393774</v>
      </c>
      <c r="Y257" s="306">
        <f>IF(Y$119=0,0,Y$119/NFM_fec!Y$119)</f>
        <v>0.53321419225393774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0.74931000617064858</v>
      </c>
      <c r="C258" s="307">
        <f>IF(C$120=0,0,C$120/NFM_fec!C$120)</f>
        <v>0.74040213765127494</v>
      </c>
      <c r="D258" s="307">
        <f>IF(D$120=0,0,D$120/NFM_fec!D$120)</f>
        <v>0.74290289948887944</v>
      </c>
      <c r="E258" s="307">
        <f>IF(E$120=0,0,E$120/NFM_fec!E$120)</f>
        <v>0.74560895789346304</v>
      </c>
      <c r="F258" s="307">
        <f>IF(F$120=0,0,F$120/NFM_fec!F$120)</f>
        <v>0.75189452066560902</v>
      </c>
      <c r="G258" s="307">
        <f>IF(G$120=0,0,G$120/NFM_fec!G$120)</f>
        <v>0.7783365108566257</v>
      </c>
      <c r="H258" s="307">
        <f>IF(H$120=0,0,H$120/NFM_fec!H$120)</f>
        <v>0.77821242093133314</v>
      </c>
      <c r="I258" s="307">
        <f>IF(I$120=0,0,I$120/NFM_fec!I$120)</f>
        <v>0.79254913687589712</v>
      </c>
      <c r="J258" s="307">
        <f>IF(J$120=0,0,J$120/NFM_fec!J$120)</f>
        <v>0.78755327912870932</v>
      </c>
      <c r="K258" s="307">
        <f>IF(K$120=0,0,K$120/NFM_fec!K$120)</f>
        <v>0.79562230206724849</v>
      </c>
      <c r="L258" s="307">
        <f>IF(L$120=0,0,L$120/NFM_fec!L$120)</f>
        <v>0.81005742597427643</v>
      </c>
      <c r="M258" s="307">
        <f>IF(M$120=0,0,M$120/NFM_fec!M$120)</f>
        <v>0.82301739517024464</v>
      </c>
      <c r="N258" s="307">
        <f>IF(N$120=0,0,N$120/NFM_fec!N$120)</f>
        <v>0.83633916657579643</v>
      </c>
      <c r="O258" s="307">
        <f>IF(O$120=0,0,O$120/NFM_fec!O$120)</f>
        <v>0.83663433545026478</v>
      </c>
      <c r="P258" s="307">
        <f>IF(P$120=0,0,P$120/NFM_fec!P$120)</f>
        <v>0.85008454962266877</v>
      </c>
      <c r="Q258" s="307">
        <f>IF(Q$120=0,0,Q$120/NFM_fec!Q$120)</f>
        <v>0.83363664313770303</v>
      </c>
      <c r="R258" s="307">
        <f>IF(R$120=0,0,R$120/NFM_fec!R$120)</f>
        <v>0.83964529274125033</v>
      </c>
      <c r="S258" s="307">
        <f>IF(S$120=0,0,S$120/NFM_fec!S$120)</f>
        <v>0.87657697863596096</v>
      </c>
      <c r="T258" s="307">
        <f>IF(T$120=0,0,T$120/NFM_fec!T$120)</f>
        <v>0.88688372612445276</v>
      </c>
      <c r="U258" s="307">
        <f>IF(U$120=0,0,U$120/NFM_fec!U$120)</f>
        <v>0.91862082875870665</v>
      </c>
      <c r="V258" s="307">
        <f>IF(V$120=0,0,V$120/NFM_fec!V$120)</f>
        <v>0.9270059689059662</v>
      </c>
      <c r="W258" s="307">
        <f>IF(W$120=0,0,W$120/NFM_fec!W$120)</f>
        <v>0.93389222190362486</v>
      </c>
      <c r="X258" s="307">
        <f>IF(X$120=0,0,X$120/NFM_fec!X$120)</f>
        <v>0.94124751983673871</v>
      </c>
      <c r="Y258" s="307">
        <f>IF(Y$120=0,0,Y$120/NFM_fec!Y$120)</f>
        <v>0.95480663730732818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0.34696716450449044</v>
      </c>
      <c r="C259" s="308">
        <f>IF(C$126=0,0,C$126/NFM_fec!C$126)</f>
        <v>0.34700263109367391</v>
      </c>
      <c r="D259" s="308">
        <f>IF(D$126=0,0,D$126/NFM_fec!D$126)</f>
        <v>0.34611004919339022</v>
      </c>
      <c r="E259" s="308">
        <f>IF(E$126=0,0,E$126/NFM_fec!E$126)</f>
        <v>0.34784704355746648</v>
      </c>
      <c r="F259" s="308">
        <f>IF(F$126=0,0,F$126/NFM_fec!F$126)</f>
        <v>0.35110443466990343</v>
      </c>
      <c r="G259" s="308">
        <f>IF(G$126=0,0,G$126/NFM_fec!G$126)</f>
        <v>0.35287980042177625</v>
      </c>
      <c r="H259" s="308">
        <f>IF(H$126=0,0,H$126/NFM_fec!H$126)</f>
        <v>0.35352755314100892</v>
      </c>
      <c r="I259" s="308">
        <f>IF(I$126=0,0,I$126/NFM_fec!I$126)</f>
        <v>0.35964026151135831</v>
      </c>
      <c r="J259" s="308">
        <f>IF(J$126=0,0,J$126/NFM_fec!J$126)</f>
        <v>0.36458308377667115</v>
      </c>
      <c r="K259" s="308">
        <f>IF(K$126=0,0,K$126/NFM_fec!K$126)</f>
        <v>0.36364037969086727</v>
      </c>
      <c r="L259" s="308">
        <f>IF(L$126=0,0,L$126/NFM_fec!L$126)</f>
        <v>0.37197981489987186</v>
      </c>
      <c r="M259" s="308">
        <f>IF(M$126=0,0,M$126/NFM_fec!M$126)</f>
        <v>0.3736267278619903</v>
      </c>
      <c r="N259" s="308">
        <f>IF(N$126=0,0,N$126/NFM_fec!N$126)</f>
        <v>0.37864138570364475</v>
      </c>
      <c r="O259" s="308">
        <f>IF(O$126=0,0,O$126/NFM_fec!O$126)</f>
        <v>0.37515108637714906</v>
      </c>
      <c r="P259" s="308">
        <f>IF(P$126=0,0,P$126/NFM_fec!P$126)</f>
        <v>0.37610272800294209</v>
      </c>
      <c r="Q259" s="308">
        <f>IF(Q$126=0,0,Q$126/NFM_fec!Q$126)</f>
        <v>0.37516842879533041</v>
      </c>
      <c r="R259" s="308">
        <f>IF(R$126=0,0,R$126/NFM_fec!R$126)</f>
        <v>0.37659233522078978</v>
      </c>
      <c r="S259" s="308">
        <f>IF(S$126=0,0,S$126/NFM_fec!S$126)</f>
        <v>0.39010883687108167</v>
      </c>
      <c r="T259" s="308">
        <f>IF(T$126=0,0,T$126/NFM_fec!T$126)</f>
        <v>0.38803285953583172</v>
      </c>
      <c r="U259" s="308">
        <f>IF(U$126=0,0,U$126/NFM_fec!U$126)</f>
        <v>0.40227046034854935</v>
      </c>
      <c r="V259" s="308">
        <f>IF(V$126=0,0,V$126/NFM_fec!V$126)</f>
        <v>0.40545610677067739</v>
      </c>
      <c r="W259" s="308">
        <f>IF(W$126=0,0,W$126/NFM_fec!W$126)</f>
        <v>0.40788135936785685</v>
      </c>
      <c r="X259" s="308">
        <f>IF(X$126=0,0,X$126/NFM_fec!X$126)</f>
        <v>0.40464485516820042</v>
      </c>
      <c r="Y259" s="308">
        <f>IF(Y$126=0,0,Y$126/NFM_fec!Y$126)</f>
        <v>0.40325346517621319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0.46816264311125932</v>
      </c>
      <c r="C260" s="308">
        <f>IF(C$134=0,0,C$134/NFM_fec!C$134)</f>
        <v>0.4653199611794917</v>
      </c>
      <c r="D260" s="308">
        <f>IF(D$134=0,0,D$134/NFM_fec!D$134)</f>
        <v>0.46675111673448028</v>
      </c>
      <c r="E260" s="308">
        <f>IF(E$134=0,0,E$134/NFM_fec!E$134)</f>
        <v>0.46807298440227768</v>
      </c>
      <c r="F260" s="308">
        <f>IF(F$134=0,0,F$134/NFM_fec!F$134)</f>
        <v>0.47294362766222592</v>
      </c>
      <c r="G260" s="308">
        <f>IF(G$134=0,0,G$134/NFM_fec!G$134)</f>
        <v>0.47419711236631745</v>
      </c>
      <c r="H260" s="308">
        <f>IF(H$134=0,0,H$134/NFM_fec!H$134)</f>
        <v>0.47474999593236056</v>
      </c>
      <c r="I260" s="308">
        <f>IF(I$134=0,0,I$134/NFM_fec!I$134)</f>
        <v>0.48301599290677411</v>
      </c>
      <c r="J260" s="308">
        <f>IF(J$134=0,0,J$134/NFM_fec!J$134)</f>
        <v>0.48960243490251321</v>
      </c>
      <c r="K260" s="308">
        <f>IF(K$134=0,0,K$134/NFM_fec!K$134)</f>
        <v>0.48940967821436282</v>
      </c>
      <c r="L260" s="308">
        <f>IF(L$134=0,0,L$134/NFM_fec!L$134)</f>
        <v>0.49924685697782401</v>
      </c>
      <c r="M260" s="308">
        <f>IF(M$134=0,0,M$134/NFM_fec!M$134)</f>
        <v>0.50143173986684864</v>
      </c>
      <c r="N260" s="308">
        <f>IF(N$134=0,0,N$134/NFM_fec!N$134)</f>
        <v>0.50801144248569985</v>
      </c>
      <c r="O260" s="308">
        <f>IF(O$134=0,0,O$134/NFM_fec!O$134)</f>
        <v>0.50402525779317764</v>
      </c>
      <c r="P260" s="308">
        <f>IF(P$134=0,0,P$134/NFM_fec!P$134)</f>
        <v>0.50545701670444332</v>
      </c>
      <c r="Q260" s="308">
        <f>IF(Q$134=0,0,Q$134/NFM_fec!Q$134)</f>
        <v>0.50363222312805123</v>
      </c>
      <c r="R260" s="308">
        <f>IF(R$134=0,0,R$134/NFM_fec!R$134)</f>
        <v>0.50535181958611297</v>
      </c>
      <c r="S260" s="308">
        <f>IF(S$134=0,0,S$134/NFM_fec!S$134)</f>
        <v>0.52252474972409124</v>
      </c>
      <c r="T260" s="308">
        <f>IF(T$134=0,0,T$134/NFM_fec!T$134)</f>
        <v>0.5192130809622052</v>
      </c>
      <c r="U260" s="308">
        <f>IF(U$134=0,0,U$134/NFM_fec!U$134)</f>
        <v>0.53944059255538923</v>
      </c>
      <c r="V260" s="308">
        <f>IF(V$134=0,0,V$134/NFM_fec!V$134)</f>
        <v>0.54404619465574833</v>
      </c>
      <c r="W260" s="308">
        <f>IF(W$134=0,0,W$134/NFM_fec!W$134)</f>
        <v>0.5451246707813312</v>
      </c>
      <c r="X260" s="308">
        <f>IF(X$134=0,0,X$134/NFM_fec!X$134)</f>
        <v>0.54238853968575285</v>
      </c>
      <c r="Y260" s="308">
        <f>IF(Y$134=0,0,Y$134/NFM_fec!Y$134)</f>
        <v>0.54160833522810758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0.51804384273150295</v>
      </c>
      <c r="C261" s="309">
        <f>IF(C$141=0,0,C$141/NFM_fec!C$141)</f>
        <v>0.51946326585071678</v>
      </c>
      <c r="D261" s="309">
        <f>IF(D$141=0,0,D$141/NFM_fec!D$141)</f>
        <v>0.51853881852227623</v>
      </c>
      <c r="E261" s="309">
        <f>IF(E$141=0,0,E$141/NFM_fec!E$141)</f>
        <v>0.52093685601690021</v>
      </c>
      <c r="F261" s="309">
        <f>IF(F$141=0,0,F$141/NFM_fec!F$141)</f>
        <v>0.52571702796800279</v>
      </c>
      <c r="G261" s="309">
        <f>IF(G$141=0,0,G$141/NFM_fec!G$141)</f>
        <v>0.52786467068881704</v>
      </c>
      <c r="H261" s="309">
        <f>IF(H$141=0,0,H$141/NFM_fec!H$141)</f>
        <v>0.52830018844088555</v>
      </c>
      <c r="I261" s="309">
        <f>IF(I$141=0,0,I$141/NFM_fec!I$141)</f>
        <v>0.53869983011711009</v>
      </c>
      <c r="J261" s="309">
        <f>IF(J$141=0,0,J$141/NFM_fec!J$141)</f>
        <v>0.54782601286776023</v>
      </c>
      <c r="K261" s="309">
        <f>IF(K$141=0,0,K$141/NFM_fec!K$141)</f>
        <v>0.55046573416795541</v>
      </c>
      <c r="L261" s="309">
        <f>IF(L$141=0,0,L$141/NFM_fec!L$141)</f>
        <v>0.56078536755341513</v>
      </c>
      <c r="M261" s="309">
        <f>IF(M$141=0,0,M$141/NFM_fec!M$141)</f>
        <v>0.56084934307681245</v>
      </c>
      <c r="N261" s="309">
        <f>IF(N$141=0,0,N$141/NFM_fec!N$141)</f>
        <v>0.56626110441877731</v>
      </c>
      <c r="O261" s="309">
        <f>IF(O$141=0,0,O$141/NFM_fec!O$141)</f>
        <v>0.53116692634070151</v>
      </c>
      <c r="P261" s="309">
        <f>IF(P$141=0,0,P$141/NFM_fec!P$141)</f>
        <v>0.54979998902614358</v>
      </c>
      <c r="Q261" s="309">
        <f>IF(Q$141=0,0,Q$141/NFM_fec!Q$141)</f>
        <v>0.54997084602370006</v>
      </c>
      <c r="R261" s="309">
        <f>IF(R$141=0,0,R$141/NFM_fec!R$141)</f>
        <v>0.5512289193094867</v>
      </c>
      <c r="S261" s="309">
        <f>IF(S$141=0,0,S$141/NFM_fec!S$141)</f>
        <v>0.56756905741995378</v>
      </c>
      <c r="T261" s="309">
        <f>IF(T$141=0,0,T$141/NFM_fec!T$141)</f>
        <v>0.5782354478174091</v>
      </c>
      <c r="U261" s="309">
        <f>IF(U$141=0,0,U$141/NFM_fec!U$141)</f>
        <v>0.59559585374247614</v>
      </c>
      <c r="V261" s="309">
        <f>IF(V$141=0,0,V$141/NFM_fec!V$141)</f>
        <v>0.59969846972871721</v>
      </c>
      <c r="W261" s="309">
        <f>IF(W$141=0,0,W$141/NFM_fec!W$141)</f>
        <v>0.6034133345389685</v>
      </c>
      <c r="X261" s="309">
        <f>IF(X$141=0,0,X$141/NFM_fec!X$141)</f>
        <v>0.60088346672104875</v>
      </c>
      <c r="Y261" s="309">
        <f>IF(Y$141=0,0,Y$141/NFM_fec!Y$141)</f>
        <v>0.60077904381262559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AT: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39.047752736061753</v>
      </c>
      <c r="C72" s="223">
        <v>44.420315269304723</v>
      </c>
      <c r="D72" s="223">
        <v>47.478747269558063</v>
      </c>
      <c r="E72" s="223">
        <v>49.645080771609287</v>
      </c>
      <c r="F72" s="223">
        <v>46.57326112866626</v>
      </c>
      <c r="G72" s="223">
        <v>46.482000940711728</v>
      </c>
      <c r="H72" s="223">
        <v>45.254107631203169</v>
      </c>
      <c r="I72" s="223">
        <v>51.282353007817271</v>
      </c>
      <c r="J72" s="223">
        <v>44.438964605336082</v>
      </c>
      <c r="K72" s="223">
        <v>60.10685515943787</v>
      </c>
      <c r="L72" s="223">
        <v>66.146540701539351</v>
      </c>
      <c r="M72" s="223">
        <v>71.898649454496123</v>
      </c>
      <c r="N72" s="223">
        <v>71.112416120759264</v>
      </c>
      <c r="O72" s="223">
        <v>96.957420469049993</v>
      </c>
      <c r="P72" s="223">
        <v>108.57421830409891</v>
      </c>
      <c r="Q72" s="223">
        <v>112.4003935105615</v>
      </c>
      <c r="R72" s="223">
        <v>106.0641082141649</v>
      </c>
      <c r="S72" s="223">
        <v>105.2728977620549</v>
      </c>
      <c r="T72" s="223">
        <v>102.65049381973689</v>
      </c>
      <c r="U72" s="223">
        <v>93.561433407384015</v>
      </c>
      <c r="V72" s="223">
        <v>77.618387786342012</v>
      </c>
      <c r="W72" s="223">
        <v>90.904125038738954</v>
      </c>
      <c r="X72" s="223">
        <v>106.73758482188271</v>
      </c>
      <c r="Y72" s="223">
        <v>99.039675456290354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7.5604792687776923E-2</v>
      </c>
      <c r="C77" s="260">
        <v>9.2581137359530261E-2</v>
      </c>
      <c r="D77" s="260">
        <v>9.7152106908030597E-2</v>
      </c>
      <c r="E77" s="260">
        <v>0.1011860825476633</v>
      </c>
      <c r="F77" s="260">
        <v>9.5609905757295707E-2</v>
      </c>
      <c r="G77" s="260">
        <v>9.0470873691831696E-2</v>
      </c>
      <c r="H77" s="260">
        <v>8.8320531842077513E-2</v>
      </c>
      <c r="I77" s="260">
        <v>0.1024218361265128</v>
      </c>
      <c r="J77" s="260">
        <v>9.4678896839309717E-2</v>
      </c>
      <c r="K77" s="260">
        <v>0.1272198736106217</v>
      </c>
      <c r="L77" s="260">
        <v>0.14063105245710111</v>
      </c>
      <c r="M77" s="260">
        <v>0.1453300141675811</v>
      </c>
      <c r="N77" s="260">
        <v>0.1406692384619509</v>
      </c>
      <c r="O77" s="260">
        <v>0.18151527225708439</v>
      </c>
      <c r="P77" s="260">
        <v>0.1859607118408832</v>
      </c>
      <c r="Q77" s="260">
        <v>0.20419313451151239</v>
      </c>
      <c r="R77" s="260">
        <v>0.19169842850879851</v>
      </c>
      <c r="S77" s="260">
        <v>0.1844490071140851</v>
      </c>
      <c r="T77" s="260">
        <v>0.19546602297536589</v>
      </c>
      <c r="U77" s="260">
        <v>0.17735861846771309</v>
      </c>
      <c r="V77" s="260">
        <v>0.14277735681336101</v>
      </c>
      <c r="W77" s="260">
        <v>0.16594974602363649</v>
      </c>
      <c r="X77" s="260">
        <v>0.1897251924706401</v>
      </c>
      <c r="Y77" s="260">
        <v>0.16803531288915519</v>
      </c>
      <c r="DA77" s="68" t="s">
        <v>857</v>
      </c>
    </row>
    <row r="78" spans="1:105" ht="12" customHeight="1" x14ac:dyDescent="0.25">
      <c r="A78" s="37" t="s">
        <v>159</v>
      </c>
      <c r="B78" s="226">
        <v>3.5300928901929669E-3</v>
      </c>
      <c r="C78" s="226">
        <v>9.0919745933244877E-3</v>
      </c>
      <c r="D78" s="226">
        <v>5.8074674769825162E-3</v>
      </c>
      <c r="E78" s="226">
        <v>1.9869748798996291E-3</v>
      </c>
      <c r="F78" s="226">
        <v>1.758203999001466E-3</v>
      </c>
      <c r="G78" s="226">
        <v>1.4057696943736561E-3</v>
      </c>
      <c r="H78" s="226">
        <v>1.3388996808921551E-3</v>
      </c>
      <c r="I78" s="226">
        <v>1.071386029933801E-3</v>
      </c>
      <c r="J78" s="226">
        <v>7.1637657896217477E-4</v>
      </c>
      <c r="K78" s="226">
        <v>1.081207957728759E-3</v>
      </c>
      <c r="L78" s="226">
        <v>9.7058584078121856E-4</v>
      </c>
      <c r="M78" s="226">
        <v>9.6128660498366841E-4</v>
      </c>
      <c r="N78" s="226">
        <v>3.6229125541542849E-4</v>
      </c>
      <c r="O78" s="226">
        <v>9.9423154252536983E-4</v>
      </c>
      <c r="P78" s="226">
        <v>1.1213338565183939E-3</v>
      </c>
      <c r="Q78" s="226">
        <v>6.820463742558695E-5</v>
      </c>
      <c r="R78" s="226">
        <v>8.1831309302831323E-5</v>
      </c>
      <c r="S78" s="226">
        <v>7.764214026757769E-5</v>
      </c>
      <c r="T78" s="226">
        <v>3.2204682041761941E-4</v>
      </c>
      <c r="U78" s="226">
        <v>2.6392155668928828E-4</v>
      </c>
      <c r="V78" s="226">
        <v>7.7861250463507429E-5</v>
      </c>
      <c r="W78" s="226">
        <v>6.6531142495709477E-5</v>
      </c>
      <c r="X78" s="226">
        <v>1.524447431185096E-4</v>
      </c>
      <c r="Y78" s="226">
        <v>1.4490326094708021E-4</v>
      </c>
      <c r="DA78" s="69" t="s">
        <v>858</v>
      </c>
    </row>
    <row r="79" spans="1:105" ht="12" customHeight="1" x14ac:dyDescent="0.25">
      <c r="A79" s="37" t="s">
        <v>35</v>
      </c>
      <c r="B79" s="226">
        <v>7.2074699797583949E-2</v>
      </c>
      <c r="C79" s="226">
        <v>8.3489162766205771E-2</v>
      </c>
      <c r="D79" s="226">
        <v>9.1344639431048077E-2</v>
      </c>
      <c r="E79" s="226">
        <v>9.9199107667763714E-2</v>
      </c>
      <c r="F79" s="226">
        <v>9.3851701758294243E-2</v>
      </c>
      <c r="G79" s="226">
        <v>8.9065103997458039E-2</v>
      </c>
      <c r="H79" s="226">
        <v>8.698163216118536E-2</v>
      </c>
      <c r="I79" s="226">
        <v>0.101350450096579</v>
      </c>
      <c r="J79" s="226">
        <v>9.3962520260347543E-2</v>
      </c>
      <c r="K79" s="226">
        <v>0.12613866565289289</v>
      </c>
      <c r="L79" s="226">
        <v>0.13966046661631989</v>
      </c>
      <c r="M79" s="226">
        <v>0.14436872756259739</v>
      </c>
      <c r="N79" s="226">
        <v>0.14030694720653539</v>
      </c>
      <c r="O79" s="226">
        <v>0.1805210407145591</v>
      </c>
      <c r="P79" s="226">
        <v>0.18483937798436481</v>
      </c>
      <c r="Q79" s="226">
        <v>0.20412492987408681</v>
      </c>
      <c r="R79" s="226">
        <v>0.19161659719949559</v>
      </c>
      <c r="S79" s="226">
        <v>0.18437136497381751</v>
      </c>
      <c r="T79" s="226">
        <v>0.1951439761549483</v>
      </c>
      <c r="U79" s="226">
        <v>0.17709469691102389</v>
      </c>
      <c r="V79" s="226">
        <v>0.14269949556289749</v>
      </c>
      <c r="W79" s="226">
        <v>0.1658832148811408</v>
      </c>
      <c r="X79" s="226">
        <v>0.18957274772752161</v>
      </c>
      <c r="Y79" s="226">
        <v>0.1678904096282082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7.6702856749793842</v>
      </c>
      <c r="C83" s="261">
        <v>8.9324609908962831</v>
      </c>
      <c r="D83" s="261">
        <v>9.4038645861342314</v>
      </c>
      <c r="E83" s="261">
        <v>9.8718357211475816</v>
      </c>
      <c r="F83" s="261">
        <v>9.2093563363198481</v>
      </c>
      <c r="G83" s="261">
        <v>9.2172468639195504</v>
      </c>
      <c r="H83" s="261">
        <v>8.9551752817752615</v>
      </c>
      <c r="I83" s="261">
        <v>10.224175537038761</v>
      </c>
      <c r="J83" s="261">
        <v>8.9510118234762182</v>
      </c>
      <c r="K83" s="261">
        <v>12.251458198670059</v>
      </c>
      <c r="L83" s="261">
        <v>13.5017830747787</v>
      </c>
      <c r="M83" s="261">
        <v>14.436287066723979</v>
      </c>
      <c r="N83" s="261">
        <v>14.08628653011986</v>
      </c>
      <c r="O83" s="261">
        <v>18.466933587732321</v>
      </c>
      <c r="P83" s="261">
        <v>19.458910284926191</v>
      </c>
      <c r="Q83" s="261">
        <v>20.29671217069459</v>
      </c>
      <c r="R83" s="261">
        <v>18.958324401442479</v>
      </c>
      <c r="S83" s="261">
        <v>18.645985063395361</v>
      </c>
      <c r="T83" s="261">
        <v>20.659704150159008</v>
      </c>
      <c r="U83" s="261">
        <v>18.448999881607211</v>
      </c>
      <c r="V83" s="261">
        <v>15.171756336857889</v>
      </c>
      <c r="W83" s="261">
        <v>17.9735280649972</v>
      </c>
      <c r="X83" s="261">
        <v>21.237950169677049</v>
      </c>
      <c r="Y83" s="261">
        <v>19.858278174214021</v>
      </c>
      <c r="DA83" s="70" t="s">
        <v>863</v>
      </c>
    </row>
    <row r="84" spans="1:105" ht="12" customHeight="1" x14ac:dyDescent="0.25">
      <c r="A84" s="60" t="s">
        <v>560</v>
      </c>
      <c r="B84" s="262">
        <v>7.6702856749793842</v>
      </c>
      <c r="C84" s="262">
        <v>8.9324609908962831</v>
      </c>
      <c r="D84" s="262">
        <v>9.4038645861342314</v>
      </c>
      <c r="E84" s="262">
        <v>9.8718357211475816</v>
      </c>
      <c r="F84" s="262">
        <v>9.2093563363198481</v>
      </c>
      <c r="G84" s="262">
        <v>9.2172468639195504</v>
      </c>
      <c r="H84" s="262">
        <v>8.9551752817752615</v>
      </c>
      <c r="I84" s="262">
        <v>10.224175537038761</v>
      </c>
      <c r="J84" s="262">
        <v>8.9510118234762182</v>
      </c>
      <c r="K84" s="262">
        <v>12.251458198670059</v>
      </c>
      <c r="L84" s="262">
        <v>13.5017830747787</v>
      </c>
      <c r="M84" s="262">
        <v>14.436287066723979</v>
      </c>
      <c r="N84" s="262">
        <v>14.08628653011986</v>
      </c>
      <c r="O84" s="262">
        <v>18.466933587732321</v>
      </c>
      <c r="P84" s="262">
        <v>19.458910284926191</v>
      </c>
      <c r="Q84" s="262">
        <v>20.29671217069459</v>
      </c>
      <c r="R84" s="262">
        <v>18.958324401442479</v>
      </c>
      <c r="S84" s="262">
        <v>18.645985063395361</v>
      </c>
      <c r="T84" s="262">
        <v>20.659704150159008</v>
      </c>
      <c r="U84" s="262">
        <v>18.448999881607211</v>
      </c>
      <c r="V84" s="262">
        <v>15.171756336857889</v>
      </c>
      <c r="W84" s="262">
        <v>17.9735280649972</v>
      </c>
      <c r="X84" s="262">
        <v>21.237950169677049</v>
      </c>
      <c r="Y84" s="262">
        <v>19.858278174214021</v>
      </c>
      <c r="DA84" s="72" t="s">
        <v>864</v>
      </c>
    </row>
    <row r="85" spans="1:105" ht="12" customHeight="1" x14ac:dyDescent="0.25">
      <c r="A85" s="59" t="s">
        <v>31</v>
      </c>
      <c r="B85" s="230">
        <v>0.50081112777274939</v>
      </c>
      <c r="C85" s="230">
        <v>0.52717726572150381</v>
      </c>
      <c r="D85" s="230">
        <v>0.56199269726530054</v>
      </c>
      <c r="E85" s="230">
        <v>0.71817158022198202</v>
      </c>
      <c r="F85" s="230">
        <v>0.51550793351773028</v>
      </c>
      <c r="G85" s="230">
        <v>0.46472929962253012</v>
      </c>
      <c r="H85" s="230">
        <v>0.46617601362074262</v>
      </c>
      <c r="I85" s="230">
        <v>0.45165679736666431</v>
      </c>
      <c r="J85" s="230">
        <v>0.20064647683298961</v>
      </c>
      <c r="K85" s="230">
        <v>0.22119596858295121</v>
      </c>
      <c r="L85" s="230">
        <v>0.10467736393593299</v>
      </c>
      <c r="M85" s="230">
        <v>0.1181294968196534</v>
      </c>
      <c r="N85" s="230">
        <v>0.12871147025068111</v>
      </c>
      <c r="O85" s="230">
        <v>0.13004899114800331</v>
      </c>
      <c r="P85" s="230">
        <v>0.12916463611400289</v>
      </c>
      <c r="Q85" s="230">
        <v>0.111745397712067</v>
      </c>
      <c r="R85" s="230">
        <v>7.5206472031837529E-2</v>
      </c>
      <c r="S85" s="230">
        <v>6.4122981981231147E-2</v>
      </c>
      <c r="T85" s="230">
        <v>0.32748566227006493</v>
      </c>
      <c r="U85" s="230">
        <v>0.40289287914656408</v>
      </c>
      <c r="V85" s="230">
        <v>0.47334624366495109</v>
      </c>
      <c r="W85" s="230">
        <v>0.55819301801646837</v>
      </c>
      <c r="X85" s="230">
        <v>0.59947082968728482</v>
      </c>
      <c r="Y85" s="230">
        <v>0.63692591268999132</v>
      </c>
      <c r="DA85" s="71" t="s">
        <v>865</v>
      </c>
    </row>
    <row r="86" spans="1:105" ht="12" customHeight="1" x14ac:dyDescent="0.25">
      <c r="A86" s="59" t="s">
        <v>159</v>
      </c>
      <c r="B86" s="230">
        <v>0.27283020451134032</v>
      </c>
      <c r="C86" s="230">
        <v>0.71803115624370384</v>
      </c>
      <c r="D86" s="230">
        <v>0.45926634471944888</v>
      </c>
      <c r="E86" s="230">
        <v>0.15650613428074231</v>
      </c>
      <c r="F86" s="230">
        <v>0.140430814894099</v>
      </c>
      <c r="G86" s="230">
        <v>0.12208139918828601</v>
      </c>
      <c r="H86" s="230">
        <v>0.1163678691628444</v>
      </c>
      <c r="I86" s="230">
        <v>9.4716791225675223E-2</v>
      </c>
      <c r="J86" s="230">
        <v>6.1493485640828127E-2</v>
      </c>
      <c r="K86" s="230">
        <v>9.5309343690723858E-2</v>
      </c>
      <c r="L86" s="230">
        <v>8.55183473829145E-2</v>
      </c>
      <c r="M86" s="230">
        <v>8.6623721729096645E-2</v>
      </c>
      <c r="N86" s="230">
        <v>3.3023270809142469E-2</v>
      </c>
      <c r="O86" s="230">
        <v>9.1713884019691383E-2</v>
      </c>
      <c r="P86" s="230">
        <v>0.108093198664225</v>
      </c>
      <c r="Q86" s="230">
        <v>6.3546069661957411E-3</v>
      </c>
      <c r="R86" s="230">
        <v>7.8710031887884481E-3</v>
      </c>
      <c r="S86" s="230">
        <v>7.7169897789177606E-3</v>
      </c>
      <c r="T86" s="230">
        <v>3.3353480118233088E-2</v>
      </c>
      <c r="U86" s="230">
        <v>2.6715563521222629E-2</v>
      </c>
      <c r="V86" s="230">
        <v>8.0118095806660621E-3</v>
      </c>
      <c r="W86" s="230">
        <v>6.9772983221233209E-3</v>
      </c>
      <c r="X86" s="230">
        <v>1.6573655506062261E-2</v>
      </c>
      <c r="Y86" s="230">
        <v>1.6571411924672399E-2</v>
      </c>
      <c r="DA86" s="71" t="s">
        <v>866</v>
      </c>
    </row>
    <row r="87" spans="1:105" ht="12" customHeight="1" x14ac:dyDescent="0.25">
      <c r="A87" s="59" t="s">
        <v>32</v>
      </c>
      <c r="B87" s="230">
        <v>1.3262087486355061</v>
      </c>
      <c r="C87" s="230">
        <v>1.0937651521434819</v>
      </c>
      <c r="D87" s="230">
        <v>1.1588855960851421</v>
      </c>
      <c r="E87" s="230">
        <v>1.183637552896047</v>
      </c>
      <c r="F87" s="230">
        <v>1.0573187480690061</v>
      </c>
      <c r="G87" s="230">
        <v>0.89574636607699643</v>
      </c>
      <c r="H87" s="230">
        <v>0.81279152797241827</v>
      </c>
      <c r="I87" s="230">
        <v>0.71782939493176101</v>
      </c>
      <c r="J87" s="230">
        <v>0.62316583418547511</v>
      </c>
      <c r="K87" s="230">
        <v>0.81572891892271637</v>
      </c>
      <c r="L87" s="230">
        <v>1.006099483952865</v>
      </c>
      <c r="M87" s="230">
        <v>1.222139544820025</v>
      </c>
      <c r="N87" s="230">
        <v>1.135409780394945</v>
      </c>
      <c r="O87" s="230">
        <v>1.5928265823877259</v>
      </c>
      <c r="P87" s="230">
        <v>1.403694409113837</v>
      </c>
      <c r="Q87" s="230">
        <v>1.1603496209321109</v>
      </c>
      <c r="R87" s="230">
        <v>0.44446706419368748</v>
      </c>
      <c r="S87" s="230">
        <v>0.24914871563751981</v>
      </c>
      <c r="T87" s="230">
        <v>8.8354249003658181E-2</v>
      </c>
      <c r="U87" s="230">
        <v>9.2910995479126943E-2</v>
      </c>
      <c r="V87" s="230">
        <v>6.8274585729665212E-3</v>
      </c>
      <c r="W87" s="230">
        <v>1.1742668235988289E-2</v>
      </c>
      <c r="X87" s="230">
        <v>1.172687542443946E-2</v>
      </c>
      <c r="Y87" s="230">
        <v>4.5149758927917998E-3</v>
      </c>
      <c r="DA87" s="71" t="s">
        <v>867</v>
      </c>
    </row>
    <row r="88" spans="1:105" ht="12" customHeight="1" x14ac:dyDescent="0.25">
      <c r="A88" s="59" t="s">
        <v>35</v>
      </c>
      <c r="B88" s="230">
        <v>5.5704355940597887</v>
      </c>
      <c r="C88" s="230">
        <v>6.5934874167875934</v>
      </c>
      <c r="D88" s="230">
        <v>7.2237199480643399</v>
      </c>
      <c r="E88" s="230">
        <v>7.8135204537488097</v>
      </c>
      <c r="F88" s="230">
        <v>7.4960988398390134</v>
      </c>
      <c r="G88" s="230">
        <v>7.7346897990317371</v>
      </c>
      <c r="H88" s="230">
        <v>7.5598398710192569</v>
      </c>
      <c r="I88" s="230">
        <v>8.9599725535146622</v>
      </c>
      <c r="J88" s="230">
        <v>8.0657060268169261</v>
      </c>
      <c r="K88" s="230">
        <v>11.119223967473671</v>
      </c>
      <c r="L88" s="230">
        <v>12.30548787950698</v>
      </c>
      <c r="M88" s="230">
        <v>13.00939430335521</v>
      </c>
      <c r="N88" s="230">
        <v>12.78914200866509</v>
      </c>
      <c r="O88" s="230">
        <v>16.6523441301769</v>
      </c>
      <c r="P88" s="230">
        <v>17.817958041034121</v>
      </c>
      <c r="Q88" s="230">
        <v>19.01826254508422</v>
      </c>
      <c r="R88" s="230">
        <v>18.430779862028171</v>
      </c>
      <c r="S88" s="230">
        <v>18.324996375997699</v>
      </c>
      <c r="T88" s="230">
        <v>20.210510758767061</v>
      </c>
      <c r="U88" s="230">
        <v>17.926480443460299</v>
      </c>
      <c r="V88" s="230">
        <v>14.683570825039309</v>
      </c>
      <c r="W88" s="230">
        <v>17.39661508042262</v>
      </c>
      <c r="X88" s="230">
        <v>20.610178809059271</v>
      </c>
      <c r="Y88" s="230">
        <v>19.20026587370657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14.711072655471179</v>
      </c>
      <c r="C90" s="294">
        <v>17.13183683078277</v>
      </c>
      <c r="D90" s="294">
        <v>18.035956029656599</v>
      </c>
      <c r="E90" s="294">
        <v>18.93349200935311</v>
      </c>
      <c r="F90" s="294">
        <v>17.662902780226538</v>
      </c>
      <c r="G90" s="294">
        <v>17.678036261524088</v>
      </c>
      <c r="H90" s="294">
        <v>17.175401255577039</v>
      </c>
      <c r="I90" s="294">
        <v>19.609255188278571</v>
      </c>
      <c r="J90" s="294">
        <v>17.167416033105461</v>
      </c>
      <c r="K90" s="294">
        <v>23.497441859828481</v>
      </c>
      <c r="L90" s="294">
        <v>25.89547771856807</v>
      </c>
      <c r="M90" s="294">
        <v>27.687791160970839</v>
      </c>
      <c r="N90" s="294">
        <v>27.016514556471879</v>
      </c>
      <c r="O90" s="294">
        <v>35.418289910515142</v>
      </c>
      <c r="P90" s="294">
        <v>37.320831990865052</v>
      </c>
      <c r="Q90" s="294">
        <v>38.927677541955028</v>
      </c>
      <c r="R90" s="294">
        <v>36.360743199615193</v>
      </c>
      <c r="S90" s="294">
        <v>35.76169814577041</v>
      </c>
      <c r="T90" s="294">
        <v>39.623870827255153</v>
      </c>
      <c r="U90" s="294">
        <v>35.383894313666787</v>
      </c>
      <c r="V90" s="294">
        <v>29.09836989653213</v>
      </c>
      <c r="W90" s="294">
        <v>34.471972550101242</v>
      </c>
      <c r="X90" s="294">
        <v>40.732906339923929</v>
      </c>
      <c r="Y90" s="294">
        <v>38.08679173272192</v>
      </c>
      <c r="DA90" s="70" t="s">
        <v>870</v>
      </c>
    </row>
    <row r="91" spans="1:105" ht="12" customHeight="1" x14ac:dyDescent="0.25">
      <c r="A91" s="60" t="s">
        <v>519</v>
      </c>
      <c r="B91" s="262">
        <v>14.711072655471179</v>
      </c>
      <c r="C91" s="262">
        <v>17.13183683078277</v>
      </c>
      <c r="D91" s="262">
        <v>18.035956029656599</v>
      </c>
      <c r="E91" s="262">
        <v>18.93349200935311</v>
      </c>
      <c r="F91" s="262">
        <v>17.662902780226538</v>
      </c>
      <c r="G91" s="262">
        <v>17.678036261524088</v>
      </c>
      <c r="H91" s="262">
        <v>17.175401255577039</v>
      </c>
      <c r="I91" s="262">
        <v>19.609255188278571</v>
      </c>
      <c r="J91" s="262">
        <v>17.167416033105461</v>
      </c>
      <c r="K91" s="262">
        <v>23.497441859828481</v>
      </c>
      <c r="L91" s="262">
        <v>25.89547771856807</v>
      </c>
      <c r="M91" s="262">
        <v>27.687791160970839</v>
      </c>
      <c r="N91" s="262">
        <v>27.016514556471879</v>
      </c>
      <c r="O91" s="262">
        <v>35.418289910515142</v>
      </c>
      <c r="P91" s="262">
        <v>37.320831990865052</v>
      </c>
      <c r="Q91" s="262">
        <v>38.927677541955028</v>
      </c>
      <c r="R91" s="262">
        <v>36.360743199615193</v>
      </c>
      <c r="S91" s="262">
        <v>35.76169814577041</v>
      </c>
      <c r="T91" s="262">
        <v>39.623870827255153</v>
      </c>
      <c r="U91" s="262">
        <v>35.383894313666787</v>
      </c>
      <c r="V91" s="262">
        <v>29.09836989653213</v>
      </c>
      <c r="W91" s="262">
        <v>34.471972550101242</v>
      </c>
      <c r="X91" s="262">
        <v>40.732906339923929</v>
      </c>
      <c r="Y91" s="262">
        <v>38.08679173272192</v>
      </c>
      <c r="DA91" s="72" t="s">
        <v>871</v>
      </c>
    </row>
    <row r="92" spans="1:105" ht="12" customHeight="1" x14ac:dyDescent="0.25">
      <c r="A92" s="59" t="s">
        <v>31</v>
      </c>
      <c r="B92" s="297">
        <v>0.96052079407761803</v>
      </c>
      <c r="C92" s="297">
        <v>1.011089206708395</v>
      </c>
      <c r="D92" s="297">
        <v>1.0778627748224361</v>
      </c>
      <c r="E92" s="297">
        <v>1.3774029734255651</v>
      </c>
      <c r="F92" s="297">
        <v>0.98870824188324924</v>
      </c>
      <c r="G92" s="297">
        <v>0.89131836564765887</v>
      </c>
      <c r="H92" s="297">
        <v>0.89409306213762385</v>
      </c>
      <c r="I92" s="297">
        <v>0.86624621858250161</v>
      </c>
      <c r="J92" s="297">
        <v>0.38482594049697588</v>
      </c>
      <c r="K92" s="297">
        <v>0.42423843163179992</v>
      </c>
      <c r="L92" s="297">
        <v>0.20076387914311261</v>
      </c>
      <c r="M92" s="297">
        <v>0.2265641312600582</v>
      </c>
      <c r="N92" s="297">
        <v>0.24685961784016289</v>
      </c>
      <c r="O92" s="297">
        <v>0.24942488958263559</v>
      </c>
      <c r="P92" s="297">
        <v>0.24772875834193761</v>
      </c>
      <c r="Q92" s="297">
        <v>0.21431987468461011</v>
      </c>
      <c r="R92" s="297">
        <v>0.1442407650905384</v>
      </c>
      <c r="S92" s="297">
        <v>0.1229834046323048</v>
      </c>
      <c r="T92" s="297">
        <v>0.62809464672161253</v>
      </c>
      <c r="U92" s="297">
        <v>0.77272042641527872</v>
      </c>
      <c r="V92" s="297">
        <v>0.9078450629895447</v>
      </c>
      <c r="W92" s="297">
        <v>1.070575255182926</v>
      </c>
      <c r="X92" s="297">
        <v>1.1497432174048641</v>
      </c>
      <c r="Y92" s="297">
        <v>1.221579452809616</v>
      </c>
      <c r="DA92" s="71" t="s">
        <v>872</v>
      </c>
    </row>
    <row r="93" spans="1:105" ht="12" customHeight="1" x14ac:dyDescent="0.25">
      <c r="A93" s="59" t="s">
        <v>159</v>
      </c>
      <c r="B93" s="297">
        <v>0.5232692928590531</v>
      </c>
      <c r="C93" s="297">
        <v>1.3771336500346829</v>
      </c>
      <c r="D93" s="297">
        <v>0.88084079937461335</v>
      </c>
      <c r="E93" s="297">
        <v>0.30016784380551981</v>
      </c>
      <c r="F93" s="297">
        <v>0.26933650303444101</v>
      </c>
      <c r="G93" s="297">
        <v>0.23414360422048849</v>
      </c>
      <c r="H93" s="297">
        <v>0.2231854523490833</v>
      </c>
      <c r="I93" s="297">
        <v>0.18166019578113671</v>
      </c>
      <c r="J93" s="297">
        <v>0.11794021415021511</v>
      </c>
      <c r="K93" s="297">
        <v>0.18279667005796121</v>
      </c>
      <c r="L93" s="297">
        <v>0.16401822240203071</v>
      </c>
      <c r="M93" s="297">
        <v>0.16613825325971099</v>
      </c>
      <c r="N93" s="297">
        <v>6.3336328890501337E-2</v>
      </c>
      <c r="O93" s="297">
        <v>0.1759008293172554</v>
      </c>
      <c r="P93" s="297">
        <v>0.20731521177872789</v>
      </c>
      <c r="Q93" s="297">
        <v>1.218769270636326E-2</v>
      </c>
      <c r="R93" s="297">
        <v>1.509603483993097E-2</v>
      </c>
      <c r="S93" s="297">
        <v>1.4800647867589729E-2</v>
      </c>
      <c r="T93" s="297">
        <v>6.3969647301755722E-2</v>
      </c>
      <c r="U93" s="297">
        <v>5.1238586494187888E-2</v>
      </c>
      <c r="V93" s="297">
        <v>1.5366091673410239E-2</v>
      </c>
      <c r="W93" s="297">
        <v>1.338197127265787E-2</v>
      </c>
      <c r="X93" s="297">
        <v>3.1787114671851788E-2</v>
      </c>
      <c r="Y93" s="297">
        <v>3.1782811639313867E-2</v>
      </c>
      <c r="DA93" s="71" t="s">
        <v>873</v>
      </c>
    </row>
    <row r="94" spans="1:105" ht="12" customHeight="1" x14ac:dyDescent="0.25">
      <c r="A94" s="59" t="s">
        <v>32</v>
      </c>
      <c r="B94" s="297">
        <v>2.5435758307073568</v>
      </c>
      <c r="C94" s="297">
        <v>2.0977652336591102</v>
      </c>
      <c r="D94" s="297">
        <v>2.222661700723862</v>
      </c>
      <c r="E94" s="297">
        <v>2.270134226577508</v>
      </c>
      <c r="F94" s="297">
        <v>2.0278635740482742</v>
      </c>
      <c r="G94" s="297">
        <v>1.717979020679486</v>
      </c>
      <c r="H94" s="297">
        <v>1.558877430179394</v>
      </c>
      <c r="I94" s="297">
        <v>1.376746685918244</v>
      </c>
      <c r="J94" s="297">
        <v>1.1951885824818991</v>
      </c>
      <c r="K94" s="297">
        <v>1.564511141036907</v>
      </c>
      <c r="L94" s="297">
        <v>1.9296285997981979</v>
      </c>
      <c r="M94" s="297">
        <v>2.343978360234956</v>
      </c>
      <c r="N94" s="297">
        <v>2.1776367244845161</v>
      </c>
      <c r="O94" s="297">
        <v>3.0549302299792989</v>
      </c>
      <c r="P94" s="297">
        <v>2.692187920185626</v>
      </c>
      <c r="Q94" s="297">
        <v>2.2254695982137069</v>
      </c>
      <c r="R94" s="297">
        <v>0.85245681209062452</v>
      </c>
      <c r="S94" s="297">
        <v>0.47784984980637413</v>
      </c>
      <c r="T94" s="297">
        <v>0.1694572838078682</v>
      </c>
      <c r="U94" s="297">
        <v>0.17819680555630199</v>
      </c>
      <c r="V94" s="297">
        <v>1.3094589090307911E-2</v>
      </c>
      <c r="W94" s="297">
        <v>2.2521618217196539E-2</v>
      </c>
      <c r="X94" s="297">
        <v>2.249132870674363E-2</v>
      </c>
      <c r="Y94" s="297">
        <v>8.6594086858100706E-3</v>
      </c>
      <c r="DA94" s="71" t="s">
        <v>874</v>
      </c>
    </row>
    <row r="95" spans="1:105" ht="12" customHeight="1" x14ac:dyDescent="0.25">
      <c r="A95" s="59" t="s">
        <v>35</v>
      </c>
      <c r="B95" s="297">
        <v>10.68370673782715</v>
      </c>
      <c r="C95" s="297">
        <v>12.645848740380581</v>
      </c>
      <c r="D95" s="297">
        <v>13.854590754735691</v>
      </c>
      <c r="E95" s="297">
        <v>14.98578696554452</v>
      </c>
      <c r="F95" s="297">
        <v>14.37699446126058</v>
      </c>
      <c r="G95" s="297">
        <v>14.834595270976459</v>
      </c>
      <c r="H95" s="297">
        <v>14.49924531091094</v>
      </c>
      <c r="I95" s="297">
        <v>17.184602087996691</v>
      </c>
      <c r="J95" s="297">
        <v>15.46946129597637</v>
      </c>
      <c r="K95" s="297">
        <v>21.325895617101811</v>
      </c>
      <c r="L95" s="297">
        <v>23.601067017224729</v>
      </c>
      <c r="M95" s="297">
        <v>24.95111041621611</v>
      </c>
      <c r="N95" s="297">
        <v>24.528681885256699</v>
      </c>
      <c r="O95" s="297">
        <v>31.938033961635959</v>
      </c>
      <c r="P95" s="297">
        <v>34.173600100558751</v>
      </c>
      <c r="Q95" s="297">
        <v>36.475700376350353</v>
      </c>
      <c r="R95" s="297">
        <v>35.348949587594099</v>
      </c>
      <c r="S95" s="297">
        <v>35.146064243464139</v>
      </c>
      <c r="T95" s="297">
        <v>38.76234924942392</v>
      </c>
      <c r="U95" s="297">
        <v>34.38173849520102</v>
      </c>
      <c r="V95" s="297">
        <v>28.162064152778871</v>
      </c>
      <c r="W95" s="297">
        <v>33.365493705428463</v>
      </c>
      <c r="X95" s="297">
        <v>39.528884679140468</v>
      </c>
      <c r="Y95" s="297">
        <v>36.824770059587181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16.590789612923405</v>
      </c>
      <c r="C97" s="294">
        <f t="shared" si="2"/>
        <v>18.263436310266151</v>
      </c>
      <c r="D97" s="294">
        <f t="shared" si="2"/>
        <v>19.941774546859186</v>
      </c>
      <c r="E97" s="294">
        <f t="shared" si="2"/>
        <v>20.738566958560945</v>
      </c>
      <c r="F97" s="294">
        <f t="shared" si="2"/>
        <v>19.605392106362569</v>
      </c>
      <c r="G97" s="294">
        <f t="shared" si="2"/>
        <v>19.496246941576267</v>
      </c>
      <c r="H97" s="294">
        <f t="shared" si="2"/>
        <v>19.035210562008793</v>
      </c>
      <c r="I97" s="294">
        <f t="shared" si="2"/>
        <v>21.346500446373426</v>
      </c>
      <c r="J97" s="294">
        <f t="shared" si="2"/>
        <v>18.225857851915098</v>
      </c>
      <c r="K97" s="294">
        <f t="shared" si="2"/>
        <v>24.230735227328708</v>
      </c>
      <c r="L97" s="294">
        <f t="shared" si="2"/>
        <v>26.608648855735478</v>
      </c>
      <c r="M97" s="294">
        <f t="shared" si="2"/>
        <v>29.629241212633723</v>
      </c>
      <c r="N97" s="294">
        <f t="shared" si="2"/>
        <v>29.868945795705571</v>
      </c>
      <c r="O97" s="294">
        <f t="shared" si="2"/>
        <v>42.890681698545436</v>
      </c>
      <c r="P97" s="294">
        <f t="shared" si="2"/>
        <v>51.60851531646675</v>
      </c>
      <c r="Q97" s="294">
        <f t="shared" si="2"/>
        <v>52.971810663400362</v>
      </c>
      <c r="R97" s="294">
        <f t="shared" si="2"/>
        <v>50.553342184598449</v>
      </c>
      <c r="S97" s="294">
        <f t="shared" si="2"/>
        <v>50.680765545775024</v>
      </c>
      <c r="T97" s="294">
        <f t="shared" si="2"/>
        <v>42.171452819347387</v>
      </c>
      <c r="U97" s="294">
        <f t="shared" si="2"/>
        <v>39.551180593642286</v>
      </c>
      <c r="V97" s="294">
        <f t="shared" si="2"/>
        <v>33.20548419613862</v>
      </c>
      <c r="W97" s="294">
        <f t="shared" si="2"/>
        <v>38.292674677616873</v>
      </c>
      <c r="X97" s="294">
        <f t="shared" si="2"/>
        <v>44.577003119811096</v>
      </c>
      <c r="Y97" s="294">
        <f t="shared" si="2"/>
        <v>40.926570236465253</v>
      </c>
      <c r="DA97" s="70"/>
    </row>
    <row r="98" spans="1:105" ht="12" customHeight="1" x14ac:dyDescent="0.25">
      <c r="A98" s="60" t="s">
        <v>528</v>
      </c>
      <c r="B98" s="262">
        <v>4.1301306957125554</v>
      </c>
      <c r="C98" s="262">
        <v>4.99189011649226</v>
      </c>
      <c r="D98" s="262">
        <v>5.2593389639927466</v>
      </c>
      <c r="E98" s="262">
        <v>5.5330794992068029</v>
      </c>
      <c r="F98" s="262">
        <v>5.1874669592913571</v>
      </c>
      <c r="G98" s="262">
        <v>5.2586698775182246</v>
      </c>
      <c r="H98" s="262">
        <v>5.130234216060221</v>
      </c>
      <c r="I98" s="262">
        <v>5.9439012383899259</v>
      </c>
      <c r="J98" s="262">
        <v>5.2283290870777792</v>
      </c>
      <c r="K98" s="262">
        <v>7.2421202205845283</v>
      </c>
      <c r="L98" s="262">
        <v>7.9248518616684196</v>
      </c>
      <c r="M98" s="262">
        <v>8.3643402993989415</v>
      </c>
      <c r="N98" s="262">
        <v>8.1767749635273219</v>
      </c>
      <c r="O98" s="262">
        <v>11.432121193397609</v>
      </c>
      <c r="P98" s="262">
        <v>11.39675530773474</v>
      </c>
      <c r="Q98" s="262">
        <v>12.038558765924551</v>
      </c>
      <c r="R98" s="262">
        <v>11.48678335150414</v>
      </c>
      <c r="S98" s="262">
        <v>11.351688090817939</v>
      </c>
      <c r="T98" s="262">
        <v>12.46725903062964</v>
      </c>
      <c r="U98" s="262">
        <v>11.09243835543527</v>
      </c>
      <c r="V98" s="262">
        <v>9.1835876458070995</v>
      </c>
      <c r="W98" s="262">
        <v>10.827595500577489</v>
      </c>
      <c r="X98" s="262">
        <v>12.84821374024332</v>
      </c>
      <c r="Y98" s="262">
        <v>12.10393512150916</v>
      </c>
      <c r="DA98" s="72" t="s">
        <v>877</v>
      </c>
    </row>
    <row r="99" spans="1:105" ht="12" customHeight="1" x14ac:dyDescent="0.25">
      <c r="A99" s="59" t="s">
        <v>31</v>
      </c>
      <c r="B99" s="230">
        <v>0.32603882890819408</v>
      </c>
      <c r="C99" s="230">
        <v>0.33572051225466337</v>
      </c>
      <c r="D99" s="230">
        <v>0.35848606694741592</v>
      </c>
      <c r="E99" s="230">
        <v>0.4573676118438369</v>
      </c>
      <c r="F99" s="230">
        <v>0.3280382779674576</v>
      </c>
      <c r="G99" s="230">
        <v>0.29367996429955617</v>
      </c>
      <c r="H99" s="230">
        <v>0.29372137301520729</v>
      </c>
      <c r="I99" s="230">
        <v>0.28240118306905271</v>
      </c>
      <c r="J99" s="230">
        <v>0.12596844518914321</v>
      </c>
      <c r="K99" s="230">
        <v>0.14008094784329861</v>
      </c>
      <c r="L99" s="230">
        <v>6.6387132519205944E-2</v>
      </c>
      <c r="M99" s="230">
        <v>7.4774048735152865E-2</v>
      </c>
      <c r="N99" s="230">
        <v>8.1264361309508662E-2</v>
      </c>
      <c r="O99" s="230">
        <v>8.8107526366412628E-2</v>
      </c>
      <c r="P99" s="230">
        <v>8.1530886272920683E-2</v>
      </c>
      <c r="Q99" s="230">
        <v>7.0298288594821082E-2</v>
      </c>
      <c r="R99" s="230">
        <v>4.666128916973971E-2</v>
      </c>
      <c r="S99" s="230">
        <v>3.9566807963304543E-2</v>
      </c>
      <c r="T99" s="230">
        <v>0.1984725649972483</v>
      </c>
      <c r="U99" s="230">
        <v>0.2434649588755492</v>
      </c>
      <c r="V99" s="230">
        <v>0.28664933086071082</v>
      </c>
      <c r="W99" s="230">
        <v>0.33648593816395822</v>
      </c>
      <c r="X99" s="230">
        <v>0.36285915040518441</v>
      </c>
      <c r="Y99" s="230">
        <v>0.38830471822387502</v>
      </c>
      <c r="DA99" s="71" t="s">
        <v>878</v>
      </c>
    </row>
    <row r="100" spans="1:105" ht="12" customHeight="1" x14ac:dyDescent="0.25">
      <c r="A100" s="59" t="s">
        <v>159</v>
      </c>
      <c r="B100" s="230">
        <v>0.17761833840486141</v>
      </c>
      <c r="C100" s="230">
        <v>0.45726134881599761</v>
      </c>
      <c r="D100" s="230">
        <v>0.29295858540679448</v>
      </c>
      <c r="E100" s="230">
        <v>9.9670940547060896E-2</v>
      </c>
      <c r="F100" s="230">
        <v>8.9361733731383217E-2</v>
      </c>
      <c r="G100" s="230">
        <v>7.7147838503784233E-2</v>
      </c>
      <c r="H100" s="230">
        <v>7.3319367163261137E-2</v>
      </c>
      <c r="I100" s="230">
        <v>5.9222254717713183E-2</v>
      </c>
      <c r="J100" s="230">
        <v>3.8606403150969339E-2</v>
      </c>
      <c r="K100" s="230">
        <v>6.0358347794718117E-2</v>
      </c>
      <c r="L100" s="230">
        <v>5.4236347258494119E-2</v>
      </c>
      <c r="M100" s="230">
        <v>5.4831405911094727E-2</v>
      </c>
      <c r="N100" s="230">
        <v>2.0849851263677121E-2</v>
      </c>
      <c r="O100" s="230">
        <v>6.213568735212089E-2</v>
      </c>
      <c r="P100" s="230">
        <v>6.8230241282069684E-2</v>
      </c>
      <c r="Q100" s="230">
        <v>3.9976410980910506E-3</v>
      </c>
      <c r="R100" s="230">
        <v>4.8835046496067827E-3</v>
      </c>
      <c r="S100" s="230">
        <v>4.7617350784870741E-3</v>
      </c>
      <c r="T100" s="230">
        <v>2.0213864340697121E-2</v>
      </c>
      <c r="U100" s="230">
        <v>1.614400231597404E-2</v>
      </c>
      <c r="V100" s="230">
        <v>4.851796937268919E-3</v>
      </c>
      <c r="W100" s="230">
        <v>4.2060052633983514E-3</v>
      </c>
      <c r="X100" s="230">
        <v>1.0032018670825271E-2</v>
      </c>
      <c r="Y100" s="230">
        <v>1.010283505471639E-2</v>
      </c>
      <c r="DA100" s="71" t="s">
        <v>879</v>
      </c>
    </row>
    <row r="101" spans="1:105" ht="12" customHeight="1" x14ac:dyDescent="0.25">
      <c r="A101" s="59" t="s">
        <v>35</v>
      </c>
      <c r="B101" s="230">
        <v>3.6264735283994991</v>
      </c>
      <c r="C101" s="230">
        <v>4.1989082554215988</v>
      </c>
      <c r="D101" s="230">
        <v>4.6078943116385362</v>
      </c>
      <c r="E101" s="230">
        <v>4.976040946815905</v>
      </c>
      <c r="F101" s="230">
        <v>4.7700669475925164</v>
      </c>
      <c r="G101" s="230">
        <v>4.887842074714885</v>
      </c>
      <c r="H101" s="230">
        <v>4.7631934758817529</v>
      </c>
      <c r="I101" s="230">
        <v>5.6022778006031597</v>
      </c>
      <c r="J101" s="230">
        <v>5.0637542387376664</v>
      </c>
      <c r="K101" s="230">
        <v>7.0416809249465118</v>
      </c>
      <c r="L101" s="230">
        <v>7.8042283818907201</v>
      </c>
      <c r="M101" s="230">
        <v>8.234734844752694</v>
      </c>
      <c r="N101" s="230">
        <v>8.0746607509541359</v>
      </c>
      <c r="O101" s="230">
        <v>11.28187797967907</v>
      </c>
      <c r="P101" s="230">
        <v>11.246994180179749</v>
      </c>
      <c r="Q101" s="230">
        <v>11.96426283623164</v>
      </c>
      <c r="R101" s="230">
        <v>11.435238557684791</v>
      </c>
      <c r="S101" s="230">
        <v>11.30735954777615</v>
      </c>
      <c r="T101" s="230">
        <v>12.24857260129169</v>
      </c>
      <c r="U101" s="230">
        <v>10.832829394243751</v>
      </c>
      <c r="V101" s="230">
        <v>8.8920865180091191</v>
      </c>
      <c r="W101" s="230">
        <v>10.48690355715013</v>
      </c>
      <c r="X101" s="230">
        <v>12.475322571167309</v>
      </c>
      <c r="Y101" s="230">
        <v>11.70552756823057</v>
      </c>
      <c r="DA101" s="71" t="s">
        <v>880</v>
      </c>
    </row>
    <row r="102" spans="1:105" ht="12" customHeight="1" x14ac:dyDescent="0.25">
      <c r="A102" s="60" t="s">
        <v>533</v>
      </c>
      <c r="B102" s="262">
        <v>12.46065891721085</v>
      </c>
      <c r="C102" s="262">
        <v>13.27154619377389</v>
      </c>
      <c r="D102" s="262">
        <v>14.682435582866439</v>
      </c>
      <c r="E102" s="262">
        <v>15.20548745935414</v>
      </c>
      <c r="F102" s="262">
        <v>14.417925147071211</v>
      </c>
      <c r="G102" s="262">
        <v>14.237577064058041</v>
      </c>
      <c r="H102" s="262">
        <v>13.904976345948571</v>
      </c>
      <c r="I102" s="262">
        <v>15.402599207983499</v>
      </c>
      <c r="J102" s="262">
        <v>12.99752876483732</v>
      </c>
      <c r="K102" s="262">
        <v>16.98861500674418</v>
      </c>
      <c r="L102" s="262">
        <v>18.683796994067059</v>
      </c>
      <c r="M102" s="262">
        <v>21.264900913234779</v>
      </c>
      <c r="N102" s="262">
        <v>21.692170832178249</v>
      </c>
      <c r="O102" s="262">
        <v>31.45856050514783</v>
      </c>
      <c r="P102" s="262">
        <v>40.211760008732007</v>
      </c>
      <c r="Q102" s="262">
        <v>40.933251897475813</v>
      </c>
      <c r="R102" s="262">
        <v>39.066558833094312</v>
      </c>
      <c r="S102" s="262">
        <v>39.329077454957087</v>
      </c>
      <c r="T102" s="262">
        <v>29.704193788717749</v>
      </c>
      <c r="U102" s="262">
        <v>28.458742238207019</v>
      </c>
      <c r="V102" s="262">
        <v>24.021896550331519</v>
      </c>
      <c r="W102" s="262">
        <v>27.465079177039382</v>
      </c>
      <c r="X102" s="262">
        <v>31.728789379567779</v>
      </c>
      <c r="Y102" s="262">
        <v>28.822635114956089</v>
      </c>
      <c r="DA102" s="72" t="s">
        <v>881</v>
      </c>
    </row>
    <row r="103" spans="1:105" ht="12" customHeight="1" x14ac:dyDescent="0.25">
      <c r="A103" s="64" t="s">
        <v>28</v>
      </c>
      <c r="B103" s="229">
        <v>1.807030853364203</v>
      </c>
      <c r="C103" s="229">
        <v>0.94665714475046026</v>
      </c>
      <c r="D103" s="229">
        <v>2.005133180425033</v>
      </c>
      <c r="E103" s="229">
        <v>1.730571888105368</v>
      </c>
      <c r="F103" s="229">
        <v>1.8345925695309251</v>
      </c>
      <c r="G103" s="229">
        <v>1.4160674947956431</v>
      </c>
      <c r="H103" s="229">
        <v>1.2895750227173559</v>
      </c>
      <c r="I103" s="229">
        <v>1.4266390697770179</v>
      </c>
      <c r="J103" s="229">
        <v>1.185546298685161</v>
      </c>
      <c r="K103" s="229">
        <v>1.942627924209134</v>
      </c>
      <c r="L103" s="229">
        <v>1.5918085522030549</v>
      </c>
      <c r="M103" s="229">
        <v>1.8362812438161</v>
      </c>
      <c r="N103" s="229">
        <v>1.775460335996986</v>
      </c>
      <c r="O103" s="229">
        <v>1.8364101919697859</v>
      </c>
      <c r="P103" s="229">
        <v>2.9192710561963531</v>
      </c>
      <c r="Q103" s="229">
        <v>2.471370739342801</v>
      </c>
      <c r="R103" s="229">
        <v>2.2426623117294828</v>
      </c>
      <c r="S103" s="229">
        <v>1.633874989812413</v>
      </c>
      <c r="T103" s="229">
        <v>1.4099391409507021</v>
      </c>
      <c r="U103" s="229">
        <v>2.2694400336996439</v>
      </c>
      <c r="V103" s="229">
        <v>2.0146815763844561</v>
      </c>
      <c r="W103" s="229">
        <v>0.92636392595023032</v>
      </c>
      <c r="X103" s="229">
        <v>2.241214439651777</v>
      </c>
      <c r="Y103" s="229">
        <v>2.7351170011787129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0.69560062188176486</v>
      </c>
      <c r="C105" s="229">
        <v>0.727392072107233</v>
      </c>
      <c r="D105" s="229">
        <v>0.75761951971329955</v>
      </c>
      <c r="E105" s="229">
        <v>0.98029400838090031</v>
      </c>
      <c r="F105" s="229">
        <v>0.70437146060159117</v>
      </c>
      <c r="G105" s="229">
        <v>0.64325854091262313</v>
      </c>
      <c r="H105" s="229">
        <v>0.65100698599416118</v>
      </c>
      <c r="I105" s="229">
        <v>0.61407079488969829</v>
      </c>
      <c r="J105" s="229">
        <v>0.262837822682708</v>
      </c>
      <c r="K105" s="229">
        <v>0.26974815104634442</v>
      </c>
      <c r="L105" s="229">
        <v>0.13181676540469389</v>
      </c>
      <c r="M105" s="229">
        <v>0.15754570393076919</v>
      </c>
      <c r="N105" s="229">
        <v>0.1752616495600737</v>
      </c>
      <c r="O105" s="229">
        <v>0.119180089990002</v>
      </c>
      <c r="P105" s="229">
        <v>0.16636174694642211</v>
      </c>
      <c r="Q105" s="229">
        <v>0.1387708406952447</v>
      </c>
      <c r="R105" s="229">
        <v>9.4641974125474385E-2</v>
      </c>
      <c r="S105" s="229">
        <v>8.2927666592544177E-2</v>
      </c>
      <c r="T105" s="229">
        <v>0.44363443521490098</v>
      </c>
      <c r="U105" s="229">
        <v>0.57192711993742129</v>
      </c>
      <c r="V105" s="229">
        <v>0.66327782332537311</v>
      </c>
      <c r="W105" s="229">
        <v>0.82419686923539137</v>
      </c>
      <c r="X105" s="229">
        <v>0.82547396612986945</v>
      </c>
      <c r="Y105" s="229">
        <v>0.82902624249886092</v>
      </c>
      <c r="DA105" s="73" t="s">
        <v>884</v>
      </c>
    </row>
    <row r="106" spans="1:105" ht="12" customHeight="1" x14ac:dyDescent="0.25">
      <c r="A106" s="64" t="s">
        <v>159</v>
      </c>
      <c r="B106" s="229">
        <v>0.37894697102723612</v>
      </c>
      <c r="C106" s="229">
        <v>0.99072969291049562</v>
      </c>
      <c r="D106" s="229">
        <v>0.61913464214033154</v>
      </c>
      <c r="E106" s="229">
        <v>0.21362865077847629</v>
      </c>
      <c r="F106" s="229">
        <v>0.19187960411287469</v>
      </c>
      <c r="G106" s="229">
        <v>0.16897988308078099</v>
      </c>
      <c r="H106" s="229">
        <v>0.1625057779826006</v>
      </c>
      <c r="I106" s="229">
        <v>0.12877657463911521</v>
      </c>
      <c r="J106" s="229">
        <v>8.0553688906578394E-2</v>
      </c>
      <c r="K106" s="229">
        <v>0.1162296013020326</v>
      </c>
      <c r="L106" s="229">
        <v>0.1076904452969427</v>
      </c>
      <c r="M106" s="229">
        <v>0.1155274134262044</v>
      </c>
      <c r="N106" s="229">
        <v>4.4966566729500258E-2</v>
      </c>
      <c r="O106" s="229">
        <v>8.4048856160367419E-2</v>
      </c>
      <c r="P106" s="229">
        <v>0.13922211143718469</v>
      </c>
      <c r="Q106" s="229">
        <v>7.8914583422849544E-3</v>
      </c>
      <c r="R106" s="229">
        <v>9.9050953994955192E-3</v>
      </c>
      <c r="S106" s="229">
        <v>9.9800716640326883E-3</v>
      </c>
      <c r="T106" s="229">
        <v>4.5182901175384753E-2</v>
      </c>
      <c r="U106" s="229">
        <v>3.7924113562304393E-2</v>
      </c>
      <c r="V106" s="229">
        <v>1.122657186083641E-2</v>
      </c>
      <c r="W106" s="229">
        <v>1.030229194419219E-2</v>
      </c>
      <c r="X106" s="229">
        <v>2.282199644475803E-2</v>
      </c>
      <c r="Y106" s="229">
        <v>2.1569440161086188E-2</v>
      </c>
      <c r="DA106" s="73" t="s">
        <v>885</v>
      </c>
    </row>
    <row r="107" spans="1:105" ht="12" customHeight="1" x14ac:dyDescent="0.25">
      <c r="A107" s="64" t="s">
        <v>32</v>
      </c>
      <c r="B107" s="229">
        <v>1.8420350090833011</v>
      </c>
      <c r="C107" s="229">
        <v>1.5091623864459791</v>
      </c>
      <c r="D107" s="229">
        <v>1.5622878250572889</v>
      </c>
      <c r="E107" s="229">
        <v>1.615648451084603</v>
      </c>
      <c r="F107" s="229">
        <v>1.444682229848159</v>
      </c>
      <c r="G107" s="229">
        <v>1.239854041779765</v>
      </c>
      <c r="H107" s="229">
        <v>1.13504973959769</v>
      </c>
      <c r="I107" s="229">
        <v>0.97595800552756595</v>
      </c>
      <c r="J107" s="229">
        <v>0.81631909821121595</v>
      </c>
      <c r="K107" s="229">
        <v>0.99478018991073014</v>
      </c>
      <c r="L107" s="229">
        <v>1.2669480264249671</v>
      </c>
      <c r="M107" s="229">
        <v>1.629930204343907</v>
      </c>
      <c r="N107" s="229">
        <v>1.5460455128909241</v>
      </c>
      <c r="O107" s="229">
        <v>1.459705406029604</v>
      </c>
      <c r="P107" s="229">
        <v>1.807933356255454</v>
      </c>
      <c r="Q107" s="229">
        <v>1.440978292565235</v>
      </c>
      <c r="R107" s="229">
        <v>0.55933005833908622</v>
      </c>
      <c r="S107" s="229">
        <v>0.32221398606191509</v>
      </c>
      <c r="T107" s="229">
        <v>0.11969069755258591</v>
      </c>
      <c r="U107" s="229">
        <v>0.13189192662689181</v>
      </c>
      <c r="V107" s="229">
        <v>9.5669965099095741E-3</v>
      </c>
      <c r="W107" s="229">
        <v>1.7338573010036981E-2</v>
      </c>
      <c r="X107" s="229">
        <v>1.6147958979042649E-2</v>
      </c>
      <c r="Y107" s="229">
        <v>5.8767172520361212E-3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6.338828503918742E-2</v>
      </c>
      <c r="H108" s="229">
        <v>0.10964920621898</v>
      </c>
      <c r="I108" s="229">
        <v>7.5211526148516145E-2</v>
      </c>
      <c r="J108" s="229">
        <v>8.6561239603870327E-2</v>
      </c>
      <c r="K108" s="229">
        <v>0.1053522333357735</v>
      </c>
      <c r="L108" s="229">
        <v>8.963659431022572E-2</v>
      </c>
      <c r="M108" s="229">
        <v>0.1753842853219866</v>
      </c>
      <c r="N108" s="229">
        <v>0.1481261650066068</v>
      </c>
      <c r="O108" s="229">
        <v>0.14748158945142331</v>
      </c>
      <c r="P108" s="229">
        <v>0.15192042879821779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7.7370454618543469</v>
      </c>
      <c r="C109" s="229">
        <v>9.0976048975597212</v>
      </c>
      <c r="D109" s="229">
        <v>9.7382604155304904</v>
      </c>
      <c r="E109" s="229">
        <v>10.665344461004789</v>
      </c>
      <c r="F109" s="229">
        <v>10.24239928297767</v>
      </c>
      <c r="G109" s="229">
        <v>10.70602881845004</v>
      </c>
      <c r="H109" s="229">
        <v>10.55718961343778</v>
      </c>
      <c r="I109" s="229">
        <v>12.18194323700158</v>
      </c>
      <c r="J109" s="229">
        <v>10.565710616747779</v>
      </c>
      <c r="K109" s="229">
        <v>13.559876906940159</v>
      </c>
      <c r="L109" s="229">
        <v>15.49589661042717</v>
      </c>
      <c r="M109" s="229">
        <v>17.350232062395811</v>
      </c>
      <c r="N109" s="229">
        <v>17.41450175754494</v>
      </c>
      <c r="O109" s="229">
        <v>15.260617206329121</v>
      </c>
      <c r="P109" s="229">
        <v>22.94921207464408</v>
      </c>
      <c r="Q109" s="229">
        <v>23.61779845953534</v>
      </c>
      <c r="R109" s="229">
        <v>23.193820208398421</v>
      </c>
      <c r="S109" s="229">
        <v>23.698978787716399</v>
      </c>
      <c r="T109" s="229">
        <v>27.37853762427109</v>
      </c>
      <c r="U109" s="229">
        <v>25.44755904438076</v>
      </c>
      <c r="V109" s="229">
        <v>20.575397028754679</v>
      </c>
      <c r="W109" s="229">
        <v>25.686877516899528</v>
      </c>
      <c r="X109" s="229">
        <v>28.380306766610971</v>
      </c>
      <c r="Y109" s="229">
        <v>24.99117080200433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0.58780884444922576</v>
      </c>
      <c r="O111" s="229">
        <v>12.551117165217519</v>
      </c>
      <c r="P111" s="229">
        <v>12.0778392344543</v>
      </c>
      <c r="Q111" s="229">
        <v>13.256442106994911</v>
      </c>
      <c r="R111" s="229">
        <v>12.966199185102351</v>
      </c>
      <c r="S111" s="229">
        <v>13.581101953109791</v>
      </c>
      <c r="T111" s="229">
        <v>0.30720898955309373</v>
      </c>
      <c r="U111" s="229">
        <v>0</v>
      </c>
      <c r="V111" s="229">
        <v>0.74774655349626484</v>
      </c>
      <c r="W111" s="229">
        <v>0</v>
      </c>
      <c r="X111" s="229">
        <v>0.2428242517513628</v>
      </c>
      <c r="Y111" s="229">
        <v>0.23987491186106469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161.49967140444784</v>
      </c>
      <c r="C115" s="223">
        <f t="shared" si="3"/>
        <v>166.48688714080268</v>
      </c>
      <c r="D115" s="223">
        <f t="shared" si="3"/>
        <v>169.73398035104503</v>
      </c>
      <c r="E115" s="223">
        <f t="shared" si="3"/>
        <v>169.70773700344955</v>
      </c>
      <c r="F115" s="223">
        <f t="shared" si="3"/>
        <v>183.99717313255911</v>
      </c>
      <c r="G115" s="223">
        <f t="shared" si="3"/>
        <v>179.64247258888588</v>
      </c>
      <c r="H115" s="223">
        <f t="shared" si="3"/>
        <v>185.63794172148943</v>
      </c>
      <c r="I115" s="223">
        <f t="shared" si="3"/>
        <v>208.99142998077303</v>
      </c>
      <c r="J115" s="223">
        <f t="shared" si="3"/>
        <v>218.41049910036725</v>
      </c>
      <c r="K115" s="223">
        <f t="shared" si="3"/>
        <v>185.36072669411251</v>
      </c>
      <c r="L115" s="223">
        <f t="shared" si="3"/>
        <v>186.34638258817353</v>
      </c>
      <c r="M115" s="223">
        <f t="shared" si="3"/>
        <v>195.4434324873323</v>
      </c>
      <c r="N115" s="223">
        <f t="shared" si="3"/>
        <v>191.60163790905511</v>
      </c>
      <c r="O115" s="223">
        <f t="shared" si="3"/>
        <v>198.90156954948591</v>
      </c>
      <c r="P115" s="223">
        <f t="shared" si="3"/>
        <v>205.13394421294802</v>
      </c>
      <c r="Q115" s="223">
        <f t="shared" si="3"/>
        <v>209.61151394698555</v>
      </c>
      <c r="R115" s="223">
        <f t="shared" si="3"/>
        <v>224.15379923395329</v>
      </c>
      <c r="S115" s="223">
        <f t="shared" si="3"/>
        <v>215.93046709576683</v>
      </c>
      <c r="T115" s="223">
        <f t="shared" si="3"/>
        <v>237.4550586844226</v>
      </c>
      <c r="U115" s="223">
        <f t="shared" si="3"/>
        <v>219.90279529879768</v>
      </c>
      <c r="V115" s="223">
        <f t="shared" si="3"/>
        <v>203.82223979876591</v>
      </c>
      <c r="W115" s="223">
        <f t="shared" si="3"/>
        <v>217.35740193847082</v>
      </c>
      <c r="X115" s="223">
        <f t="shared" si="3"/>
        <v>215.1334142159285</v>
      </c>
      <c r="Y115" s="223">
        <f t="shared" si="3"/>
        <v>198.41447313434924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0.30901225656471698</v>
      </c>
      <c r="C120" s="260">
        <v>0.35143481478808519</v>
      </c>
      <c r="D120" s="260">
        <v>0.34463136380826032</v>
      </c>
      <c r="E120" s="260">
        <v>0.34629195611997432</v>
      </c>
      <c r="F120" s="260">
        <v>0.37739221752446861</v>
      </c>
      <c r="G120" s="260">
        <v>0.35308972565741431</v>
      </c>
      <c r="H120" s="260">
        <v>0.36641106246861549</v>
      </c>
      <c r="I120" s="260">
        <v>0.42270887495072168</v>
      </c>
      <c r="J120" s="260">
        <v>0.47081463670463392</v>
      </c>
      <c r="K120" s="260">
        <v>0.38625756015400359</v>
      </c>
      <c r="L120" s="260">
        <v>0.39135303489427148</v>
      </c>
      <c r="M120" s="260">
        <v>0.39210923129630543</v>
      </c>
      <c r="N120" s="260">
        <v>0.37468556538393821</v>
      </c>
      <c r="O120" s="260">
        <v>0.37767580239160831</v>
      </c>
      <c r="P120" s="260">
        <v>0.3643288833906782</v>
      </c>
      <c r="Q120" s="260">
        <v>0.39516725852919188</v>
      </c>
      <c r="R120" s="260">
        <v>0.42972585477478442</v>
      </c>
      <c r="S120" s="260">
        <v>0.40596433829648487</v>
      </c>
      <c r="T120" s="260">
        <v>0.45845107630090381</v>
      </c>
      <c r="U120" s="260">
        <v>0.41981120720794451</v>
      </c>
      <c r="V120" s="260">
        <v>0.37820305166635798</v>
      </c>
      <c r="W120" s="260">
        <v>0.40636446067644483</v>
      </c>
      <c r="X120" s="260">
        <v>0.38550865645876281</v>
      </c>
      <c r="Y120" s="260">
        <v>0.33348151402299009</v>
      </c>
      <c r="DA120" s="68" t="s">
        <v>897</v>
      </c>
    </row>
    <row r="121" spans="1:105" ht="12" customHeight="1" x14ac:dyDescent="0.25">
      <c r="A121" s="37" t="s">
        <v>159</v>
      </c>
      <c r="B121" s="226">
        <v>1.442821190432216E-2</v>
      </c>
      <c r="C121" s="226">
        <v>3.4512823004696568E-2</v>
      </c>
      <c r="D121" s="226">
        <v>2.0601050255752741E-2</v>
      </c>
      <c r="E121" s="226">
        <v>6.8000796215979516E-3</v>
      </c>
      <c r="F121" s="226">
        <v>6.9399974907194129E-3</v>
      </c>
      <c r="G121" s="226">
        <v>5.4864379602947979E-3</v>
      </c>
      <c r="H121" s="226">
        <v>5.5546274958102057E-3</v>
      </c>
      <c r="I121" s="226">
        <v>4.4217561457483359E-3</v>
      </c>
      <c r="J121" s="226">
        <v>3.562362786505866E-3</v>
      </c>
      <c r="K121" s="226">
        <v>3.28270053977271E-3</v>
      </c>
      <c r="L121" s="226">
        <v>2.7009803864691049E-3</v>
      </c>
      <c r="M121" s="226">
        <v>2.5936098189665159E-3</v>
      </c>
      <c r="N121" s="226">
        <v>9.6499636561055212E-4</v>
      </c>
      <c r="O121" s="226">
        <v>2.06868100362646E-3</v>
      </c>
      <c r="P121" s="226">
        <v>2.1968850721708929E-3</v>
      </c>
      <c r="Q121" s="226">
        <v>1.319938579469093E-4</v>
      </c>
      <c r="R121" s="226">
        <v>1.834393198266879E-4</v>
      </c>
      <c r="S121" s="226">
        <v>1.7088701419875029E-4</v>
      </c>
      <c r="T121" s="226">
        <v>7.5533695929521478E-4</v>
      </c>
      <c r="U121" s="226">
        <v>6.2470732056418171E-4</v>
      </c>
      <c r="V121" s="226">
        <v>2.0624672699572969E-4</v>
      </c>
      <c r="W121" s="226">
        <v>1.6291613868819009E-4</v>
      </c>
      <c r="X121" s="226">
        <v>3.0975732499474099E-4</v>
      </c>
      <c r="Y121" s="226">
        <v>2.8757383205146159E-4</v>
      </c>
      <c r="DA121" s="69" t="s">
        <v>898</v>
      </c>
    </row>
    <row r="122" spans="1:105" ht="12" customHeight="1" x14ac:dyDescent="0.25">
      <c r="A122" s="37" t="s">
        <v>35</v>
      </c>
      <c r="B122" s="226">
        <v>0.29458404466039478</v>
      </c>
      <c r="C122" s="226">
        <v>0.31692199178338859</v>
      </c>
      <c r="D122" s="226">
        <v>0.32403031355250761</v>
      </c>
      <c r="E122" s="226">
        <v>0.33949187649837642</v>
      </c>
      <c r="F122" s="226">
        <v>0.37045222003374922</v>
      </c>
      <c r="G122" s="226">
        <v>0.34760328769711951</v>
      </c>
      <c r="H122" s="226">
        <v>0.36085643497280528</v>
      </c>
      <c r="I122" s="226">
        <v>0.41828711880497338</v>
      </c>
      <c r="J122" s="226">
        <v>0.46725227391812812</v>
      </c>
      <c r="K122" s="226">
        <v>0.38297485961423089</v>
      </c>
      <c r="L122" s="226">
        <v>0.38865205450780238</v>
      </c>
      <c r="M122" s="226">
        <v>0.38951562147733892</v>
      </c>
      <c r="N122" s="226">
        <v>0.37372056901832768</v>
      </c>
      <c r="O122" s="226">
        <v>0.37560712138798191</v>
      </c>
      <c r="P122" s="226">
        <v>0.36213199831850729</v>
      </c>
      <c r="Q122" s="226">
        <v>0.39503526467124489</v>
      </c>
      <c r="R122" s="226">
        <v>0.42954241545495769</v>
      </c>
      <c r="S122" s="226">
        <v>0.40579345128228611</v>
      </c>
      <c r="T122" s="226">
        <v>0.45769573934160862</v>
      </c>
      <c r="U122" s="226">
        <v>0.41918649988738033</v>
      </c>
      <c r="V122" s="226">
        <v>0.37799680493936227</v>
      </c>
      <c r="W122" s="226">
        <v>0.40620154453775659</v>
      </c>
      <c r="X122" s="226">
        <v>0.38519889913376809</v>
      </c>
      <c r="Y122" s="226">
        <v>0.33319394019093862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87.239877759896416</v>
      </c>
      <c r="C126" s="294">
        <v>88.709092063268614</v>
      </c>
      <c r="D126" s="294">
        <v>92.093800431027404</v>
      </c>
      <c r="E126" s="294">
        <v>91.584797876316031</v>
      </c>
      <c r="F126" s="294">
        <v>99.723513088107211</v>
      </c>
      <c r="G126" s="294">
        <v>96.485489460598316</v>
      </c>
      <c r="H126" s="294">
        <v>99.16311976651005</v>
      </c>
      <c r="I126" s="294">
        <v>112.5183617628873</v>
      </c>
      <c r="J126" s="294">
        <v>118.5379408016953</v>
      </c>
      <c r="K126" s="294">
        <v>100.9796782624629</v>
      </c>
      <c r="L126" s="294">
        <v>99.649322743923449</v>
      </c>
      <c r="M126" s="294">
        <v>103.5026487318799</v>
      </c>
      <c r="N126" s="294">
        <v>99.558521435689102</v>
      </c>
      <c r="O126" s="294">
        <v>103.0400190753803</v>
      </c>
      <c r="P126" s="294">
        <v>102.8317704593422</v>
      </c>
      <c r="Q126" s="294">
        <v>104.5661178149532</v>
      </c>
      <c r="R126" s="294">
        <v>112.8571622275861</v>
      </c>
      <c r="S126" s="294">
        <v>107.0076106981855</v>
      </c>
      <c r="T126" s="294">
        <v>124.6591082991927</v>
      </c>
      <c r="U126" s="294">
        <v>115.3777862018413</v>
      </c>
      <c r="V126" s="294">
        <v>106.8035235791057</v>
      </c>
      <c r="W126" s="294">
        <v>112.0011045568058</v>
      </c>
      <c r="X126" s="294">
        <v>113.18219998526931</v>
      </c>
      <c r="Y126" s="294">
        <v>105.48851653361351</v>
      </c>
      <c r="DA126" s="70" t="s">
        <v>903</v>
      </c>
    </row>
    <row r="127" spans="1:105" ht="12" customHeight="1" x14ac:dyDescent="0.25">
      <c r="A127" s="60" t="s">
        <v>604</v>
      </c>
      <c r="B127" s="262">
        <v>87.239877759896416</v>
      </c>
      <c r="C127" s="262">
        <v>88.709092063268614</v>
      </c>
      <c r="D127" s="262">
        <v>92.093800431027404</v>
      </c>
      <c r="E127" s="262">
        <v>91.584797876316031</v>
      </c>
      <c r="F127" s="262">
        <v>99.723513088107211</v>
      </c>
      <c r="G127" s="262">
        <v>96.485489460598316</v>
      </c>
      <c r="H127" s="262">
        <v>99.16311976651005</v>
      </c>
      <c r="I127" s="262">
        <v>112.5183617628873</v>
      </c>
      <c r="J127" s="262">
        <v>118.5379408016953</v>
      </c>
      <c r="K127" s="262">
        <v>100.9796782624629</v>
      </c>
      <c r="L127" s="262">
        <v>99.649322743923449</v>
      </c>
      <c r="M127" s="262">
        <v>103.5026487318799</v>
      </c>
      <c r="N127" s="262">
        <v>99.558521435689102</v>
      </c>
      <c r="O127" s="262">
        <v>103.0400190753803</v>
      </c>
      <c r="P127" s="262">
        <v>102.8317704593422</v>
      </c>
      <c r="Q127" s="262">
        <v>104.5661178149532</v>
      </c>
      <c r="R127" s="262">
        <v>112.8571622275861</v>
      </c>
      <c r="S127" s="262">
        <v>107.0076106981855</v>
      </c>
      <c r="T127" s="262">
        <v>124.6591082991927</v>
      </c>
      <c r="U127" s="262">
        <v>115.3777862018413</v>
      </c>
      <c r="V127" s="262">
        <v>106.8035235791057</v>
      </c>
      <c r="W127" s="262">
        <v>112.0011045568058</v>
      </c>
      <c r="X127" s="262">
        <v>113.18219998526931</v>
      </c>
      <c r="Y127" s="262">
        <v>105.48851653361351</v>
      </c>
      <c r="DA127" s="72" t="s">
        <v>904</v>
      </c>
    </row>
    <row r="128" spans="1:105" ht="12" customHeight="1" x14ac:dyDescent="0.25">
      <c r="A128" s="59" t="s">
        <v>28</v>
      </c>
      <c r="B128" s="230">
        <v>12.65142973604009</v>
      </c>
      <c r="C128" s="230">
        <v>6.3276045292609497</v>
      </c>
      <c r="D128" s="230">
        <v>12.576955227454381</v>
      </c>
      <c r="E128" s="230">
        <v>10.423478826722</v>
      </c>
      <c r="F128" s="230">
        <v>12.689205572420761</v>
      </c>
      <c r="G128" s="230">
        <v>9.6393499109342731</v>
      </c>
      <c r="H128" s="230">
        <v>9.2696810398457643</v>
      </c>
      <c r="I128" s="230">
        <v>10.472958229436649</v>
      </c>
      <c r="J128" s="230">
        <v>10.88471616837017</v>
      </c>
      <c r="K128" s="230">
        <v>11.61895928548131</v>
      </c>
      <c r="L128" s="230">
        <v>8.5307774459713741</v>
      </c>
      <c r="M128" s="230">
        <v>9.0120592095546446</v>
      </c>
      <c r="N128" s="230">
        <v>8.4348261498332668</v>
      </c>
      <c r="O128" s="230">
        <v>10.08657393483008</v>
      </c>
      <c r="P128" s="230">
        <v>10.728104047353471</v>
      </c>
      <c r="Q128" s="230">
        <v>9.3371181812807169</v>
      </c>
      <c r="R128" s="230">
        <v>9.6972037071535162</v>
      </c>
      <c r="S128" s="230">
        <v>6.7903225566920637</v>
      </c>
      <c r="T128" s="230">
        <v>5.9789042062585489</v>
      </c>
      <c r="U128" s="230">
        <v>9.2007919680498844</v>
      </c>
      <c r="V128" s="230">
        <v>9.245239515815868</v>
      </c>
      <c r="W128" s="230">
        <v>3.7776618905487198</v>
      </c>
      <c r="X128" s="230">
        <v>8.0564651548330275</v>
      </c>
      <c r="Y128" s="230">
        <v>10.094316747231639</v>
      </c>
      <c r="DA128" s="71" t="s">
        <v>905</v>
      </c>
    </row>
    <row r="129" spans="1:105" ht="12" customHeight="1" x14ac:dyDescent="0.25">
      <c r="A129" s="59" t="s">
        <v>31</v>
      </c>
      <c r="B129" s="230">
        <v>4.8700565215580447</v>
      </c>
      <c r="C129" s="230">
        <v>4.8620024636559398</v>
      </c>
      <c r="D129" s="230">
        <v>4.7520767557493944</v>
      </c>
      <c r="E129" s="230">
        <v>5.9044492231452512</v>
      </c>
      <c r="F129" s="230">
        <v>4.8718796812772087</v>
      </c>
      <c r="G129" s="230">
        <v>4.3787419609886822</v>
      </c>
      <c r="H129" s="230">
        <v>4.6795471442686738</v>
      </c>
      <c r="I129" s="230">
        <v>4.5078940574660891</v>
      </c>
      <c r="J129" s="230">
        <v>2.4131618490029449</v>
      </c>
      <c r="K129" s="230">
        <v>1.613377809143407</v>
      </c>
      <c r="L129" s="230">
        <v>0.70642885274046374</v>
      </c>
      <c r="M129" s="230">
        <v>0.7731992127112578</v>
      </c>
      <c r="N129" s="230">
        <v>0.83263000293504363</v>
      </c>
      <c r="O129" s="230">
        <v>0.65460254713269128</v>
      </c>
      <c r="P129" s="230">
        <v>0.61136704895986216</v>
      </c>
      <c r="Q129" s="230">
        <v>0.52429193202786828</v>
      </c>
      <c r="R129" s="230">
        <v>0.40922902103532582</v>
      </c>
      <c r="S129" s="230">
        <v>0.34464424056202891</v>
      </c>
      <c r="T129" s="230">
        <v>1.881249845265661</v>
      </c>
      <c r="U129" s="230">
        <v>2.3187140322239359</v>
      </c>
      <c r="V129" s="230">
        <v>3.0437377370456939</v>
      </c>
      <c r="W129" s="230">
        <v>3.361030169678024</v>
      </c>
      <c r="X129" s="230">
        <v>2.9673208090611789</v>
      </c>
      <c r="Y129" s="230">
        <v>3.0596327250148132</v>
      </c>
      <c r="DA129" s="71" t="s">
        <v>906</v>
      </c>
    </row>
    <row r="130" spans="1:105" ht="12" customHeight="1" x14ac:dyDescent="0.25">
      <c r="A130" s="59" t="s">
        <v>159</v>
      </c>
      <c r="B130" s="230">
        <v>2.6530930386223068</v>
      </c>
      <c r="C130" s="230">
        <v>6.6221923395362561</v>
      </c>
      <c r="D130" s="230">
        <v>3.8834471196144409</v>
      </c>
      <c r="E130" s="230">
        <v>1.286715526512157</v>
      </c>
      <c r="F130" s="230">
        <v>1.3271610177542119</v>
      </c>
      <c r="G130" s="230">
        <v>1.150267361485813</v>
      </c>
      <c r="H130" s="230">
        <v>1.1681187232182151</v>
      </c>
      <c r="I130" s="230">
        <v>0.94534890828146234</v>
      </c>
      <c r="J130" s="230">
        <v>0.73957806712038165</v>
      </c>
      <c r="K130" s="230">
        <v>0.69517532846431829</v>
      </c>
      <c r="L130" s="230">
        <v>0.57713172894712794</v>
      </c>
      <c r="M130" s="230">
        <v>0.56698280485618269</v>
      </c>
      <c r="N130" s="230">
        <v>0.21362638479064011</v>
      </c>
      <c r="O130" s="230">
        <v>0.4616425053109226</v>
      </c>
      <c r="P130" s="230">
        <v>0.51163090663339084</v>
      </c>
      <c r="Q130" s="230">
        <v>2.9814822192222961E-2</v>
      </c>
      <c r="R130" s="230">
        <v>4.2829331605267217E-2</v>
      </c>
      <c r="S130" s="230">
        <v>4.1476799730844137E-2</v>
      </c>
      <c r="T130" s="230">
        <v>0.19159992799853601</v>
      </c>
      <c r="U130" s="230">
        <v>0.15375241217131111</v>
      </c>
      <c r="V130" s="230">
        <v>5.1517990243012422E-2</v>
      </c>
      <c r="W130" s="230">
        <v>4.2012188269270813E-2</v>
      </c>
      <c r="X130" s="230">
        <v>8.2037941514192525E-2</v>
      </c>
      <c r="Y130" s="230">
        <v>7.9604916701052159E-2</v>
      </c>
      <c r="DA130" s="71" t="s">
        <v>907</v>
      </c>
    </row>
    <row r="131" spans="1:105" ht="12" customHeight="1" x14ac:dyDescent="0.25">
      <c r="A131" s="59" t="s">
        <v>32</v>
      </c>
      <c r="B131" s="230">
        <v>12.896501709064291</v>
      </c>
      <c r="C131" s="230">
        <v>10.087477609840541</v>
      </c>
      <c r="D131" s="230">
        <v>9.7992613258624512</v>
      </c>
      <c r="E131" s="230">
        <v>9.7312787391593059</v>
      </c>
      <c r="F131" s="230">
        <v>9.9923384111675908</v>
      </c>
      <c r="G131" s="230">
        <v>8.4398427272183199</v>
      </c>
      <c r="H131" s="230">
        <v>8.1589274490288055</v>
      </c>
      <c r="I131" s="230">
        <v>7.1645082783076006</v>
      </c>
      <c r="J131" s="230">
        <v>7.4947740941904959</v>
      </c>
      <c r="K131" s="230">
        <v>5.9498323793948646</v>
      </c>
      <c r="L131" s="230">
        <v>6.7897936809585353</v>
      </c>
      <c r="M131" s="230">
        <v>7.9993342841440409</v>
      </c>
      <c r="N131" s="230">
        <v>7.3449261898841343</v>
      </c>
      <c r="O131" s="230">
        <v>8.0175042402677956</v>
      </c>
      <c r="P131" s="230">
        <v>6.6440206418724888</v>
      </c>
      <c r="Q131" s="230">
        <v>5.4441789732930186</v>
      </c>
      <c r="R131" s="230">
        <v>2.418526180638124</v>
      </c>
      <c r="S131" s="230">
        <v>1.339109118678097</v>
      </c>
      <c r="T131" s="230">
        <v>0.50755326543005497</v>
      </c>
      <c r="U131" s="230">
        <v>0.53471788685293642</v>
      </c>
      <c r="V131" s="230">
        <v>4.3902309535097481E-2</v>
      </c>
      <c r="W131" s="230">
        <v>7.0705761161118777E-2</v>
      </c>
      <c r="X131" s="230">
        <v>5.8046863581935268E-2</v>
      </c>
      <c r="Y131" s="230">
        <v>2.1688814537150859E-2</v>
      </c>
      <c r="DA131" s="71" t="s">
        <v>908</v>
      </c>
    </row>
    <row r="132" spans="1:105" ht="12" customHeight="1" x14ac:dyDescent="0.25">
      <c r="A132" s="59" t="s">
        <v>35</v>
      </c>
      <c r="B132" s="230">
        <v>54.168796754611698</v>
      </c>
      <c r="C132" s="230">
        <v>60.809815120974932</v>
      </c>
      <c r="D132" s="230">
        <v>61.082060002346743</v>
      </c>
      <c r="E132" s="230">
        <v>64.238875560777316</v>
      </c>
      <c r="F132" s="230">
        <v>70.842928405487442</v>
      </c>
      <c r="G132" s="230">
        <v>72.877287499971231</v>
      </c>
      <c r="H132" s="230">
        <v>75.886845410148595</v>
      </c>
      <c r="I132" s="230">
        <v>89.427652289395539</v>
      </c>
      <c r="J132" s="230">
        <v>97.005710623011296</v>
      </c>
      <c r="K132" s="230">
        <v>81.102333459978979</v>
      </c>
      <c r="L132" s="230">
        <v>83.045191035305947</v>
      </c>
      <c r="M132" s="230">
        <v>85.151073220613767</v>
      </c>
      <c r="N132" s="230">
        <v>82.73251270824602</v>
      </c>
      <c r="O132" s="230">
        <v>83.819695847838844</v>
      </c>
      <c r="P132" s="230">
        <v>84.336647814522962</v>
      </c>
      <c r="Q132" s="230">
        <v>89.230713906159394</v>
      </c>
      <c r="R132" s="230">
        <v>100.28937398715389</v>
      </c>
      <c r="S132" s="230">
        <v>98.492057982522425</v>
      </c>
      <c r="T132" s="230">
        <v>116.0998010542398</v>
      </c>
      <c r="U132" s="230">
        <v>103.16980990254319</v>
      </c>
      <c r="V132" s="230">
        <v>94.419126026466046</v>
      </c>
      <c r="W132" s="230">
        <v>104.74969454714871</v>
      </c>
      <c r="X132" s="230">
        <v>102.018329216279</v>
      </c>
      <c r="Y132" s="230">
        <v>92.233273330128853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39.79779591004413</v>
      </c>
      <c r="C134" s="294">
        <v>43.044186229123909</v>
      </c>
      <c r="D134" s="294">
        <v>42.347721144340937</v>
      </c>
      <c r="E134" s="294">
        <v>42.888478882889537</v>
      </c>
      <c r="F134" s="294">
        <v>46.146676661765952</v>
      </c>
      <c r="G134" s="294">
        <v>45.666593649048608</v>
      </c>
      <c r="H134" s="294">
        <v>47.163073045031481</v>
      </c>
      <c r="I134" s="294">
        <v>53.5671090628204</v>
      </c>
      <c r="J134" s="294">
        <v>56.505406051971057</v>
      </c>
      <c r="K134" s="294">
        <v>47.220536641602521</v>
      </c>
      <c r="L134" s="294">
        <v>47.697949334542159</v>
      </c>
      <c r="M134" s="294">
        <v>49.445681048641923</v>
      </c>
      <c r="N134" s="294">
        <v>47.630533598284018</v>
      </c>
      <c r="O134" s="294">
        <v>48.777762994063472</v>
      </c>
      <c r="P134" s="294">
        <v>48.396284515877532</v>
      </c>
      <c r="Q134" s="294">
        <v>49.863942582738311</v>
      </c>
      <c r="R134" s="294">
        <v>53.950314963946951</v>
      </c>
      <c r="S134" s="294">
        <v>52.097633688888592</v>
      </c>
      <c r="T134" s="294">
        <v>61.513001769778981</v>
      </c>
      <c r="U134" s="294">
        <v>55.436481956262533</v>
      </c>
      <c r="V134" s="294">
        <v>51.01790877176439</v>
      </c>
      <c r="W134" s="294">
        <v>55.871915859253157</v>
      </c>
      <c r="X134" s="294">
        <v>54.782624261143532</v>
      </c>
      <c r="Y134" s="294">
        <v>50.030391136869042</v>
      </c>
      <c r="DA134" s="70" t="s">
        <v>911</v>
      </c>
    </row>
    <row r="135" spans="1:105" ht="12" customHeight="1" x14ac:dyDescent="0.25">
      <c r="A135" s="60" t="s">
        <v>615</v>
      </c>
      <c r="B135" s="262">
        <v>39.79779591004413</v>
      </c>
      <c r="C135" s="262">
        <v>43.044186229123909</v>
      </c>
      <c r="D135" s="262">
        <v>42.347721144340937</v>
      </c>
      <c r="E135" s="262">
        <v>42.888478882889537</v>
      </c>
      <c r="F135" s="262">
        <v>46.146676661765952</v>
      </c>
      <c r="G135" s="262">
        <v>45.666593649048608</v>
      </c>
      <c r="H135" s="262">
        <v>47.163073045031481</v>
      </c>
      <c r="I135" s="262">
        <v>53.5671090628204</v>
      </c>
      <c r="J135" s="262">
        <v>56.505406051971057</v>
      </c>
      <c r="K135" s="262">
        <v>47.220536641602521</v>
      </c>
      <c r="L135" s="262">
        <v>47.697949334542159</v>
      </c>
      <c r="M135" s="262">
        <v>49.445681048641923</v>
      </c>
      <c r="N135" s="262">
        <v>47.630533598284018</v>
      </c>
      <c r="O135" s="262">
        <v>48.777762994063472</v>
      </c>
      <c r="P135" s="262">
        <v>48.396284515877532</v>
      </c>
      <c r="Q135" s="262">
        <v>49.863942582738311</v>
      </c>
      <c r="R135" s="262">
        <v>53.950314963946951</v>
      </c>
      <c r="S135" s="262">
        <v>52.097633688888592</v>
      </c>
      <c r="T135" s="262">
        <v>61.513001769778981</v>
      </c>
      <c r="U135" s="262">
        <v>55.436481956262533</v>
      </c>
      <c r="V135" s="262">
        <v>51.01790877176439</v>
      </c>
      <c r="W135" s="262">
        <v>55.871915859253157</v>
      </c>
      <c r="X135" s="262">
        <v>54.782624261143532</v>
      </c>
      <c r="Y135" s="262">
        <v>50.030391136869042</v>
      </c>
      <c r="DA135" s="72" t="s">
        <v>912</v>
      </c>
    </row>
    <row r="136" spans="1:105" ht="12" customHeight="1" x14ac:dyDescent="0.25">
      <c r="A136" s="59" t="s">
        <v>31</v>
      </c>
      <c r="B136" s="297">
        <v>2.5984924026486769</v>
      </c>
      <c r="C136" s="297">
        <v>2.540387965265531</v>
      </c>
      <c r="D136" s="297">
        <v>2.5307797460246468</v>
      </c>
      <c r="E136" s="297">
        <v>3.1201174252382402</v>
      </c>
      <c r="F136" s="297">
        <v>2.5831314432691559</v>
      </c>
      <c r="G136" s="297">
        <v>2.3024884106927699</v>
      </c>
      <c r="H136" s="297">
        <v>2.4551494181226281</v>
      </c>
      <c r="I136" s="297">
        <v>2.3663471774186289</v>
      </c>
      <c r="J136" s="297">
        <v>1.2666289431782249</v>
      </c>
      <c r="K136" s="297">
        <v>0.85255095108432455</v>
      </c>
      <c r="L136" s="297">
        <v>0.36979527621179781</v>
      </c>
      <c r="M136" s="297">
        <v>0.40460496491821552</v>
      </c>
      <c r="N136" s="297">
        <v>0.43521732964546161</v>
      </c>
      <c r="O136" s="297">
        <v>0.34350580391150493</v>
      </c>
      <c r="P136" s="297">
        <v>0.32124555729132842</v>
      </c>
      <c r="Q136" s="297">
        <v>0.27453047806654102</v>
      </c>
      <c r="R136" s="297">
        <v>0.21401748211124541</v>
      </c>
      <c r="S136" s="297">
        <v>0.17916219577240519</v>
      </c>
      <c r="T136" s="297">
        <v>0.97506847031208288</v>
      </c>
      <c r="U136" s="297">
        <v>1.210632769713553</v>
      </c>
      <c r="V136" s="297">
        <v>1.591716538321178</v>
      </c>
      <c r="W136" s="297">
        <v>1.7351803843439551</v>
      </c>
      <c r="X136" s="297">
        <v>1.546316144255925</v>
      </c>
      <c r="Y136" s="297">
        <v>1.604653346958606</v>
      </c>
      <c r="DA136" s="71" t="s">
        <v>913</v>
      </c>
    </row>
    <row r="137" spans="1:105" ht="12" customHeight="1" x14ac:dyDescent="0.25">
      <c r="A137" s="59" t="s">
        <v>159</v>
      </c>
      <c r="B137" s="297">
        <v>1.4155979656216791</v>
      </c>
      <c r="C137" s="297">
        <v>3.4600841626027572</v>
      </c>
      <c r="D137" s="297">
        <v>2.0681798338352171</v>
      </c>
      <c r="E137" s="297">
        <v>0.6799454756690374</v>
      </c>
      <c r="F137" s="297">
        <v>0.70367734417104022</v>
      </c>
      <c r="G137" s="297">
        <v>0.60484890240511757</v>
      </c>
      <c r="H137" s="297">
        <v>0.61285973090790336</v>
      </c>
      <c r="I137" s="297">
        <v>0.49624585056132908</v>
      </c>
      <c r="J137" s="297">
        <v>0.38819235682079611</v>
      </c>
      <c r="K137" s="297">
        <v>0.36734879089931238</v>
      </c>
      <c r="L137" s="297">
        <v>0.30211193425731209</v>
      </c>
      <c r="M137" s="297">
        <v>0.29669463457373618</v>
      </c>
      <c r="N137" s="297">
        <v>0.1116629287950959</v>
      </c>
      <c r="O137" s="297">
        <v>0.24224910306437489</v>
      </c>
      <c r="P137" s="297">
        <v>0.26883875408159558</v>
      </c>
      <c r="Q137" s="297">
        <v>1.5611679085431381E-2</v>
      </c>
      <c r="R137" s="297">
        <v>2.2398767534806921E-2</v>
      </c>
      <c r="S137" s="297">
        <v>2.1561580432251259E-2</v>
      </c>
      <c r="T137" s="297">
        <v>9.9307941034836561E-2</v>
      </c>
      <c r="U137" s="297">
        <v>8.0276267797700376E-2</v>
      </c>
      <c r="V137" s="297">
        <v>2.6941229558912181E-2</v>
      </c>
      <c r="W137" s="297">
        <v>2.168939917465465E-2</v>
      </c>
      <c r="X137" s="297">
        <v>4.2751222927275942E-2</v>
      </c>
      <c r="Y137" s="297">
        <v>4.1749552151912582E-2</v>
      </c>
      <c r="DA137" s="71" t="s">
        <v>914</v>
      </c>
    </row>
    <row r="138" spans="1:105" ht="12" customHeight="1" x14ac:dyDescent="0.25">
      <c r="A138" s="59" t="s">
        <v>32</v>
      </c>
      <c r="B138" s="297">
        <v>6.8811237741093292</v>
      </c>
      <c r="C138" s="297">
        <v>5.2706897850181447</v>
      </c>
      <c r="D138" s="297">
        <v>5.2187229634897667</v>
      </c>
      <c r="E138" s="297">
        <v>5.1423479509113941</v>
      </c>
      <c r="F138" s="297">
        <v>5.2980626021754347</v>
      </c>
      <c r="G138" s="297">
        <v>4.437950498252726</v>
      </c>
      <c r="H138" s="297">
        <v>4.2806248898510324</v>
      </c>
      <c r="I138" s="297">
        <v>3.7608944943784599</v>
      </c>
      <c r="J138" s="297">
        <v>3.9338835868826392</v>
      </c>
      <c r="K138" s="297">
        <v>3.1440467478219309</v>
      </c>
      <c r="L138" s="297">
        <v>3.5542625700109109</v>
      </c>
      <c r="M138" s="297">
        <v>4.1859462790397792</v>
      </c>
      <c r="N138" s="297">
        <v>3.839207272781604</v>
      </c>
      <c r="O138" s="297">
        <v>4.2072235304926586</v>
      </c>
      <c r="P138" s="297">
        <v>3.4911304385551598</v>
      </c>
      <c r="Q138" s="297">
        <v>2.85068864294196</v>
      </c>
      <c r="R138" s="297">
        <v>1.2648342541562261</v>
      </c>
      <c r="S138" s="297">
        <v>0.69613155203166044</v>
      </c>
      <c r="T138" s="297">
        <v>0.26306935645483032</v>
      </c>
      <c r="U138" s="297">
        <v>0.27918362824382548</v>
      </c>
      <c r="V138" s="297">
        <v>2.295862462359748E-2</v>
      </c>
      <c r="W138" s="297">
        <v>3.6502870736990441E-2</v>
      </c>
      <c r="X138" s="297">
        <v>3.0249106199125901E-2</v>
      </c>
      <c r="Y138" s="297">
        <v>1.137490410337897E-2</v>
      </c>
      <c r="DA138" s="71" t="s">
        <v>915</v>
      </c>
    </row>
    <row r="139" spans="1:105" ht="12" customHeight="1" x14ac:dyDescent="0.25">
      <c r="A139" s="59" t="s">
        <v>35</v>
      </c>
      <c r="B139" s="297">
        <v>28.90258176766444</v>
      </c>
      <c r="C139" s="297">
        <v>31.773024316237471</v>
      </c>
      <c r="D139" s="297">
        <v>32.530038600991297</v>
      </c>
      <c r="E139" s="297">
        <v>33.946068031070872</v>
      </c>
      <c r="F139" s="297">
        <v>37.561805272150323</v>
      </c>
      <c r="G139" s="297">
        <v>38.321305837697999</v>
      </c>
      <c r="H139" s="297">
        <v>39.814439006149918</v>
      </c>
      <c r="I139" s="297">
        <v>46.943621540461983</v>
      </c>
      <c r="J139" s="297">
        <v>50.9167011650894</v>
      </c>
      <c r="K139" s="297">
        <v>42.856590151796951</v>
      </c>
      <c r="L139" s="297">
        <v>43.471779554062138</v>
      </c>
      <c r="M139" s="297">
        <v>44.558435170110187</v>
      </c>
      <c r="N139" s="297">
        <v>43.244446067061858</v>
      </c>
      <c r="O139" s="297">
        <v>43.984784556594917</v>
      </c>
      <c r="P139" s="297">
        <v>44.315069765949453</v>
      </c>
      <c r="Q139" s="297">
        <v>46.723111782644381</v>
      </c>
      <c r="R139" s="297">
        <v>52.449064460144683</v>
      </c>
      <c r="S139" s="297">
        <v>51.200778360652272</v>
      </c>
      <c r="T139" s="297">
        <v>60.175556001977228</v>
      </c>
      <c r="U139" s="297">
        <v>53.866389290507449</v>
      </c>
      <c r="V139" s="297">
        <v>49.376292379260697</v>
      </c>
      <c r="W139" s="297">
        <v>54.078543204997573</v>
      </c>
      <c r="X139" s="297">
        <v>53.163307787761212</v>
      </c>
      <c r="Y139" s="297">
        <v>48.372613333655138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27.772185477942596</v>
      </c>
      <c r="C141" s="261">
        <f t="shared" si="4"/>
        <v>28.113254033622056</v>
      </c>
      <c r="D141" s="261">
        <f t="shared" si="4"/>
        <v>28.790797411868454</v>
      </c>
      <c r="E141" s="261">
        <f t="shared" si="4"/>
        <v>28.843018288123996</v>
      </c>
      <c r="F141" s="261">
        <f t="shared" si="4"/>
        <v>31.463621165161477</v>
      </c>
      <c r="G141" s="261">
        <f t="shared" si="4"/>
        <v>30.86131975358154</v>
      </c>
      <c r="H141" s="261">
        <f t="shared" si="4"/>
        <v>32.032937847479275</v>
      </c>
      <c r="I141" s="261">
        <f t="shared" si="4"/>
        <v>35.598230280114628</v>
      </c>
      <c r="J141" s="261">
        <f t="shared" si="4"/>
        <v>36.459897609996254</v>
      </c>
      <c r="K141" s="261">
        <f t="shared" si="4"/>
        <v>29.37809422989309</v>
      </c>
      <c r="L141" s="261">
        <f t="shared" si="4"/>
        <v>29.590907474813644</v>
      </c>
      <c r="M141" s="261">
        <f t="shared" si="4"/>
        <v>32.199793475514184</v>
      </c>
      <c r="N141" s="261">
        <f t="shared" si="4"/>
        <v>32.167597309698081</v>
      </c>
      <c r="O141" s="261">
        <f t="shared" si="4"/>
        <v>35.775121677650532</v>
      </c>
      <c r="P141" s="261">
        <f t="shared" si="4"/>
        <v>41.823920354337631</v>
      </c>
      <c r="Q141" s="261">
        <f t="shared" si="4"/>
        <v>42.274566290764859</v>
      </c>
      <c r="R141" s="261">
        <f t="shared" si="4"/>
        <v>46.732856187645446</v>
      </c>
      <c r="S141" s="261">
        <f t="shared" si="4"/>
        <v>46.074128370396252</v>
      </c>
      <c r="T141" s="261">
        <f t="shared" si="4"/>
        <v>39.703787539150014</v>
      </c>
      <c r="U141" s="261">
        <f t="shared" si="4"/>
        <v>37.851145933485938</v>
      </c>
      <c r="V141" s="261">
        <f t="shared" si="4"/>
        <v>35.595654396229463</v>
      </c>
      <c r="W141" s="261">
        <f t="shared" si="4"/>
        <v>37.879577061735411</v>
      </c>
      <c r="X141" s="261">
        <f t="shared" si="4"/>
        <v>36.474391313056891</v>
      </c>
      <c r="Y141" s="261">
        <f t="shared" si="4"/>
        <v>32.551763949843682</v>
      </c>
      <c r="DA141" s="70"/>
    </row>
    <row r="142" spans="1:105" ht="12" customHeight="1" x14ac:dyDescent="0.25">
      <c r="A142" s="60" t="s">
        <v>624</v>
      </c>
      <c r="B142" s="262">
        <v>4.693664022454886</v>
      </c>
      <c r="C142" s="262">
        <v>5.2843854112978166</v>
      </c>
      <c r="D142" s="262">
        <v>5.1892067230142107</v>
      </c>
      <c r="E142" s="262">
        <v>5.2619995390324776</v>
      </c>
      <c r="F142" s="262">
        <v>5.6746859367043561</v>
      </c>
      <c r="G142" s="262">
        <v>5.6814790148319414</v>
      </c>
      <c r="H142" s="262">
        <v>5.8922054670673738</v>
      </c>
      <c r="I142" s="262">
        <v>6.7921996157686593</v>
      </c>
      <c r="J142" s="262">
        <v>7.1713288956332129</v>
      </c>
      <c r="K142" s="262">
        <v>6.0047635905429013</v>
      </c>
      <c r="L142" s="262">
        <v>6.0299348873093939</v>
      </c>
      <c r="M142" s="262">
        <v>6.2008494278061148</v>
      </c>
      <c r="N142" s="262">
        <v>5.9850777274454012</v>
      </c>
      <c r="O142" s="262">
        <v>6.1141461701586897</v>
      </c>
      <c r="P142" s="262">
        <v>6.1240959692035837</v>
      </c>
      <c r="Q142" s="262">
        <v>6.3776897656094436</v>
      </c>
      <c r="R142" s="262">
        <v>7.0485597921086454</v>
      </c>
      <c r="S142" s="262">
        <v>6.8488605630938624</v>
      </c>
      <c r="T142" s="262">
        <v>8.1333875409225307</v>
      </c>
      <c r="U142" s="262">
        <v>7.3259803703314086</v>
      </c>
      <c r="V142" s="262">
        <v>6.7610778187339973</v>
      </c>
      <c r="W142" s="262">
        <v>7.4033937462632888</v>
      </c>
      <c r="X142" s="262">
        <v>7.2595703525883248</v>
      </c>
      <c r="Y142" s="262">
        <v>6.6311380408636804</v>
      </c>
      <c r="DA142" s="72" t="s">
        <v>918</v>
      </c>
    </row>
    <row r="143" spans="1:105" ht="12" customHeight="1" x14ac:dyDescent="0.25">
      <c r="A143" s="59" t="s">
        <v>31</v>
      </c>
      <c r="B143" s="230">
        <v>0.37052501092963491</v>
      </c>
      <c r="C143" s="230">
        <v>0.35539175258901617</v>
      </c>
      <c r="D143" s="230">
        <v>0.35370572641284859</v>
      </c>
      <c r="E143" s="230">
        <v>0.43495998259841812</v>
      </c>
      <c r="F143" s="230">
        <v>0.35884839697117632</v>
      </c>
      <c r="G143" s="230">
        <v>0.31729250801192538</v>
      </c>
      <c r="H143" s="230">
        <v>0.33734652395730402</v>
      </c>
      <c r="I143" s="230">
        <v>0.32270475739832671</v>
      </c>
      <c r="J143" s="230">
        <v>0.17278199896705401</v>
      </c>
      <c r="K143" s="230">
        <v>0.11614733665250961</v>
      </c>
      <c r="L143" s="230">
        <v>5.051325796791796E-2</v>
      </c>
      <c r="M143" s="230">
        <v>5.5433256027069798E-2</v>
      </c>
      <c r="N143" s="230">
        <v>5.9482316815382047E-2</v>
      </c>
      <c r="O143" s="230">
        <v>4.7121814559355282E-2</v>
      </c>
      <c r="P143" s="230">
        <v>4.3810975888086572E-2</v>
      </c>
      <c r="Q143" s="230">
        <v>3.7242055667003039E-2</v>
      </c>
      <c r="R143" s="230">
        <v>2.863246190211419E-2</v>
      </c>
      <c r="S143" s="230">
        <v>2.3872004630445989E-2</v>
      </c>
      <c r="T143" s="230">
        <v>0.12947948569911369</v>
      </c>
      <c r="U143" s="230">
        <v>0.16079598122912681</v>
      </c>
      <c r="V143" s="230">
        <v>0.21103500150315899</v>
      </c>
      <c r="W143" s="230">
        <v>0.23007304716690979</v>
      </c>
      <c r="X143" s="230">
        <v>0.20502472823875811</v>
      </c>
      <c r="Y143" s="230">
        <v>0.2127326495567122</v>
      </c>
      <c r="DA143" s="71" t="s">
        <v>919</v>
      </c>
    </row>
    <row r="144" spans="1:105" ht="12" customHeight="1" x14ac:dyDescent="0.25">
      <c r="A144" s="59" t="s">
        <v>159</v>
      </c>
      <c r="B144" s="230">
        <v>0.2018533712660838</v>
      </c>
      <c r="C144" s="230">
        <v>0.48405416474422641</v>
      </c>
      <c r="D144" s="230">
        <v>0.28905204082977742</v>
      </c>
      <c r="E144" s="230">
        <v>9.4787801854058537E-2</v>
      </c>
      <c r="F144" s="230">
        <v>9.7754795869441607E-2</v>
      </c>
      <c r="G144" s="230">
        <v>8.3350701928022797E-2</v>
      </c>
      <c r="H144" s="230">
        <v>8.4209172105411761E-2</v>
      </c>
      <c r="I144" s="230">
        <v>6.7674303391953031E-2</v>
      </c>
      <c r="J144" s="230">
        <v>5.2953670257155493E-2</v>
      </c>
      <c r="K144" s="230">
        <v>5.0045787446731389E-2</v>
      </c>
      <c r="L144" s="230">
        <v>4.1267855627192609E-2</v>
      </c>
      <c r="M144" s="230">
        <v>4.0648907122304553E-2</v>
      </c>
      <c r="N144" s="230">
        <v>1.52612712194481E-2</v>
      </c>
      <c r="O144" s="230">
        <v>3.3231512195090712E-2</v>
      </c>
      <c r="P144" s="230">
        <v>3.6663816527650259E-2</v>
      </c>
      <c r="Q144" s="230">
        <v>2.1178377921816749E-3</v>
      </c>
      <c r="R144" s="230">
        <v>2.996633040292053E-3</v>
      </c>
      <c r="S144" s="230">
        <v>2.872917167036157E-3</v>
      </c>
      <c r="T144" s="230">
        <v>1.318711610776736E-2</v>
      </c>
      <c r="U144" s="230">
        <v>1.0662276433337871E-2</v>
      </c>
      <c r="V144" s="230">
        <v>3.5719566163826279E-3</v>
      </c>
      <c r="W144" s="230">
        <v>2.8758659355286281E-3</v>
      </c>
      <c r="X144" s="230">
        <v>5.6683478958030166E-3</v>
      </c>
      <c r="Y144" s="230">
        <v>5.5348358347403316E-3</v>
      </c>
      <c r="DA144" s="71" t="s">
        <v>920</v>
      </c>
    </row>
    <row r="145" spans="1:105" ht="12" customHeight="1" x14ac:dyDescent="0.25">
      <c r="A145" s="59" t="s">
        <v>35</v>
      </c>
      <c r="B145" s="230">
        <v>4.1212856402591678</v>
      </c>
      <c r="C145" s="230">
        <v>4.4449394939645739</v>
      </c>
      <c r="D145" s="230">
        <v>4.5464489557715844</v>
      </c>
      <c r="E145" s="230">
        <v>4.7322517545800009</v>
      </c>
      <c r="F145" s="230">
        <v>5.2180827438637376</v>
      </c>
      <c r="G145" s="230">
        <v>5.2808358048919928</v>
      </c>
      <c r="H145" s="230">
        <v>5.4706497710046582</v>
      </c>
      <c r="I145" s="230">
        <v>6.4018205549783804</v>
      </c>
      <c r="J145" s="230">
        <v>6.9455932264090032</v>
      </c>
      <c r="K145" s="230">
        <v>5.8385704664436604</v>
      </c>
      <c r="L145" s="230">
        <v>5.9381537737142844</v>
      </c>
      <c r="M145" s="230">
        <v>6.1047672646567408</v>
      </c>
      <c r="N145" s="230">
        <v>5.9103341394105708</v>
      </c>
      <c r="O145" s="230">
        <v>6.0337928434042434</v>
      </c>
      <c r="P145" s="230">
        <v>6.0436211767878456</v>
      </c>
      <c r="Q145" s="230">
        <v>6.3383298721502586</v>
      </c>
      <c r="R145" s="230">
        <v>7.0169306971662389</v>
      </c>
      <c r="S145" s="230">
        <v>6.8221156412963806</v>
      </c>
      <c r="T145" s="230">
        <v>7.9907209391156488</v>
      </c>
      <c r="U145" s="230">
        <v>7.1545221126689436</v>
      </c>
      <c r="V145" s="230">
        <v>6.5464708606144546</v>
      </c>
      <c r="W145" s="230">
        <v>7.1704448331608504</v>
      </c>
      <c r="X145" s="230">
        <v>7.0488772764537639</v>
      </c>
      <c r="Y145" s="230">
        <v>6.4128705554722272</v>
      </c>
      <c r="DA145" s="71" t="s">
        <v>921</v>
      </c>
    </row>
    <row r="146" spans="1:105" ht="12" customHeight="1" x14ac:dyDescent="0.25">
      <c r="A146" s="60" t="s">
        <v>629</v>
      </c>
      <c r="B146" s="262">
        <v>23.07852145548771</v>
      </c>
      <c r="C146" s="262">
        <v>22.82886862232424</v>
      </c>
      <c r="D146" s="262">
        <v>23.601590688854241</v>
      </c>
      <c r="E146" s="262">
        <v>23.58101874909152</v>
      </c>
      <c r="F146" s="262">
        <v>25.78893522845712</v>
      </c>
      <c r="G146" s="262">
        <v>25.179840738749601</v>
      </c>
      <c r="H146" s="262">
        <v>26.140732380411901</v>
      </c>
      <c r="I146" s="262">
        <v>28.806030664345968</v>
      </c>
      <c r="J146" s="262">
        <v>29.288568714363041</v>
      </c>
      <c r="K146" s="262">
        <v>23.37333063935019</v>
      </c>
      <c r="L146" s="262">
        <v>23.560972587504249</v>
      </c>
      <c r="M146" s="262">
        <v>25.998944047708068</v>
      </c>
      <c r="N146" s="262">
        <v>26.182519582252681</v>
      </c>
      <c r="O146" s="262">
        <v>29.660975507491841</v>
      </c>
      <c r="P146" s="262">
        <v>35.699824385134043</v>
      </c>
      <c r="Q146" s="262">
        <v>35.896876525155413</v>
      </c>
      <c r="R146" s="262">
        <v>39.684296395536798</v>
      </c>
      <c r="S146" s="262">
        <v>39.225267807302387</v>
      </c>
      <c r="T146" s="262">
        <v>31.570399998227479</v>
      </c>
      <c r="U146" s="262">
        <v>30.52516556315453</v>
      </c>
      <c r="V146" s="262">
        <v>28.834576577495469</v>
      </c>
      <c r="W146" s="262">
        <v>30.47618331547212</v>
      </c>
      <c r="X146" s="262">
        <v>29.214820960468568</v>
      </c>
      <c r="Y146" s="262">
        <v>25.92062590898</v>
      </c>
      <c r="DA146" s="72" t="s">
        <v>922</v>
      </c>
    </row>
    <row r="147" spans="1:105" ht="12" customHeight="1" x14ac:dyDescent="0.25">
      <c r="A147" s="64" t="s">
        <v>28</v>
      </c>
      <c r="B147" s="229">
        <v>3.3468214319302469</v>
      </c>
      <c r="C147" s="229">
        <v>1.628379336691854</v>
      </c>
      <c r="D147" s="229">
        <v>3.2231936134803769</v>
      </c>
      <c r="E147" s="229">
        <v>2.683810581485742</v>
      </c>
      <c r="F147" s="229">
        <v>3.2814838795201058</v>
      </c>
      <c r="G147" s="229">
        <v>2.5043835642714032</v>
      </c>
      <c r="H147" s="229">
        <v>2.4243432505471358</v>
      </c>
      <c r="I147" s="229">
        <v>2.6681086897106279</v>
      </c>
      <c r="J147" s="229">
        <v>2.6715043191161381</v>
      </c>
      <c r="K147" s="229">
        <v>2.672712564488005</v>
      </c>
      <c r="L147" s="229">
        <v>2.0073306124510122</v>
      </c>
      <c r="M147" s="229">
        <v>2.2450785690761168</v>
      </c>
      <c r="N147" s="229">
        <v>2.1429863048006448</v>
      </c>
      <c r="O147" s="229">
        <v>1.7314752121862309</v>
      </c>
      <c r="P147" s="229">
        <v>2.591716055606212</v>
      </c>
      <c r="Q147" s="229">
        <v>2.1672964195532489</v>
      </c>
      <c r="R147" s="229">
        <v>2.278124271810182</v>
      </c>
      <c r="S147" s="229">
        <v>1.629562354022811</v>
      </c>
      <c r="T147" s="229">
        <v>1.498520477262627</v>
      </c>
      <c r="U147" s="229">
        <v>2.434226789943235</v>
      </c>
      <c r="V147" s="229">
        <v>2.4183140607490938</v>
      </c>
      <c r="W147" s="229">
        <v>1.027924829275622</v>
      </c>
      <c r="X147" s="229">
        <v>2.063636207645799</v>
      </c>
      <c r="Y147" s="229">
        <v>2.4597315381499141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1.2883294521749289</v>
      </c>
      <c r="C149" s="229">
        <v>1.251213521665351</v>
      </c>
      <c r="D149" s="229">
        <v>1.217851473023029</v>
      </c>
      <c r="E149" s="229">
        <v>1.5202624350613201</v>
      </c>
      <c r="F149" s="229">
        <v>1.259889324499518</v>
      </c>
      <c r="G149" s="229">
        <v>1.1376337098050959</v>
      </c>
      <c r="H149" s="229">
        <v>1.223863958863211</v>
      </c>
      <c r="I149" s="229">
        <v>1.1484387737949711</v>
      </c>
      <c r="J149" s="229">
        <v>0.5922774836399769</v>
      </c>
      <c r="K149" s="229">
        <v>0.3711257640046966</v>
      </c>
      <c r="L149" s="229">
        <v>0.16622591207021151</v>
      </c>
      <c r="M149" s="229">
        <v>0.19261890559309311</v>
      </c>
      <c r="N149" s="229">
        <v>0.21154137163706579</v>
      </c>
      <c r="O149" s="229">
        <v>0.11236997731017161</v>
      </c>
      <c r="P149" s="229">
        <v>0.14769523017897501</v>
      </c>
      <c r="Q149" s="229">
        <v>0.121696652545614</v>
      </c>
      <c r="R149" s="229">
        <v>9.6138494529300955E-2</v>
      </c>
      <c r="S149" s="229">
        <v>8.2708777861689564E-2</v>
      </c>
      <c r="T149" s="229">
        <v>0.47150636951613922</v>
      </c>
      <c r="U149" s="229">
        <v>0.61345543242981471</v>
      </c>
      <c r="V149" s="229">
        <v>0.79616258228229009</v>
      </c>
      <c r="W149" s="229">
        <v>0.91455679821432234</v>
      </c>
      <c r="X149" s="229">
        <v>0.76006915484591209</v>
      </c>
      <c r="Y149" s="229">
        <v>0.74555567229832209</v>
      </c>
      <c r="DA149" s="73" t="s">
        <v>925</v>
      </c>
    </row>
    <row r="150" spans="1:105" ht="12" customHeight="1" x14ac:dyDescent="0.25">
      <c r="A150" s="64" t="s">
        <v>159</v>
      </c>
      <c r="B150" s="229">
        <v>0.70185179286664201</v>
      </c>
      <c r="C150" s="229">
        <v>1.704190127469835</v>
      </c>
      <c r="D150" s="229">
        <v>0.99524103631269267</v>
      </c>
      <c r="E150" s="229">
        <v>0.33130021203308052</v>
      </c>
      <c r="F150" s="229">
        <v>0.34320962493927948</v>
      </c>
      <c r="G150" s="229">
        <v>0.2988490615280191</v>
      </c>
      <c r="H150" s="229">
        <v>0.30550357992888788</v>
      </c>
      <c r="I150" s="229">
        <v>0.24083869922298931</v>
      </c>
      <c r="J150" s="229">
        <v>0.18151929458455601</v>
      </c>
      <c r="K150" s="229">
        <v>0.159911381842121</v>
      </c>
      <c r="L150" s="229">
        <v>0.13580171259530899</v>
      </c>
      <c r="M150" s="229">
        <v>0.14124640269426139</v>
      </c>
      <c r="N150" s="229">
        <v>5.4274789879274997E-2</v>
      </c>
      <c r="O150" s="229">
        <v>7.924619003458272E-2</v>
      </c>
      <c r="P150" s="229">
        <v>0.12360078066107449</v>
      </c>
      <c r="Q150" s="229">
        <v>6.9205033215032508E-3</v>
      </c>
      <c r="R150" s="229">
        <v>1.0061719112220931E-2</v>
      </c>
      <c r="S150" s="229">
        <v>9.9537291258890315E-3</v>
      </c>
      <c r="T150" s="229">
        <v>4.8021578142581012E-2</v>
      </c>
      <c r="U150" s="229">
        <v>4.0677828824460027E-2</v>
      </c>
      <c r="V150" s="229">
        <v>1.347576555189085E-2</v>
      </c>
      <c r="W150" s="229">
        <v>1.1431772536930951E-2</v>
      </c>
      <c r="X150" s="229">
        <v>2.101374030121091E-2</v>
      </c>
      <c r="Y150" s="229">
        <v>1.9397719440008121E-2</v>
      </c>
      <c r="DA150" s="73" t="s">
        <v>926</v>
      </c>
    </row>
    <row r="151" spans="1:105" ht="12" customHeight="1" x14ac:dyDescent="0.25">
      <c r="A151" s="64" t="s">
        <v>32</v>
      </c>
      <c r="B151" s="229">
        <v>3.41165300818651</v>
      </c>
      <c r="C151" s="229">
        <v>2.5959650327775168</v>
      </c>
      <c r="D151" s="229">
        <v>2.5113325086343652</v>
      </c>
      <c r="E151" s="229">
        <v>2.5055846791369452</v>
      </c>
      <c r="F151" s="229">
        <v>2.5840622746488129</v>
      </c>
      <c r="G151" s="229">
        <v>2.1927415859346548</v>
      </c>
      <c r="H151" s="229">
        <v>2.1338426433155728</v>
      </c>
      <c r="I151" s="229">
        <v>1.8252423409010849</v>
      </c>
      <c r="J151" s="229">
        <v>1.839489523999936</v>
      </c>
      <c r="K151" s="229">
        <v>1.368641662844718</v>
      </c>
      <c r="L151" s="229">
        <v>1.597669238745751</v>
      </c>
      <c r="M151" s="229">
        <v>1.99278916733783</v>
      </c>
      <c r="N151" s="229">
        <v>1.866081879471152</v>
      </c>
      <c r="O151" s="229">
        <v>1.376295850832481</v>
      </c>
      <c r="P151" s="229">
        <v>1.6050753138964851</v>
      </c>
      <c r="Q151" s="229">
        <v>1.263682151938514</v>
      </c>
      <c r="R151" s="229">
        <v>0.56817443053770711</v>
      </c>
      <c r="S151" s="229">
        <v>0.32136349775842482</v>
      </c>
      <c r="T151" s="229">
        <v>0.12721042774900099</v>
      </c>
      <c r="U151" s="229">
        <v>0.14146875722863819</v>
      </c>
      <c r="V151" s="229">
        <v>1.148370166791899E-2</v>
      </c>
      <c r="W151" s="229">
        <v>1.9239468638573391E-2</v>
      </c>
      <c r="X151" s="229">
        <v>1.4868507108989119E-2</v>
      </c>
      <c r="Y151" s="229">
        <v>5.285019529107318E-3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0.1121052349573219</v>
      </c>
      <c r="H152" s="229">
        <v>0.20613559377467741</v>
      </c>
      <c r="I152" s="229">
        <v>0.1406610338483292</v>
      </c>
      <c r="J152" s="229">
        <v>0.19505668038966889</v>
      </c>
      <c r="K152" s="229">
        <v>0.14494604665380101</v>
      </c>
      <c r="L152" s="229">
        <v>0.1130351256787418</v>
      </c>
      <c r="M152" s="229">
        <v>0.2144287546666008</v>
      </c>
      <c r="N152" s="229">
        <v>0.17878875498142241</v>
      </c>
      <c r="O152" s="229">
        <v>0.13905429054227719</v>
      </c>
      <c r="P152" s="229">
        <v>0.1348742911882721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14.329865770329381</v>
      </c>
      <c r="C153" s="229">
        <v>15.64912060371968</v>
      </c>
      <c r="D153" s="229">
        <v>15.653972057403781</v>
      </c>
      <c r="E153" s="229">
        <v>16.54006084137443</v>
      </c>
      <c r="F153" s="229">
        <v>18.3202901248494</v>
      </c>
      <c r="G153" s="229">
        <v>18.934127582253112</v>
      </c>
      <c r="H153" s="229">
        <v>19.847043353982411</v>
      </c>
      <c r="I153" s="229">
        <v>22.782741126867968</v>
      </c>
      <c r="J153" s="229">
        <v>23.808721412632771</v>
      </c>
      <c r="K153" s="229">
        <v>18.655993219516851</v>
      </c>
      <c r="L153" s="229">
        <v>19.540909985963228</v>
      </c>
      <c r="M153" s="229">
        <v>21.212782248340169</v>
      </c>
      <c r="N153" s="229">
        <v>21.019359325979849</v>
      </c>
      <c r="O153" s="229">
        <v>14.38860475233972</v>
      </c>
      <c r="P153" s="229">
        <v>20.37420994913138</v>
      </c>
      <c r="Q153" s="229">
        <v>20.711894506241912</v>
      </c>
      <c r="R153" s="229">
        <v>23.56057106609434</v>
      </c>
      <c r="S153" s="229">
        <v>23.636425003164831</v>
      </c>
      <c r="T153" s="229">
        <v>29.098631335116622</v>
      </c>
      <c r="U153" s="229">
        <v>27.295336754728378</v>
      </c>
      <c r="V153" s="229">
        <v>24.6975862207604</v>
      </c>
      <c r="W153" s="229">
        <v>28.503030446806669</v>
      </c>
      <c r="X153" s="229">
        <v>26.13164880232215</v>
      </c>
      <c r="Y153" s="229">
        <v>22.474932871423711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0.70948715550327102</v>
      </c>
      <c r="O155" s="229">
        <v>11.83392923424638</v>
      </c>
      <c r="P155" s="229">
        <v>10.72265276447164</v>
      </c>
      <c r="Q155" s="229">
        <v>11.62538629155461</v>
      </c>
      <c r="R155" s="229">
        <v>13.171226413453059</v>
      </c>
      <c r="S155" s="229">
        <v>13.545254445368739</v>
      </c>
      <c r="T155" s="229">
        <v>0.32650981044051158</v>
      </c>
      <c r="U155" s="229">
        <v>0</v>
      </c>
      <c r="V155" s="229">
        <v>0.89755424648387294</v>
      </c>
      <c r="W155" s="229">
        <v>0</v>
      </c>
      <c r="X155" s="229">
        <v>0.22358454824450821</v>
      </c>
      <c r="Y155" s="229">
        <v>0.215723088138941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6.3807999999999998</v>
      </c>
      <c r="C158" s="279">
        <v>6.2689199999999996</v>
      </c>
      <c r="D158" s="279">
        <v>6.1570300000000007</v>
      </c>
      <c r="E158" s="279">
        <v>6.0451499999999996</v>
      </c>
      <c r="F158" s="279">
        <v>6.2859699999999998</v>
      </c>
      <c r="G158" s="279">
        <v>6.2759800000000006</v>
      </c>
      <c r="H158" s="279">
        <v>6.9123999999999999</v>
      </c>
      <c r="I158" s="279">
        <v>6.8850199999999999</v>
      </c>
      <c r="J158" s="279">
        <v>6.4364400000000002</v>
      </c>
      <c r="K158" s="279">
        <v>7.3961600000000001</v>
      </c>
      <c r="L158" s="279">
        <v>9.0168499999999998</v>
      </c>
      <c r="M158" s="279">
        <v>9.9032</v>
      </c>
      <c r="N158" s="279">
        <v>11.8703</v>
      </c>
      <c r="O158" s="279">
        <v>10.93099</v>
      </c>
      <c r="P158" s="279">
        <v>11.717639999999999</v>
      </c>
      <c r="Q158" s="279">
        <v>12.51172</v>
      </c>
      <c r="R158" s="279">
        <v>10.18374</v>
      </c>
      <c r="S158" s="279">
        <v>10.345129999999999</v>
      </c>
      <c r="T158" s="279">
        <v>11.120710000000001</v>
      </c>
      <c r="U158" s="279">
        <v>10.81757</v>
      </c>
      <c r="V158" s="279">
        <v>10.026949999999999</v>
      </c>
      <c r="W158" s="279">
        <v>11.19844</v>
      </c>
      <c r="X158" s="279">
        <v>10.30869</v>
      </c>
      <c r="Y158" s="279">
        <v>10.01032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0.99999999999999978</v>
      </c>
      <c r="C187" s="232">
        <f t="shared" si="28"/>
        <v>1.0000000000000002</v>
      </c>
      <c r="D187" s="232">
        <f t="shared" si="28"/>
        <v>0.99999999999999956</v>
      </c>
      <c r="E187" s="232">
        <f t="shared" si="28"/>
        <v>1.0000000000000002</v>
      </c>
      <c r="F187" s="232">
        <f t="shared" si="28"/>
        <v>0.99999999999999978</v>
      </c>
      <c r="G187" s="232">
        <f t="shared" si="28"/>
        <v>1</v>
      </c>
      <c r="H187" s="232">
        <f t="shared" si="28"/>
        <v>1</v>
      </c>
      <c r="I187" s="232">
        <f t="shared" si="28"/>
        <v>1</v>
      </c>
      <c r="J187" s="232">
        <f t="shared" si="28"/>
        <v>1</v>
      </c>
      <c r="K187" s="232">
        <f t="shared" si="28"/>
        <v>1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1</v>
      </c>
      <c r="P187" s="232">
        <f t="shared" si="28"/>
        <v>0.99999999999999956</v>
      </c>
      <c r="Q187" s="232">
        <f t="shared" si="28"/>
        <v>1</v>
      </c>
      <c r="R187" s="232">
        <f t="shared" si="28"/>
        <v>1.0000000000000002</v>
      </c>
      <c r="S187" s="232">
        <f t="shared" si="28"/>
        <v>0.99999999999999989</v>
      </c>
      <c r="T187" s="232">
        <f t="shared" si="28"/>
        <v>1.0000000000000002</v>
      </c>
      <c r="U187" s="232">
        <f t="shared" si="28"/>
        <v>0.99999999999999989</v>
      </c>
      <c r="V187" s="232">
        <f t="shared" si="28"/>
        <v>0.99999999999999989</v>
      </c>
      <c r="W187" s="232">
        <f t="shared" si="28"/>
        <v>1</v>
      </c>
      <c r="X187" s="232">
        <f t="shared" si="28"/>
        <v>1</v>
      </c>
      <c r="Y187" s="232">
        <f t="shared" si="28"/>
        <v>0.99999999999999978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1.9362136714708722E-3</v>
      </c>
      <c r="C192" s="300">
        <f t="shared" si="33"/>
        <v>2.0842071200585463E-3</v>
      </c>
      <c r="D192" s="300">
        <f t="shared" si="33"/>
        <v>2.0462230470499709E-3</v>
      </c>
      <c r="E192" s="300">
        <f t="shared" si="33"/>
        <v>2.0381895038738451E-3</v>
      </c>
      <c r="F192" s="300">
        <f t="shared" si="33"/>
        <v>2.0528926564355818E-3</v>
      </c>
      <c r="G192" s="300">
        <f t="shared" si="33"/>
        <v>1.9463635786081633E-3</v>
      </c>
      <c r="H192" s="300">
        <f t="shared" si="33"/>
        <v>1.9516577934061306E-3</v>
      </c>
      <c r="I192" s="300">
        <f t="shared" si="33"/>
        <v>1.9972140535536665E-3</v>
      </c>
      <c r="J192" s="300">
        <f t="shared" si="33"/>
        <v>2.1305378664907282E-3</v>
      </c>
      <c r="K192" s="300">
        <f t="shared" si="33"/>
        <v>2.1165618010318722E-3</v>
      </c>
      <c r="L192" s="300">
        <f t="shared" si="33"/>
        <v>2.126053017521268E-3</v>
      </c>
      <c r="M192" s="300">
        <f t="shared" si="33"/>
        <v>2.021317719737683E-3</v>
      </c>
      <c r="N192" s="300">
        <f t="shared" si="33"/>
        <v>1.9781248639207253E-3</v>
      </c>
      <c r="O192" s="300">
        <f t="shared" si="33"/>
        <v>1.8721132573347112E-3</v>
      </c>
      <c r="P192" s="300">
        <f t="shared" si="33"/>
        <v>1.7127520211109159E-3</v>
      </c>
      <c r="Q192" s="300">
        <f t="shared" si="33"/>
        <v>1.8166585376974303E-3</v>
      </c>
      <c r="R192" s="300">
        <f t="shared" si="33"/>
        <v>1.8073826456139204E-3</v>
      </c>
      <c r="S192" s="300">
        <f t="shared" si="33"/>
        <v>1.7521034476602852E-3</v>
      </c>
      <c r="T192" s="300">
        <f t="shared" si="33"/>
        <v>1.9041897968715188E-3</v>
      </c>
      <c r="U192" s="300">
        <f t="shared" si="33"/>
        <v>1.8956381065204551E-3</v>
      </c>
      <c r="V192" s="300">
        <f t="shared" si="33"/>
        <v>1.8394785164358256E-3</v>
      </c>
      <c r="W192" s="300">
        <f t="shared" si="33"/>
        <v>1.8255469259829157E-3</v>
      </c>
      <c r="X192" s="300">
        <f t="shared" si="33"/>
        <v>1.777491900226543E-3</v>
      </c>
      <c r="Y192" s="300">
        <f t="shared" si="33"/>
        <v>1.6966464410852699E-3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0.19643347279997625</v>
      </c>
      <c r="C193" s="301">
        <f t="shared" si="34"/>
        <v>0.20108954510434965</v>
      </c>
      <c r="D193" s="301">
        <f t="shared" si="34"/>
        <v>0.19806471583473528</v>
      </c>
      <c r="E193" s="301">
        <f t="shared" si="34"/>
        <v>0.19884821552738866</v>
      </c>
      <c r="F193" s="301">
        <f t="shared" si="34"/>
        <v>0.19773913428302761</v>
      </c>
      <c r="G193" s="301">
        <f t="shared" si="34"/>
        <v>0.19829711882834483</v>
      </c>
      <c r="H193" s="301">
        <f t="shared" si="34"/>
        <v>0.19788646269980975</v>
      </c>
      <c r="I193" s="301">
        <f t="shared" si="34"/>
        <v>0.19937024994699892</v>
      </c>
      <c r="J193" s="301">
        <f t="shared" si="34"/>
        <v>0.20142260070571966</v>
      </c>
      <c r="K193" s="301">
        <f t="shared" si="34"/>
        <v>0.2038279688094172</v>
      </c>
      <c r="L193" s="301">
        <f t="shared" si="34"/>
        <v>0.20411926204425818</v>
      </c>
      <c r="M193" s="301">
        <f t="shared" si="34"/>
        <v>0.20078662361885599</v>
      </c>
      <c r="N193" s="301">
        <f t="shared" si="34"/>
        <v>0.19808476913791384</v>
      </c>
      <c r="O193" s="301">
        <f t="shared" si="34"/>
        <v>0.1904643656812961</v>
      </c>
      <c r="P193" s="301">
        <f t="shared" si="34"/>
        <v>0.17922220015828175</v>
      </c>
      <c r="Q193" s="301">
        <f t="shared" si="34"/>
        <v>0.18057509886553419</v>
      </c>
      <c r="R193" s="301">
        <f t="shared" si="34"/>
        <v>0.17874401360318595</v>
      </c>
      <c r="S193" s="301">
        <f t="shared" si="34"/>
        <v>0.1771204693684818</v>
      </c>
      <c r="T193" s="301">
        <f t="shared" si="34"/>
        <v>0.2012625890182197</v>
      </c>
      <c r="U193" s="301">
        <f t="shared" si="34"/>
        <v>0.19718594734730932</v>
      </c>
      <c r="V193" s="301">
        <f t="shared" si="34"/>
        <v>0.19546600708353751</v>
      </c>
      <c r="W193" s="301">
        <f t="shared" si="34"/>
        <v>0.1977196090643604</v>
      </c>
      <c r="X193" s="301">
        <f t="shared" si="34"/>
        <v>0.19897349378026183</v>
      </c>
      <c r="Y193" s="301">
        <f t="shared" si="34"/>
        <v>0.20050831227711532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0.19643347279997625</v>
      </c>
      <c r="C194" s="302">
        <f t="shared" si="35"/>
        <v>0.20108954510434965</v>
      </c>
      <c r="D194" s="302">
        <f t="shared" si="35"/>
        <v>0.19806471583473528</v>
      </c>
      <c r="E194" s="302">
        <f t="shared" si="35"/>
        <v>0.19884821552738866</v>
      </c>
      <c r="F194" s="302">
        <f t="shared" si="35"/>
        <v>0.19773913428302761</v>
      </c>
      <c r="G194" s="302">
        <f t="shared" si="35"/>
        <v>0.19829711882834483</v>
      </c>
      <c r="H194" s="302">
        <f t="shared" si="35"/>
        <v>0.19788646269980975</v>
      </c>
      <c r="I194" s="302">
        <f t="shared" si="35"/>
        <v>0.19937024994699892</v>
      </c>
      <c r="J194" s="302">
        <f t="shared" si="35"/>
        <v>0.20142260070571966</v>
      </c>
      <c r="K194" s="302">
        <f t="shared" si="35"/>
        <v>0.2038279688094172</v>
      </c>
      <c r="L194" s="302">
        <f t="shared" si="35"/>
        <v>0.20411926204425818</v>
      </c>
      <c r="M194" s="302">
        <f t="shared" si="35"/>
        <v>0.20078662361885599</v>
      </c>
      <c r="N194" s="302">
        <f t="shared" si="35"/>
        <v>0.19808476913791384</v>
      </c>
      <c r="O194" s="302">
        <f t="shared" si="35"/>
        <v>0.1904643656812961</v>
      </c>
      <c r="P194" s="302">
        <f t="shared" si="35"/>
        <v>0.17922220015828175</v>
      </c>
      <c r="Q194" s="302">
        <f t="shared" si="35"/>
        <v>0.18057509886553419</v>
      </c>
      <c r="R194" s="302">
        <f t="shared" si="35"/>
        <v>0.17874401360318595</v>
      </c>
      <c r="S194" s="302">
        <f t="shared" si="35"/>
        <v>0.1771204693684818</v>
      </c>
      <c r="T194" s="302">
        <f t="shared" si="35"/>
        <v>0.2012625890182197</v>
      </c>
      <c r="U194" s="302">
        <f t="shared" si="35"/>
        <v>0.19718594734730932</v>
      </c>
      <c r="V194" s="302">
        <f t="shared" si="35"/>
        <v>0.19546600708353751</v>
      </c>
      <c r="W194" s="302">
        <f t="shared" si="35"/>
        <v>0.1977196090643604</v>
      </c>
      <c r="X194" s="302">
        <f t="shared" si="35"/>
        <v>0.19897349378026183</v>
      </c>
      <c r="Y194" s="302">
        <f t="shared" si="35"/>
        <v>0.20050831227711532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0.3767456927651836</v>
      </c>
      <c r="C196" s="301">
        <f t="shared" si="37"/>
        <v>0.3856757145220262</v>
      </c>
      <c r="D196" s="301">
        <f t="shared" si="37"/>
        <v>0.37987430306992764</v>
      </c>
      <c r="E196" s="301">
        <f t="shared" si="37"/>
        <v>0.38137700080408921</v>
      </c>
      <c r="F196" s="301">
        <f t="shared" si="37"/>
        <v>0.37924986037438685</v>
      </c>
      <c r="G196" s="301">
        <f t="shared" si="37"/>
        <v>0.38032003579348073</v>
      </c>
      <c r="H196" s="301">
        <f t="shared" si="37"/>
        <v>0.37953242599649506</v>
      </c>
      <c r="I196" s="301">
        <f t="shared" si="37"/>
        <v>0.38237822639084867</v>
      </c>
      <c r="J196" s="301">
        <f t="shared" si="37"/>
        <v>0.38631449192324463</v>
      </c>
      <c r="K196" s="301">
        <f t="shared" si="37"/>
        <v>0.3909278200880712</v>
      </c>
      <c r="L196" s="301">
        <f t="shared" si="37"/>
        <v>0.39148650018466402</v>
      </c>
      <c r="M196" s="301">
        <f t="shared" si="37"/>
        <v>0.38509473225215646</v>
      </c>
      <c r="N196" s="301">
        <f t="shared" si="37"/>
        <v>0.37991276390600898</v>
      </c>
      <c r="O196" s="301">
        <f t="shared" si="37"/>
        <v>0.36529736186433609</v>
      </c>
      <c r="P196" s="301">
        <f t="shared" si="37"/>
        <v>0.34373567292315577</v>
      </c>
      <c r="Q196" s="301">
        <f t="shared" si="37"/>
        <v>0.34633043823193788</v>
      </c>
      <c r="R196" s="301">
        <f t="shared" si="37"/>
        <v>0.34281854448062199</v>
      </c>
      <c r="S196" s="301">
        <f t="shared" si="37"/>
        <v>0.33970469993712415</v>
      </c>
      <c r="T196" s="301">
        <f t="shared" si="37"/>
        <v>0.38600760067299905</v>
      </c>
      <c r="U196" s="301">
        <f t="shared" si="37"/>
        <v>0.37818888643570348</v>
      </c>
      <c r="V196" s="301">
        <f t="shared" si="37"/>
        <v>0.37489016103542899</v>
      </c>
      <c r="W196" s="301">
        <f t="shared" si="37"/>
        <v>0.37921241236754605</v>
      </c>
      <c r="X196" s="301">
        <f t="shared" si="37"/>
        <v>0.38161727575058557</v>
      </c>
      <c r="Y196" s="301">
        <f t="shared" si="37"/>
        <v>0.38456095052059153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0.3767456927651836</v>
      </c>
      <c r="C197" s="302">
        <f t="shared" si="38"/>
        <v>0.3856757145220262</v>
      </c>
      <c r="D197" s="302">
        <f t="shared" si="38"/>
        <v>0.37987430306992764</v>
      </c>
      <c r="E197" s="302">
        <f t="shared" si="38"/>
        <v>0.38137700080408921</v>
      </c>
      <c r="F197" s="302">
        <f t="shared" si="38"/>
        <v>0.37924986037438685</v>
      </c>
      <c r="G197" s="302">
        <f t="shared" si="38"/>
        <v>0.38032003579348073</v>
      </c>
      <c r="H197" s="302">
        <f t="shared" si="38"/>
        <v>0.37953242599649506</v>
      </c>
      <c r="I197" s="302">
        <f t="shared" si="38"/>
        <v>0.38237822639084867</v>
      </c>
      <c r="J197" s="302">
        <f t="shared" si="38"/>
        <v>0.38631449192324463</v>
      </c>
      <c r="K197" s="302">
        <f t="shared" si="38"/>
        <v>0.3909278200880712</v>
      </c>
      <c r="L197" s="302">
        <f t="shared" si="38"/>
        <v>0.39148650018466402</v>
      </c>
      <c r="M197" s="302">
        <f t="shared" si="38"/>
        <v>0.38509473225215646</v>
      </c>
      <c r="N197" s="302">
        <f t="shared" si="38"/>
        <v>0.37991276390600898</v>
      </c>
      <c r="O197" s="302">
        <f t="shared" si="38"/>
        <v>0.36529736186433609</v>
      </c>
      <c r="P197" s="302">
        <f t="shared" si="38"/>
        <v>0.34373567292315577</v>
      </c>
      <c r="Q197" s="302">
        <f t="shared" si="38"/>
        <v>0.34633043823193788</v>
      </c>
      <c r="R197" s="302">
        <f t="shared" si="38"/>
        <v>0.34281854448062199</v>
      </c>
      <c r="S197" s="302">
        <f t="shared" si="38"/>
        <v>0.33970469993712415</v>
      </c>
      <c r="T197" s="302">
        <f t="shared" si="38"/>
        <v>0.38600760067299905</v>
      </c>
      <c r="U197" s="302">
        <f t="shared" si="38"/>
        <v>0.37818888643570348</v>
      </c>
      <c r="V197" s="302">
        <f t="shared" si="38"/>
        <v>0.37489016103542899</v>
      </c>
      <c r="W197" s="302">
        <f t="shared" si="38"/>
        <v>0.37921241236754605</v>
      </c>
      <c r="X197" s="302">
        <f t="shared" si="38"/>
        <v>0.38161727575058557</v>
      </c>
      <c r="Y197" s="302">
        <f t="shared" si="38"/>
        <v>0.38456095052059153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0.42488462076336908</v>
      </c>
      <c r="C199" s="301">
        <f t="shared" si="40"/>
        <v>0.41115053325356588</v>
      </c>
      <c r="D199" s="301">
        <f t="shared" si="40"/>
        <v>0.42001475804828675</v>
      </c>
      <c r="E199" s="301">
        <f t="shared" si="40"/>
        <v>0.41773659416464853</v>
      </c>
      <c r="F199" s="301">
        <f t="shared" si="40"/>
        <v>0.42095811268614974</v>
      </c>
      <c r="G199" s="301">
        <f t="shared" si="40"/>
        <v>0.4194364817995665</v>
      </c>
      <c r="H199" s="301">
        <f t="shared" si="40"/>
        <v>0.42062945351028908</v>
      </c>
      <c r="I199" s="301">
        <f t="shared" si="40"/>
        <v>0.41625430960859877</v>
      </c>
      <c r="J199" s="301">
        <f t="shared" si="40"/>
        <v>0.41013236950454507</v>
      </c>
      <c r="K199" s="301">
        <f t="shared" si="40"/>
        <v>0.40312764930147976</v>
      </c>
      <c r="L199" s="301">
        <f t="shared" si="40"/>
        <v>0.40226818475355652</v>
      </c>
      <c r="M199" s="301">
        <f t="shared" si="40"/>
        <v>0.41209732640924984</v>
      </c>
      <c r="N199" s="301">
        <f t="shared" si="40"/>
        <v>0.42002434209215644</v>
      </c>
      <c r="O199" s="301">
        <f t="shared" si="40"/>
        <v>0.44236615919703298</v>
      </c>
      <c r="P199" s="301">
        <f t="shared" si="40"/>
        <v>0.47532937489745131</v>
      </c>
      <c r="Q199" s="301">
        <f t="shared" si="40"/>
        <v>0.47127780436483047</v>
      </c>
      <c r="R199" s="301">
        <f t="shared" si="40"/>
        <v>0.47663005927057828</v>
      </c>
      <c r="S199" s="301">
        <f t="shared" si="40"/>
        <v>0.48142272724673357</v>
      </c>
      <c r="T199" s="301">
        <f t="shared" si="40"/>
        <v>0.41082562051190996</v>
      </c>
      <c r="U199" s="301">
        <f t="shared" si="40"/>
        <v>0.42272952811046655</v>
      </c>
      <c r="V199" s="301">
        <f t="shared" si="40"/>
        <v>0.42780435336459754</v>
      </c>
      <c r="W199" s="301">
        <f t="shared" si="40"/>
        <v>0.42124243164211067</v>
      </c>
      <c r="X199" s="301">
        <f t="shared" si="40"/>
        <v>0.4176317385689261</v>
      </c>
      <c r="Y199" s="301">
        <f t="shared" si="40"/>
        <v>0.41323409076120782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0.10577127763612008</v>
      </c>
      <c r="C200" s="302">
        <f t="shared" si="41"/>
        <v>0.11237853865350096</v>
      </c>
      <c r="D200" s="302">
        <f t="shared" si="41"/>
        <v>0.11077248803834544</v>
      </c>
      <c r="E200" s="302">
        <f t="shared" si="41"/>
        <v>0.11145272428222183</v>
      </c>
      <c r="F200" s="302">
        <f t="shared" si="41"/>
        <v>0.1113829444959873</v>
      </c>
      <c r="G200" s="302">
        <f t="shared" si="41"/>
        <v>0.11313346609638669</v>
      </c>
      <c r="H200" s="302">
        <f t="shared" si="41"/>
        <v>0.11336505092242438</v>
      </c>
      <c r="I200" s="302">
        <f t="shared" si="41"/>
        <v>0.11590539220156029</v>
      </c>
      <c r="J200" s="302">
        <f t="shared" si="41"/>
        <v>0.11765191051390921</v>
      </c>
      <c r="K200" s="302">
        <f t="shared" si="41"/>
        <v>0.12048742529241083</v>
      </c>
      <c r="L200" s="302">
        <f t="shared" si="41"/>
        <v>0.11980750282053668</v>
      </c>
      <c r="M200" s="302">
        <f t="shared" si="41"/>
        <v>0.11633515181245013</v>
      </c>
      <c r="N200" s="302">
        <f t="shared" si="41"/>
        <v>0.11498378777683442</v>
      </c>
      <c r="O200" s="302">
        <f t="shared" si="41"/>
        <v>0.11790867721204365</v>
      </c>
      <c r="P200" s="302">
        <f t="shared" si="41"/>
        <v>0.10496741754855893</v>
      </c>
      <c r="Q200" s="302">
        <f t="shared" si="41"/>
        <v>0.10710424038500692</v>
      </c>
      <c r="R200" s="302">
        <f t="shared" si="41"/>
        <v>0.10830038120256477</v>
      </c>
      <c r="S200" s="302">
        <f t="shared" si="41"/>
        <v>0.10783105939076372</v>
      </c>
      <c r="T200" s="302">
        <f t="shared" si="41"/>
        <v>0.12145347349739223</v>
      </c>
      <c r="U200" s="302">
        <f t="shared" si="41"/>
        <v>0.11855780690251629</v>
      </c>
      <c r="V200" s="302">
        <f t="shared" si="41"/>
        <v>0.11831716565778855</v>
      </c>
      <c r="W200" s="302">
        <f t="shared" si="41"/>
        <v>0.11911005684245121</v>
      </c>
      <c r="X200" s="302">
        <f t="shared" si="41"/>
        <v>0.12037197358066187</v>
      </c>
      <c r="Y200" s="302">
        <f t="shared" si="41"/>
        <v>0.12221299257842426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0.31911334312724898</v>
      </c>
      <c r="C201" s="302">
        <f t="shared" si="42"/>
        <v>0.29877199460006487</v>
      </c>
      <c r="D201" s="302">
        <f t="shared" si="42"/>
        <v>0.30924227000994131</v>
      </c>
      <c r="E201" s="302">
        <f t="shared" si="42"/>
        <v>0.30628386988242667</v>
      </c>
      <c r="F201" s="302">
        <f t="shared" si="42"/>
        <v>0.3095751681901624</v>
      </c>
      <c r="G201" s="302">
        <f t="shared" si="42"/>
        <v>0.30630301570317975</v>
      </c>
      <c r="H201" s="302">
        <f t="shared" si="42"/>
        <v>0.30726440258786469</v>
      </c>
      <c r="I201" s="302">
        <f t="shared" si="42"/>
        <v>0.30034891740703845</v>
      </c>
      <c r="J201" s="302">
        <f t="shared" si="42"/>
        <v>0.29248045899063591</v>
      </c>
      <c r="K201" s="302">
        <f t="shared" si="42"/>
        <v>0.28264022400906891</v>
      </c>
      <c r="L201" s="302">
        <f t="shared" si="42"/>
        <v>0.28246068193301987</v>
      </c>
      <c r="M201" s="302">
        <f t="shared" si="42"/>
        <v>0.29576217459679971</v>
      </c>
      <c r="N201" s="302">
        <f t="shared" si="42"/>
        <v>0.30504055431532207</v>
      </c>
      <c r="O201" s="302">
        <f t="shared" si="42"/>
        <v>0.32445748198498942</v>
      </c>
      <c r="P201" s="302">
        <f t="shared" si="42"/>
        <v>0.37036195734889238</v>
      </c>
      <c r="Q201" s="302">
        <f t="shared" si="42"/>
        <v>0.36417356397982353</v>
      </c>
      <c r="R201" s="302">
        <f t="shared" si="42"/>
        <v>0.36832967806801359</v>
      </c>
      <c r="S201" s="302">
        <f t="shared" si="42"/>
        <v>0.37359166785596987</v>
      </c>
      <c r="T201" s="302">
        <f t="shared" si="42"/>
        <v>0.28937214701451774</v>
      </c>
      <c r="U201" s="302">
        <f t="shared" si="42"/>
        <v>0.30417172120795033</v>
      </c>
      <c r="V201" s="302">
        <f t="shared" si="42"/>
        <v>0.30948718770680894</v>
      </c>
      <c r="W201" s="302">
        <f t="shared" si="42"/>
        <v>0.30213237479965943</v>
      </c>
      <c r="X201" s="302">
        <f t="shared" si="42"/>
        <v>0.29725976498826429</v>
      </c>
      <c r="Y201" s="302">
        <f t="shared" si="42"/>
        <v>0.29102109818278349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0.99999999999999989</v>
      </c>
      <c r="D204" s="232">
        <f t="shared" si="44"/>
        <v>1.0000000000000002</v>
      </c>
      <c r="E204" s="232">
        <f t="shared" si="44"/>
        <v>0.99999999999999989</v>
      </c>
      <c r="F204" s="232">
        <f t="shared" si="44"/>
        <v>1</v>
      </c>
      <c r="G204" s="232">
        <f t="shared" si="44"/>
        <v>0.99999999999999978</v>
      </c>
      <c r="H204" s="232">
        <f t="shared" si="44"/>
        <v>1</v>
      </c>
      <c r="I204" s="232">
        <f t="shared" si="44"/>
        <v>1</v>
      </c>
      <c r="J204" s="232">
        <f t="shared" si="44"/>
        <v>1.0000000000000002</v>
      </c>
      <c r="K204" s="232">
        <f t="shared" si="44"/>
        <v>1</v>
      </c>
      <c r="L204" s="232">
        <f t="shared" si="44"/>
        <v>0.99999999999999989</v>
      </c>
      <c r="M204" s="232">
        <f t="shared" si="44"/>
        <v>1</v>
      </c>
      <c r="N204" s="232">
        <f t="shared" si="44"/>
        <v>1.0000000000000002</v>
      </c>
      <c r="O204" s="232">
        <f t="shared" si="44"/>
        <v>1</v>
      </c>
      <c r="P204" s="232">
        <f t="shared" si="44"/>
        <v>1.0000000000000002</v>
      </c>
      <c r="Q204" s="232">
        <f t="shared" si="44"/>
        <v>1</v>
      </c>
      <c r="R204" s="232">
        <f t="shared" si="44"/>
        <v>0.99999999999999989</v>
      </c>
      <c r="S204" s="232">
        <f t="shared" si="44"/>
        <v>1</v>
      </c>
      <c r="T204" s="232">
        <f t="shared" si="44"/>
        <v>0.99999999999999989</v>
      </c>
      <c r="U204" s="232">
        <f t="shared" si="44"/>
        <v>1</v>
      </c>
      <c r="V204" s="232">
        <f t="shared" si="44"/>
        <v>1</v>
      </c>
      <c r="W204" s="232">
        <f t="shared" si="44"/>
        <v>1.0000000000000002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1.9133924786190403E-3</v>
      </c>
      <c r="C209" s="300">
        <f t="shared" si="49"/>
        <v>2.1108858530754244E-3</v>
      </c>
      <c r="D209" s="300">
        <f t="shared" si="49"/>
        <v>2.030420562196746E-3</v>
      </c>
      <c r="E209" s="300">
        <f t="shared" si="49"/>
        <v>2.0405195557638921E-3</v>
      </c>
      <c r="F209" s="300">
        <f t="shared" si="49"/>
        <v>2.0510761719832499E-3</v>
      </c>
      <c r="G209" s="300">
        <f t="shared" si="49"/>
        <v>1.9655136147311036E-3</v>
      </c>
      <c r="H209" s="300">
        <f t="shared" si="49"/>
        <v>1.9737940373112843E-3</v>
      </c>
      <c r="I209" s="300">
        <f t="shared" si="49"/>
        <v>2.0226134391712158E-3</v>
      </c>
      <c r="J209" s="300">
        <f t="shared" si="49"/>
        <v>2.1556410458467849E-3</v>
      </c>
      <c r="K209" s="300">
        <f t="shared" si="49"/>
        <v>2.0838155257743279E-3</v>
      </c>
      <c r="L209" s="300">
        <f t="shared" si="49"/>
        <v>2.1001375473929306E-3</v>
      </c>
      <c r="M209" s="300">
        <f t="shared" si="49"/>
        <v>2.0062543228292927E-3</v>
      </c>
      <c r="N209" s="300">
        <f t="shared" si="49"/>
        <v>1.9555446888287302E-3</v>
      </c>
      <c r="O209" s="300">
        <f t="shared" si="49"/>
        <v>1.8988075521326848E-3</v>
      </c>
      <c r="P209" s="300">
        <f t="shared" si="49"/>
        <v>1.7760536160337807E-3</v>
      </c>
      <c r="Q209" s="300">
        <f t="shared" si="49"/>
        <v>1.8852364122952552E-3</v>
      </c>
      <c r="R209" s="300">
        <f t="shared" si="49"/>
        <v>1.9171027046758727E-3</v>
      </c>
      <c r="S209" s="300">
        <f t="shared" si="49"/>
        <v>1.8800697453983488E-3</v>
      </c>
      <c r="T209" s="300">
        <f t="shared" si="49"/>
        <v>1.9306856583341295E-3</v>
      </c>
      <c r="U209" s="300">
        <f t="shared" si="49"/>
        <v>1.9090762654359029E-3</v>
      </c>
      <c r="V209" s="300">
        <f t="shared" si="49"/>
        <v>1.8555534079095519E-3</v>
      </c>
      <c r="W209" s="300">
        <f t="shared" si="49"/>
        <v>1.8695680802785718E-3</v>
      </c>
      <c r="X209" s="300">
        <f t="shared" si="49"/>
        <v>1.7919515564970741E-3</v>
      </c>
      <c r="Y209" s="300">
        <f t="shared" si="49"/>
        <v>1.680731797207077E-3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0.54018610069750117</v>
      </c>
      <c r="C210" s="301">
        <f t="shared" si="50"/>
        <v>0.53282930317656085</v>
      </c>
      <c r="D210" s="301">
        <f t="shared" si="50"/>
        <v>0.54257727439466363</v>
      </c>
      <c r="E210" s="301">
        <f t="shared" si="50"/>
        <v>0.53966188868840104</v>
      </c>
      <c r="F210" s="301">
        <f t="shared" si="50"/>
        <v>0.54198394133078498</v>
      </c>
      <c r="G210" s="301">
        <f t="shared" si="50"/>
        <v>0.53709731373719516</v>
      </c>
      <c r="H210" s="301">
        <f t="shared" si="50"/>
        <v>0.53417485050164693</v>
      </c>
      <c r="I210" s="301">
        <f t="shared" si="50"/>
        <v>0.5383874437972832</v>
      </c>
      <c r="J210" s="301">
        <f t="shared" si="50"/>
        <v>0.54273004864671359</v>
      </c>
      <c r="K210" s="301">
        <f t="shared" si="50"/>
        <v>0.54477385832168435</v>
      </c>
      <c r="L210" s="301">
        <f t="shared" si="50"/>
        <v>0.53475319112659658</v>
      </c>
      <c r="M210" s="301">
        <f t="shared" si="50"/>
        <v>0.5295785456417853</v>
      </c>
      <c r="N210" s="301">
        <f t="shared" si="50"/>
        <v>0.5196120582379633</v>
      </c>
      <c r="O210" s="301">
        <f t="shared" si="50"/>
        <v>0.51804527892246899</v>
      </c>
      <c r="P210" s="301">
        <f t="shared" si="50"/>
        <v>0.50129085585461808</v>
      </c>
      <c r="Q210" s="301">
        <f t="shared" si="50"/>
        <v>0.49885674620622139</v>
      </c>
      <c r="R210" s="301">
        <f t="shared" si="50"/>
        <v>0.50348092520972654</v>
      </c>
      <c r="S210" s="301">
        <f t="shared" si="50"/>
        <v>0.49556513324600365</v>
      </c>
      <c r="T210" s="301">
        <f t="shared" si="50"/>
        <v>0.52497979613424217</v>
      </c>
      <c r="U210" s="301">
        <f t="shared" si="50"/>
        <v>0.52467630547883326</v>
      </c>
      <c r="V210" s="301">
        <f t="shared" si="50"/>
        <v>0.52400328680792163</v>
      </c>
      <c r="W210" s="301">
        <f t="shared" si="50"/>
        <v>0.51528544028379075</v>
      </c>
      <c r="X210" s="301">
        <f t="shared" si="50"/>
        <v>0.52610237418381145</v>
      </c>
      <c r="Y210" s="301">
        <f t="shared" si="50"/>
        <v>0.53165736786845053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0.54018610069750117</v>
      </c>
      <c r="C211" s="302">
        <f t="shared" si="51"/>
        <v>0.53282930317656085</v>
      </c>
      <c r="D211" s="302">
        <f t="shared" si="51"/>
        <v>0.54257727439466363</v>
      </c>
      <c r="E211" s="302">
        <f t="shared" si="51"/>
        <v>0.53966188868840104</v>
      </c>
      <c r="F211" s="302">
        <f t="shared" si="51"/>
        <v>0.54198394133078498</v>
      </c>
      <c r="G211" s="302">
        <f t="shared" si="51"/>
        <v>0.53709731373719516</v>
      </c>
      <c r="H211" s="302">
        <f t="shared" si="51"/>
        <v>0.53417485050164693</v>
      </c>
      <c r="I211" s="302">
        <f t="shared" si="51"/>
        <v>0.5383874437972832</v>
      </c>
      <c r="J211" s="302">
        <f t="shared" si="51"/>
        <v>0.54273004864671359</v>
      </c>
      <c r="K211" s="302">
        <f t="shared" si="51"/>
        <v>0.54477385832168435</v>
      </c>
      <c r="L211" s="302">
        <f t="shared" si="51"/>
        <v>0.53475319112659658</v>
      </c>
      <c r="M211" s="302">
        <f t="shared" si="51"/>
        <v>0.5295785456417853</v>
      </c>
      <c r="N211" s="302">
        <f t="shared" si="51"/>
        <v>0.5196120582379633</v>
      </c>
      <c r="O211" s="302">
        <f t="shared" si="51"/>
        <v>0.51804527892246899</v>
      </c>
      <c r="P211" s="302">
        <f t="shared" si="51"/>
        <v>0.50129085585461808</v>
      </c>
      <c r="Q211" s="302">
        <f t="shared" si="51"/>
        <v>0.49885674620622139</v>
      </c>
      <c r="R211" s="302">
        <f t="shared" si="51"/>
        <v>0.50348092520972654</v>
      </c>
      <c r="S211" s="302">
        <f t="shared" si="51"/>
        <v>0.49556513324600365</v>
      </c>
      <c r="T211" s="302">
        <f t="shared" si="51"/>
        <v>0.52497979613424217</v>
      </c>
      <c r="U211" s="302">
        <f t="shared" si="51"/>
        <v>0.52467630547883326</v>
      </c>
      <c r="V211" s="302">
        <f t="shared" si="51"/>
        <v>0.52400328680792163</v>
      </c>
      <c r="W211" s="302">
        <f t="shared" si="51"/>
        <v>0.51528544028379075</v>
      </c>
      <c r="X211" s="302">
        <f t="shared" si="51"/>
        <v>0.52610237418381145</v>
      </c>
      <c r="Y211" s="302">
        <f t="shared" si="51"/>
        <v>0.53165736786845053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0.24642648225814326</v>
      </c>
      <c r="C213" s="301">
        <f t="shared" si="53"/>
        <v>0.25854400288426449</v>
      </c>
      <c r="D213" s="301">
        <f t="shared" si="53"/>
        <v>0.24949465661947642</v>
      </c>
      <c r="E213" s="301">
        <f t="shared" si="53"/>
        <v>0.25271964401963459</v>
      </c>
      <c r="F213" s="301">
        <f t="shared" si="53"/>
        <v>0.25080100892919693</v>
      </c>
      <c r="G213" s="301">
        <f t="shared" si="53"/>
        <v>0.25420822253742409</v>
      </c>
      <c r="H213" s="301">
        <f t="shared" si="53"/>
        <v>0.25405944823386228</v>
      </c>
      <c r="I213" s="301">
        <f t="shared" si="53"/>
        <v>0.25631246729948931</v>
      </c>
      <c r="J213" s="301">
        <f t="shared" si="53"/>
        <v>0.25871194967603117</v>
      </c>
      <c r="K213" s="301">
        <f t="shared" si="53"/>
        <v>0.25474941474267726</v>
      </c>
      <c r="L213" s="301">
        <f t="shared" si="53"/>
        <v>0.2559639133964563</v>
      </c>
      <c r="M213" s="301">
        <f t="shared" si="53"/>
        <v>0.25299228743256313</v>
      </c>
      <c r="N213" s="301">
        <f t="shared" si="53"/>
        <v>0.24859147405040524</v>
      </c>
      <c r="O213" s="301">
        <f t="shared" si="53"/>
        <v>0.24523568669943432</v>
      </c>
      <c r="P213" s="301">
        <f t="shared" si="53"/>
        <v>0.23592528628824935</v>
      </c>
      <c r="Q213" s="301">
        <f t="shared" si="53"/>
        <v>0.23788742156287168</v>
      </c>
      <c r="R213" s="301">
        <f t="shared" si="53"/>
        <v>0.24068436559327755</v>
      </c>
      <c r="S213" s="301">
        <f t="shared" si="53"/>
        <v>0.24127041630388771</v>
      </c>
      <c r="T213" s="301">
        <f t="shared" si="53"/>
        <v>0.25905113207771102</v>
      </c>
      <c r="U213" s="301">
        <f t="shared" si="53"/>
        <v>0.25209539460804492</v>
      </c>
      <c r="V213" s="301">
        <f t="shared" si="53"/>
        <v>0.25030589803219938</v>
      </c>
      <c r="W213" s="301">
        <f t="shared" si="53"/>
        <v>0.25705090031886418</v>
      </c>
      <c r="X213" s="301">
        <f t="shared" si="53"/>
        <v>0.25464488843261907</v>
      </c>
      <c r="Y213" s="301">
        <f t="shared" si="53"/>
        <v>0.25215091594146338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0.24642648225814326</v>
      </c>
      <c r="C214" s="302">
        <f t="shared" si="54"/>
        <v>0.25854400288426449</v>
      </c>
      <c r="D214" s="302">
        <f t="shared" si="54"/>
        <v>0.24949465661947642</v>
      </c>
      <c r="E214" s="302">
        <f t="shared" si="54"/>
        <v>0.25271964401963459</v>
      </c>
      <c r="F214" s="302">
        <f t="shared" si="54"/>
        <v>0.25080100892919693</v>
      </c>
      <c r="G214" s="302">
        <f t="shared" si="54"/>
        <v>0.25420822253742409</v>
      </c>
      <c r="H214" s="302">
        <f t="shared" si="54"/>
        <v>0.25405944823386228</v>
      </c>
      <c r="I214" s="302">
        <f t="shared" si="54"/>
        <v>0.25631246729948931</v>
      </c>
      <c r="J214" s="302">
        <f t="shared" si="54"/>
        <v>0.25871194967603117</v>
      </c>
      <c r="K214" s="302">
        <f t="shared" si="54"/>
        <v>0.25474941474267726</v>
      </c>
      <c r="L214" s="302">
        <f t="shared" si="54"/>
        <v>0.2559639133964563</v>
      </c>
      <c r="M214" s="302">
        <f t="shared" si="54"/>
        <v>0.25299228743256313</v>
      </c>
      <c r="N214" s="302">
        <f t="shared" si="54"/>
        <v>0.24859147405040524</v>
      </c>
      <c r="O214" s="302">
        <f t="shared" si="54"/>
        <v>0.24523568669943432</v>
      </c>
      <c r="P214" s="302">
        <f t="shared" si="54"/>
        <v>0.23592528628824935</v>
      </c>
      <c r="Q214" s="302">
        <f t="shared" si="54"/>
        <v>0.23788742156287168</v>
      </c>
      <c r="R214" s="302">
        <f t="shared" si="54"/>
        <v>0.24068436559327755</v>
      </c>
      <c r="S214" s="302">
        <f t="shared" si="54"/>
        <v>0.24127041630388771</v>
      </c>
      <c r="T214" s="302">
        <f t="shared" si="54"/>
        <v>0.25905113207771102</v>
      </c>
      <c r="U214" s="302">
        <f t="shared" si="54"/>
        <v>0.25209539460804492</v>
      </c>
      <c r="V214" s="302">
        <f t="shared" si="54"/>
        <v>0.25030589803219938</v>
      </c>
      <c r="W214" s="302">
        <f t="shared" si="54"/>
        <v>0.25705090031886418</v>
      </c>
      <c r="X214" s="302">
        <f t="shared" si="54"/>
        <v>0.25464488843261907</v>
      </c>
      <c r="Y214" s="302">
        <f t="shared" si="54"/>
        <v>0.25215091594146338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0.17196434665425411</v>
      </c>
      <c r="C216" s="301">
        <f t="shared" si="56"/>
        <v>0.16886167142908906</v>
      </c>
      <c r="D216" s="301">
        <f t="shared" si="56"/>
        <v>0.16962306164224228</v>
      </c>
      <c r="E216" s="301">
        <f t="shared" si="56"/>
        <v>0.16995700253511553</v>
      </c>
      <c r="F216" s="301">
        <f t="shared" si="56"/>
        <v>0.17100056826684937</v>
      </c>
      <c r="G216" s="301">
        <f t="shared" si="56"/>
        <v>0.17179300256130448</v>
      </c>
      <c r="H216" s="301">
        <f t="shared" si="56"/>
        <v>0.17255598478643952</v>
      </c>
      <c r="I216" s="301">
        <f t="shared" si="56"/>
        <v>0.17033344517231938</v>
      </c>
      <c r="J216" s="301">
        <f t="shared" si="56"/>
        <v>0.16693289819021775</v>
      </c>
      <c r="K216" s="301">
        <f t="shared" si="56"/>
        <v>0.15849147094882535</v>
      </c>
      <c r="L216" s="301">
        <f t="shared" si="56"/>
        <v>0.15879518058694869</v>
      </c>
      <c r="M216" s="301">
        <f t="shared" si="56"/>
        <v>0.16475249674916151</v>
      </c>
      <c r="N216" s="301">
        <f t="shared" si="56"/>
        <v>0.16788790357296751</v>
      </c>
      <c r="O216" s="301">
        <f t="shared" si="56"/>
        <v>0.17986344581735353</v>
      </c>
      <c r="P216" s="301">
        <f t="shared" si="56"/>
        <v>0.20388590739970627</v>
      </c>
      <c r="Q216" s="301">
        <f t="shared" si="56"/>
        <v>0.20168055415818828</v>
      </c>
      <c r="R216" s="301">
        <f t="shared" si="56"/>
        <v>0.20848567522547112</v>
      </c>
      <c r="S216" s="301">
        <f t="shared" si="56"/>
        <v>0.21337483769699817</v>
      </c>
      <c r="T216" s="301">
        <f t="shared" si="56"/>
        <v>0.16720548199361079</v>
      </c>
      <c r="U216" s="301">
        <f t="shared" si="56"/>
        <v>0.17212671572480412</v>
      </c>
      <c r="V216" s="301">
        <f t="shared" si="56"/>
        <v>0.17464067920837845</v>
      </c>
      <c r="W216" s="301">
        <f t="shared" si="56"/>
        <v>0.17427323258334815</v>
      </c>
      <c r="X216" s="301">
        <f t="shared" si="56"/>
        <v>0.1695431248836487</v>
      </c>
      <c r="Y216" s="301">
        <f t="shared" si="56"/>
        <v>0.16405942286177089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2.9062994256504836E-2</v>
      </c>
      <c r="C217" s="302">
        <f t="shared" si="57"/>
        <v>3.1740550274260711E-2</v>
      </c>
      <c r="D217" s="302">
        <f t="shared" si="57"/>
        <v>3.0572586068398657E-2</v>
      </c>
      <c r="E217" s="302">
        <f t="shared" si="57"/>
        <v>3.100624421693585E-2</v>
      </c>
      <c r="F217" s="302">
        <f t="shared" si="57"/>
        <v>3.0841158263970065E-2</v>
      </c>
      <c r="G217" s="302">
        <f t="shared" si="57"/>
        <v>3.162659104472515E-2</v>
      </c>
      <c r="H217" s="302">
        <f t="shared" si="57"/>
        <v>3.1740308109574851E-2</v>
      </c>
      <c r="I217" s="302">
        <f t="shared" si="57"/>
        <v>3.249989540907746E-2</v>
      </c>
      <c r="J217" s="302">
        <f t="shared" si="57"/>
        <v>3.2834176585704047E-2</v>
      </c>
      <c r="K217" s="302">
        <f t="shared" si="57"/>
        <v>3.2395015371579391E-2</v>
      </c>
      <c r="L217" s="302">
        <f t="shared" si="57"/>
        <v>3.2358743988261801E-2</v>
      </c>
      <c r="M217" s="302">
        <f t="shared" si="57"/>
        <v>3.1727080050172697E-2</v>
      </c>
      <c r="N217" s="302">
        <f t="shared" si="57"/>
        <v>3.1237090625948902E-2</v>
      </c>
      <c r="O217" s="302">
        <f t="shared" si="57"/>
        <v>3.0739557178997096E-2</v>
      </c>
      <c r="P217" s="302">
        <f t="shared" si="57"/>
        <v>2.9854132589807784E-2</v>
      </c>
      <c r="Q217" s="302">
        <f t="shared" si="57"/>
        <v>3.0426237783972465E-2</v>
      </c>
      <c r="R217" s="302">
        <f t="shared" si="57"/>
        <v>3.1445194398654557E-2</v>
      </c>
      <c r="S217" s="302">
        <f t="shared" si="57"/>
        <v>3.1717898151243012E-2</v>
      </c>
      <c r="T217" s="302">
        <f t="shared" si="57"/>
        <v>3.4252323728052432E-2</v>
      </c>
      <c r="U217" s="302">
        <f t="shared" si="57"/>
        <v>3.3314630495610911E-2</v>
      </c>
      <c r="V217" s="302">
        <f t="shared" si="57"/>
        <v>3.3171443044729673E-2</v>
      </c>
      <c r="W217" s="302">
        <f t="shared" si="57"/>
        <v>3.4060923070653143E-2</v>
      </c>
      <c r="X217" s="302">
        <f t="shared" si="57"/>
        <v>3.374450398161731E-2</v>
      </c>
      <c r="Y217" s="302">
        <f t="shared" si="57"/>
        <v>3.3420636791821348E-2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0.14290135239774926</v>
      </c>
      <c r="C218" s="302">
        <f t="shared" si="58"/>
        <v>0.13712112115482836</v>
      </c>
      <c r="D218" s="302">
        <f t="shared" si="58"/>
        <v>0.13905047557384362</v>
      </c>
      <c r="E218" s="302">
        <f t="shared" si="58"/>
        <v>0.13895075831817968</v>
      </c>
      <c r="F218" s="302">
        <f t="shared" si="58"/>
        <v>0.14015941000287929</v>
      </c>
      <c r="G218" s="302">
        <f t="shared" si="58"/>
        <v>0.14016641151657933</v>
      </c>
      <c r="H218" s="302">
        <f t="shared" si="58"/>
        <v>0.14081567667686468</v>
      </c>
      <c r="I218" s="302">
        <f t="shared" si="58"/>
        <v>0.13783354976324191</v>
      </c>
      <c r="J218" s="302">
        <f t="shared" si="58"/>
        <v>0.13409872160451372</v>
      </c>
      <c r="K218" s="302">
        <f t="shared" si="58"/>
        <v>0.12609645557724597</v>
      </c>
      <c r="L218" s="302">
        <f t="shared" si="58"/>
        <v>0.12643643659868686</v>
      </c>
      <c r="M218" s="302">
        <f t="shared" si="58"/>
        <v>0.13302541669898882</v>
      </c>
      <c r="N218" s="302">
        <f t="shared" si="58"/>
        <v>0.13665081294701861</v>
      </c>
      <c r="O218" s="302">
        <f t="shared" si="58"/>
        <v>0.14912388863835641</v>
      </c>
      <c r="P218" s="302">
        <f t="shared" si="58"/>
        <v>0.17403177480989845</v>
      </c>
      <c r="Q218" s="302">
        <f t="shared" si="58"/>
        <v>0.17125431637421581</v>
      </c>
      <c r="R218" s="302">
        <f t="shared" si="58"/>
        <v>0.17704048082681656</v>
      </c>
      <c r="S218" s="302">
        <f t="shared" si="58"/>
        <v>0.18165693954575515</v>
      </c>
      <c r="T218" s="302">
        <f t="shared" si="58"/>
        <v>0.13295315826555834</v>
      </c>
      <c r="U218" s="302">
        <f t="shared" si="58"/>
        <v>0.13881208522919319</v>
      </c>
      <c r="V218" s="302">
        <f t="shared" si="58"/>
        <v>0.14146923616364879</v>
      </c>
      <c r="W218" s="302">
        <f t="shared" si="58"/>
        <v>0.140212309512695</v>
      </c>
      <c r="X218" s="302">
        <f t="shared" si="58"/>
        <v>0.1357986209020314</v>
      </c>
      <c r="Y218" s="302">
        <f t="shared" si="58"/>
        <v>0.13063878606994953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3.9509677911482528E-2</v>
      </c>
      <c r="C220" s="310">
        <f t="shared" si="60"/>
        <v>3.765413665701009E-2</v>
      </c>
      <c r="D220" s="310">
        <f t="shared" si="60"/>
        <v>3.6274586781421064E-2</v>
      </c>
      <c r="E220" s="310">
        <f t="shared" si="60"/>
        <v>3.5620945201084872E-2</v>
      </c>
      <c r="F220" s="310">
        <f t="shared" si="60"/>
        <v>3.4163405301185411E-2</v>
      </c>
      <c r="G220" s="310">
        <f t="shared" si="60"/>
        <v>3.4935947549345203E-2</v>
      </c>
      <c r="H220" s="310">
        <f t="shared" si="60"/>
        <v>3.7235922440740039E-2</v>
      </c>
      <c r="I220" s="310">
        <f t="shared" si="60"/>
        <v>3.2944030291736912E-2</v>
      </c>
      <c r="J220" s="310">
        <f t="shared" si="60"/>
        <v>2.9469462441190756E-2</v>
      </c>
      <c r="K220" s="310">
        <f t="shared" si="60"/>
        <v>3.9901440461038717E-2</v>
      </c>
      <c r="L220" s="310">
        <f t="shared" si="60"/>
        <v>4.8387577342605494E-2</v>
      </c>
      <c r="M220" s="310">
        <f t="shared" si="60"/>
        <v>5.0670415853660764E-2</v>
      </c>
      <c r="N220" s="310">
        <f t="shared" si="60"/>
        <v>6.1953019449835341E-2</v>
      </c>
      <c r="O220" s="310">
        <f t="shared" si="60"/>
        <v>5.4956781008610456E-2</v>
      </c>
      <c r="P220" s="310">
        <f t="shared" si="60"/>
        <v>5.7121896841392593E-2</v>
      </c>
      <c r="Q220" s="310">
        <f t="shared" si="60"/>
        <v>5.9690041660423458E-2</v>
      </c>
      <c r="R220" s="310">
        <f t="shared" si="60"/>
        <v>4.5431931266848843E-2</v>
      </c>
      <c r="S220" s="310">
        <f t="shared" si="60"/>
        <v>4.790954300771208E-2</v>
      </c>
      <c r="T220" s="310">
        <f t="shared" si="60"/>
        <v>4.683290413610184E-2</v>
      </c>
      <c r="U220" s="310">
        <f t="shared" si="60"/>
        <v>4.9192507922881983E-2</v>
      </c>
      <c r="V220" s="310">
        <f t="shared" si="60"/>
        <v>4.9194582543591055E-2</v>
      </c>
      <c r="W220" s="310">
        <f t="shared" si="60"/>
        <v>5.1520858733718373E-2</v>
      </c>
      <c r="X220" s="310">
        <f t="shared" si="60"/>
        <v>4.791766094342375E-2</v>
      </c>
      <c r="Y220" s="310">
        <f t="shared" si="60"/>
        <v>5.0451561531108025E-2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1.4861157698757681</v>
      </c>
      <c r="C243" s="272">
        <f>IF(C$72=0,0,C$72/NFM_fec!C$72)</f>
        <v>1.5375618038635759</v>
      </c>
      <c r="D243" s="272">
        <f>IF(D$72=0,0,D$72/NFM_fec!D$72)</f>
        <v>1.5206226934523008</v>
      </c>
      <c r="E243" s="272">
        <f>IF(E$72=0,0,E$72/NFM_fec!E$72)</f>
        <v>1.4802898449387303</v>
      </c>
      <c r="F243" s="272">
        <f>IF(F$72=0,0,F$72/NFM_fec!F$72)</f>
        <v>1.4434490963887285</v>
      </c>
      <c r="G243" s="272">
        <f>IF(G$72=0,0,G$72/NFM_fec!G$72)</f>
        <v>1.4100733974513775</v>
      </c>
      <c r="H243" s="272">
        <f>IF(H$72=0,0,H$72/NFM_fec!H$72)</f>
        <v>1.4003628180162977</v>
      </c>
      <c r="I243" s="272">
        <f>IF(I$72=0,0,I$72/NFM_fec!I$72)</f>
        <v>1.4292849212277046</v>
      </c>
      <c r="J243" s="272">
        <f>IF(J$72=0,0,J$72/NFM_fec!J$72)</f>
        <v>1.4386801264778115</v>
      </c>
      <c r="K243" s="272">
        <f>IF(K$72=0,0,K$72/NFM_fec!K$72)</f>
        <v>1.4127664189494007</v>
      </c>
      <c r="L243" s="272">
        <f>IF(L$72=0,0,L$72/NFM_fec!L$72)</f>
        <v>1.3799085640340993</v>
      </c>
      <c r="M243" s="272">
        <f>IF(M$72=0,0,M$72/NFM_fec!M$72)</f>
        <v>1.3558558653639283</v>
      </c>
      <c r="N243" s="272">
        <f>IF(N$72=0,0,N$72/NFM_fec!N$72)</f>
        <v>1.3356217793087681</v>
      </c>
      <c r="O243" s="272">
        <f>IF(O$72=0,0,O$72/NFM_fec!O$72)</f>
        <v>1.3895196736432012</v>
      </c>
      <c r="P243" s="272">
        <f>IF(P$72=0,0,P$72/NFM_fec!P$72)</f>
        <v>1.5406458817124702</v>
      </c>
      <c r="Q243" s="272">
        <f>IF(Q$72=0,0,Q$72/NFM_fec!Q$72)</f>
        <v>1.5760955107621979</v>
      </c>
      <c r="R243" s="272">
        <f>IF(R$72=0,0,R$72/NFM_fec!R$72)</f>
        <v>1.554548940786745</v>
      </c>
      <c r="S243" s="272">
        <f>IF(S$72=0,0,S$72/NFM_fec!S$72)</f>
        <v>1.5372353359135031</v>
      </c>
      <c r="T243" s="272">
        <f>IF(T$72=0,0,T$72/NFM_fec!T$72)</f>
        <v>1.4498716922157171</v>
      </c>
      <c r="U243" s="272">
        <f>IF(U$72=0,0,U$72/NFM_fec!U$72)</f>
        <v>1.4162529029881956</v>
      </c>
      <c r="V243" s="272">
        <f>IF(V$72=0,0,V$72/NFM_fec!V$72)</f>
        <v>1.4065139435307474</v>
      </c>
      <c r="W243" s="272">
        <f>IF(W$72=0,0,W$72/NFM_fec!W$72)</f>
        <v>1.3729591443974101</v>
      </c>
      <c r="X243" s="272">
        <f>IF(X$72=0,0,X$72/NFM_fec!X$72)</f>
        <v>1.4190176720048371</v>
      </c>
      <c r="Y243" s="272">
        <f>IF(Y$72=0,0,Y$72/NFM_fec!Y$72)</f>
        <v>1.4145775429236345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1.1194132947843902</v>
      </c>
      <c r="C248" s="275">
        <f>IF(C$77=0,0,C$77/NFM_fec!C$77)</f>
        <v>1.2432603402259608</v>
      </c>
      <c r="D248" s="275">
        <f>IF(D$77=0,0,D$77/NFM_fec!D$77)</f>
        <v>1.2103186382012801</v>
      </c>
      <c r="E248" s="275">
        <f>IF(E$77=0,0,E$77/NFM_fec!E$77)</f>
        <v>1.1743974054233661</v>
      </c>
      <c r="F248" s="275">
        <f>IF(F$77=0,0,F$77/NFM_fec!F$77)</f>
        <v>1.1568920914426515</v>
      </c>
      <c r="G248" s="275">
        <f>IF(G$77=0,0,G$77/NFM_fec!G$77)</f>
        <v>0.99880177655300617</v>
      </c>
      <c r="H248" s="275">
        <f>IF(H$77=0,0,H$77/NFM_fec!H$77)</f>
        <v>0.99608693517431113</v>
      </c>
      <c r="I248" s="275">
        <f>IF(I$77=0,0,I$77/NFM_fec!I$77)</f>
        <v>1.034475118787525</v>
      </c>
      <c r="J248" s="275">
        <f>IF(J$77=0,0,J$77/NFM_fec!J$77)</f>
        <v>1.1611770987709316</v>
      </c>
      <c r="K248" s="275">
        <f>IF(K$77=0,0,K$77/NFM_fec!K$77)</f>
        <v>1.1183506555255791</v>
      </c>
      <c r="L248" s="275">
        <f>IF(L$77=0,0,L$77/NFM_fec!L$77)</f>
        <v>1.09970474548157</v>
      </c>
      <c r="M248" s="275">
        <f>IF(M$77=0,0,M$77/NFM_fec!M$77)</f>
        <v>0.99660898305141754</v>
      </c>
      <c r="N248" s="275">
        <f>IF(N$77=0,0,N$77/NFM_fec!N$77)</f>
        <v>0.951703815871904</v>
      </c>
      <c r="O248" s="275">
        <f>IF(O$77=0,0,O$77/NFM_fec!O$77)</f>
        <v>0.98725488243532511</v>
      </c>
      <c r="P248" s="275">
        <f>IF(P$77=0,0,P$77/NFM_fec!P$77)</f>
        <v>0.90375245070694432</v>
      </c>
      <c r="Q248" s="275">
        <f>IF(Q$77=0,0,Q$77/NFM_fec!Q$77)</f>
        <v>1.0222887226538653</v>
      </c>
      <c r="R248" s="275">
        <f>IF(R$77=0,0,R$77/NFM_fec!R$77)</f>
        <v>0.98632637899505882</v>
      </c>
      <c r="S248" s="275">
        <f>IF(S$77=0,0,S$77/NFM_fec!S$77)</f>
        <v>0.91785942216171079</v>
      </c>
      <c r="T248" s="275">
        <f>IF(T$77=0,0,T$77/NFM_fec!T$77)</f>
        <v>0.88712865249607376</v>
      </c>
      <c r="U248" s="275">
        <f>IF(U$77=0,0,U$77/NFM_fec!U$77)</f>
        <v>0.87715468593803447</v>
      </c>
      <c r="V248" s="275">
        <f>IF(V$77=0,0,V$77/NFM_fec!V$77)</f>
        <v>0.8325824786133984</v>
      </c>
      <c r="W248" s="275">
        <f>IF(W$77=0,0,W$77/NFM_fec!W$77)</f>
        <v>0.78790291570670623</v>
      </c>
      <c r="X248" s="275">
        <f>IF(X$77=0,0,X$77/NFM_fec!X$77)</f>
        <v>0.76889308133933543</v>
      </c>
      <c r="Y248" s="275">
        <f>IF(Y$77=0,0,Y$77/NFM_fec!Y$77)</f>
        <v>0.69943737239810466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1.3182009602041667</v>
      </c>
      <c r="C249" s="276">
        <f>IF(C$83=0,0,C$83/NFM_fec!C$83)</f>
        <v>1.3917845427829667</v>
      </c>
      <c r="D249" s="276">
        <f>IF(D$83=0,0,D$83/NFM_fec!D$83)</f>
        <v>1.35928461182158</v>
      </c>
      <c r="E249" s="276">
        <f>IF(E$83=0,0,E$83/NFM_fec!E$83)</f>
        <v>1.3297947841722513</v>
      </c>
      <c r="F249" s="276">
        <f>IF(F$83=0,0,F$83/NFM_fec!F$83)</f>
        <v>1.2930303852341138</v>
      </c>
      <c r="G249" s="276">
        <f>IF(G$83=0,0,G$83/NFM_fec!G$83)</f>
        <v>1.2681887209388816</v>
      </c>
      <c r="H249" s="276">
        <f>IF(H$83=0,0,H$83/NFM_fec!H$83)</f>
        <v>1.2568108834717278</v>
      </c>
      <c r="I249" s="276">
        <f>IF(I$83=0,0,I$83/NFM_fec!I$83)</f>
        <v>1.2921017617071826</v>
      </c>
      <c r="J249" s="276">
        <f>IF(J$83=0,0,J$83/NFM_fec!J$83)</f>
        <v>1.3188945228944502</v>
      </c>
      <c r="K249" s="276">
        <f>IF(K$83=0,0,K$83/NFM_fec!K$83)</f>
        <v>1.3235871258012342</v>
      </c>
      <c r="L249" s="276">
        <f>IF(L$83=0,0,L$83/NFM_fec!L$83)</f>
        <v>1.2931423495381371</v>
      </c>
      <c r="M249" s="276">
        <f>IF(M$83=0,0,M$83/NFM_fec!M$83)</f>
        <v>1.2438969893964755</v>
      </c>
      <c r="N249" s="276">
        <f>IF(N$83=0,0,N$83/NFM_fec!N$83)</f>
        <v>1.2087878777718226</v>
      </c>
      <c r="O249" s="276">
        <f>IF(O$83=0,0,O$83/NFM_fec!O$83)</f>
        <v>1.2917560452742129</v>
      </c>
      <c r="P249" s="276">
        <f>IF(P$83=0,0,P$83/NFM_fec!P$83)</f>
        <v>1.2637789103278632</v>
      </c>
      <c r="Q249" s="276">
        <f>IF(Q$83=0,0,Q$83/NFM_fec!Q$83)</f>
        <v>1.3050595585342226</v>
      </c>
      <c r="R249" s="276">
        <f>IF(R$83=0,0,R$83/NFM_fec!R$83)</f>
        <v>1.2743990167370953</v>
      </c>
      <c r="S249" s="276">
        <f>IF(S$83=0,0,S$83/NFM_fec!S$83)</f>
        <v>1.2470337973382821</v>
      </c>
      <c r="T249" s="276">
        <f>IF(T$83=0,0,T$83/NFM_fec!T$83)</f>
        <v>1.3171521095290524</v>
      </c>
      <c r="U249" s="276">
        <f>IF(U$83=0,0,U$83/NFM_fec!U$83)</f>
        <v>1.2566240884887632</v>
      </c>
      <c r="V249" s="276">
        <f>IF(V$83=0,0,V$83/NFM_fec!V$83)</f>
        <v>1.2419470024094237</v>
      </c>
      <c r="W249" s="276">
        <f>IF(W$83=0,0,W$83/NFM_fec!W$83)</f>
        <v>1.2206008862622735</v>
      </c>
      <c r="X249" s="276">
        <f>IF(X$83=0,0,X$83/NFM_fec!X$83)</f>
        <v>1.2748215538851981</v>
      </c>
      <c r="Y249" s="276">
        <f>IF(Y$83=0,0,Y$83/NFM_fec!Y$83)</f>
        <v>1.2900135493499167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1.3182009602041664</v>
      </c>
      <c r="C250" s="276">
        <f>IF(C$90=0,0,C$90/NFM_fec!C$90)</f>
        <v>1.3917845427829671</v>
      </c>
      <c r="D250" s="276">
        <f>IF(D$90=0,0,D$90/NFM_fec!D$90)</f>
        <v>1.3592846118215796</v>
      </c>
      <c r="E250" s="276">
        <f>IF(E$90=0,0,E$90/NFM_fec!E$90)</f>
        <v>1.3297947841722513</v>
      </c>
      <c r="F250" s="276">
        <f>IF(F$90=0,0,F$90/NFM_fec!F$90)</f>
        <v>1.2930303852341134</v>
      </c>
      <c r="G250" s="276">
        <f>IF(G$90=0,0,G$90/NFM_fec!G$90)</f>
        <v>1.2681887209388816</v>
      </c>
      <c r="H250" s="276">
        <f>IF(H$90=0,0,H$90/NFM_fec!H$90)</f>
        <v>1.2568108834717282</v>
      </c>
      <c r="I250" s="276">
        <f>IF(I$90=0,0,I$90/NFM_fec!I$90)</f>
        <v>1.2921017617071822</v>
      </c>
      <c r="J250" s="276">
        <f>IF(J$90=0,0,J$90/NFM_fec!J$90)</f>
        <v>1.3188945228944509</v>
      </c>
      <c r="K250" s="276">
        <f>IF(K$90=0,0,K$90/NFM_fec!K$90)</f>
        <v>1.3235871258012346</v>
      </c>
      <c r="L250" s="276">
        <f>IF(L$90=0,0,L$90/NFM_fec!L$90)</f>
        <v>1.2931423495381371</v>
      </c>
      <c r="M250" s="276">
        <f>IF(M$90=0,0,M$90/NFM_fec!M$90)</f>
        <v>1.2438969893964769</v>
      </c>
      <c r="N250" s="276">
        <f>IF(N$90=0,0,N$90/NFM_fec!N$90)</f>
        <v>1.2087878777718224</v>
      </c>
      <c r="O250" s="276">
        <f>IF(O$90=0,0,O$90/NFM_fec!O$90)</f>
        <v>1.2917560452742125</v>
      </c>
      <c r="P250" s="276">
        <f>IF(P$90=0,0,P$90/NFM_fec!P$90)</f>
        <v>1.2637789103278632</v>
      </c>
      <c r="Q250" s="276">
        <f>IF(Q$90=0,0,Q$90/NFM_fec!Q$90)</f>
        <v>1.3050595585342224</v>
      </c>
      <c r="R250" s="276">
        <f>IF(R$90=0,0,R$90/NFM_fec!R$90)</f>
        <v>1.2743990167370953</v>
      </c>
      <c r="S250" s="276">
        <f>IF(S$90=0,0,S$90/NFM_fec!S$90)</f>
        <v>1.2470337973382826</v>
      </c>
      <c r="T250" s="276">
        <f>IF(T$90=0,0,T$90/NFM_fec!T$90)</f>
        <v>1.3171521095290528</v>
      </c>
      <c r="U250" s="276">
        <f>IF(U$90=0,0,U$90/NFM_fec!U$90)</f>
        <v>1.2566240884887632</v>
      </c>
      <c r="V250" s="276">
        <f>IF(V$90=0,0,V$90/NFM_fec!V$90)</f>
        <v>1.2419470024094237</v>
      </c>
      <c r="W250" s="276">
        <f>IF(W$90=0,0,W$90/NFM_fec!W$90)</f>
        <v>1.2206008862622739</v>
      </c>
      <c r="X250" s="276">
        <f>IF(X$90=0,0,X$90/NFM_fec!X$90)</f>
        <v>1.2748215538851986</v>
      </c>
      <c r="Y250" s="276">
        <f>IF(Y$90=0,0,Y$90/NFM_fec!Y$90)</f>
        <v>1.2900135493499176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1.9164386716234585</v>
      </c>
      <c r="C251" s="277">
        <f>IF(C$97=0,0,C$97/NFM_fec!C$97)</f>
        <v>1.9306380918876396</v>
      </c>
      <c r="D251" s="277">
        <f>IF(D$97=0,0,D$97/NFM_fec!D$97)</f>
        <v>1.9404947462968705</v>
      </c>
      <c r="E251" s="277">
        <f>IF(E$97=0,0,E$97/NFM_fec!E$97)</f>
        <v>1.875087139084912</v>
      </c>
      <c r="F251" s="277">
        <f>IF(F$97=0,0,F$97/NFM_fec!F$97)</f>
        <v>1.8325877263193486</v>
      </c>
      <c r="G251" s="277">
        <f>IF(G$97=0,0,G$97/NFM_fec!G$97)</f>
        <v>1.7806756228536584</v>
      </c>
      <c r="H251" s="277">
        <f>IF(H$97=0,0,H$97/NFM_fec!H$97)</f>
        <v>1.7735198109570165</v>
      </c>
      <c r="I251" s="277">
        <f>IF(I$97=0,0,I$97/NFM_fec!I$97)</f>
        <v>1.7921706530889505</v>
      </c>
      <c r="J251" s="277">
        <f>IF(J$97=0,0,J$97/NFM_fec!J$97)</f>
        <v>1.764051415047408</v>
      </c>
      <c r="K251" s="277">
        <f>IF(K$97=0,0,K$97/NFM_fec!K$97)</f>
        <v>1.6714382747541841</v>
      </c>
      <c r="L251" s="277">
        <f>IF(L$97=0,0,L$97/NFM_fec!L$97)</f>
        <v>1.6326034143992028</v>
      </c>
      <c r="M251" s="277">
        <f>IF(M$97=0,0,M$97/NFM_fec!M$97)</f>
        <v>1.6585984797976059</v>
      </c>
      <c r="N251" s="277">
        <f>IF(N$97=0,0,N$97/NFM_fec!N$97)</f>
        <v>1.6655538186581624</v>
      </c>
      <c r="O251" s="277">
        <f>IF(O$97=0,0,O$97/NFM_fec!O$97)</f>
        <v>1.6270589442719383</v>
      </c>
      <c r="P251" s="277">
        <f>IF(P$97=0,0,P$97/NFM_fec!P$97)</f>
        <v>2.1679221239891748</v>
      </c>
      <c r="Q251" s="277">
        <f>IF(Q$97=0,0,Q$97/NFM_fec!Q$97)</f>
        <v>2.1903938011517976</v>
      </c>
      <c r="R251" s="277">
        <f>IF(R$97=0,0,R$97/NFM_fec!R$97)</f>
        <v>2.1845421541629717</v>
      </c>
      <c r="S251" s="277">
        <f>IF(S$97=0,0,S$97/NFM_fec!S$97)</f>
        <v>2.1881657268246464</v>
      </c>
      <c r="T251" s="277">
        <f>IF(T$97=0,0,T$97/NFM_fec!T$97)</f>
        <v>1.8122051796881957</v>
      </c>
      <c r="U251" s="277">
        <f>IF(U$97=0,0,U$97/NFM_fec!U$97)</f>
        <v>1.8324498852551878</v>
      </c>
      <c r="V251" s="277">
        <f>IF(V$97=0,0,V$97/NFM_fec!V$97)</f>
        <v>1.8277919227459261</v>
      </c>
      <c r="W251" s="277">
        <f>IF(W$97=0,0,W$97/NFM_fec!W$97)</f>
        <v>1.7734507329323408</v>
      </c>
      <c r="X251" s="277">
        <f>IF(X$97=0,0,X$97/NFM_fec!X$97)</f>
        <v>1.8029429512516253</v>
      </c>
      <c r="Y251" s="277">
        <f>IF(Y$97=0,0,Y$97/NFM_fec!Y$97)</f>
        <v>1.7541096626426522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1.4653643839834125</v>
      </c>
      <c r="C253" s="272">
        <f>IF(C$115=0,0,(C$115-C$158)/NFM_fec!C$115)</f>
        <v>1.4832432900726502</v>
      </c>
      <c r="D253" s="272">
        <f>IF(D$115=0,0,(D$115-D$158)/NFM_fec!D$115)</f>
        <v>1.4977901017240987</v>
      </c>
      <c r="E253" s="272">
        <f>IF(E$115=0,0,(E$115-E$158)/NFM_fec!E$115)</f>
        <v>1.4485222699422142</v>
      </c>
      <c r="F253" s="272">
        <f>IF(F$115=0,0,(F$115-F$158)/NFM_fec!F$115)</f>
        <v>1.4194165859731585</v>
      </c>
      <c r="G253" s="272">
        <f>IF(G$115=0,0,(G$115-G$158)/NFM_fec!G$115)</f>
        <v>1.3731054047982185</v>
      </c>
      <c r="H253" s="272">
        <f>IF(H$115=0,0,(H$115-H$158)/NFM_fec!H$115)</f>
        <v>1.3588232883702056</v>
      </c>
      <c r="I253" s="272">
        <f>IF(I$115=0,0,(I$115-I$158)/NFM_fec!I$115)</f>
        <v>1.3908128527358408</v>
      </c>
      <c r="J253" s="272">
        <f>IF(J$115=0,0,(J$115-J$158)/NFM_fec!J$115)</f>
        <v>1.409624186094016</v>
      </c>
      <c r="K253" s="272">
        <f>IF(K$115=0,0,(K$115-K$158)/NFM_fec!K$115)</f>
        <v>1.4135648591885033</v>
      </c>
      <c r="L253" s="272">
        <f>IF(L$115=0,0,(L$115-L$158)/NFM_fec!L$115)</f>
        <v>1.3648287411213984</v>
      </c>
      <c r="M253" s="272">
        <f>IF(M$115=0,0,(M$115-M$158)/NFM_fec!M$115)</f>
        <v>1.3277300994820287</v>
      </c>
      <c r="N253" s="272">
        <f>IF(N$115=0,0,(N$115-N$158)/NFM_fec!N$115)</f>
        <v>1.29773557256107</v>
      </c>
      <c r="O253" s="272">
        <f>IF(O$115=0,0,(O$115-O$158)/NFM_fec!O$115)</f>
        <v>1.3767237260237604</v>
      </c>
      <c r="P253" s="272">
        <f>IF(P$115=0,0,(P$115-P$158)/NFM_fec!P$115)</f>
        <v>1.4342038611712773</v>
      </c>
      <c r="Q253" s="272">
        <f>IF(Q$115=0,0,(Q$115-Q$158)/NFM_fec!Q$115)</f>
        <v>1.4645168081190707</v>
      </c>
      <c r="R253" s="272">
        <f>IF(R$115=0,0,(R$115-R$158)/NFM_fec!R$115)</f>
        <v>1.4352677356573307</v>
      </c>
      <c r="S253" s="272">
        <f>IF(S$115=0,0,(S$115-S$158)/NFM_fec!S$115)</f>
        <v>1.3994259987905473</v>
      </c>
      <c r="T253" s="272">
        <f>IF(T$115=0,0,(T$115-T$158)/NFM_fec!T$115)</f>
        <v>1.3868508783254427</v>
      </c>
      <c r="U253" s="272">
        <f>IF(U$115=0,0,(U$115-U$158)/NFM_fec!U$115)</f>
        <v>1.3566269706067464</v>
      </c>
      <c r="V253" s="272">
        <f>IF(V$115=0,0,(V$115-V$158)/NFM_fec!V$115)</f>
        <v>1.3480051341607551</v>
      </c>
      <c r="W253" s="272">
        <f>IF(W$115=0,0,(W$115-W$158)/NFM_fec!W$115)</f>
        <v>1.2916088559133931</v>
      </c>
      <c r="X253" s="272">
        <f>IF(X$115=0,0,(X$115-X$158)/NFM_fec!X$115)</f>
        <v>1.3624871327755419</v>
      </c>
      <c r="Y253" s="272">
        <f>IF(Y$115=0,0,(Y$115-Y$158)/NFM_fec!Y$115)</f>
        <v>1.3829760048270459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1.1194132947843902</v>
      </c>
      <c r="C258" s="275">
        <f>IF(C$120=0,0,C$120/NFM_fec!C$120)</f>
        <v>1.2432603402259608</v>
      </c>
      <c r="D258" s="275">
        <f>IF(D$120=0,0,D$120/NFM_fec!D$120)</f>
        <v>1.2103186382012798</v>
      </c>
      <c r="E258" s="275">
        <f>IF(E$120=0,0,E$120/NFM_fec!E$120)</f>
        <v>1.1743974054233666</v>
      </c>
      <c r="F258" s="275">
        <f>IF(F$120=0,0,F$120/NFM_fec!F$120)</f>
        <v>1.1568920914426513</v>
      </c>
      <c r="G258" s="275">
        <f>IF(G$120=0,0,G$120/NFM_fec!G$120)</f>
        <v>0.99880177655300617</v>
      </c>
      <c r="H258" s="275">
        <f>IF(H$120=0,0,H$120/NFM_fec!H$120)</f>
        <v>0.99608693517431124</v>
      </c>
      <c r="I258" s="275">
        <f>IF(I$120=0,0,I$120/NFM_fec!I$120)</f>
        <v>1.0344751187875254</v>
      </c>
      <c r="J258" s="275">
        <f>IF(J$120=0,0,J$120/NFM_fec!J$120)</f>
        <v>1.1611770987709316</v>
      </c>
      <c r="K258" s="275">
        <f>IF(K$120=0,0,K$120/NFM_fec!K$120)</f>
        <v>1.1183506555255787</v>
      </c>
      <c r="L258" s="275">
        <f>IF(L$120=0,0,L$120/NFM_fec!L$120)</f>
        <v>1.0997047454815698</v>
      </c>
      <c r="M258" s="275">
        <f>IF(M$120=0,0,M$120/NFM_fec!M$120)</f>
        <v>0.99660898305141776</v>
      </c>
      <c r="N258" s="275">
        <f>IF(N$120=0,0,N$120/NFM_fec!N$120)</f>
        <v>0.95170381587190345</v>
      </c>
      <c r="O258" s="275">
        <f>IF(O$120=0,0,O$120/NFM_fec!O$120)</f>
        <v>0.98725488243532555</v>
      </c>
      <c r="P258" s="275">
        <f>IF(P$120=0,0,P$120/NFM_fec!P$120)</f>
        <v>0.90375245070694432</v>
      </c>
      <c r="Q258" s="275">
        <f>IF(Q$120=0,0,Q$120/NFM_fec!Q$120)</f>
        <v>1.0222887226538653</v>
      </c>
      <c r="R258" s="275">
        <f>IF(R$120=0,0,R$120/NFM_fec!R$120)</f>
        <v>0.98632637899505893</v>
      </c>
      <c r="S258" s="275">
        <f>IF(S$120=0,0,S$120/NFM_fec!S$120)</f>
        <v>0.91785942216171035</v>
      </c>
      <c r="T258" s="275">
        <f>IF(T$120=0,0,T$120/NFM_fec!T$120)</f>
        <v>0.88712865249607353</v>
      </c>
      <c r="U258" s="275">
        <f>IF(U$120=0,0,U$120/NFM_fec!U$120)</f>
        <v>0.87715468593803492</v>
      </c>
      <c r="V258" s="275">
        <f>IF(V$120=0,0,V$120/NFM_fec!V$120)</f>
        <v>0.83258247861339774</v>
      </c>
      <c r="W258" s="275">
        <f>IF(W$120=0,0,W$120/NFM_fec!W$120)</f>
        <v>0.78790291570670623</v>
      </c>
      <c r="X258" s="275">
        <f>IF(X$120=0,0,X$120/NFM_fec!X$120)</f>
        <v>0.76889308133933509</v>
      </c>
      <c r="Y258" s="275">
        <f>IF(Y$120=0,0,Y$120/NFM_fec!Y$120)</f>
        <v>0.699437372398105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1.4673257142492564</v>
      </c>
      <c r="C259" s="276">
        <f>IF(C$126=0,0,C$126/NFM_fec!C$126)</f>
        <v>1.4631837691724205</v>
      </c>
      <c r="D259" s="276">
        <f>IF(D$126=0,0,D$126/NFM_fec!D$126)</f>
        <v>1.5010324507792394</v>
      </c>
      <c r="E259" s="276">
        <f>IF(E$126=0,0,E$126/NFM_fec!E$126)</f>
        <v>1.4445828122591329</v>
      </c>
      <c r="F259" s="276">
        <f>IF(F$126=0,0,F$126/NFM_fec!F$126)</f>
        <v>1.420756977883582</v>
      </c>
      <c r="G259" s="276">
        <f>IF(G$126=0,0,G$126/NFM_fec!G$126)</f>
        <v>1.3650083827923705</v>
      </c>
      <c r="H259" s="276">
        <f>IF(H$126=0,0,H$126/NFM_fec!H$126)</f>
        <v>1.3469984663933254</v>
      </c>
      <c r="I259" s="276">
        <f>IF(I$126=0,0,I$126/NFM_fec!I$126)</f>
        <v>1.3831714405558306</v>
      </c>
      <c r="J259" s="276">
        <f>IF(J$126=0,0,J$126/NFM_fec!J$126)</f>
        <v>1.4102060382417569</v>
      </c>
      <c r="K259" s="276">
        <f>IF(K$126=0,0,K$126/NFM_fec!K$126)</f>
        <v>1.4390991584807455</v>
      </c>
      <c r="L259" s="276">
        <f>IF(L$126=0,0,L$126/NFM_fec!L$126)</f>
        <v>1.3768346582067807</v>
      </c>
      <c r="M259" s="276">
        <f>IF(M$126=0,0,M$126/NFM_fec!M$126)</f>
        <v>1.3272673198807681</v>
      </c>
      <c r="N259" s="276">
        <f>IF(N$126=0,0,N$126/NFM_fec!N$126)</f>
        <v>1.2883586072790414</v>
      </c>
      <c r="O259" s="276">
        <f>IF(O$126=0,0,O$126/NFM_fec!O$126)</f>
        <v>1.3881189734628652</v>
      </c>
      <c r="P259" s="276">
        <f>IF(P$126=0,0,P$126/NFM_fec!P$126)</f>
        <v>1.3664853246408362</v>
      </c>
      <c r="Q259" s="276">
        <f>IF(Q$126=0,0,Q$126/NFM_fec!Q$126)</f>
        <v>1.3938260091909243</v>
      </c>
      <c r="R259" s="276">
        <f>IF(R$126=0,0,R$126/NFM_fec!R$126)</f>
        <v>1.3585572499144094</v>
      </c>
      <c r="S259" s="276">
        <f>IF(S$126=0,0,S$126/NFM_fec!S$126)</f>
        <v>1.3074633531403945</v>
      </c>
      <c r="T259" s="276">
        <f>IF(T$126=0,0,T$126/NFM_fec!T$126)</f>
        <v>1.3637192471121138</v>
      </c>
      <c r="U259" s="276">
        <f>IF(U$126=0,0,U$126/NFM_fec!U$126)</f>
        <v>1.3338370133370194</v>
      </c>
      <c r="V259" s="276">
        <f>IF(V$126=0,0,V$126/NFM_fec!V$126)</f>
        <v>1.3256112801173312</v>
      </c>
      <c r="W259" s="276">
        <f>IF(W$126=0,0,W$126/NFM_fec!W$126)</f>
        <v>1.2515019009284882</v>
      </c>
      <c r="X259" s="276">
        <f>IF(X$126=0,0,X$126/NFM_fec!X$126)</f>
        <v>1.3435724854162405</v>
      </c>
      <c r="Y259" s="276">
        <f>IF(Y$126=0,0,Y$126/NFM_fec!Y$126)</f>
        <v>1.384893583202774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1.3182009602041667</v>
      </c>
      <c r="C260" s="276">
        <f>IF(C$134=0,0,C$134/NFM_fec!C$134)</f>
        <v>1.3917845427829669</v>
      </c>
      <c r="D260" s="276">
        <f>IF(D$134=0,0,D$134/NFM_fec!D$134)</f>
        <v>1.3592846118215804</v>
      </c>
      <c r="E260" s="276">
        <f>IF(E$134=0,0,E$134/NFM_fec!E$134)</f>
        <v>1.3297947841722513</v>
      </c>
      <c r="F260" s="276">
        <f>IF(F$134=0,0,F$134/NFM_fec!F$134)</f>
        <v>1.2930303852341141</v>
      </c>
      <c r="G260" s="276">
        <f>IF(G$134=0,0,G$134/NFM_fec!G$134)</f>
        <v>1.2681887209388814</v>
      </c>
      <c r="H260" s="276">
        <f>IF(H$134=0,0,H$134/NFM_fec!H$134)</f>
        <v>1.256810883471728</v>
      </c>
      <c r="I260" s="276">
        <f>IF(I$134=0,0,I$134/NFM_fec!I$134)</f>
        <v>1.2921017617071826</v>
      </c>
      <c r="J260" s="276">
        <f>IF(J$134=0,0,J$134/NFM_fec!J$134)</f>
        <v>1.3188945228944509</v>
      </c>
      <c r="K260" s="276">
        <f>IF(K$134=0,0,K$134/NFM_fec!K$134)</f>
        <v>1.3235871258012342</v>
      </c>
      <c r="L260" s="276">
        <f>IF(L$134=0,0,L$134/NFM_fec!L$134)</f>
        <v>1.2931423495381367</v>
      </c>
      <c r="M260" s="276">
        <f>IF(M$134=0,0,M$134/NFM_fec!M$134)</f>
        <v>1.2438969893964764</v>
      </c>
      <c r="N260" s="276">
        <f>IF(N$134=0,0,N$134/NFM_fec!N$134)</f>
        <v>1.2087878777718222</v>
      </c>
      <c r="O260" s="276">
        <f>IF(O$134=0,0,O$134/NFM_fec!O$134)</f>
        <v>1.2917560452742132</v>
      </c>
      <c r="P260" s="276">
        <f>IF(P$134=0,0,P$134/NFM_fec!P$134)</f>
        <v>1.2637789103278634</v>
      </c>
      <c r="Q260" s="276">
        <f>IF(Q$134=0,0,Q$134/NFM_fec!Q$134)</f>
        <v>1.3050595585342226</v>
      </c>
      <c r="R260" s="276">
        <f>IF(R$134=0,0,R$134/NFM_fec!R$134)</f>
        <v>1.2743990167370953</v>
      </c>
      <c r="S260" s="276">
        <f>IF(S$134=0,0,S$134/NFM_fec!S$134)</f>
        <v>1.247033797338283</v>
      </c>
      <c r="T260" s="276">
        <f>IF(T$134=0,0,T$134/NFM_fec!T$134)</f>
        <v>1.317152109529053</v>
      </c>
      <c r="U260" s="276">
        <f>IF(U$134=0,0,U$134/NFM_fec!U$134)</f>
        <v>1.2566240884887634</v>
      </c>
      <c r="V260" s="276">
        <f>IF(V$134=0,0,V$134/NFM_fec!V$134)</f>
        <v>1.2419470024094237</v>
      </c>
      <c r="W260" s="276">
        <f>IF(W$134=0,0,W$134/NFM_fec!W$134)</f>
        <v>1.2206008862622739</v>
      </c>
      <c r="X260" s="276">
        <f>IF(X$134=0,0,X$134/NFM_fec!X$134)</f>
        <v>1.2748215538851986</v>
      </c>
      <c r="Y260" s="276">
        <f>IF(Y$134=0,0,Y$134/NFM_fec!Y$134)</f>
        <v>1.2900135493499176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2.0551387497866442</v>
      </c>
      <c r="C261" s="277">
        <f>IF(C$141=0,0,C$141/NFM_fec!C$141)</f>
        <v>2.05048990835704</v>
      </c>
      <c r="D261" s="277">
        <f>IF(D$141=0,0,D$141/NFM_fec!D$141)</f>
        <v>2.0680984589999851</v>
      </c>
      <c r="E261" s="277">
        <f>IF(E$141=0,0,E$141/NFM_fec!E$141)</f>
        <v>1.995233700542467</v>
      </c>
      <c r="F261" s="277">
        <f>IF(F$141=0,0,F$141/NFM_fec!F$141)</f>
        <v>1.9504984704320545</v>
      </c>
      <c r="G261" s="277">
        <f>IF(G$141=0,0,G$141/NFM_fec!G$141)</f>
        <v>1.8906588318716349</v>
      </c>
      <c r="H261" s="277">
        <f>IF(H$141=0,0,H$141/NFM_fec!H$141)</f>
        <v>1.8832402691008208</v>
      </c>
      <c r="I261" s="277">
        <f>IF(I$141=0,0,I$141/NFM_fec!I$141)</f>
        <v>1.8957964054058354</v>
      </c>
      <c r="J261" s="277">
        <f>IF(J$141=0,0,J$141/NFM_fec!J$141)</f>
        <v>1.8572533455187552</v>
      </c>
      <c r="K261" s="277">
        <f>IF(K$141=0,0,K$141/NFM_fec!K$141)</f>
        <v>1.745806857054534</v>
      </c>
      <c r="L261" s="277">
        <f>IF(L$141=0,0,L$141/NFM_fec!L$141)</f>
        <v>1.7065743486244593</v>
      </c>
      <c r="M261" s="277">
        <f>IF(M$141=0,0,M$141/NFM_fec!M$141)</f>
        <v>1.7480632893206751</v>
      </c>
      <c r="N261" s="277">
        <f>IF(N$141=0,0,N$141/NFM_fec!N$141)</f>
        <v>1.7620703468018828</v>
      </c>
      <c r="O261" s="277">
        <f>IF(O$141=0,0,O$141/NFM_fec!O$141)</f>
        <v>1.7004660257822011</v>
      </c>
      <c r="P261" s="277">
        <f>IF(P$141=0,0,P$141/NFM_fec!P$141)</f>
        <v>2.3464576093148959</v>
      </c>
      <c r="Q261" s="277">
        <f>IF(Q$141=0,0,Q$141/NFM_fec!Q$141)</f>
        <v>2.3630918301968049</v>
      </c>
      <c r="R261" s="277">
        <f>IF(R$141=0,0,R$141/NFM_fec!R$141)</f>
        <v>2.3567480582372076</v>
      </c>
      <c r="S261" s="277">
        <f>IF(S$141=0,0,S$141/NFM_fec!S$141)</f>
        <v>2.3647791513050302</v>
      </c>
      <c r="T261" s="277">
        <f>IF(T$141=0,0,T$141/NFM_fec!T$141)</f>
        <v>1.9053638936448398</v>
      </c>
      <c r="U261" s="277">
        <f>IF(U$141=0,0,U$141/NFM_fec!U$141)</f>
        <v>1.9409364241268232</v>
      </c>
      <c r="V261" s="277">
        <f>IF(V$141=0,0,V$141/NFM_fec!V$141)</f>
        <v>1.9373170247948313</v>
      </c>
      <c r="W261" s="277">
        <f>IF(W$141=0,0,W$141/NFM_fec!W$141)</f>
        <v>1.877084287591015</v>
      </c>
      <c r="X261" s="277">
        <f>IF(X$141=0,0,X$141/NFM_fec!X$141)</f>
        <v>1.901782512058916</v>
      </c>
      <c r="Y261" s="277">
        <f>IF(Y$141=0,0,Y$141/NFM_fec!Y$141)</f>
        <v>1.8406971145182265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AT: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4141.4208408914219</v>
      </c>
      <c r="C3" s="203">
        <f t="shared" si="0"/>
        <v>4395.1496829048192</v>
      </c>
      <c r="D3" s="203">
        <f t="shared" si="0"/>
        <v>4146.5306547394384</v>
      </c>
      <c r="E3" s="203">
        <f t="shared" si="0"/>
        <v>4318.2905590972914</v>
      </c>
      <c r="F3" s="203">
        <f t="shared" si="0"/>
        <v>4142.1710603793026</v>
      </c>
      <c r="G3" s="203">
        <f t="shared" si="0"/>
        <v>4613.6142915485516</v>
      </c>
      <c r="H3" s="203">
        <f t="shared" si="0"/>
        <v>5029.4521566828953</v>
      </c>
      <c r="I3" s="203">
        <f t="shared" si="0"/>
        <v>5518.2515340601658</v>
      </c>
      <c r="J3" s="203">
        <f t="shared" si="0"/>
        <v>4931.5045583078854</v>
      </c>
      <c r="K3" s="203">
        <f t="shared" si="0"/>
        <v>5245.3872188377327</v>
      </c>
      <c r="L3" s="203">
        <f t="shared" si="0"/>
        <v>5346.089504745546</v>
      </c>
      <c r="M3" s="203">
        <f t="shared" si="0"/>
        <v>5602.5077447907061</v>
      </c>
      <c r="N3" s="203">
        <f t="shared" si="0"/>
        <v>5229.4152794608499</v>
      </c>
      <c r="O3" s="203">
        <f t="shared" si="0"/>
        <v>5597.0156813737285</v>
      </c>
      <c r="P3" s="203">
        <f t="shared" si="0"/>
        <v>6005.4281770785319</v>
      </c>
      <c r="Q3" s="203">
        <f t="shared" si="0"/>
        <v>6463.4267350000009</v>
      </c>
      <c r="R3" s="203">
        <f t="shared" si="0"/>
        <v>7463.3395430804267</v>
      </c>
      <c r="S3" s="203">
        <f t="shared" si="0"/>
        <v>7142.3427063059562</v>
      </c>
      <c r="T3" s="203">
        <f t="shared" si="0"/>
        <v>6630.8970818757043</v>
      </c>
      <c r="U3" s="203">
        <f t="shared" si="0"/>
        <v>6816.4331544508786</v>
      </c>
      <c r="V3" s="203">
        <f t="shared" si="0"/>
        <v>6753.942548303542</v>
      </c>
      <c r="W3" s="203">
        <f t="shared" si="0"/>
        <v>7527.9469823559002</v>
      </c>
      <c r="X3" s="203">
        <f t="shared" si="0"/>
        <v>6357.1711954883976</v>
      </c>
      <c r="Y3" s="203">
        <f t="shared" si="0"/>
        <v>5240.6000000000004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2432.6569448043529</v>
      </c>
      <c r="C4" s="241">
        <f t="shared" si="1"/>
        <v>2844.7158852611105</v>
      </c>
      <c r="D4" s="241">
        <f t="shared" si="1"/>
        <v>2552.9348343021065</v>
      </c>
      <c r="E4" s="241">
        <f t="shared" si="1"/>
        <v>2606.7179410704739</v>
      </c>
      <c r="F4" s="241">
        <f t="shared" si="1"/>
        <v>2581.3129186192009</v>
      </c>
      <c r="G4" s="241">
        <f t="shared" si="1"/>
        <v>2564.3888314995438</v>
      </c>
      <c r="H4" s="241">
        <f t="shared" si="1"/>
        <v>2987.4931089630527</v>
      </c>
      <c r="I4" s="241">
        <f t="shared" si="1"/>
        <v>3135.4979334799273</v>
      </c>
      <c r="J4" s="241">
        <f t="shared" si="1"/>
        <v>2962.6125494853532</v>
      </c>
      <c r="K4" s="241">
        <f t="shared" si="1"/>
        <v>2841.3440194413929</v>
      </c>
      <c r="L4" s="241">
        <f t="shared" si="1"/>
        <v>2873.595472462619</v>
      </c>
      <c r="M4" s="241">
        <f t="shared" si="1"/>
        <v>3122.8695100389409</v>
      </c>
      <c r="N4" s="241">
        <f t="shared" si="1"/>
        <v>2684.5697961179499</v>
      </c>
      <c r="O4" s="241">
        <f t="shared" si="1"/>
        <v>3002.1463664599523</v>
      </c>
      <c r="P4" s="241">
        <f t="shared" si="1"/>
        <v>3252.6891548617718</v>
      </c>
      <c r="Q4" s="241">
        <f t="shared" si="1"/>
        <v>3690.3286150000013</v>
      </c>
      <c r="R4" s="241">
        <f t="shared" si="1"/>
        <v>4547.0757196434179</v>
      </c>
      <c r="S4" s="241">
        <f t="shared" si="1"/>
        <v>4108.3485208252241</v>
      </c>
      <c r="T4" s="241">
        <f t="shared" si="1"/>
        <v>3783.5970302613209</v>
      </c>
      <c r="U4" s="241">
        <f t="shared" si="1"/>
        <v>3652.0099891729042</v>
      </c>
      <c r="V4" s="241">
        <f t="shared" si="1"/>
        <v>3656.3135863148359</v>
      </c>
      <c r="W4" s="241">
        <f t="shared" si="1"/>
        <v>4575.9013224090841</v>
      </c>
      <c r="X4" s="241">
        <f t="shared" si="1"/>
        <v>3510.5044986869862</v>
      </c>
      <c r="Y4" s="241">
        <f t="shared" si="1"/>
        <v>2209.5</v>
      </c>
      <c r="DA4" s="83"/>
    </row>
    <row r="5" spans="1:105" ht="12" customHeight="1" x14ac:dyDescent="0.25">
      <c r="A5" s="99" t="s">
        <v>59</v>
      </c>
      <c r="B5" s="282">
        <v>621.49541862330204</v>
      </c>
      <c r="C5" s="282">
        <v>658.89585339071084</v>
      </c>
      <c r="D5" s="282">
        <v>678.46799029454257</v>
      </c>
      <c r="E5" s="282">
        <v>685.57744098610181</v>
      </c>
      <c r="F5" s="282">
        <v>733.57897740747478</v>
      </c>
      <c r="G5" s="282">
        <v>716.83353802045008</v>
      </c>
      <c r="H5" s="282">
        <v>814.43462417878243</v>
      </c>
      <c r="I5" s="282">
        <v>927.07212395005536</v>
      </c>
      <c r="J5" s="282">
        <v>1060.1779477474561</v>
      </c>
      <c r="K5" s="282">
        <v>860.16855873424993</v>
      </c>
      <c r="L5" s="282">
        <v>1246.2535283083359</v>
      </c>
      <c r="M5" s="282">
        <v>1322.6184310873559</v>
      </c>
      <c r="N5" s="282">
        <v>871.33703864649988</v>
      </c>
      <c r="O5" s="282">
        <v>1158.442091269653</v>
      </c>
      <c r="P5" s="282">
        <v>1207.2560548567219</v>
      </c>
      <c r="Q5" s="282">
        <v>1748.004076542878</v>
      </c>
      <c r="R5" s="282">
        <v>2487.1013146522728</v>
      </c>
      <c r="S5" s="282">
        <v>2225.8976246301349</v>
      </c>
      <c r="T5" s="282">
        <v>1930.1263752849609</v>
      </c>
      <c r="U5" s="282">
        <v>1679.206424276405</v>
      </c>
      <c r="V5" s="282">
        <v>1715.7858678786729</v>
      </c>
      <c r="W5" s="282">
        <v>2605.7850998336421</v>
      </c>
      <c r="X5" s="282">
        <v>2033.2003786039911</v>
      </c>
      <c r="Y5" s="282">
        <v>1033.428967884116</v>
      </c>
      <c r="DA5" s="94" t="s">
        <v>938</v>
      </c>
    </row>
    <row r="6" spans="1:105" ht="12" customHeight="1" x14ac:dyDescent="0.25">
      <c r="A6" s="99" t="s">
        <v>49</v>
      </c>
      <c r="B6" s="282">
        <v>1811.1615261810509</v>
      </c>
      <c r="C6" s="282">
        <v>2185.8200318703998</v>
      </c>
      <c r="D6" s="282">
        <v>1874.4668440075641</v>
      </c>
      <c r="E6" s="282">
        <v>1921.140500084372</v>
      </c>
      <c r="F6" s="282">
        <v>1847.733941211726</v>
      </c>
      <c r="G6" s="282">
        <v>1847.555293479094</v>
      </c>
      <c r="H6" s="282">
        <v>2173.0584847842701</v>
      </c>
      <c r="I6" s="282">
        <v>2208.4258095298719</v>
      </c>
      <c r="J6" s="282">
        <v>1902.4346017378971</v>
      </c>
      <c r="K6" s="282">
        <v>1981.175460707143</v>
      </c>
      <c r="L6" s="282">
        <v>1627.3419441542831</v>
      </c>
      <c r="M6" s="282">
        <v>1800.251078951585</v>
      </c>
      <c r="N6" s="282">
        <v>1813.23275747145</v>
      </c>
      <c r="O6" s="282">
        <v>1843.7042751902991</v>
      </c>
      <c r="P6" s="282">
        <v>2045.4331000050499</v>
      </c>
      <c r="Q6" s="282">
        <v>1942.324538457123</v>
      </c>
      <c r="R6" s="282">
        <v>2059.9744049911451</v>
      </c>
      <c r="S6" s="282">
        <v>1882.4508961950889</v>
      </c>
      <c r="T6" s="282">
        <v>1853.47065497636</v>
      </c>
      <c r="U6" s="282">
        <v>1972.803564896499</v>
      </c>
      <c r="V6" s="282">
        <v>1940.527718436163</v>
      </c>
      <c r="W6" s="282">
        <v>1970.116222575442</v>
      </c>
      <c r="X6" s="282">
        <v>1477.304120082995</v>
      </c>
      <c r="Y6" s="282">
        <v>1176.071032115884</v>
      </c>
      <c r="DA6" s="94" t="s">
        <v>939</v>
      </c>
    </row>
    <row r="7" spans="1:105" ht="12" customHeight="1" x14ac:dyDescent="0.25">
      <c r="A7" s="49" t="s">
        <v>50</v>
      </c>
      <c r="B7" s="242">
        <v>1708.763896087069</v>
      </c>
      <c r="C7" s="242">
        <v>1550.4337976437091</v>
      </c>
      <c r="D7" s="242">
        <v>1593.5958204373319</v>
      </c>
      <c r="E7" s="242">
        <v>1711.572618026818</v>
      </c>
      <c r="F7" s="242">
        <v>1560.8581417601019</v>
      </c>
      <c r="G7" s="242">
        <v>2049.2254600490078</v>
      </c>
      <c r="H7" s="242">
        <v>2041.9590477198431</v>
      </c>
      <c r="I7" s="242">
        <v>2382.7536005802381</v>
      </c>
      <c r="J7" s="242">
        <v>1968.892008822532</v>
      </c>
      <c r="K7" s="242">
        <v>2404.0431993963398</v>
      </c>
      <c r="L7" s="242">
        <v>2472.494032282927</v>
      </c>
      <c r="M7" s="242">
        <v>2479.6382347517651</v>
      </c>
      <c r="N7" s="242">
        <v>2544.8454833429</v>
      </c>
      <c r="O7" s="242">
        <v>2594.8693149137762</v>
      </c>
      <c r="P7" s="242">
        <v>2752.7390222167601</v>
      </c>
      <c r="Q7" s="242">
        <v>2773.0981200000001</v>
      </c>
      <c r="R7" s="242">
        <v>2916.2638234370088</v>
      </c>
      <c r="S7" s="242">
        <v>3033.9941854807321</v>
      </c>
      <c r="T7" s="242">
        <v>2847.3000516143829</v>
      </c>
      <c r="U7" s="242">
        <v>3164.423165277974</v>
      </c>
      <c r="V7" s="242">
        <v>3097.6289619887061</v>
      </c>
      <c r="W7" s="242">
        <v>2952.0456599468162</v>
      </c>
      <c r="X7" s="242">
        <v>2846.6666968014119</v>
      </c>
      <c r="Y7" s="242">
        <v>3031.1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683.21548976237307</v>
      </c>
      <c r="C10" s="241">
        <v>637.19729886840082</v>
      </c>
      <c r="D10" s="241">
        <v>737.01290121023021</v>
      </c>
      <c r="E10" s="241">
        <v>803.31678770353517</v>
      </c>
      <c r="F10" s="241">
        <v>848.28175577398542</v>
      </c>
      <c r="G10" s="241">
        <v>869.77938483093772</v>
      </c>
      <c r="H10" s="241">
        <v>825.16788162026717</v>
      </c>
      <c r="I10" s="241">
        <v>847.27686951362796</v>
      </c>
      <c r="J10" s="241">
        <v>1029.3215412673401</v>
      </c>
      <c r="K10" s="241">
        <v>977.87476781603073</v>
      </c>
      <c r="L10" s="241">
        <v>1306.740112555698</v>
      </c>
      <c r="M10" s="241">
        <v>1345.5429278151009</v>
      </c>
      <c r="N10" s="241">
        <v>1231.729629700432</v>
      </c>
      <c r="O10" s="241">
        <v>1226.627485209581</v>
      </c>
      <c r="P10" s="241">
        <v>1193.0104453161939</v>
      </c>
      <c r="Q10" s="241">
        <v>1397.401487040439</v>
      </c>
      <c r="R10" s="241">
        <v>1498.678906985501</v>
      </c>
      <c r="S10" s="241">
        <v>1589.315122318674</v>
      </c>
      <c r="T10" s="241">
        <v>1531.6433982916519</v>
      </c>
      <c r="U10" s="241">
        <v>1698.28761023471</v>
      </c>
      <c r="V10" s="241">
        <v>1644.2603995144109</v>
      </c>
      <c r="W10" s="241">
        <v>1769.5577340891</v>
      </c>
      <c r="X10" s="241">
        <v>1598.3305251618749</v>
      </c>
      <c r="Y10" s="241">
        <v>1151.8735030899511</v>
      </c>
      <c r="DA10" s="83" t="s">
        <v>942</v>
      </c>
    </row>
    <row r="11" spans="1:105" ht="12" customHeight="1" x14ac:dyDescent="0.25">
      <c r="A11" s="107" t="s">
        <v>943</v>
      </c>
      <c r="B11" s="282">
        <v>453.97067976162617</v>
      </c>
      <c r="C11" s="282">
        <v>474.830840136765</v>
      </c>
      <c r="D11" s="282">
        <v>464.86386431854288</v>
      </c>
      <c r="E11" s="282">
        <v>517.72896411134514</v>
      </c>
      <c r="F11" s="282">
        <v>495.09769025175211</v>
      </c>
      <c r="G11" s="282">
        <v>509.80564639240748</v>
      </c>
      <c r="H11" s="282">
        <v>488.34284856456497</v>
      </c>
      <c r="I11" s="282">
        <v>440.01013947976179</v>
      </c>
      <c r="J11" s="282">
        <v>414.06835580150801</v>
      </c>
      <c r="K11" s="282">
        <v>595.59969618030505</v>
      </c>
      <c r="L11" s="282">
        <v>438.75317468385811</v>
      </c>
      <c r="M11" s="282">
        <v>456.50685590600892</v>
      </c>
      <c r="N11" s="282">
        <v>603.83926092029583</v>
      </c>
      <c r="O11" s="282">
        <v>495.43374305269452</v>
      </c>
      <c r="P11" s="282">
        <v>491.92142363274928</v>
      </c>
      <c r="Q11" s="282">
        <v>410.51746187926233</v>
      </c>
      <c r="R11" s="282">
        <v>335.42543789764022</v>
      </c>
      <c r="S11" s="282">
        <v>377.02530463251708</v>
      </c>
      <c r="T11" s="282">
        <v>423.99682912084819</v>
      </c>
      <c r="U11" s="282">
        <v>443.64101350694199</v>
      </c>
      <c r="V11" s="282">
        <v>473.66725619275121</v>
      </c>
      <c r="W11" s="282">
        <v>392.14242785646479</v>
      </c>
      <c r="X11" s="282">
        <v>317.58906508803392</v>
      </c>
      <c r="Y11" s="282">
        <v>467.61134051340412</v>
      </c>
      <c r="DA11" s="94" t="s">
        <v>944</v>
      </c>
    </row>
    <row r="12" spans="1:105" ht="12" customHeight="1" x14ac:dyDescent="0.25">
      <c r="A12" s="49" t="s">
        <v>945</v>
      </c>
      <c r="B12" s="242">
        <v>83.949630928927064</v>
      </c>
      <c r="C12" s="242">
        <v>69.556231573468864</v>
      </c>
      <c r="D12" s="242">
        <v>77.119151719450713</v>
      </c>
      <c r="E12" s="242">
        <v>87.70759602672905</v>
      </c>
      <c r="F12" s="242">
        <v>77.473865818100734</v>
      </c>
      <c r="G12" s="242">
        <v>111.8493871977917</v>
      </c>
      <c r="H12" s="242">
        <v>99.062404966198429</v>
      </c>
      <c r="I12" s="242">
        <v>108.8716826423249</v>
      </c>
      <c r="J12" s="242">
        <v>89.127811882752326</v>
      </c>
      <c r="K12" s="242">
        <v>159.57145828528749</v>
      </c>
      <c r="L12" s="242">
        <v>148.7654748499032</v>
      </c>
      <c r="M12" s="242">
        <v>142.62206096622739</v>
      </c>
      <c r="N12" s="242">
        <v>177.98936885055431</v>
      </c>
      <c r="O12" s="242">
        <v>156.2188202143538</v>
      </c>
      <c r="P12" s="242">
        <v>159.81784637393741</v>
      </c>
      <c r="Q12" s="242">
        <v>148.64858731708321</v>
      </c>
      <c r="R12" s="242">
        <v>131.6242577585171</v>
      </c>
      <c r="S12" s="242">
        <v>153.0780093163842</v>
      </c>
      <c r="T12" s="242">
        <v>160.31344061432139</v>
      </c>
      <c r="U12" s="242">
        <v>197.91790958319291</v>
      </c>
      <c r="V12" s="242">
        <v>196.94173534195289</v>
      </c>
      <c r="W12" s="242">
        <v>158.39140997308101</v>
      </c>
      <c r="X12" s="242">
        <v>140.18280237291779</v>
      </c>
      <c r="Y12" s="242">
        <v>201.38696616034679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759.12832195819226</v>
      </c>
      <c r="C15" s="241">
        <v>703.87768673759433</v>
      </c>
      <c r="D15" s="241">
        <v>814.37895717879007</v>
      </c>
      <c r="E15" s="241">
        <v>869.629592399388</v>
      </c>
      <c r="F15" s="241">
        <v>924.88022761998593</v>
      </c>
      <c r="G15" s="241">
        <v>924.88022761998593</v>
      </c>
      <c r="H15" s="241">
        <v>869.629592399388</v>
      </c>
      <c r="I15" s="241">
        <v>924.88022761998593</v>
      </c>
      <c r="J15" s="241">
        <v>1090.6321332817799</v>
      </c>
      <c r="K15" s="241">
        <v>1090.6321332817799</v>
      </c>
      <c r="L15" s="241">
        <v>1422.1359446053671</v>
      </c>
      <c r="M15" s="241">
        <v>1422.1359446053671</v>
      </c>
      <c r="N15" s="241">
        <v>1366.885309384769</v>
      </c>
      <c r="O15" s="241">
        <v>1366.885309384769</v>
      </c>
      <c r="P15" s="241">
        <v>1311.634674164171</v>
      </c>
      <c r="Q15" s="241">
        <v>1477.3865798259651</v>
      </c>
      <c r="R15" s="241">
        <v>1587.887850267161</v>
      </c>
      <c r="S15" s="241">
        <v>1698.389120708357</v>
      </c>
      <c r="T15" s="241">
        <v>1698.389120708357</v>
      </c>
      <c r="U15" s="241">
        <v>1808.8903911495529</v>
      </c>
      <c r="V15" s="241">
        <v>1808.8903911495529</v>
      </c>
      <c r="W15" s="241">
        <v>1864.14102637015</v>
      </c>
      <c r="X15" s="241">
        <v>1864.14102637015</v>
      </c>
      <c r="Y15" s="241">
        <v>1808.8903911495529</v>
      </c>
      <c r="DA15" s="83" t="s">
        <v>947</v>
      </c>
    </row>
    <row r="16" spans="1:105" ht="12" customHeight="1" x14ac:dyDescent="0.25">
      <c r="A16" s="107" t="s">
        <v>943</v>
      </c>
      <c r="B16" s="282">
        <v>526.63408862402912</v>
      </c>
      <c r="C16" s="282">
        <v>526.63408862402912</v>
      </c>
      <c r="D16" s="282">
        <v>526.63408862402912</v>
      </c>
      <c r="E16" s="282">
        <v>567.58667467170778</v>
      </c>
      <c r="F16" s="282">
        <v>567.58667467170778</v>
      </c>
      <c r="G16" s="282">
        <v>567.58667467170778</v>
      </c>
      <c r="H16" s="282">
        <v>567.58667467170778</v>
      </c>
      <c r="I16" s="282">
        <v>526.63408862402912</v>
      </c>
      <c r="J16" s="282">
        <v>526.63408862402912</v>
      </c>
      <c r="K16" s="282">
        <v>649.49184676706523</v>
      </c>
      <c r="L16" s="282">
        <v>649.49184676706523</v>
      </c>
      <c r="M16" s="282">
        <v>608.53926071938656</v>
      </c>
      <c r="N16" s="282">
        <v>649.49184676706523</v>
      </c>
      <c r="O16" s="282">
        <v>608.53926071938656</v>
      </c>
      <c r="P16" s="282">
        <v>608.53926071938656</v>
      </c>
      <c r="Q16" s="282">
        <v>567.5866746717079</v>
      </c>
      <c r="R16" s="282">
        <v>567.5866746717079</v>
      </c>
      <c r="S16" s="282">
        <v>526.63408862402923</v>
      </c>
      <c r="T16" s="282">
        <v>526.63408862402923</v>
      </c>
      <c r="U16" s="282">
        <v>485.68150257635062</v>
      </c>
      <c r="V16" s="282">
        <v>526.63408862402923</v>
      </c>
      <c r="W16" s="282">
        <v>485.68150257635062</v>
      </c>
      <c r="X16" s="282">
        <v>485.68150257635062</v>
      </c>
      <c r="Y16" s="282">
        <v>526.63408862402923</v>
      </c>
      <c r="DA16" s="94" t="s">
        <v>948</v>
      </c>
    </row>
    <row r="17" spans="1:105" ht="12" customHeight="1" x14ac:dyDescent="0.25">
      <c r="A17" s="49" t="s">
        <v>945</v>
      </c>
      <c r="B17" s="242">
        <v>93.277367698807851</v>
      </c>
      <c r="C17" s="242">
        <v>93.277367698807851</v>
      </c>
      <c r="D17" s="242">
        <v>86.110870568931773</v>
      </c>
      <c r="E17" s="242">
        <v>93.277367698807851</v>
      </c>
      <c r="F17" s="242">
        <v>86.110870568931773</v>
      </c>
      <c r="G17" s="242">
        <v>121.9433562183121</v>
      </c>
      <c r="H17" s="242">
        <v>114.7768590884361</v>
      </c>
      <c r="I17" s="242">
        <v>114.7768590884361</v>
      </c>
      <c r="J17" s="242">
        <v>107.61036195856001</v>
      </c>
      <c r="K17" s="242">
        <v>172.1088361274447</v>
      </c>
      <c r="L17" s="242">
        <v>164.94233899756861</v>
      </c>
      <c r="M17" s="242">
        <v>164.94233899756861</v>
      </c>
      <c r="N17" s="242">
        <v>193.60832751707289</v>
      </c>
      <c r="O17" s="242">
        <v>193.60832751707289</v>
      </c>
      <c r="P17" s="242">
        <v>186.44183038719689</v>
      </c>
      <c r="Q17" s="242">
        <v>186.44183038719689</v>
      </c>
      <c r="R17" s="242">
        <v>179.2753332573208</v>
      </c>
      <c r="S17" s="242">
        <v>179.2753332573208</v>
      </c>
      <c r="T17" s="242">
        <v>172.1088361274447</v>
      </c>
      <c r="U17" s="242">
        <v>215.1078189067012</v>
      </c>
      <c r="V17" s="242">
        <v>207.94132177682511</v>
      </c>
      <c r="W17" s="242">
        <v>207.94132177682511</v>
      </c>
      <c r="X17" s="242">
        <v>200.7748246469491</v>
      </c>
      <c r="Y17" s="242">
        <v>215.1078189067012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110.5012704411958</v>
      </c>
      <c r="E19" s="241">
        <v>110.5012704411958</v>
      </c>
      <c r="F19" s="241">
        <v>55.250635220597893</v>
      </c>
      <c r="G19" s="241">
        <v>55.250635220597893</v>
      </c>
      <c r="H19" s="241">
        <v>0</v>
      </c>
      <c r="I19" s="241">
        <v>55.250635220597893</v>
      </c>
      <c r="J19" s="241">
        <v>221.0025408823916</v>
      </c>
      <c r="K19" s="241">
        <v>0</v>
      </c>
      <c r="L19" s="241">
        <v>386.75444654418521</v>
      </c>
      <c r="M19" s="241">
        <v>0</v>
      </c>
      <c r="N19" s="241">
        <v>0</v>
      </c>
      <c r="O19" s="241">
        <v>0</v>
      </c>
      <c r="P19" s="241">
        <v>0</v>
      </c>
      <c r="Q19" s="241">
        <v>221.0025408823916</v>
      </c>
      <c r="R19" s="241">
        <v>110.5012704411958</v>
      </c>
      <c r="S19" s="241">
        <v>165.7519056617937</v>
      </c>
      <c r="T19" s="241">
        <v>0</v>
      </c>
      <c r="U19" s="241">
        <v>165.7519056617937</v>
      </c>
      <c r="V19" s="241">
        <v>0</v>
      </c>
      <c r="W19" s="241">
        <v>110.5012704411958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40.952586047678693</v>
      </c>
      <c r="D20" s="282">
        <v>0</v>
      </c>
      <c r="E20" s="282">
        <v>81.905172095357386</v>
      </c>
      <c r="F20" s="282">
        <v>0</v>
      </c>
      <c r="G20" s="282">
        <v>40.952586047678693</v>
      </c>
      <c r="H20" s="282">
        <v>0</v>
      </c>
      <c r="I20" s="282">
        <v>0</v>
      </c>
      <c r="J20" s="282">
        <v>0</v>
      </c>
      <c r="K20" s="282">
        <v>163.8103441907148</v>
      </c>
      <c r="L20" s="282">
        <v>0</v>
      </c>
      <c r="M20" s="282">
        <v>0</v>
      </c>
      <c r="N20" s="282">
        <v>40.952586047678693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40.952586047678693</v>
      </c>
      <c r="W20" s="282">
        <v>0</v>
      </c>
      <c r="X20" s="282">
        <v>0</v>
      </c>
      <c r="Y20" s="282">
        <v>81.905172095357386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7.1664971298760758</v>
      </c>
      <c r="F21" s="242">
        <v>0</v>
      </c>
      <c r="G21" s="242">
        <v>35.832485649380381</v>
      </c>
      <c r="H21" s="242">
        <v>0</v>
      </c>
      <c r="I21" s="242">
        <v>0</v>
      </c>
      <c r="J21" s="242">
        <v>0</v>
      </c>
      <c r="K21" s="242">
        <v>64.498474168884684</v>
      </c>
      <c r="L21" s="242">
        <v>0</v>
      </c>
      <c r="M21" s="242">
        <v>0</v>
      </c>
      <c r="N21" s="242">
        <v>35.832485649380381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42.998982779256451</v>
      </c>
      <c r="V21" s="242">
        <v>0</v>
      </c>
      <c r="W21" s="242">
        <v>0</v>
      </c>
      <c r="X21" s="242">
        <v>0</v>
      </c>
      <c r="Y21" s="242">
        <v>21.499491389628229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55.250635220597928</v>
      </c>
      <c r="D23" s="241">
        <f t="shared" si="2"/>
        <v>0</v>
      </c>
      <c r="E23" s="241">
        <f t="shared" si="2"/>
        <v>55.250635220597815</v>
      </c>
      <c r="F23" s="241">
        <f t="shared" si="2"/>
        <v>0</v>
      </c>
      <c r="G23" s="241">
        <f t="shared" si="2"/>
        <v>55.250635220597928</v>
      </c>
      <c r="H23" s="241">
        <f t="shared" si="2"/>
        <v>55.250635220597928</v>
      </c>
      <c r="I23" s="241">
        <f t="shared" si="2"/>
        <v>0</v>
      </c>
      <c r="J23" s="241">
        <f t="shared" si="2"/>
        <v>55.250635220597587</v>
      </c>
      <c r="K23" s="241">
        <f t="shared" si="2"/>
        <v>0</v>
      </c>
      <c r="L23" s="241">
        <f t="shared" si="2"/>
        <v>55.250635220598042</v>
      </c>
      <c r="M23" s="241">
        <f t="shared" si="2"/>
        <v>0</v>
      </c>
      <c r="N23" s="241">
        <f t="shared" si="2"/>
        <v>55.250635220598042</v>
      </c>
      <c r="O23" s="241">
        <f t="shared" si="2"/>
        <v>0</v>
      </c>
      <c r="P23" s="241">
        <f t="shared" si="2"/>
        <v>55.250635220598042</v>
      </c>
      <c r="Q23" s="241">
        <f t="shared" si="2"/>
        <v>55.250635220597587</v>
      </c>
      <c r="R23" s="241">
        <f t="shared" si="2"/>
        <v>0</v>
      </c>
      <c r="S23" s="241">
        <f t="shared" si="2"/>
        <v>55.250635220597587</v>
      </c>
      <c r="T23" s="241">
        <f t="shared" si="2"/>
        <v>0</v>
      </c>
      <c r="U23" s="241">
        <f t="shared" si="2"/>
        <v>55.250635220597815</v>
      </c>
      <c r="V23" s="241">
        <f t="shared" si="2"/>
        <v>0</v>
      </c>
      <c r="W23" s="241">
        <f t="shared" si="2"/>
        <v>55.250635220598724</v>
      </c>
      <c r="X23" s="241">
        <f t="shared" si="2"/>
        <v>0</v>
      </c>
      <c r="Y23" s="241">
        <f t="shared" si="2"/>
        <v>55.250635220597133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40.952586047678665</v>
      </c>
      <c r="D24" s="282">
        <f t="shared" si="3"/>
        <v>0</v>
      </c>
      <c r="E24" s="282">
        <f t="shared" si="3"/>
        <v>40.952586047678665</v>
      </c>
      <c r="F24" s="282">
        <f t="shared" si="3"/>
        <v>0</v>
      </c>
      <c r="G24" s="282">
        <f t="shared" si="3"/>
        <v>40.952586047678665</v>
      </c>
      <c r="H24" s="282">
        <f t="shared" si="3"/>
        <v>0</v>
      </c>
      <c r="I24" s="282">
        <f t="shared" si="3"/>
        <v>40.952586047678665</v>
      </c>
      <c r="J24" s="282">
        <f t="shared" si="3"/>
        <v>0</v>
      </c>
      <c r="K24" s="282">
        <f t="shared" si="3"/>
        <v>40.952586047678665</v>
      </c>
      <c r="L24" s="282">
        <f t="shared" si="3"/>
        <v>0</v>
      </c>
      <c r="M24" s="282">
        <f t="shared" si="3"/>
        <v>40.952586047678665</v>
      </c>
      <c r="N24" s="282">
        <f t="shared" si="3"/>
        <v>0</v>
      </c>
      <c r="O24" s="282">
        <f t="shared" si="3"/>
        <v>40.952586047678665</v>
      </c>
      <c r="P24" s="282">
        <f t="shared" si="3"/>
        <v>0</v>
      </c>
      <c r="Q24" s="282">
        <f t="shared" si="3"/>
        <v>40.952586047678665</v>
      </c>
      <c r="R24" s="282">
        <f t="shared" si="3"/>
        <v>0</v>
      </c>
      <c r="S24" s="282">
        <f t="shared" si="3"/>
        <v>40.952586047678665</v>
      </c>
      <c r="T24" s="282">
        <f t="shared" si="3"/>
        <v>0</v>
      </c>
      <c r="U24" s="282">
        <f t="shared" si="3"/>
        <v>40.952586047678608</v>
      </c>
      <c r="V24" s="282">
        <f t="shared" si="3"/>
        <v>0</v>
      </c>
      <c r="W24" s="282">
        <f t="shared" si="3"/>
        <v>40.952586047678608</v>
      </c>
      <c r="X24" s="282">
        <f t="shared" si="3"/>
        <v>0</v>
      </c>
      <c r="Y24" s="282">
        <f t="shared" si="3"/>
        <v>40.952586047678778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7.1664971298760776</v>
      </c>
      <c r="E25" s="242">
        <f t="shared" si="4"/>
        <v>0</v>
      </c>
      <c r="F25" s="242">
        <f t="shared" si="4"/>
        <v>7.1664971298760776</v>
      </c>
      <c r="G25" s="242">
        <f t="shared" si="4"/>
        <v>0</v>
      </c>
      <c r="H25" s="242">
        <f t="shared" si="4"/>
        <v>7.1664971298760065</v>
      </c>
      <c r="I25" s="242">
        <f t="shared" si="4"/>
        <v>0</v>
      </c>
      <c r="J25" s="242">
        <f t="shared" si="4"/>
        <v>7.1664971298760918</v>
      </c>
      <c r="K25" s="242">
        <f t="shared" si="4"/>
        <v>0</v>
      </c>
      <c r="L25" s="242">
        <f t="shared" si="4"/>
        <v>7.1664971298760918</v>
      </c>
      <c r="M25" s="242">
        <f t="shared" si="4"/>
        <v>0</v>
      </c>
      <c r="N25" s="242">
        <f t="shared" si="4"/>
        <v>7.1664971298760918</v>
      </c>
      <c r="O25" s="242">
        <f t="shared" si="4"/>
        <v>0</v>
      </c>
      <c r="P25" s="242">
        <f t="shared" si="4"/>
        <v>7.1664971298760065</v>
      </c>
      <c r="Q25" s="242">
        <f t="shared" si="4"/>
        <v>0</v>
      </c>
      <c r="R25" s="242">
        <f t="shared" si="4"/>
        <v>7.1664971298760918</v>
      </c>
      <c r="S25" s="242">
        <f t="shared" si="4"/>
        <v>0</v>
      </c>
      <c r="T25" s="242">
        <f t="shared" si="4"/>
        <v>7.1664971298760918</v>
      </c>
      <c r="U25" s="242">
        <f t="shared" si="4"/>
        <v>0</v>
      </c>
      <c r="V25" s="242">
        <f t="shared" si="4"/>
        <v>7.1664971298760918</v>
      </c>
      <c r="W25" s="242">
        <f t="shared" si="4"/>
        <v>0</v>
      </c>
      <c r="X25" s="242">
        <f t="shared" si="4"/>
        <v>7.1664971298760065</v>
      </c>
      <c r="Y25" s="242">
        <f t="shared" si="4"/>
        <v>7.1664971298761202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75.912832195819192</v>
      </c>
      <c r="C27" s="241">
        <f t="shared" si="5"/>
        <v>66.68038786919351</v>
      </c>
      <c r="D27" s="241">
        <f t="shared" si="5"/>
        <v>77.366055968559863</v>
      </c>
      <c r="E27" s="241">
        <f t="shared" si="5"/>
        <v>66.312804695852833</v>
      </c>
      <c r="F27" s="241">
        <f t="shared" si="5"/>
        <v>76.598471846000507</v>
      </c>
      <c r="G27" s="241">
        <f t="shared" si="5"/>
        <v>55.100842789048215</v>
      </c>
      <c r="H27" s="241">
        <f t="shared" si="5"/>
        <v>44.461710779120835</v>
      </c>
      <c r="I27" s="241">
        <f t="shared" si="5"/>
        <v>77.603358106357973</v>
      </c>
      <c r="J27" s="241">
        <f t="shared" si="5"/>
        <v>61.310592014439862</v>
      </c>
      <c r="K27" s="241">
        <f t="shared" si="5"/>
        <v>112.75736546574922</v>
      </c>
      <c r="L27" s="241">
        <f t="shared" si="5"/>
        <v>115.39583204966902</v>
      </c>
      <c r="M27" s="241">
        <f t="shared" si="5"/>
        <v>76.59301679026612</v>
      </c>
      <c r="N27" s="241">
        <f t="shared" si="5"/>
        <v>135.15567968433697</v>
      </c>
      <c r="O27" s="241">
        <f t="shared" si="5"/>
        <v>140.25782417518803</v>
      </c>
      <c r="P27" s="241">
        <f t="shared" si="5"/>
        <v>118.62422884797707</v>
      </c>
      <c r="Q27" s="241">
        <f t="shared" si="5"/>
        <v>79.985092785526149</v>
      </c>
      <c r="R27" s="241">
        <f t="shared" si="5"/>
        <v>89.208943281659913</v>
      </c>
      <c r="S27" s="241">
        <f t="shared" si="5"/>
        <v>109.07399838968308</v>
      </c>
      <c r="T27" s="241">
        <f t="shared" si="5"/>
        <v>166.74572241670512</v>
      </c>
      <c r="U27" s="241">
        <f t="shared" si="5"/>
        <v>110.60278091484292</v>
      </c>
      <c r="V27" s="241">
        <f t="shared" si="5"/>
        <v>164.62999163514201</v>
      </c>
      <c r="W27" s="241">
        <f t="shared" si="5"/>
        <v>94.583292281050035</v>
      </c>
      <c r="X27" s="241">
        <f t="shared" si="5"/>
        <v>265.81050120827513</v>
      </c>
      <c r="Y27" s="241">
        <f t="shared" si="5"/>
        <v>657.0168880596018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72.663408862402946</v>
      </c>
      <c r="C28" s="282">
        <f t="shared" si="6"/>
        <v>51.803248487264113</v>
      </c>
      <c r="D28" s="282">
        <f t="shared" si="6"/>
        <v>61.770224305486238</v>
      </c>
      <c r="E28" s="282">
        <f t="shared" si="6"/>
        <v>49.857710560362648</v>
      </c>
      <c r="F28" s="282">
        <f t="shared" si="6"/>
        <v>72.488984419955671</v>
      </c>
      <c r="G28" s="282">
        <f t="shared" si="6"/>
        <v>57.781028279300301</v>
      </c>
      <c r="H28" s="282">
        <f t="shared" si="6"/>
        <v>79.243826107142809</v>
      </c>
      <c r="I28" s="282">
        <f t="shared" si="6"/>
        <v>86.623949144267328</v>
      </c>
      <c r="J28" s="282">
        <f t="shared" si="6"/>
        <v>112.56573282252111</v>
      </c>
      <c r="K28" s="282">
        <f t="shared" si="6"/>
        <v>53.892150586760181</v>
      </c>
      <c r="L28" s="282">
        <f t="shared" si="6"/>
        <v>210.73867208320712</v>
      </c>
      <c r="M28" s="282">
        <f t="shared" si="6"/>
        <v>152.03240481337764</v>
      </c>
      <c r="N28" s="282">
        <f t="shared" si="6"/>
        <v>45.652585846769398</v>
      </c>
      <c r="O28" s="282">
        <f t="shared" si="6"/>
        <v>113.10551766669204</v>
      </c>
      <c r="P28" s="282">
        <f t="shared" si="6"/>
        <v>116.61783708663728</v>
      </c>
      <c r="Q28" s="282">
        <f t="shared" si="6"/>
        <v>157.06921279244557</v>
      </c>
      <c r="R28" s="282">
        <f t="shared" si="6"/>
        <v>232.16123677406767</v>
      </c>
      <c r="S28" s="282">
        <f t="shared" si="6"/>
        <v>149.60878399151215</v>
      </c>
      <c r="T28" s="282">
        <f t="shared" si="6"/>
        <v>102.63725950318104</v>
      </c>
      <c r="U28" s="282">
        <f t="shared" si="6"/>
        <v>42.040489069408636</v>
      </c>
      <c r="V28" s="282">
        <f t="shared" si="6"/>
        <v>52.966832431278021</v>
      </c>
      <c r="W28" s="282">
        <f t="shared" si="6"/>
        <v>93.539074719885832</v>
      </c>
      <c r="X28" s="282">
        <f t="shared" si="6"/>
        <v>168.0924374883167</v>
      </c>
      <c r="Y28" s="282">
        <f t="shared" si="6"/>
        <v>59.022748110625116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9.3277367698807865</v>
      </c>
      <c r="C29" s="242">
        <f t="shared" si="7"/>
        <v>23.721136125338987</v>
      </c>
      <c r="D29" s="242">
        <f t="shared" si="7"/>
        <v>8.9917188494810603</v>
      </c>
      <c r="E29" s="242">
        <f t="shared" si="7"/>
        <v>5.5697716720788009</v>
      </c>
      <c r="F29" s="242">
        <f t="shared" si="7"/>
        <v>8.6370047508310392</v>
      </c>
      <c r="G29" s="242">
        <f t="shared" si="7"/>
        <v>10.093969020520404</v>
      </c>
      <c r="H29" s="242">
        <f t="shared" si="7"/>
        <v>15.714454122237669</v>
      </c>
      <c r="I29" s="242">
        <f t="shared" si="7"/>
        <v>5.9051764461111986</v>
      </c>
      <c r="J29" s="242">
        <f t="shared" si="7"/>
        <v>18.48255007580768</v>
      </c>
      <c r="K29" s="242">
        <f t="shared" si="7"/>
        <v>12.537377842157213</v>
      </c>
      <c r="L29" s="242">
        <f t="shared" si="7"/>
        <v>16.176864147665412</v>
      </c>
      <c r="M29" s="242">
        <f t="shared" si="7"/>
        <v>22.320278031341218</v>
      </c>
      <c r="N29" s="242">
        <f t="shared" si="7"/>
        <v>15.61895866651858</v>
      </c>
      <c r="O29" s="242">
        <f t="shared" si="7"/>
        <v>37.389507302719096</v>
      </c>
      <c r="P29" s="242">
        <f t="shared" si="7"/>
        <v>26.623984013259474</v>
      </c>
      <c r="Q29" s="242">
        <f t="shared" si="7"/>
        <v>37.793243070113675</v>
      </c>
      <c r="R29" s="242">
        <f t="shared" si="7"/>
        <v>47.651075498803692</v>
      </c>
      <c r="S29" s="242">
        <f t="shared" si="7"/>
        <v>26.197323940936599</v>
      </c>
      <c r="T29" s="242">
        <f t="shared" si="7"/>
        <v>11.79539551312331</v>
      </c>
      <c r="U29" s="242">
        <f t="shared" si="7"/>
        <v>17.189909323508289</v>
      </c>
      <c r="V29" s="242">
        <f t="shared" si="7"/>
        <v>10.999586434872214</v>
      </c>
      <c r="W29" s="242">
        <f t="shared" si="7"/>
        <v>49.549911803744095</v>
      </c>
      <c r="X29" s="242">
        <f t="shared" si="7"/>
        <v>60.592022274031308</v>
      </c>
      <c r="Y29" s="242">
        <f t="shared" si="7"/>
        <v>13.72085274635441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817.43439380911423</v>
      </c>
      <c r="C32" s="210">
        <v>805.11848667239894</v>
      </c>
      <c r="D32" s="210">
        <v>823.65563198624238</v>
      </c>
      <c r="E32" s="210">
        <v>890.07420464316419</v>
      </c>
      <c r="F32" s="210">
        <v>886.2748065348236</v>
      </c>
      <c r="G32" s="210">
        <v>898.81973625270348</v>
      </c>
      <c r="H32" s="210">
        <v>864.78199085742733</v>
      </c>
      <c r="I32" s="210">
        <v>870.34413690548183</v>
      </c>
      <c r="J32" s="210">
        <v>894.29086286006941</v>
      </c>
      <c r="K32" s="210">
        <v>927.51201311082286</v>
      </c>
      <c r="L32" s="210">
        <v>1015.529779921906</v>
      </c>
      <c r="M32" s="210">
        <v>1003.892303564628</v>
      </c>
      <c r="N32" s="210">
        <v>1027.735425618411</v>
      </c>
      <c r="O32" s="210">
        <v>993.60851825783743</v>
      </c>
      <c r="P32" s="210">
        <v>996.77863618170363</v>
      </c>
      <c r="Q32" s="210">
        <v>995.30312676965104</v>
      </c>
      <c r="R32" s="210">
        <v>1077.4113855838509</v>
      </c>
      <c r="S32" s="210">
        <v>1095.4776191115491</v>
      </c>
      <c r="T32" s="210">
        <v>1062.0539501866699</v>
      </c>
      <c r="U32" s="210">
        <v>1089.1682621228549</v>
      </c>
      <c r="V32" s="210">
        <v>1038.80530016643</v>
      </c>
      <c r="W32" s="210">
        <v>1110.38943480844</v>
      </c>
      <c r="X32" s="210">
        <v>1031.537819771471</v>
      </c>
      <c r="Y32" s="210">
        <v>957.07213667556221</v>
      </c>
      <c r="DA32" s="109" t="s">
        <v>953</v>
      </c>
    </row>
    <row r="33" spans="1:105" ht="12" customHeight="1" x14ac:dyDescent="0.25">
      <c r="A33" s="24" t="s">
        <v>28</v>
      </c>
      <c r="B33" s="213">
        <v>47.757351676698192</v>
      </c>
      <c r="C33" s="213">
        <v>56.045399828030952</v>
      </c>
      <c r="D33" s="213">
        <v>53.962768701633699</v>
      </c>
      <c r="E33" s="213">
        <v>55.989423903697343</v>
      </c>
      <c r="F33" s="213">
        <v>48.834307824591569</v>
      </c>
      <c r="G33" s="213">
        <v>30.737833190025789</v>
      </c>
      <c r="H33" s="213">
        <v>20.19621668099742</v>
      </c>
      <c r="I33" s="213">
        <v>14.78684436801376</v>
      </c>
      <c r="J33" s="213">
        <v>12.6213241616509</v>
      </c>
      <c r="K33" s="213">
        <v>12.37652622527945</v>
      </c>
      <c r="L33" s="213">
        <v>12.938521066208081</v>
      </c>
      <c r="M33" s="213">
        <v>12.33215821152193</v>
      </c>
      <c r="N33" s="213">
        <v>12.231728288907989</v>
      </c>
      <c r="O33" s="213">
        <v>15.6938950988822</v>
      </c>
      <c r="P33" s="213">
        <v>19.869991401547718</v>
      </c>
      <c r="Q33" s="213">
        <v>20.10051590713671</v>
      </c>
      <c r="R33" s="213">
        <v>18.2347377472055</v>
      </c>
      <c r="S33" s="213">
        <v>26.43877901977644</v>
      </c>
      <c r="T33" s="213">
        <v>22.756663800515909</v>
      </c>
      <c r="U33" s="213">
        <v>3.2239896818572649</v>
      </c>
      <c r="V33" s="213">
        <v>8.0720550300945817</v>
      </c>
      <c r="W33" s="213">
        <v>8.329664660361134</v>
      </c>
      <c r="X33" s="213">
        <v>9.9943250214961292</v>
      </c>
      <c r="Y33" s="213">
        <v>3.1217540842648321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15.743336199484089</v>
      </c>
      <c r="C34" s="204">
        <f t="shared" si="8"/>
        <v>17.75554600171969</v>
      </c>
      <c r="D34" s="204">
        <f t="shared" si="8"/>
        <v>14.684178847807393</v>
      </c>
      <c r="E34" s="204">
        <f t="shared" si="8"/>
        <v>15.674548581255376</v>
      </c>
      <c r="F34" s="204">
        <f t="shared" si="8"/>
        <v>18.832072226999138</v>
      </c>
      <c r="G34" s="204">
        <f t="shared" si="8"/>
        <v>20.451332760103181</v>
      </c>
      <c r="H34" s="204">
        <f t="shared" si="8"/>
        <v>20.154084264832335</v>
      </c>
      <c r="I34" s="204">
        <f t="shared" si="8"/>
        <v>21.998882201203777</v>
      </c>
      <c r="J34" s="204">
        <f t="shared" si="8"/>
        <v>26.291659501289764</v>
      </c>
      <c r="K34" s="204">
        <f t="shared" si="8"/>
        <v>37.366380051590717</v>
      </c>
      <c r="L34" s="204">
        <f t="shared" si="8"/>
        <v>45.306706792777305</v>
      </c>
      <c r="M34" s="204">
        <f t="shared" si="8"/>
        <v>39.960017196904559</v>
      </c>
      <c r="N34" s="204">
        <f t="shared" si="8"/>
        <v>32.714703353396395</v>
      </c>
      <c r="O34" s="204">
        <f t="shared" si="8"/>
        <v>26.54359415305245</v>
      </c>
      <c r="P34" s="204">
        <f t="shared" si="8"/>
        <v>17.181255374032673</v>
      </c>
      <c r="Q34" s="204">
        <f t="shared" si="8"/>
        <v>17.512811693895099</v>
      </c>
      <c r="R34" s="204">
        <f t="shared" si="8"/>
        <v>18.368873602751503</v>
      </c>
      <c r="S34" s="204">
        <f t="shared" si="8"/>
        <v>17.162424763542557</v>
      </c>
      <c r="T34" s="204">
        <f t="shared" si="8"/>
        <v>12.109716251074808</v>
      </c>
      <c r="U34" s="204">
        <f t="shared" si="8"/>
        <v>12.865434221840069</v>
      </c>
      <c r="V34" s="204">
        <f t="shared" si="8"/>
        <v>16.951332760103181</v>
      </c>
      <c r="W34" s="204">
        <f t="shared" si="8"/>
        <v>10.475666380051591</v>
      </c>
      <c r="X34" s="204">
        <f t="shared" si="8"/>
        <v>13.904901117798797</v>
      </c>
      <c r="Y34" s="204">
        <f t="shared" si="8"/>
        <v>12.643852106620807</v>
      </c>
      <c r="DA34" s="71"/>
    </row>
    <row r="35" spans="1:105" ht="12" customHeight="1" x14ac:dyDescent="0.25">
      <c r="A35" s="18" t="s">
        <v>30</v>
      </c>
      <c r="B35" s="204">
        <v>1.776182287188306</v>
      </c>
      <c r="C35" s="204">
        <v>0.612639724849527</v>
      </c>
      <c r="D35" s="204">
        <v>1.678761822871883</v>
      </c>
      <c r="E35" s="204">
        <v>1.7219260533104039</v>
      </c>
      <c r="F35" s="204">
        <v>1.972484952708512</v>
      </c>
      <c r="G35" s="204">
        <v>1.352708512467756</v>
      </c>
      <c r="H35" s="204">
        <v>1.3578675838349099</v>
      </c>
      <c r="I35" s="204">
        <v>1.694153052450559</v>
      </c>
      <c r="J35" s="204">
        <v>1.7440240756663801</v>
      </c>
      <c r="K35" s="204">
        <v>1.7835769561478929</v>
      </c>
      <c r="L35" s="204">
        <v>3.1187446259673259</v>
      </c>
      <c r="M35" s="204">
        <v>1.872570937231298</v>
      </c>
      <c r="N35" s="204">
        <v>2.1767841788478068</v>
      </c>
      <c r="O35" s="204">
        <v>0.61685296646603616</v>
      </c>
      <c r="P35" s="204">
        <v>0.82906276870163365</v>
      </c>
      <c r="Q35" s="204">
        <v>8.4866723989681855E-2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0.96354256233877889</v>
      </c>
      <c r="H36" s="204">
        <v>1.3634565778159931</v>
      </c>
      <c r="I36" s="204">
        <v>1.1316423043852111</v>
      </c>
      <c r="J36" s="204">
        <v>1.0448839208942391</v>
      </c>
      <c r="K36" s="204">
        <v>0.47463456577815988</v>
      </c>
      <c r="L36" s="204">
        <v>0.41969045571797081</v>
      </c>
      <c r="M36" s="204">
        <v>0.40214961306964742</v>
      </c>
      <c r="N36" s="204">
        <v>0.43508168529664648</v>
      </c>
      <c r="O36" s="204">
        <v>0.2219260533104041</v>
      </c>
      <c r="P36" s="204">
        <v>0.2214101461736887</v>
      </c>
      <c r="Q36" s="204">
        <v>0.2368013757523646</v>
      </c>
      <c r="R36" s="204">
        <v>0.198280309544282</v>
      </c>
      <c r="S36" s="204">
        <v>0.22691315563198619</v>
      </c>
      <c r="T36" s="204">
        <v>0.220292347377472</v>
      </c>
      <c r="U36" s="204">
        <v>0.20378331900257951</v>
      </c>
      <c r="V36" s="204">
        <v>0.16079105760963031</v>
      </c>
      <c r="W36" s="204">
        <v>0.17403267411865861</v>
      </c>
      <c r="X36" s="204">
        <v>0.1993981083404987</v>
      </c>
      <c r="Y36" s="204">
        <v>0.28202923473774721</v>
      </c>
      <c r="DA36" s="71" t="s">
        <v>956</v>
      </c>
    </row>
    <row r="37" spans="1:105" ht="12" customHeight="1" x14ac:dyDescent="0.25">
      <c r="A37" s="18" t="s">
        <v>71</v>
      </c>
      <c r="B37" s="204">
        <v>3.0668099742046429</v>
      </c>
      <c r="C37" s="204">
        <v>7.1558039552880466</v>
      </c>
      <c r="D37" s="204">
        <v>4.0890799656061896</v>
      </c>
      <c r="E37" s="204">
        <v>3.0668099742046429</v>
      </c>
      <c r="F37" s="204">
        <v>2.0445399828030948</v>
      </c>
      <c r="G37" s="204">
        <v>1.732760103181427</v>
      </c>
      <c r="H37" s="204">
        <v>1.349355116079106</v>
      </c>
      <c r="I37" s="204">
        <v>1.3279449699054171</v>
      </c>
      <c r="J37" s="204">
        <v>1.5078245915735169</v>
      </c>
      <c r="K37" s="204">
        <v>1.501719690455718</v>
      </c>
      <c r="L37" s="204">
        <v>1.3013757523645739</v>
      </c>
      <c r="M37" s="204">
        <v>1.171711092003439</v>
      </c>
      <c r="N37" s="204">
        <v>2.9938950988822008</v>
      </c>
      <c r="O37" s="204">
        <v>0.46758383490971622</v>
      </c>
      <c r="P37" s="204">
        <v>0.43327601031814272</v>
      </c>
      <c r="Q37" s="204">
        <v>0.44041272570937229</v>
      </c>
      <c r="R37" s="204">
        <v>0.38529664660361129</v>
      </c>
      <c r="S37" s="204">
        <v>0.39441100601891649</v>
      </c>
      <c r="T37" s="204">
        <v>2.9613929492691322</v>
      </c>
      <c r="U37" s="204">
        <v>5.3964746345657781</v>
      </c>
      <c r="V37" s="204">
        <v>5.3690455717970762</v>
      </c>
      <c r="W37" s="204">
        <v>1.977815993121238</v>
      </c>
      <c r="X37" s="204">
        <v>6.4160791057609634</v>
      </c>
      <c r="Y37" s="204">
        <v>7.9099742046431629</v>
      </c>
      <c r="DA37" s="71" t="s">
        <v>957</v>
      </c>
    </row>
    <row r="38" spans="1:105" ht="12" customHeight="1" x14ac:dyDescent="0.25">
      <c r="A38" s="18" t="s">
        <v>32</v>
      </c>
      <c r="B38" s="204">
        <v>10.90034393809114</v>
      </c>
      <c r="C38" s="204">
        <v>9.9871023215821157</v>
      </c>
      <c r="D38" s="204">
        <v>8.9163370593293205</v>
      </c>
      <c r="E38" s="204">
        <v>10.88581255374033</v>
      </c>
      <c r="F38" s="204">
        <v>14.815047291487531</v>
      </c>
      <c r="G38" s="204">
        <v>12.67540842648323</v>
      </c>
      <c r="H38" s="204">
        <v>10.79501289767842</v>
      </c>
      <c r="I38" s="204">
        <v>13.011006018916589</v>
      </c>
      <c r="J38" s="204">
        <v>13.59157351676698</v>
      </c>
      <c r="K38" s="204">
        <v>25.268013757523651</v>
      </c>
      <c r="L38" s="204">
        <v>29.279105760963031</v>
      </c>
      <c r="M38" s="204">
        <v>25.626311263972479</v>
      </c>
      <c r="N38" s="204">
        <v>15.55872742906277</v>
      </c>
      <c r="O38" s="204">
        <v>20.147549441100601</v>
      </c>
      <c r="P38" s="204">
        <v>12.34591573516767</v>
      </c>
      <c r="Q38" s="204">
        <v>13.92433361994841</v>
      </c>
      <c r="R38" s="204">
        <v>14.736199484092859</v>
      </c>
      <c r="S38" s="204">
        <v>13.842476354256229</v>
      </c>
      <c r="T38" s="204">
        <v>6.8913155631986243</v>
      </c>
      <c r="U38" s="204">
        <v>4.6304385210662078</v>
      </c>
      <c r="V38" s="204">
        <v>9.4815993121238176</v>
      </c>
      <c r="W38" s="204">
        <v>6.4348237317282884</v>
      </c>
      <c r="X38" s="204">
        <v>5.1289767841788469</v>
      </c>
      <c r="Y38" s="204">
        <v>2.530008598452278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3.7269131556319861</v>
      </c>
      <c r="H39" s="204">
        <v>5.2883920894239029</v>
      </c>
      <c r="I39" s="204">
        <v>4.834135855546001</v>
      </c>
      <c r="J39" s="204">
        <v>8.4033533963886491</v>
      </c>
      <c r="K39" s="204">
        <v>8.3384350816852955</v>
      </c>
      <c r="L39" s="204">
        <v>11.1877901977644</v>
      </c>
      <c r="M39" s="204">
        <v>10.88727429062769</v>
      </c>
      <c r="N39" s="204">
        <v>11.55021496130697</v>
      </c>
      <c r="O39" s="204">
        <v>5.0896818572656919</v>
      </c>
      <c r="P39" s="204">
        <v>3.351590713671539</v>
      </c>
      <c r="Q39" s="204">
        <v>2.8263972484952711</v>
      </c>
      <c r="R39" s="204">
        <v>3.0490971625107481</v>
      </c>
      <c r="S39" s="204">
        <v>2.6986242476354261</v>
      </c>
      <c r="T39" s="204">
        <v>2.036715391229579</v>
      </c>
      <c r="U39" s="204">
        <v>2.6347377472055031</v>
      </c>
      <c r="V39" s="204">
        <v>1.9398968185726571</v>
      </c>
      <c r="W39" s="204">
        <v>1.8889939810834051</v>
      </c>
      <c r="X39" s="204">
        <v>2.1604471195184871</v>
      </c>
      <c r="Y39" s="204">
        <v>1.921840068787618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343.95958727429058</v>
      </c>
      <c r="C40" s="204">
        <f t="shared" si="9"/>
        <v>330.48151332760102</v>
      </c>
      <c r="D40" s="204">
        <f t="shared" si="9"/>
        <v>323.6242476354256</v>
      </c>
      <c r="E40" s="204">
        <f t="shared" si="9"/>
        <v>326.91315563198623</v>
      </c>
      <c r="F40" s="204">
        <f t="shared" si="9"/>
        <v>304.70765262252792</v>
      </c>
      <c r="G40" s="204">
        <f t="shared" si="9"/>
        <v>382.44918314703352</v>
      </c>
      <c r="H40" s="204">
        <f t="shared" si="9"/>
        <v>348.90859845227862</v>
      </c>
      <c r="I40" s="204">
        <f t="shared" si="9"/>
        <v>346.78968185726569</v>
      </c>
      <c r="J40" s="204">
        <f t="shared" si="9"/>
        <v>372.31092003439369</v>
      </c>
      <c r="K40" s="204">
        <f t="shared" si="9"/>
        <v>390.73877901977647</v>
      </c>
      <c r="L40" s="204">
        <f t="shared" si="9"/>
        <v>394.47437661220982</v>
      </c>
      <c r="M40" s="204">
        <f t="shared" si="9"/>
        <v>396.77050730868439</v>
      </c>
      <c r="N40" s="204">
        <f t="shared" si="9"/>
        <v>401.93705932932068</v>
      </c>
      <c r="O40" s="204">
        <f t="shared" si="9"/>
        <v>391.91341358555462</v>
      </c>
      <c r="P40" s="204">
        <f t="shared" si="9"/>
        <v>395.83327601031812</v>
      </c>
      <c r="Q40" s="204">
        <f t="shared" si="9"/>
        <v>398.48220120378329</v>
      </c>
      <c r="R40" s="204">
        <f t="shared" si="9"/>
        <v>445.0632846087704</v>
      </c>
      <c r="S40" s="204">
        <f t="shared" si="9"/>
        <v>456.46354256233877</v>
      </c>
      <c r="T40" s="204">
        <f t="shared" si="9"/>
        <v>440.01289767841791</v>
      </c>
      <c r="U40" s="204">
        <f t="shared" si="9"/>
        <v>466.77240857994161</v>
      </c>
      <c r="V40" s="204">
        <f t="shared" si="9"/>
        <v>448.41685001405978</v>
      </c>
      <c r="W40" s="204">
        <f t="shared" si="9"/>
        <v>494.77957942155302</v>
      </c>
      <c r="X40" s="204">
        <f t="shared" si="9"/>
        <v>407.80464642276849</v>
      </c>
      <c r="Y40" s="204">
        <f t="shared" si="9"/>
        <v>379.54318689197208</v>
      </c>
      <c r="DA40" s="71"/>
    </row>
    <row r="41" spans="1:105" ht="12" customHeight="1" x14ac:dyDescent="0.25">
      <c r="A41" s="18" t="s">
        <v>73</v>
      </c>
      <c r="B41" s="204">
        <v>343.95958727429058</v>
      </c>
      <c r="C41" s="204">
        <v>330.48151332760102</v>
      </c>
      <c r="D41" s="204">
        <v>323.6242476354256</v>
      </c>
      <c r="E41" s="204">
        <v>326.91315563198623</v>
      </c>
      <c r="F41" s="204">
        <v>304.70765262252792</v>
      </c>
      <c r="G41" s="204">
        <v>382.44918314703352</v>
      </c>
      <c r="H41" s="204">
        <v>348.90859845227862</v>
      </c>
      <c r="I41" s="204">
        <v>346.78968185726569</v>
      </c>
      <c r="J41" s="204">
        <v>372.31092003439369</v>
      </c>
      <c r="K41" s="204">
        <v>390.73877901977647</v>
      </c>
      <c r="L41" s="204">
        <v>394.47437661220982</v>
      </c>
      <c r="M41" s="204">
        <v>396.77050730868439</v>
      </c>
      <c r="N41" s="204">
        <v>401.93705932932068</v>
      </c>
      <c r="O41" s="204">
        <v>391.91341358555462</v>
      </c>
      <c r="P41" s="204">
        <v>395.83327601031812</v>
      </c>
      <c r="Q41" s="204">
        <v>398.48220120378329</v>
      </c>
      <c r="R41" s="204">
        <v>445.0632846087704</v>
      </c>
      <c r="S41" s="204">
        <v>456.46354256233877</v>
      </c>
      <c r="T41" s="204">
        <v>440.01289767841791</v>
      </c>
      <c r="U41" s="204">
        <v>466.77240857994161</v>
      </c>
      <c r="V41" s="204">
        <v>448.41685001405978</v>
      </c>
      <c r="W41" s="204">
        <v>494.77957942155302</v>
      </c>
      <c r="X41" s="204">
        <v>407.80464642276849</v>
      </c>
      <c r="Y41" s="204">
        <v>379.54318689197208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108.02992261392949</v>
      </c>
      <c r="C43" s="204">
        <f t="shared" si="10"/>
        <v>85.936801375752367</v>
      </c>
      <c r="D43" s="204">
        <f t="shared" si="10"/>
        <v>105.52218400687872</v>
      </c>
      <c r="E43" s="204">
        <f t="shared" si="10"/>
        <v>158.30705073086841</v>
      </c>
      <c r="F43" s="204">
        <f t="shared" si="10"/>
        <v>175.5516766981944</v>
      </c>
      <c r="G43" s="204">
        <f t="shared" si="10"/>
        <v>121.0285066740276</v>
      </c>
      <c r="H43" s="204">
        <f t="shared" si="10"/>
        <v>109.21870624865683</v>
      </c>
      <c r="I43" s="204">
        <f t="shared" si="10"/>
        <v>113.12031919267011</v>
      </c>
      <c r="J43" s="204">
        <f t="shared" si="10"/>
        <v>112.66824893057688</v>
      </c>
      <c r="K43" s="204">
        <f t="shared" si="10"/>
        <v>100.66282996378933</v>
      </c>
      <c r="L43" s="204">
        <f t="shared" si="10"/>
        <v>137.72616857194922</v>
      </c>
      <c r="M43" s="204">
        <f t="shared" si="10"/>
        <v>127.80425541329495</v>
      </c>
      <c r="N43" s="204">
        <f t="shared" si="10"/>
        <v>138.27308683939154</v>
      </c>
      <c r="O43" s="204">
        <f t="shared" si="10"/>
        <v>114.27034112972041</v>
      </c>
      <c r="P43" s="204">
        <f t="shared" si="10"/>
        <v>108.75868777241718</v>
      </c>
      <c r="Q43" s="204">
        <f t="shared" si="10"/>
        <v>106.78696167936742</v>
      </c>
      <c r="R43" s="204">
        <f t="shared" si="10"/>
        <v>119.84887483578578</v>
      </c>
      <c r="S43" s="204">
        <f t="shared" si="10"/>
        <v>123.74838437380205</v>
      </c>
      <c r="T43" s="204">
        <f t="shared" si="10"/>
        <v>116.25695964496772</v>
      </c>
      <c r="U43" s="204">
        <f t="shared" si="10"/>
        <v>114.90221639759922</v>
      </c>
      <c r="V43" s="204">
        <f t="shared" si="10"/>
        <v>112.7828611583884</v>
      </c>
      <c r="W43" s="204">
        <f t="shared" si="10"/>
        <v>121.01381067493483</v>
      </c>
      <c r="X43" s="204">
        <f t="shared" si="10"/>
        <v>134.45914067458355</v>
      </c>
      <c r="Y43" s="204">
        <f t="shared" si="10"/>
        <v>124.98440980078705</v>
      </c>
      <c r="DA43" s="71"/>
    </row>
    <row r="44" spans="1:105" ht="12" customHeight="1" x14ac:dyDescent="0.25">
      <c r="A44" s="18" t="s">
        <v>38</v>
      </c>
      <c r="B44" s="204">
        <v>99.47927773000859</v>
      </c>
      <c r="C44" s="204">
        <v>78.843078245915734</v>
      </c>
      <c r="D44" s="204">
        <v>101.5095442820292</v>
      </c>
      <c r="E44" s="204">
        <v>153.84067067927771</v>
      </c>
      <c r="F44" s="204">
        <v>171.8973344797937</v>
      </c>
      <c r="G44" s="204">
        <v>113.8003439380911</v>
      </c>
      <c r="H44" s="204">
        <v>102.46801375752359</v>
      </c>
      <c r="I44" s="204">
        <v>104.9752364574376</v>
      </c>
      <c r="J44" s="204">
        <v>106.70748065348241</v>
      </c>
      <c r="K44" s="204">
        <v>94.13774720550299</v>
      </c>
      <c r="L44" s="204">
        <v>129.2416165090284</v>
      </c>
      <c r="M44" s="204">
        <v>119.3540842648323</v>
      </c>
      <c r="N44" s="204">
        <v>128.7763542562339</v>
      </c>
      <c r="O44" s="204">
        <v>103.75907136715389</v>
      </c>
      <c r="P44" s="204">
        <v>96.393207222699914</v>
      </c>
      <c r="Q44" s="204">
        <v>93.830008598452281</v>
      </c>
      <c r="R44" s="204">
        <v>106.0363714531384</v>
      </c>
      <c r="S44" s="204">
        <v>104.7480653482373</v>
      </c>
      <c r="T44" s="204">
        <v>108.2638865004299</v>
      </c>
      <c r="U44" s="204">
        <v>103.88521066208079</v>
      </c>
      <c r="V44" s="204">
        <v>104.99329320722271</v>
      </c>
      <c r="W44" s="204">
        <v>106.9912295786758</v>
      </c>
      <c r="X44" s="204">
        <v>121.44342218400691</v>
      </c>
      <c r="Y44" s="204">
        <v>110.3064488392089</v>
      </c>
      <c r="DA44" s="71" t="s">
        <v>962</v>
      </c>
    </row>
    <row r="45" spans="1:105" ht="12" customHeight="1" x14ac:dyDescent="0.25">
      <c r="A45" s="18" t="s">
        <v>74</v>
      </c>
      <c r="B45" s="204">
        <v>8.5506448839208939</v>
      </c>
      <c r="C45" s="204">
        <v>7.0937231298366292</v>
      </c>
      <c r="D45" s="204">
        <v>4.0126397248495271</v>
      </c>
      <c r="E45" s="204">
        <v>4.4663800515907139</v>
      </c>
      <c r="F45" s="204">
        <v>3.654342218400688</v>
      </c>
      <c r="G45" s="204">
        <v>6.8933791917454856</v>
      </c>
      <c r="H45" s="204">
        <v>6.4354256233877889</v>
      </c>
      <c r="I45" s="204">
        <v>7.8017196904557169</v>
      </c>
      <c r="J45" s="204">
        <v>5.7957867583834908</v>
      </c>
      <c r="K45" s="204">
        <v>6.2460017196904554</v>
      </c>
      <c r="L45" s="204">
        <v>8.1961306964746345</v>
      </c>
      <c r="M45" s="204">
        <v>8.0319862424763535</v>
      </c>
      <c r="N45" s="204">
        <v>9.0187446259673258</v>
      </c>
      <c r="O45" s="204">
        <v>9.9957867583834901</v>
      </c>
      <c r="P45" s="204">
        <v>11.6323301805675</v>
      </c>
      <c r="Q45" s="204">
        <v>12.42854686156492</v>
      </c>
      <c r="R45" s="204">
        <v>13.14505588993981</v>
      </c>
      <c r="S45" s="204">
        <v>18.159501289767839</v>
      </c>
      <c r="T45" s="204">
        <v>6.923129836629407</v>
      </c>
      <c r="U45" s="204">
        <v>10.033352383085001</v>
      </c>
      <c r="V45" s="204">
        <v>6.7488421613485938</v>
      </c>
      <c r="W45" s="204">
        <v>12.796344912066891</v>
      </c>
      <c r="X45" s="204">
        <v>11.689592614204789</v>
      </c>
      <c r="Y45" s="204">
        <v>13.185531938638279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1.805674978503869E-3</v>
      </c>
      <c r="R46" s="204">
        <v>1.805674978503869E-3</v>
      </c>
      <c r="S46" s="204">
        <v>1.805674978503869E-3</v>
      </c>
      <c r="T46" s="204">
        <v>1.805674978503869E-3</v>
      </c>
      <c r="U46" s="204">
        <v>1.805674978503869E-3</v>
      </c>
      <c r="V46" s="204">
        <v>1.805674978503869E-3</v>
      </c>
      <c r="W46" s="204">
        <v>8.5984522785898529E-4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0.33478354419101319</v>
      </c>
      <c r="H49" s="204">
        <v>0.31526686774545443</v>
      </c>
      <c r="I49" s="204">
        <v>0.34336304477678681</v>
      </c>
      <c r="J49" s="204">
        <v>0.16498151871098471</v>
      </c>
      <c r="K49" s="204">
        <v>0.27908103859588579</v>
      </c>
      <c r="L49" s="204">
        <v>0.28842136644618971</v>
      </c>
      <c r="M49" s="204">
        <v>0.41818490598631303</v>
      </c>
      <c r="N49" s="204">
        <v>0.47798795719031772</v>
      </c>
      <c r="O49" s="204">
        <v>0.51548300418302684</v>
      </c>
      <c r="P49" s="204">
        <v>0.73315036914976328</v>
      </c>
      <c r="Q49" s="204">
        <v>0.52660054437171377</v>
      </c>
      <c r="R49" s="204">
        <v>0.66564181772907127</v>
      </c>
      <c r="S49" s="204">
        <v>0.83901206081841317</v>
      </c>
      <c r="T49" s="204">
        <v>1.0681376329299179</v>
      </c>
      <c r="U49" s="204">
        <v>0.98184767745492041</v>
      </c>
      <c r="V49" s="204">
        <v>1.038920114838606</v>
      </c>
      <c r="W49" s="204">
        <v>1.2253763389642831</v>
      </c>
      <c r="X49" s="204">
        <v>1.3261258763718731</v>
      </c>
      <c r="Y49" s="204">
        <v>1.4924290229398789</v>
      </c>
      <c r="DA49" s="71" t="s">
        <v>967</v>
      </c>
    </row>
    <row r="50" spans="1:105" ht="12" customHeight="1" x14ac:dyDescent="0.25">
      <c r="A50" s="14" t="s">
        <v>39</v>
      </c>
      <c r="B50" s="204">
        <v>36.853912295786763</v>
      </c>
      <c r="C50" s="204">
        <v>35.277558039552879</v>
      </c>
      <c r="D50" s="204">
        <v>38.931900257953558</v>
      </c>
      <c r="E50" s="204">
        <v>44.282029234737742</v>
      </c>
      <c r="F50" s="204">
        <v>33.963886500429922</v>
      </c>
      <c r="G50" s="204">
        <v>35.862252794496989</v>
      </c>
      <c r="H50" s="204">
        <v>48.216337059329312</v>
      </c>
      <c r="I50" s="204">
        <v>41.89045571797076</v>
      </c>
      <c r="J50" s="204">
        <v>39.518486672398957</v>
      </c>
      <c r="K50" s="204">
        <v>53.877300085984523</v>
      </c>
      <c r="L50" s="204">
        <v>64.460361134995694</v>
      </c>
      <c r="M50" s="204">
        <v>66.309544282029222</v>
      </c>
      <c r="N50" s="204">
        <v>72.973774720550296</v>
      </c>
      <c r="O50" s="204">
        <v>78.748237317282886</v>
      </c>
      <c r="P50" s="204">
        <v>74.151160791057606</v>
      </c>
      <c r="Q50" s="204">
        <v>63.229922613929489</v>
      </c>
      <c r="R50" s="204">
        <v>63.028632846087703</v>
      </c>
      <c r="S50" s="204">
        <v>63.937489251934643</v>
      </c>
      <c r="T50" s="204">
        <v>62.232932072226987</v>
      </c>
      <c r="U50" s="204">
        <v>62.844282029234733</v>
      </c>
      <c r="V50" s="204">
        <v>55.361220980223557</v>
      </c>
      <c r="W50" s="204">
        <v>56.042648323301798</v>
      </c>
      <c r="X50" s="204">
        <v>63.296130696474627</v>
      </c>
      <c r="Y50" s="204">
        <v>70.023731728288908</v>
      </c>
      <c r="DA50" s="71" t="s">
        <v>968</v>
      </c>
    </row>
    <row r="51" spans="1:105" ht="12" customHeight="1" x14ac:dyDescent="0.25">
      <c r="A51" s="21" t="s">
        <v>40</v>
      </c>
      <c r="B51" s="207">
        <v>265.09028374892517</v>
      </c>
      <c r="C51" s="207">
        <v>279.62166809974201</v>
      </c>
      <c r="D51" s="207">
        <v>286.93035253654341</v>
      </c>
      <c r="E51" s="207">
        <v>288.9079965606191</v>
      </c>
      <c r="F51" s="207">
        <v>304.38521066208079</v>
      </c>
      <c r="G51" s="207">
        <v>308.2906276870163</v>
      </c>
      <c r="H51" s="207">
        <v>318.08804815133271</v>
      </c>
      <c r="I51" s="207">
        <v>331.75795356835772</v>
      </c>
      <c r="J51" s="207">
        <v>330.88022355975932</v>
      </c>
      <c r="K51" s="207">
        <v>332.49019776440241</v>
      </c>
      <c r="L51" s="207">
        <v>360.62364574376608</v>
      </c>
      <c r="M51" s="207">
        <v>360.71582115219258</v>
      </c>
      <c r="N51" s="207">
        <v>369.6050730868443</v>
      </c>
      <c r="O51" s="207">
        <v>366.43903697334468</v>
      </c>
      <c r="P51" s="207">
        <v>380.98426483233021</v>
      </c>
      <c r="Q51" s="207">
        <v>389.19071367153907</v>
      </c>
      <c r="R51" s="207">
        <v>412.86698194325021</v>
      </c>
      <c r="S51" s="207">
        <v>407.7269991401547</v>
      </c>
      <c r="T51" s="207">
        <v>408.68478073946687</v>
      </c>
      <c r="U51" s="207">
        <v>428.55993121238168</v>
      </c>
      <c r="V51" s="207">
        <v>397.22098022355982</v>
      </c>
      <c r="W51" s="207">
        <v>419.74806534823728</v>
      </c>
      <c r="X51" s="207">
        <v>402.07867583834911</v>
      </c>
      <c r="Y51" s="207">
        <v>366.75520206362847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817.43439380911445</v>
      </c>
      <c r="C52" s="284">
        <f t="shared" si="11"/>
        <v>805.11848667239906</v>
      </c>
      <c r="D52" s="284">
        <f t="shared" si="11"/>
        <v>823.65563198624238</v>
      </c>
      <c r="E52" s="284">
        <f t="shared" si="11"/>
        <v>890.07420464316419</v>
      </c>
      <c r="F52" s="284">
        <f t="shared" si="11"/>
        <v>886.27480653482314</v>
      </c>
      <c r="G52" s="284">
        <f t="shared" si="11"/>
        <v>898.81973625270348</v>
      </c>
      <c r="H52" s="284">
        <f t="shared" si="11"/>
        <v>864.7819908574271</v>
      </c>
      <c r="I52" s="284">
        <f t="shared" si="11"/>
        <v>870.34413690548138</v>
      </c>
      <c r="J52" s="284">
        <f t="shared" si="11"/>
        <v>894.29086286006918</v>
      </c>
      <c r="K52" s="284">
        <f t="shared" si="11"/>
        <v>927.51201311082286</v>
      </c>
      <c r="L52" s="284">
        <f t="shared" si="11"/>
        <v>1015.5297799219056</v>
      </c>
      <c r="M52" s="284">
        <f t="shared" si="11"/>
        <v>1003.8923035646278</v>
      </c>
      <c r="N52" s="284">
        <f t="shared" si="11"/>
        <v>1027.7354256184112</v>
      </c>
      <c r="O52" s="284">
        <f t="shared" si="11"/>
        <v>993.6085182578372</v>
      </c>
      <c r="P52" s="284">
        <f t="shared" si="11"/>
        <v>996.7786361817034</v>
      </c>
      <c r="Q52" s="284">
        <f t="shared" si="11"/>
        <v>995.3031267696507</v>
      </c>
      <c r="R52" s="284">
        <f t="shared" si="11"/>
        <v>1077.4113855838509</v>
      </c>
      <c r="S52" s="284">
        <f t="shared" si="11"/>
        <v>1095.4776191115495</v>
      </c>
      <c r="T52" s="284">
        <f t="shared" si="11"/>
        <v>1062.0539501866706</v>
      </c>
      <c r="U52" s="284">
        <f t="shared" si="11"/>
        <v>1089.1682621228547</v>
      </c>
      <c r="V52" s="284">
        <f t="shared" si="11"/>
        <v>1038.8053001664293</v>
      </c>
      <c r="W52" s="284">
        <f t="shared" si="11"/>
        <v>1110.3894348084402</v>
      </c>
      <c r="X52" s="284">
        <f t="shared" si="11"/>
        <v>1031.5378197714708</v>
      </c>
      <c r="Y52" s="284">
        <f t="shared" si="11"/>
        <v>957.07213667556209</v>
      </c>
      <c r="DA52" s="118"/>
    </row>
    <row r="53" spans="1:105" ht="12" customHeight="1" x14ac:dyDescent="0.25">
      <c r="A53" s="51" t="s">
        <v>48</v>
      </c>
      <c r="B53" s="237">
        <f>CHI_fec!B5-B58</f>
        <v>428.71987891226649</v>
      </c>
      <c r="C53" s="237">
        <f>CHI_fec!C5-C58</f>
        <v>409.73868791027155</v>
      </c>
      <c r="D53" s="237">
        <f>CHI_fec!D5-D58</f>
        <v>442.02664580993167</v>
      </c>
      <c r="E53" s="237">
        <f>CHI_fec!E5-E58</f>
        <v>472.99643530515573</v>
      </c>
      <c r="F53" s="237">
        <f>CHI_fec!F5-F58</f>
        <v>492.68061042036675</v>
      </c>
      <c r="G53" s="237">
        <f>CHI_fec!G5-G58</f>
        <v>489.15802526075004</v>
      </c>
      <c r="H53" s="237">
        <f>CHI_fec!H5-H58</f>
        <v>471.76453974737979</v>
      </c>
      <c r="I53" s="237">
        <f>CHI_fec!I5-I58</f>
        <v>491.1626213486536</v>
      </c>
      <c r="J53" s="237">
        <f>CHI_fec!J5-J58</f>
        <v>554.01936003582455</v>
      </c>
      <c r="K53" s="237">
        <f>CHI_fec!K5-K58</f>
        <v>489.63933695696915</v>
      </c>
      <c r="L53" s="237">
        <f>CHI_fec!L5-L58</f>
        <v>655.02429250848695</v>
      </c>
      <c r="M53" s="237">
        <f>CHI_fec!M5-M58</f>
        <v>650.01956221479213</v>
      </c>
      <c r="N53" s="237">
        <f>CHI_fec!N5-N58</f>
        <v>584.00053090431152</v>
      </c>
      <c r="O53" s="237">
        <f>CHI_fec!O5-O58</f>
        <v>607.19700806242508</v>
      </c>
      <c r="P53" s="237">
        <f>CHI_fec!P5-P58</f>
        <v>602.42418042785675</v>
      </c>
      <c r="Q53" s="237">
        <f>CHI_fec!Q5-Q58</f>
        <v>663.52639790745752</v>
      </c>
      <c r="R53" s="237">
        <f>CHI_fec!R5-R58</f>
        <v>771.61876571962307</v>
      </c>
      <c r="S53" s="237">
        <f>CHI_fec!S5-S58</f>
        <v>761.96831397620531</v>
      </c>
      <c r="T53" s="237">
        <f>CHI_fec!T5-T58</f>
        <v>707.94037737912868</v>
      </c>
      <c r="U53" s="237">
        <f>CHI_fec!U5-U58</f>
        <v>726.85177776394789</v>
      </c>
      <c r="V53" s="237">
        <f>CHI_fec!V5-V58</f>
        <v>679.94256393962291</v>
      </c>
      <c r="W53" s="237">
        <f>CHI_fec!W5-W58</f>
        <v>788.89405737378706</v>
      </c>
      <c r="X53" s="237">
        <f>CHI_fec!X5-X58</f>
        <v>750.04126027809662</v>
      </c>
      <c r="Y53" s="237">
        <f>CHI_fec!Y5-Y58</f>
        <v>557.74126774119759</v>
      </c>
      <c r="DA53" s="83"/>
    </row>
    <row r="54" spans="1:105" ht="12" customHeight="1" x14ac:dyDescent="0.25">
      <c r="A54" s="99" t="s">
        <v>49</v>
      </c>
      <c r="B54" s="238">
        <f>CHI_fec!B61</f>
        <v>320.59012609571948</v>
      </c>
      <c r="C54" s="238">
        <f>CHI_fec!C61</f>
        <v>333.56765778527478</v>
      </c>
      <c r="D54" s="238">
        <f>CHI_fec!D61</f>
        <v>318.09607708809432</v>
      </c>
      <c r="E54" s="238">
        <f>CHI_fec!E61</f>
        <v>348.84140341359472</v>
      </c>
      <c r="F54" s="238">
        <f>CHI_fec!F61</f>
        <v>331.36646110895629</v>
      </c>
      <c r="G54" s="238">
        <f>CHI_fec!G61</f>
        <v>327.96392213930523</v>
      </c>
      <c r="H54" s="238">
        <f>CHI_fec!H61</f>
        <v>311.6093569892663</v>
      </c>
      <c r="I54" s="238">
        <f>CHI_fec!I61</f>
        <v>284.18674590203528</v>
      </c>
      <c r="J54" s="238">
        <f>CHI_fec!J61</f>
        <v>261.77641931761929</v>
      </c>
      <c r="K54" s="238">
        <f>CHI_fec!K61</f>
        <v>342.0291403760823</v>
      </c>
      <c r="L54" s="238">
        <f>CHI_fec!L61</f>
        <v>261.9329782742571</v>
      </c>
      <c r="M54" s="238">
        <f>CHI_fec!M61</f>
        <v>255.01540969787649</v>
      </c>
      <c r="N54" s="238">
        <f>CHI_fec!N61</f>
        <v>342.27790376114137</v>
      </c>
      <c r="O54" s="238">
        <f>CHI_fec!O61</f>
        <v>282.96018698914492</v>
      </c>
      <c r="P54" s="238">
        <f>CHI_fec!P61</f>
        <v>297.25404493890449</v>
      </c>
      <c r="Q54" s="238">
        <f>CHI_fec!Q61</f>
        <v>230.16929597789019</v>
      </c>
      <c r="R54" s="238">
        <f>CHI_fec!R61</f>
        <v>143.13378734297069</v>
      </c>
      <c r="S54" s="238">
        <f>CHI_fec!S61</f>
        <v>160.78311807123791</v>
      </c>
      <c r="T54" s="238">
        <f>CHI_fec!T61</f>
        <v>192.36952007036791</v>
      </c>
      <c r="U54" s="238">
        <f>CHI_fec!U61</f>
        <v>201.33196157300819</v>
      </c>
      <c r="V54" s="238">
        <f>CHI_fec!V61</f>
        <v>192.01693513766929</v>
      </c>
      <c r="W54" s="238">
        <f>CHI_fec!W61</f>
        <v>199.24688216380201</v>
      </c>
      <c r="X54" s="238">
        <f>CHI_fec!X61</f>
        <v>165.92619549222781</v>
      </c>
      <c r="Y54" s="238">
        <f>CHI_fec!Y61</f>
        <v>275.54195436386101</v>
      </c>
      <c r="DA54" s="94"/>
    </row>
    <row r="55" spans="1:105" ht="12" customHeight="1" x14ac:dyDescent="0.25">
      <c r="A55" s="52" t="s">
        <v>50</v>
      </c>
      <c r="B55" s="239">
        <f>CHI_fec!B110</f>
        <v>68.124388801128475</v>
      </c>
      <c r="C55" s="239">
        <f>CHI_fec!C110</f>
        <v>61.812140976852817</v>
      </c>
      <c r="D55" s="239">
        <f>CHI_fec!D110</f>
        <v>63.532909088216329</v>
      </c>
      <c r="E55" s="239">
        <f>CHI_fec!E110</f>
        <v>68.236365924413803</v>
      </c>
      <c r="F55" s="239">
        <f>CHI_fec!F110</f>
        <v>62.227735005500143</v>
      </c>
      <c r="G55" s="239">
        <f>CHI_fec!G110</f>
        <v>81.697788852648301</v>
      </c>
      <c r="H55" s="239">
        <f>CHI_fec!H110</f>
        <v>81.408094120781044</v>
      </c>
      <c r="I55" s="239">
        <f>CHI_fec!I110</f>
        <v>94.994769654792506</v>
      </c>
      <c r="J55" s="239">
        <f>CHI_fec!J110</f>
        <v>78.495083506625377</v>
      </c>
      <c r="K55" s="239">
        <f>CHI_fec!K110</f>
        <v>95.843535777771422</v>
      </c>
      <c r="L55" s="239">
        <f>CHI_fec!L110</f>
        <v>98.572509139161625</v>
      </c>
      <c r="M55" s="239">
        <f>CHI_fec!M110</f>
        <v>98.857331651959143</v>
      </c>
      <c r="N55" s="239">
        <f>CHI_fec!N110</f>
        <v>101.45699095295829</v>
      </c>
      <c r="O55" s="239">
        <f>CHI_fec!O110</f>
        <v>103.4513232062673</v>
      </c>
      <c r="P55" s="239">
        <f>CHI_fec!P110</f>
        <v>97.100410814942194</v>
      </c>
      <c r="Q55" s="239">
        <f>CHI_fec!Q110</f>
        <v>101.60743288430299</v>
      </c>
      <c r="R55" s="239">
        <f>CHI_fec!R110</f>
        <v>162.6588325212573</v>
      </c>
      <c r="S55" s="239">
        <f>CHI_fec!S110</f>
        <v>172.72618706410631</v>
      </c>
      <c r="T55" s="239">
        <f>CHI_fec!T110</f>
        <v>161.744052737174</v>
      </c>
      <c r="U55" s="239">
        <f>CHI_fec!U110</f>
        <v>160.9845227858986</v>
      </c>
      <c r="V55" s="239">
        <f>CHI_fec!V110</f>
        <v>166.84580108913721</v>
      </c>
      <c r="W55" s="239">
        <f>CHI_fec!W110</f>
        <v>122.24849527085129</v>
      </c>
      <c r="X55" s="239">
        <f>CHI_fec!X110</f>
        <v>115.5703640011464</v>
      </c>
      <c r="Y55" s="239">
        <f>CHI_fec!Y110</f>
        <v>123.78891457050349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1014.998923642823</v>
      </c>
      <c r="C58" s="210">
        <v>1003.44606970388</v>
      </c>
      <c r="D58" s="210">
        <v>1007.506891582481</v>
      </c>
      <c r="E58" s="210">
        <v>1038.848341066064</v>
      </c>
      <c r="F58" s="210">
        <v>1154.9607653904479</v>
      </c>
      <c r="G58" s="210">
        <v>935.78022364304979</v>
      </c>
      <c r="H58" s="210">
        <v>1195.73851352921</v>
      </c>
      <c r="I58" s="210">
        <v>1189.819871076779</v>
      </c>
      <c r="J58" s="210">
        <v>1186.686884586692</v>
      </c>
      <c r="K58" s="210">
        <v>1258.407502955376</v>
      </c>
      <c r="L58" s="210">
        <v>1251.44657437774</v>
      </c>
      <c r="M58" s="210">
        <v>1130.2849071803921</v>
      </c>
      <c r="N58" s="210">
        <v>1341.970293434754</v>
      </c>
      <c r="O58" s="210">
        <v>1332.861515949118</v>
      </c>
      <c r="P58" s="210">
        <v>1372.0893248235709</v>
      </c>
      <c r="Q58" s="210">
        <v>1328.261978234962</v>
      </c>
      <c r="R58" s="210">
        <v>1350.1357729283729</v>
      </c>
      <c r="S58" s="210">
        <v>1179.524527670723</v>
      </c>
      <c r="T58" s="210">
        <v>1312.380219654671</v>
      </c>
      <c r="U58" s="210">
        <v>1578.107452113604</v>
      </c>
      <c r="V58" s="210">
        <v>1601.618448891563</v>
      </c>
      <c r="W58" s="210">
        <v>1643.229668093921</v>
      </c>
      <c r="X58" s="210">
        <v>1321.295760786199</v>
      </c>
      <c r="Y58" s="210">
        <v>1256.4649934454651</v>
      </c>
      <c r="DA58" s="109" t="s">
        <v>971</v>
      </c>
    </row>
    <row r="59" spans="1:105" ht="12" customHeight="1" x14ac:dyDescent="0.25">
      <c r="A59" s="24" t="s">
        <v>28</v>
      </c>
      <c r="B59" s="213">
        <v>10.25356835769561</v>
      </c>
      <c r="C59" s="213">
        <v>11.63748925193465</v>
      </c>
      <c r="D59" s="213">
        <v>15.73602751504729</v>
      </c>
      <c r="E59" s="213">
        <v>14.349269131556319</v>
      </c>
      <c r="F59" s="213">
        <v>14.38976784178848</v>
      </c>
      <c r="G59" s="213">
        <v>11.83886500429923</v>
      </c>
      <c r="H59" s="213">
        <v>13.236801375752369</v>
      </c>
      <c r="I59" s="213">
        <v>12.657609630266551</v>
      </c>
      <c r="J59" s="213">
        <v>15.88263112639725</v>
      </c>
      <c r="K59" s="213">
        <v>14.29621668099742</v>
      </c>
      <c r="L59" s="213">
        <v>14.45434221840069</v>
      </c>
      <c r="M59" s="213">
        <v>17.81306964746345</v>
      </c>
      <c r="N59" s="213">
        <v>17.079965606190878</v>
      </c>
      <c r="O59" s="213">
        <v>18.385124677558039</v>
      </c>
      <c r="P59" s="213">
        <v>16.606706792777299</v>
      </c>
      <c r="Q59" s="213">
        <v>19.48306104901118</v>
      </c>
      <c r="R59" s="213">
        <v>12.583576956147891</v>
      </c>
      <c r="S59" s="213">
        <v>35.598796216681002</v>
      </c>
      <c r="T59" s="213">
        <v>22.982889079965609</v>
      </c>
      <c r="U59" s="213">
        <v>21.414789337919171</v>
      </c>
      <c r="V59" s="213">
        <v>21.465950128976779</v>
      </c>
      <c r="W59" s="213">
        <v>37.273688736027523</v>
      </c>
      <c r="X59" s="213">
        <v>24.01306964746345</v>
      </c>
      <c r="Y59" s="213">
        <v>19.42055030094583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687.6774275121262</v>
      </c>
      <c r="C60" s="204">
        <f t="shared" si="12"/>
        <v>754.27633625590101</v>
      </c>
      <c r="D60" s="204">
        <f t="shared" si="12"/>
        <v>744.90929914911885</v>
      </c>
      <c r="E60" s="204">
        <f t="shared" si="12"/>
        <v>747.34945886486071</v>
      </c>
      <c r="F60" s="204">
        <f t="shared" si="12"/>
        <v>841.495331168608</v>
      </c>
      <c r="G60" s="204">
        <f t="shared" si="12"/>
        <v>607.86895967056489</v>
      </c>
      <c r="H60" s="204">
        <f t="shared" si="12"/>
        <v>861.65502255758429</v>
      </c>
      <c r="I60" s="204">
        <f t="shared" si="12"/>
        <v>889.71548586611652</v>
      </c>
      <c r="J60" s="204">
        <f t="shared" si="12"/>
        <v>847.31861287560002</v>
      </c>
      <c r="K60" s="204">
        <f t="shared" si="12"/>
        <v>903.993401493639</v>
      </c>
      <c r="L60" s="204">
        <f t="shared" si="12"/>
        <v>860.12645399940834</v>
      </c>
      <c r="M60" s="204">
        <f t="shared" si="12"/>
        <v>781.1757928209762</v>
      </c>
      <c r="N60" s="204">
        <f t="shared" si="12"/>
        <v>1009.4792358251234</v>
      </c>
      <c r="O60" s="204">
        <f t="shared" si="12"/>
        <v>1017.8002089843714</v>
      </c>
      <c r="P60" s="204">
        <f t="shared" si="12"/>
        <v>1010.8166679018168</v>
      </c>
      <c r="Q60" s="204">
        <f t="shared" si="12"/>
        <v>976.54581314467771</v>
      </c>
      <c r="R60" s="204">
        <f t="shared" si="12"/>
        <v>997.0125571072208</v>
      </c>
      <c r="S60" s="204">
        <f t="shared" si="12"/>
        <v>813.13665148843575</v>
      </c>
      <c r="T60" s="204">
        <f t="shared" si="12"/>
        <v>1013.0542523287899</v>
      </c>
      <c r="U60" s="204">
        <f t="shared" si="12"/>
        <v>1201.6145028444726</v>
      </c>
      <c r="V60" s="204">
        <f t="shared" si="12"/>
        <v>1241.5427825115112</v>
      </c>
      <c r="W60" s="204">
        <f t="shared" si="12"/>
        <v>1276.6491865805936</v>
      </c>
      <c r="X60" s="204">
        <f t="shared" si="12"/>
        <v>1003.8023815944537</v>
      </c>
      <c r="Y60" s="204">
        <f t="shared" si="12"/>
        <v>931.06138209550784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33.790283748925191</v>
      </c>
      <c r="O62" s="204">
        <v>19.618228718830611</v>
      </c>
      <c r="P62" s="204">
        <v>33.953310404127258</v>
      </c>
      <c r="Q62" s="204">
        <v>27.98177128116939</v>
      </c>
      <c r="R62" s="204">
        <v>17.318658641444539</v>
      </c>
      <c r="S62" s="204">
        <v>9.0030094582975053</v>
      </c>
      <c r="T62" s="204">
        <v>15.048409286328461</v>
      </c>
      <c r="U62" s="204">
        <v>16.11797076526225</v>
      </c>
      <c r="V62" s="204">
        <v>16.613671539122961</v>
      </c>
      <c r="W62" s="204">
        <v>15.90094582975064</v>
      </c>
      <c r="X62" s="204">
        <v>34.579019776440241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41.570634734826207</v>
      </c>
      <c r="C65" s="204">
        <v>44.999552077053238</v>
      </c>
      <c r="D65" s="204">
        <v>43.390210585060288</v>
      </c>
      <c r="E65" s="204">
        <v>46.938624814989737</v>
      </c>
      <c r="F65" s="204">
        <v>46.883723258031893</v>
      </c>
      <c r="G65" s="204">
        <v>54.995442903582969</v>
      </c>
      <c r="H65" s="204">
        <v>52.140835111324712</v>
      </c>
      <c r="I65" s="204">
        <v>35.105683630519081</v>
      </c>
      <c r="J65" s="204">
        <v>67.930908662358391</v>
      </c>
      <c r="K65" s="204">
        <v>138.2304608229598</v>
      </c>
      <c r="L65" s="204">
        <v>60.064459158479849</v>
      </c>
      <c r="M65" s="204">
        <v>74.697374936195658</v>
      </c>
      <c r="N65" s="204">
        <v>62.034093950660733</v>
      </c>
      <c r="O65" s="204">
        <v>82.138816035102295</v>
      </c>
      <c r="P65" s="204">
        <v>81.377029036812559</v>
      </c>
      <c r="Q65" s="204">
        <v>66.219329911659699</v>
      </c>
      <c r="R65" s="204">
        <v>83.391920821752208</v>
      </c>
      <c r="S65" s="204">
        <v>78.07801004389583</v>
      </c>
      <c r="T65" s="204">
        <v>72.069385604800246</v>
      </c>
      <c r="U65" s="204">
        <v>65.588363549546472</v>
      </c>
      <c r="V65" s="204">
        <v>61.877004351580268</v>
      </c>
      <c r="W65" s="204">
        <v>62.143597586611982</v>
      </c>
      <c r="X65" s="204">
        <v>46.292493374333361</v>
      </c>
      <c r="Y65" s="204">
        <v>57.236790521991161</v>
      </c>
      <c r="DA65" s="71" t="s">
        <v>977</v>
      </c>
    </row>
    <row r="66" spans="1:105" ht="12" customHeight="1" x14ac:dyDescent="0.25">
      <c r="A66" s="18" t="s">
        <v>83</v>
      </c>
      <c r="B66" s="204">
        <v>646.10679277730003</v>
      </c>
      <c r="C66" s="204">
        <v>709.27678417884772</v>
      </c>
      <c r="D66" s="204">
        <v>701.51908856405851</v>
      </c>
      <c r="E66" s="204">
        <v>700.41083404987103</v>
      </c>
      <c r="F66" s="204">
        <v>794.61160791057614</v>
      </c>
      <c r="G66" s="204">
        <v>552.87351676698188</v>
      </c>
      <c r="H66" s="204">
        <v>809.5141874462596</v>
      </c>
      <c r="I66" s="204">
        <v>854.6098022355975</v>
      </c>
      <c r="J66" s="204">
        <v>779.38770421324159</v>
      </c>
      <c r="K66" s="204">
        <v>765.7629406706792</v>
      </c>
      <c r="L66" s="204">
        <v>800.06199484092849</v>
      </c>
      <c r="M66" s="204">
        <v>706.47841788478058</v>
      </c>
      <c r="N66" s="204">
        <v>913.65485812553743</v>
      </c>
      <c r="O66" s="204">
        <v>916.04316423043849</v>
      </c>
      <c r="P66" s="204">
        <v>895.48632846087696</v>
      </c>
      <c r="Q66" s="204">
        <v>882.34471195184858</v>
      </c>
      <c r="R66" s="204">
        <v>896.30197764402408</v>
      </c>
      <c r="S66" s="204">
        <v>726.05563198624247</v>
      </c>
      <c r="T66" s="204">
        <v>925.93645743766115</v>
      </c>
      <c r="U66" s="204">
        <v>1119.908168529664</v>
      </c>
      <c r="V66" s="204">
        <v>1163.052106620808</v>
      </c>
      <c r="W66" s="204">
        <v>1198.604643164231</v>
      </c>
      <c r="X66" s="204">
        <v>922.93086844368008</v>
      </c>
      <c r="Y66" s="204">
        <v>873.82459157351673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317.06792777300092</v>
      </c>
      <c r="C67" s="204">
        <f t="shared" si="13"/>
        <v>237.5322441960447</v>
      </c>
      <c r="D67" s="204">
        <f t="shared" si="13"/>
        <v>246.86156491831471</v>
      </c>
      <c r="E67" s="204">
        <f t="shared" si="13"/>
        <v>277.14961306964739</v>
      </c>
      <c r="F67" s="204">
        <f t="shared" si="13"/>
        <v>299.07566638005159</v>
      </c>
      <c r="G67" s="204">
        <f t="shared" si="13"/>
        <v>316.07239896818572</v>
      </c>
      <c r="H67" s="204">
        <f t="shared" si="13"/>
        <v>320.8466895958727</v>
      </c>
      <c r="I67" s="204">
        <f t="shared" si="13"/>
        <v>287.44677558039552</v>
      </c>
      <c r="J67" s="204">
        <f t="shared" si="13"/>
        <v>323.48564058469469</v>
      </c>
      <c r="K67" s="204">
        <f t="shared" si="13"/>
        <v>340.11788478073942</v>
      </c>
      <c r="L67" s="204">
        <f t="shared" si="13"/>
        <v>376.86577815993121</v>
      </c>
      <c r="M67" s="204">
        <f t="shared" si="13"/>
        <v>331.29604471195182</v>
      </c>
      <c r="N67" s="204">
        <f t="shared" si="13"/>
        <v>315.41109200343942</v>
      </c>
      <c r="O67" s="204">
        <f t="shared" si="13"/>
        <v>296.67618228718828</v>
      </c>
      <c r="P67" s="204">
        <f t="shared" si="13"/>
        <v>344.66595012897682</v>
      </c>
      <c r="Q67" s="204">
        <f t="shared" si="13"/>
        <v>332.23310404127261</v>
      </c>
      <c r="R67" s="204">
        <f t="shared" si="13"/>
        <v>340.53963886500429</v>
      </c>
      <c r="S67" s="204">
        <f t="shared" si="13"/>
        <v>330.78907996560622</v>
      </c>
      <c r="T67" s="204">
        <f t="shared" si="13"/>
        <v>276.34307824591571</v>
      </c>
      <c r="U67" s="204">
        <f t="shared" si="13"/>
        <v>355.07815993121238</v>
      </c>
      <c r="V67" s="204">
        <f t="shared" si="13"/>
        <v>338.60971625107481</v>
      </c>
      <c r="W67" s="204">
        <f t="shared" si="13"/>
        <v>329.30679277730007</v>
      </c>
      <c r="X67" s="204">
        <f t="shared" si="13"/>
        <v>293.48030954428202</v>
      </c>
      <c r="Y67" s="204">
        <f t="shared" si="13"/>
        <v>305.98306104901121</v>
      </c>
      <c r="DA67" s="71"/>
    </row>
    <row r="68" spans="1:105" ht="12" customHeight="1" x14ac:dyDescent="0.25">
      <c r="A68" s="18" t="s">
        <v>73</v>
      </c>
      <c r="B68" s="204">
        <v>317.06792777300092</v>
      </c>
      <c r="C68" s="204">
        <v>237.5322441960447</v>
      </c>
      <c r="D68" s="204">
        <v>246.86156491831471</v>
      </c>
      <c r="E68" s="204">
        <v>277.14961306964739</v>
      </c>
      <c r="F68" s="204">
        <v>299.07566638005159</v>
      </c>
      <c r="G68" s="204">
        <v>316.07239896818572</v>
      </c>
      <c r="H68" s="204">
        <v>320.8466895958727</v>
      </c>
      <c r="I68" s="204">
        <v>287.44677558039552</v>
      </c>
      <c r="J68" s="204">
        <v>323.48564058469469</v>
      </c>
      <c r="K68" s="204">
        <v>340.11788478073942</v>
      </c>
      <c r="L68" s="204">
        <v>376.86577815993121</v>
      </c>
      <c r="M68" s="204">
        <v>331.29604471195182</v>
      </c>
      <c r="N68" s="204">
        <v>315.41109200343942</v>
      </c>
      <c r="O68" s="204">
        <v>296.67618228718828</v>
      </c>
      <c r="P68" s="204">
        <v>344.66595012897682</v>
      </c>
      <c r="Q68" s="204">
        <v>332.23310404127261</v>
      </c>
      <c r="R68" s="204">
        <v>340.53963886500429</v>
      </c>
      <c r="S68" s="204">
        <v>330.78907996560622</v>
      </c>
      <c r="T68" s="204">
        <v>276.34307824591571</v>
      </c>
      <c r="U68" s="204">
        <v>355.07815993121238</v>
      </c>
      <c r="V68" s="204">
        <v>338.60971625107481</v>
      </c>
      <c r="W68" s="204">
        <v>329.30679277730007</v>
      </c>
      <c r="X68" s="204">
        <v>293.48030954428202</v>
      </c>
      <c r="Y68" s="204">
        <v>305.98306104901121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1014.998923642823</v>
      </c>
      <c r="C71" s="284">
        <f t="shared" si="14"/>
        <v>1003.44606970388</v>
      </c>
      <c r="D71" s="284">
        <f t="shared" si="14"/>
        <v>1007.506891582481</v>
      </c>
      <c r="E71" s="284">
        <f t="shared" si="14"/>
        <v>1038.848341066064</v>
      </c>
      <c r="F71" s="284">
        <f t="shared" si="14"/>
        <v>1154.9607653904479</v>
      </c>
      <c r="G71" s="284">
        <f t="shared" si="14"/>
        <v>935.78022364304979</v>
      </c>
      <c r="H71" s="284">
        <f t="shared" si="14"/>
        <v>1195.73851352921</v>
      </c>
      <c r="I71" s="284">
        <f t="shared" si="14"/>
        <v>1189.819871076779</v>
      </c>
      <c r="J71" s="284">
        <f t="shared" si="14"/>
        <v>1186.686884586692</v>
      </c>
      <c r="K71" s="284">
        <f t="shared" si="14"/>
        <v>1258.407502955376</v>
      </c>
      <c r="L71" s="284">
        <f t="shared" si="14"/>
        <v>1251.44657437774</v>
      </c>
      <c r="M71" s="284">
        <f t="shared" si="14"/>
        <v>1130.2849071803921</v>
      </c>
      <c r="N71" s="284">
        <f t="shared" si="14"/>
        <v>1341.970293434754</v>
      </c>
      <c r="O71" s="284">
        <f t="shared" si="14"/>
        <v>1332.861515949118</v>
      </c>
      <c r="P71" s="284">
        <f t="shared" si="14"/>
        <v>1372.0893248235709</v>
      </c>
      <c r="Q71" s="284">
        <f t="shared" si="14"/>
        <v>1328.261978234962</v>
      </c>
      <c r="R71" s="284">
        <f t="shared" si="14"/>
        <v>1350.1357729283729</v>
      </c>
      <c r="S71" s="284">
        <f t="shared" si="14"/>
        <v>1179.524527670723</v>
      </c>
      <c r="T71" s="284">
        <f t="shared" si="14"/>
        <v>1312.380219654671</v>
      </c>
      <c r="U71" s="284">
        <f t="shared" si="14"/>
        <v>1578.107452113604</v>
      </c>
      <c r="V71" s="284">
        <f t="shared" si="14"/>
        <v>1601.618448891563</v>
      </c>
      <c r="W71" s="284">
        <f t="shared" si="14"/>
        <v>1643.229668093921</v>
      </c>
      <c r="X71" s="284">
        <f t="shared" si="14"/>
        <v>1321.295760786199</v>
      </c>
      <c r="Y71" s="284">
        <f t="shared" si="14"/>
        <v>1256.4649934454651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1014.998923642823</v>
      </c>
      <c r="C72" s="241">
        <f>CHI_fec!C16</f>
        <v>1003.44606970388</v>
      </c>
      <c r="D72" s="241">
        <f>CHI_fec!D16</f>
        <v>1007.506891582481</v>
      </c>
      <c r="E72" s="241">
        <f>CHI_fec!E16</f>
        <v>1038.848341066064</v>
      </c>
      <c r="F72" s="241">
        <f>CHI_fec!F16</f>
        <v>1154.9607653904479</v>
      </c>
      <c r="G72" s="241">
        <f>CHI_fec!G16</f>
        <v>935.78022364304979</v>
      </c>
      <c r="H72" s="241">
        <f>CHI_fec!H16</f>
        <v>1195.73851352921</v>
      </c>
      <c r="I72" s="241">
        <f>CHI_fec!I16</f>
        <v>1189.819871076779</v>
      </c>
      <c r="J72" s="241">
        <f>CHI_fec!J16</f>
        <v>1186.686884586692</v>
      </c>
      <c r="K72" s="241">
        <f>CHI_fec!K16</f>
        <v>1258.407502955376</v>
      </c>
      <c r="L72" s="241">
        <f>CHI_fec!L16</f>
        <v>1251.44657437774</v>
      </c>
      <c r="M72" s="241">
        <f>CHI_fec!M16</f>
        <v>1130.2849071803921</v>
      </c>
      <c r="N72" s="241">
        <f>CHI_fec!N16</f>
        <v>1341.970293434754</v>
      </c>
      <c r="O72" s="241">
        <f>CHI_fec!O16</f>
        <v>1332.861515949118</v>
      </c>
      <c r="P72" s="241">
        <f>CHI_fec!P16</f>
        <v>1372.0893248235709</v>
      </c>
      <c r="Q72" s="241">
        <f>CHI_fec!Q16</f>
        <v>1328.261978234962</v>
      </c>
      <c r="R72" s="241">
        <f>CHI_fec!R16</f>
        <v>1350.1357729283729</v>
      </c>
      <c r="S72" s="241">
        <f>CHI_fec!S16</f>
        <v>1179.524527670723</v>
      </c>
      <c r="T72" s="241">
        <f>CHI_fec!T16</f>
        <v>1312.380219654671</v>
      </c>
      <c r="U72" s="241">
        <f>CHI_fec!U16</f>
        <v>1578.107452113604</v>
      </c>
      <c r="V72" s="241">
        <f>CHI_fec!V16</f>
        <v>1601.618448891563</v>
      </c>
      <c r="W72" s="241">
        <f>CHI_fec!W16</f>
        <v>1643.229668093921</v>
      </c>
      <c r="X72" s="241">
        <f>CHI_fec!X16</f>
        <v>1321.295760786199</v>
      </c>
      <c r="Y72" s="241">
        <f>CHI_fec!Y16</f>
        <v>1256.4649934454651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1951.4906218220574</v>
      </c>
      <c r="C76" s="203">
        <f t="shared" si="15"/>
        <v>1997.36216523849</v>
      </c>
      <c r="D76" s="203">
        <f t="shared" si="15"/>
        <v>2124.4729773862923</v>
      </c>
      <c r="E76" s="203">
        <f t="shared" si="15"/>
        <v>2440.305118077079</v>
      </c>
      <c r="F76" s="203">
        <f t="shared" si="15"/>
        <v>2503.9432399987741</v>
      </c>
      <c r="G76" s="203">
        <f t="shared" si="15"/>
        <v>2181.6170456872433</v>
      </c>
      <c r="H76" s="203">
        <f t="shared" si="15"/>
        <v>2031.8675699515393</v>
      </c>
      <c r="I76" s="203">
        <f t="shared" si="15"/>
        <v>1869.2551636506923</v>
      </c>
      <c r="J76" s="203">
        <f t="shared" si="15"/>
        <v>2003.7608059743648</v>
      </c>
      <c r="K76" s="203">
        <f t="shared" si="15"/>
        <v>1986.1016030137334</v>
      </c>
      <c r="L76" s="203">
        <f t="shared" si="15"/>
        <v>2254.5869714113519</v>
      </c>
      <c r="M76" s="203">
        <f t="shared" si="15"/>
        <v>2218.2764845775832</v>
      </c>
      <c r="N76" s="203">
        <f t="shared" si="15"/>
        <v>2205.9870783560041</v>
      </c>
      <c r="O76" s="203">
        <f t="shared" si="15"/>
        <v>1978.2838638848593</v>
      </c>
      <c r="P76" s="203">
        <f t="shared" si="15"/>
        <v>2140.4848220097801</v>
      </c>
      <c r="Q76" s="203">
        <f t="shared" si="15"/>
        <v>2103.7177051278045</v>
      </c>
      <c r="R76" s="203">
        <f t="shared" si="15"/>
        <v>2286.610814418882</v>
      </c>
      <c r="S76" s="203">
        <f t="shared" si="15"/>
        <v>2241.2354891812147</v>
      </c>
      <c r="T76" s="203">
        <f t="shared" si="15"/>
        <v>2075.4131812435462</v>
      </c>
      <c r="U76" s="203">
        <f t="shared" si="15"/>
        <v>2134.0484966510739</v>
      </c>
      <c r="V76" s="203">
        <f t="shared" si="15"/>
        <v>2173.5550378758721</v>
      </c>
      <c r="W76" s="203">
        <f t="shared" si="15"/>
        <v>2264.8239379956112</v>
      </c>
      <c r="X76" s="203">
        <f t="shared" si="15"/>
        <v>2003.1138874357446</v>
      </c>
      <c r="Y76" s="203">
        <f t="shared" si="15"/>
        <v>1844.5204092023564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1283.1119518220573</v>
      </c>
      <c r="C77" s="213">
        <f>(CHI_emi!C5-CHI_emi!C59)+(CHI_emi!C61-CHI_emi!C108)+CHI_emi!C110</f>
        <v>1373.78054523849</v>
      </c>
      <c r="D77" s="213">
        <f>(CHI_emi!D5-CHI_emi!D59)+(CHI_emi!D61-CHI_emi!D108)+CHI_emi!D110</f>
        <v>1489.3744373862924</v>
      </c>
      <c r="E77" s="213">
        <f>(CHI_emi!E5-CHI_emi!E59)+(CHI_emi!E61-CHI_emi!E108)+CHI_emi!E110</f>
        <v>1768.0273680770792</v>
      </c>
      <c r="F77" s="213">
        <f>(CHI_emi!F5-CHI_emi!F59)+(CHI_emi!F61-CHI_emi!F108)+CHI_emi!F110</f>
        <v>1835.8990699987739</v>
      </c>
      <c r="G77" s="213">
        <f>(CHI_emi!G5-CHI_emi!G59)+(CHI_emi!G61-CHI_emi!G108)+CHI_emi!G110</f>
        <v>1536.5601256872433</v>
      </c>
      <c r="H77" s="213">
        <f>(CHI_emi!H5-CHI_emi!H59)+(CHI_emi!H61-CHI_emi!H108)+CHI_emi!H110</f>
        <v>1361.8601399515394</v>
      </c>
      <c r="I77" s="213">
        <f>(CHI_emi!I5-CHI_emi!I59)+(CHI_emi!I61-CHI_emi!I108)+CHI_emi!I110</f>
        <v>1267.0714736506923</v>
      </c>
      <c r="J77" s="213">
        <f>(CHI_emi!J5-CHI_emi!J59)+(CHI_emi!J61-CHI_emi!J108)+CHI_emi!J110</f>
        <v>1354.0450759743649</v>
      </c>
      <c r="K77" s="213">
        <f>(CHI_emi!K5-CHI_emi!K59)+(CHI_emi!K61-CHI_emi!K108)+CHI_emi!K110</f>
        <v>1401.0977830137333</v>
      </c>
      <c r="L77" s="213">
        <f>(CHI_emi!L5-CHI_emi!L59)+(CHI_emi!L61-CHI_emi!L108)+CHI_emi!L110</f>
        <v>1585.140531411352</v>
      </c>
      <c r="M77" s="213">
        <f>(CHI_emi!M5-CHI_emi!M59)+(CHI_emi!M61-CHI_emi!M108)+CHI_emi!M110</f>
        <v>1531.2335845775833</v>
      </c>
      <c r="N77" s="213">
        <f>(CHI_emi!N5-CHI_emi!N59)+(CHI_emi!N61-CHI_emi!N108)+CHI_emi!N110</f>
        <v>1549.203708356004</v>
      </c>
      <c r="O77" s="213">
        <f>(CHI_emi!O5-CHI_emi!O59)+(CHI_emi!O61-CHI_emi!O108)+CHI_emi!O110</f>
        <v>1383.8623538848592</v>
      </c>
      <c r="P77" s="213">
        <f>(CHI_emi!P5-CHI_emi!P59)+(CHI_emi!P61-CHI_emi!P108)+CHI_emi!P110</f>
        <v>1429.07654200978</v>
      </c>
      <c r="Q77" s="213">
        <f>(CHI_emi!Q5-CHI_emi!Q59)+(CHI_emi!Q61-CHI_emi!Q108)+CHI_emi!Q110</f>
        <v>1420.6663051278047</v>
      </c>
      <c r="R77" s="213">
        <f>(CHI_emi!R5-CHI_emi!R59)+(CHI_emi!R61-CHI_emi!R108)+CHI_emi!R110</f>
        <v>1573.5854544188819</v>
      </c>
      <c r="S77" s="213">
        <f>(CHI_emi!S5-CHI_emi!S59)+(CHI_emi!S61-CHI_emi!S108)+CHI_emi!S110</f>
        <v>1588.2487991812147</v>
      </c>
      <c r="T77" s="213">
        <f>(CHI_emi!T5-CHI_emi!T59)+(CHI_emi!T61-CHI_emi!T108)+CHI_emi!T110</f>
        <v>1537.6890312435464</v>
      </c>
      <c r="U77" s="213">
        <f>(CHI_emi!U5-CHI_emi!U59)+(CHI_emi!U61-CHI_emi!U108)+CHI_emi!U110</f>
        <v>1423.3156766510738</v>
      </c>
      <c r="V77" s="213">
        <f>(CHI_emi!V5-CHI_emi!V59)+(CHI_emi!V61-CHI_emi!V108)+CHI_emi!V110</f>
        <v>1496.6458178758721</v>
      </c>
      <c r="W77" s="213">
        <f>(CHI_emi!W5-CHI_emi!W59)+(CHI_emi!W61-CHI_emi!W108)+CHI_emi!W110</f>
        <v>1575.8447679956112</v>
      </c>
      <c r="X77" s="213">
        <f>(CHI_emi!X5-CHI_emi!X59)+(CHI_emi!X61-CHI_emi!X108)+CHI_emi!X110</f>
        <v>1402.3162274357446</v>
      </c>
      <c r="Y77" s="213">
        <f>(CHI_emi!Y5-CHI_emi!Y59)+(CHI_emi!Y61-CHI_emi!Y108)+CHI_emi!Y110</f>
        <v>1255.1282492023565</v>
      </c>
      <c r="DA77" s="85"/>
    </row>
    <row r="78" spans="1:105" ht="12" customHeight="1" x14ac:dyDescent="0.25">
      <c r="A78" s="14" t="s">
        <v>146</v>
      </c>
      <c r="B78" s="204">
        <f>CHI_emi!B59+CHI_emi!B108</f>
        <v>668.37867000000006</v>
      </c>
      <c r="C78" s="204">
        <f>CHI_emi!C59+CHI_emi!C108</f>
        <v>623.58162000000004</v>
      </c>
      <c r="D78" s="204">
        <f>CHI_emi!D59+CHI_emi!D108</f>
        <v>635.09853999999996</v>
      </c>
      <c r="E78" s="204">
        <f>CHI_emi!E59+CHI_emi!E108</f>
        <v>672.27774999999997</v>
      </c>
      <c r="F78" s="204">
        <f>CHI_emi!F59+CHI_emi!F108</f>
        <v>668.04417000000001</v>
      </c>
      <c r="G78" s="204">
        <f>CHI_emi!G59+CHI_emi!G108</f>
        <v>645.05691999999999</v>
      </c>
      <c r="H78" s="204">
        <f>CHI_emi!H59+CHI_emi!H108</f>
        <v>670.00743</v>
      </c>
      <c r="I78" s="204">
        <f>CHI_emi!I59+CHI_emi!I108</f>
        <v>602.18368999999996</v>
      </c>
      <c r="J78" s="204">
        <f>CHI_emi!J59+CHI_emi!J108</f>
        <v>649.71573000000001</v>
      </c>
      <c r="K78" s="204">
        <f>CHI_emi!K59+CHI_emi!K108</f>
        <v>585.00382000000002</v>
      </c>
      <c r="L78" s="204">
        <f>CHI_emi!L59+CHI_emi!L108</f>
        <v>669.44644000000005</v>
      </c>
      <c r="M78" s="204">
        <f>CHI_emi!M59+CHI_emi!M108</f>
        <v>687.04290000000003</v>
      </c>
      <c r="N78" s="204">
        <f>CHI_emi!N59+CHI_emi!N108</f>
        <v>656.78336999999999</v>
      </c>
      <c r="O78" s="204">
        <f>CHI_emi!O59+CHI_emi!O108</f>
        <v>594.42151000000001</v>
      </c>
      <c r="P78" s="204">
        <f>CHI_emi!P59+CHI_emi!P108</f>
        <v>711.40827999999999</v>
      </c>
      <c r="Q78" s="204">
        <f>CHI_emi!Q59+CHI_emi!Q108</f>
        <v>683.05139999999994</v>
      </c>
      <c r="R78" s="204">
        <f>CHI_emi!R59+CHI_emi!R108</f>
        <v>713.02535999999998</v>
      </c>
      <c r="S78" s="204">
        <f>CHI_emi!S59+CHI_emi!S108</f>
        <v>652.98668999999995</v>
      </c>
      <c r="T78" s="204">
        <f>CHI_emi!T59+CHI_emi!T108</f>
        <v>537.72415000000001</v>
      </c>
      <c r="U78" s="204">
        <f>CHI_emi!U59+CHI_emi!U108</f>
        <v>710.73281999999995</v>
      </c>
      <c r="V78" s="204">
        <f>CHI_emi!V59+CHI_emi!V108</f>
        <v>676.90922</v>
      </c>
      <c r="W78" s="204">
        <f>CHI_emi!W59+CHI_emi!W108</f>
        <v>688.97916999999995</v>
      </c>
      <c r="X78" s="204">
        <f>CHI_emi!X59+CHI_emi!X108</f>
        <v>600.79765999999995</v>
      </c>
      <c r="Y78" s="204">
        <f>CHI_emi!Y59+CHI_emi!Y108</f>
        <v>589.39215999999999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1951.4906218220574</v>
      </c>
      <c r="C79" s="210">
        <f t="shared" si="16"/>
        <v>1997.36216523849</v>
      </c>
      <c r="D79" s="210">
        <f t="shared" si="16"/>
        <v>2124.4729773862923</v>
      </c>
      <c r="E79" s="210">
        <f t="shared" si="16"/>
        <v>2440.305118077079</v>
      </c>
      <c r="F79" s="210">
        <f t="shared" si="16"/>
        <v>2503.9432399987741</v>
      </c>
      <c r="G79" s="210">
        <f t="shared" si="16"/>
        <v>2181.6170456872433</v>
      </c>
      <c r="H79" s="210">
        <f t="shared" si="16"/>
        <v>2031.8675699515393</v>
      </c>
      <c r="I79" s="210">
        <f t="shared" si="16"/>
        <v>1869.2551636506921</v>
      </c>
      <c r="J79" s="210">
        <f t="shared" si="16"/>
        <v>2003.7608059743648</v>
      </c>
      <c r="K79" s="210">
        <f t="shared" si="16"/>
        <v>1986.1016030137334</v>
      </c>
      <c r="L79" s="210">
        <f t="shared" si="16"/>
        <v>2254.5869714113524</v>
      </c>
      <c r="M79" s="210">
        <f t="shared" si="16"/>
        <v>2218.2764845775837</v>
      </c>
      <c r="N79" s="210">
        <f t="shared" si="16"/>
        <v>2205.9870783560041</v>
      </c>
      <c r="O79" s="210">
        <f t="shared" si="16"/>
        <v>1978.2838638848593</v>
      </c>
      <c r="P79" s="210">
        <f t="shared" si="16"/>
        <v>2140.4848220097801</v>
      </c>
      <c r="Q79" s="210">
        <f t="shared" si="16"/>
        <v>2103.7177051278045</v>
      </c>
      <c r="R79" s="210">
        <f t="shared" si="16"/>
        <v>2286.610814418882</v>
      </c>
      <c r="S79" s="210">
        <f t="shared" si="16"/>
        <v>2241.2354891812147</v>
      </c>
      <c r="T79" s="210">
        <f t="shared" si="16"/>
        <v>2075.4131812435462</v>
      </c>
      <c r="U79" s="210">
        <f t="shared" si="16"/>
        <v>2134.0484966510739</v>
      </c>
      <c r="V79" s="210">
        <f t="shared" si="16"/>
        <v>2173.5550378758721</v>
      </c>
      <c r="W79" s="210">
        <f t="shared" si="16"/>
        <v>2264.8239379956112</v>
      </c>
      <c r="X79" s="210">
        <f t="shared" si="16"/>
        <v>2003.1138874357446</v>
      </c>
      <c r="Y79" s="210">
        <f t="shared" si="16"/>
        <v>1844.5204092023564</v>
      </c>
      <c r="DA79" s="109"/>
    </row>
    <row r="80" spans="1:105" ht="12" customHeight="1" x14ac:dyDescent="0.25">
      <c r="A80" s="51" t="s">
        <v>48</v>
      </c>
      <c r="B80" s="241">
        <f>CHI_emi!B$5</f>
        <v>1352.6904081807515</v>
      </c>
      <c r="C80" s="241">
        <f>CHI_emi!C$5</f>
        <v>1336.123123952271</v>
      </c>
      <c r="D80" s="241">
        <f>CHI_emi!D$5</f>
        <v>1449.4132909694922</v>
      </c>
      <c r="E80" s="241">
        <f>CHI_emi!E$5</f>
        <v>1626.5955559133808</v>
      </c>
      <c r="F80" s="241">
        <f>CHI_emi!F$5</f>
        <v>1705.4798355611406</v>
      </c>
      <c r="G80" s="241">
        <f>CHI_emi!G$5</f>
        <v>1497.7219871064096</v>
      </c>
      <c r="H80" s="241">
        <f>CHI_emi!H$5</f>
        <v>1430.1691786667177</v>
      </c>
      <c r="I80" s="241">
        <f>CHI_emi!I$5</f>
        <v>1336.5020879354884</v>
      </c>
      <c r="J80" s="241">
        <f>CHI_emi!J$5</f>
        <v>1506.2297564434127</v>
      </c>
      <c r="K80" s="241">
        <f>CHI_emi!K$5</f>
        <v>1342.0385809483123</v>
      </c>
      <c r="L80" s="241">
        <f>CHI_emi!L$5</f>
        <v>1713.0078704932389</v>
      </c>
      <c r="M80" s="241">
        <f>CHI_emi!M$5</f>
        <v>1699.5804980156604</v>
      </c>
      <c r="N80" s="241">
        <f>CHI_emi!N$5</f>
        <v>1556.7738983571444</v>
      </c>
      <c r="O80" s="241">
        <f>CHI_emi!O$5</f>
        <v>1460.1467145321949</v>
      </c>
      <c r="P80" s="241">
        <f>CHI_emi!P$5</f>
        <v>1597.1024074580494</v>
      </c>
      <c r="Q80" s="241">
        <f>CHI_emi!Q$5</f>
        <v>1654.3598928164106</v>
      </c>
      <c r="R80" s="241">
        <f>CHI_emi!R$5</f>
        <v>1925.8537522486777</v>
      </c>
      <c r="S80" s="241">
        <f>CHI_emi!S$5</f>
        <v>1835.3968752938049</v>
      </c>
      <c r="T80" s="241">
        <f>CHI_emi!T$5</f>
        <v>1637.1184354614638</v>
      </c>
      <c r="U80" s="241">
        <f>CHI_emi!U$5</f>
        <v>1729.5407843900662</v>
      </c>
      <c r="V80" s="241">
        <f>CHI_emi!V$5</f>
        <v>1727.3121988092114</v>
      </c>
      <c r="W80" s="241">
        <f>CHI_emi!W$5</f>
        <v>1834.0044736985137</v>
      </c>
      <c r="X80" s="241">
        <f>CHI_emi!X$5</f>
        <v>1648.0901857277604</v>
      </c>
      <c r="Y80" s="241">
        <f>CHI_emi!Y$5</f>
        <v>1344.189638970576</v>
      </c>
      <c r="DA80" s="83"/>
    </row>
    <row r="81" spans="1:105" ht="12" customHeight="1" x14ac:dyDescent="0.25">
      <c r="A81" s="99" t="s">
        <v>49</v>
      </c>
      <c r="B81" s="282">
        <f>CHI_emi!B$61</f>
        <v>506.11208499160875</v>
      </c>
      <c r="C81" s="282">
        <f>CHI_emi!C$61</f>
        <v>572.17405628625181</v>
      </c>
      <c r="D81" s="282">
        <f>CHI_emi!D$61</f>
        <v>578.66794888598122</v>
      </c>
      <c r="E81" s="282">
        <f>CHI_emi!E$61</f>
        <v>698.95868379354988</v>
      </c>
      <c r="F81" s="282">
        <f>CHI_emi!F$61</f>
        <v>691.40534300619277</v>
      </c>
      <c r="G81" s="282">
        <f>CHI_emi!G$61</f>
        <v>565.23500701252146</v>
      </c>
      <c r="H81" s="282">
        <f>CHI_emi!H$61</f>
        <v>494.14541356905153</v>
      </c>
      <c r="I81" s="282">
        <f>CHI_emi!I$61</f>
        <v>416.9038531984807</v>
      </c>
      <c r="J81" s="282">
        <f>CHI_emi!J$61</f>
        <v>397.86887187294707</v>
      </c>
      <c r="K81" s="282">
        <f>CHI_emi!K$61</f>
        <v>520.84503771779816</v>
      </c>
      <c r="L81" s="282">
        <f>CHI_emi!L$61</f>
        <v>411.4822167115679</v>
      </c>
      <c r="M81" s="282">
        <f>CHI_emi!M$61</f>
        <v>391.29912770138367</v>
      </c>
      <c r="N81" s="282">
        <f>CHI_emi!N$61</f>
        <v>519.73930316461053</v>
      </c>
      <c r="O81" s="282">
        <f>CHI_emi!O$61</f>
        <v>396.20676458937942</v>
      </c>
      <c r="P81" s="282">
        <f>CHI_emi!P$61</f>
        <v>428.57009342140236</v>
      </c>
      <c r="Q81" s="282">
        <f>CHI_emi!Q$61</f>
        <v>329.87180704802887</v>
      </c>
      <c r="R81" s="282">
        <f>CHI_emi!R$61</f>
        <v>222.07022161960302</v>
      </c>
      <c r="S81" s="282">
        <f>CHI_emi!S$61</f>
        <v>246.50651936420709</v>
      </c>
      <c r="T81" s="282">
        <f>CHI_emi!T$61</f>
        <v>294.52335077884857</v>
      </c>
      <c r="U81" s="282">
        <f>CHI_emi!U$61</f>
        <v>277.51492569772824</v>
      </c>
      <c r="V81" s="282">
        <f>CHI_emi!V$61</f>
        <v>292.66756610657023</v>
      </c>
      <c r="W81" s="282">
        <f>CHI_emi!W$61</f>
        <v>283.76391769591288</v>
      </c>
      <c r="X81" s="282">
        <f>CHI_emi!X$61</f>
        <v>226.88129053029232</v>
      </c>
      <c r="Y81" s="282">
        <f>CHI_emi!Y$61</f>
        <v>365.69170739648968</v>
      </c>
      <c r="DA81" s="94"/>
    </row>
    <row r="82" spans="1:105" ht="12" customHeight="1" x14ac:dyDescent="0.25">
      <c r="A82" s="52" t="s">
        <v>50</v>
      </c>
      <c r="B82" s="242">
        <f>CHI_emi!B$110</f>
        <v>92.688128649697106</v>
      </c>
      <c r="C82" s="242">
        <f>CHI_emi!C$110</f>
        <v>89.064984999967265</v>
      </c>
      <c r="D82" s="242">
        <f>CHI_emi!D$110</f>
        <v>96.391737530818688</v>
      </c>
      <c r="E82" s="242">
        <f>CHI_emi!E$110</f>
        <v>114.7508783701484</v>
      </c>
      <c r="F82" s="242">
        <f>CHI_emi!F$110</f>
        <v>107.05806143144081</v>
      </c>
      <c r="G82" s="242">
        <f>CHI_emi!G$110</f>
        <v>118.6600515683122</v>
      </c>
      <c r="H82" s="242">
        <f>CHI_emi!H$110</f>
        <v>107.5529777157702</v>
      </c>
      <c r="I82" s="242">
        <f>CHI_emi!I$110</f>
        <v>115.849222516723</v>
      </c>
      <c r="J82" s="242">
        <f>CHI_emi!J$110</f>
        <v>99.662177658005007</v>
      </c>
      <c r="K82" s="242">
        <f>CHI_emi!K$110</f>
        <v>123.2179843476228</v>
      </c>
      <c r="L82" s="242">
        <f>CHI_emi!L$110</f>
        <v>130.09688420654541</v>
      </c>
      <c r="M82" s="242">
        <f>CHI_emi!M$110</f>
        <v>127.3968588605395</v>
      </c>
      <c r="N82" s="242">
        <f>CHI_emi!N$110</f>
        <v>129.4738768342491</v>
      </c>
      <c r="O82" s="242">
        <f>CHI_emi!O$110</f>
        <v>121.93038476328501</v>
      </c>
      <c r="P82" s="242">
        <f>CHI_emi!P$110</f>
        <v>114.8123211303283</v>
      </c>
      <c r="Q82" s="242">
        <f>CHI_emi!Q$110</f>
        <v>119.486005263365</v>
      </c>
      <c r="R82" s="242">
        <f>CHI_emi!R$110</f>
        <v>138.68684055060129</v>
      </c>
      <c r="S82" s="242">
        <f>CHI_emi!S$110</f>
        <v>159.33209452320261</v>
      </c>
      <c r="T82" s="242">
        <f>CHI_emi!T$110</f>
        <v>143.77139500323409</v>
      </c>
      <c r="U82" s="242">
        <f>CHI_emi!U$110</f>
        <v>126.99278656327949</v>
      </c>
      <c r="V82" s="242">
        <f>CHI_emi!V$110</f>
        <v>153.5752729600903</v>
      </c>
      <c r="W82" s="242">
        <f>CHI_emi!W$110</f>
        <v>147.0555466011848</v>
      </c>
      <c r="X82" s="242">
        <f>CHI_emi!X$110</f>
        <v>128.14241117769191</v>
      </c>
      <c r="Y82" s="242">
        <f>CHI_emi!Y$110</f>
        <v>134.6390628352907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909.66236558755759</v>
      </c>
      <c r="C85" s="287">
        <f t="shared" si="17"/>
        <v>1034.0531175522001</v>
      </c>
      <c r="D85" s="287">
        <f t="shared" si="17"/>
        <v>920.56460501634035</v>
      </c>
      <c r="E85" s="287">
        <f t="shared" si="17"/>
        <v>853.43347914585695</v>
      </c>
      <c r="F85" s="287">
        <f t="shared" si="17"/>
        <v>864.7822170101324</v>
      </c>
      <c r="G85" s="287">
        <f t="shared" si="17"/>
        <v>824.15558533821047</v>
      </c>
      <c r="H85" s="287">
        <f t="shared" si="17"/>
        <v>986.99263788550593</v>
      </c>
      <c r="I85" s="287">
        <f t="shared" si="17"/>
        <v>1094.1784879389345</v>
      </c>
      <c r="J85" s="287">
        <f t="shared" si="17"/>
        <v>1029.9774222563383</v>
      </c>
      <c r="K85" s="287">
        <f t="shared" si="17"/>
        <v>879.63058976901107</v>
      </c>
      <c r="L85" s="287">
        <f t="shared" si="17"/>
        <v>953.71184854112767</v>
      </c>
      <c r="M85" s="287">
        <f t="shared" si="17"/>
        <v>982.96264187946053</v>
      </c>
      <c r="N85" s="287">
        <f t="shared" si="17"/>
        <v>707.40933532500719</v>
      </c>
      <c r="O85" s="287">
        <f t="shared" si="17"/>
        <v>944.41230547815587</v>
      </c>
      <c r="P85" s="287">
        <f t="shared" si="17"/>
        <v>1011.9408925516593</v>
      </c>
      <c r="Q85" s="287">
        <f t="shared" si="17"/>
        <v>1250.8961044867508</v>
      </c>
      <c r="R85" s="287">
        <f t="shared" si="17"/>
        <v>1659.5291380025637</v>
      </c>
      <c r="S85" s="287">
        <f t="shared" si="17"/>
        <v>1400.5388820454575</v>
      </c>
      <c r="T85" s="287">
        <f t="shared" si="17"/>
        <v>1260.1669405801408</v>
      </c>
      <c r="U85" s="287">
        <f t="shared" si="17"/>
        <v>988.76445553549797</v>
      </c>
      <c r="V85" s="287">
        <f t="shared" si="17"/>
        <v>1043.5000857439522</v>
      </c>
      <c r="W85" s="287">
        <f t="shared" si="17"/>
        <v>1472.5629176348968</v>
      </c>
      <c r="X85" s="287">
        <f t="shared" si="17"/>
        <v>1272.0775500412053</v>
      </c>
      <c r="Y85" s="287">
        <f t="shared" si="17"/>
        <v>897.17227205235429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3989.6002251336304</v>
      </c>
      <c r="C86" s="288">
        <f t="shared" si="18"/>
        <v>4603.3657612484067</v>
      </c>
      <c r="D86" s="288">
        <f t="shared" si="18"/>
        <v>4032.2920060809588</v>
      </c>
      <c r="E86" s="288">
        <f t="shared" si="18"/>
        <v>3710.7070171009454</v>
      </c>
      <c r="F86" s="288">
        <f t="shared" si="18"/>
        <v>3732.0593038359202</v>
      </c>
      <c r="G86" s="288">
        <f t="shared" si="18"/>
        <v>3624.0385067390839</v>
      </c>
      <c r="H86" s="288">
        <f t="shared" si="18"/>
        <v>4449.8624095177365</v>
      </c>
      <c r="I86" s="288">
        <f t="shared" si="18"/>
        <v>5019.0339071298795</v>
      </c>
      <c r="J86" s="288">
        <f t="shared" si="18"/>
        <v>4594.4940613860072</v>
      </c>
      <c r="K86" s="288">
        <f t="shared" si="18"/>
        <v>3326.3540485544249</v>
      </c>
      <c r="L86" s="288">
        <f t="shared" si="18"/>
        <v>3709.0146306675915</v>
      </c>
      <c r="M86" s="288">
        <f t="shared" si="18"/>
        <v>3943.5356899048243</v>
      </c>
      <c r="N86" s="288">
        <f t="shared" si="18"/>
        <v>3002.8401179279876</v>
      </c>
      <c r="O86" s="288">
        <f t="shared" si="18"/>
        <v>3721.3942349384988</v>
      </c>
      <c r="P86" s="288">
        <f t="shared" si="18"/>
        <v>4158.048423465485</v>
      </c>
      <c r="Q86" s="288">
        <f t="shared" si="18"/>
        <v>4731.4054061563447</v>
      </c>
      <c r="R86" s="288">
        <f t="shared" si="18"/>
        <v>6141.3780001377681</v>
      </c>
      <c r="S86" s="288">
        <f t="shared" si="18"/>
        <v>4992.9033225764406</v>
      </c>
      <c r="T86" s="288">
        <f t="shared" si="18"/>
        <v>4371.4257458469838</v>
      </c>
      <c r="U86" s="288">
        <f t="shared" si="18"/>
        <v>4446.8466729477186</v>
      </c>
      <c r="V86" s="288">
        <f t="shared" si="18"/>
        <v>4096.8162630319048</v>
      </c>
      <c r="W86" s="288">
        <f t="shared" si="18"/>
        <v>5023.9812951241274</v>
      </c>
      <c r="X86" s="288">
        <f t="shared" si="18"/>
        <v>4651.6214897811251</v>
      </c>
      <c r="Y86" s="288">
        <f t="shared" si="18"/>
        <v>2515.0609709863779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20354.632619334949</v>
      </c>
      <c r="C87" s="289">
        <f t="shared" si="19"/>
        <v>22290.36511280893</v>
      </c>
      <c r="D87" s="289">
        <f t="shared" si="19"/>
        <v>20664.073513601692</v>
      </c>
      <c r="E87" s="289">
        <f t="shared" si="19"/>
        <v>19514.531187301192</v>
      </c>
      <c r="F87" s="289">
        <f t="shared" si="19"/>
        <v>20146.898896523482</v>
      </c>
      <c r="G87" s="289">
        <f t="shared" si="19"/>
        <v>18321.29358406951</v>
      </c>
      <c r="H87" s="289">
        <f t="shared" si="19"/>
        <v>20612.855587511629</v>
      </c>
      <c r="I87" s="289">
        <f t="shared" si="19"/>
        <v>21885.889358468681</v>
      </c>
      <c r="J87" s="289">
        <f t="shared" si="19"/>
        <v>22090.657980166845</v>
      </c>
      <c r="K87" s="289">
        <f t="shared" si="19"/>
        <v>15065.621541781655</v>
      </c>
      <c r="L87" s="289">
        <f t="shared" si="19"/>
        <v>16620.079590224464</v>
      </c>
      <c r="M87" s="289">
        <f t="shared" si="19"/>
        <v>17386.077707423807</v>
      </c>
      <c r="N87" s="289">
        <f t="shared" si="19"/>
        <v>14297.738678311935</v>
      </c>
      <c r="O87" s="289">
        <f t="shared" si="19"/>
        <v>16610.478246815954</v>
      </c>
      <c r="P87" s="289">
        <f t="shared" si="19"/>
        <v>17224.227986253656</v>
      </c>
      <c r="Q87" s="289">
        <f t="shared" si="19"/>
        <v>18655.395049834464</v>
      </c>
      <c r="R87" s="289">
        <f t="shared" si="19"/>
        <v>22155.975449352944</v>
      </c>
      <c r="S87" s="289">
        <f t="shared" si="19"/>
        <v>19819.921875323202</v>
      </c>
      <c r="T87" s="289">
        <f t="shared" si="19"/>
        <v>17760.831784930346</v>
      </c>
      <c r="U87" s="289">
        <f t="shared" si="19"/>
        <v>15988.564005865466</v>
      </c>
      <c r="V87" s="289">
        <f t="shared" si="19"/>
        <v>15728.656785775987</v>
      </c>
      <c r="W87" s="289">
        <f t="shared" si="19"/>
        <v>18637.662613449324</v>
      </c>
      <c r="X87" s="289">
        <f t="shared" si="19"/>
        <v>20306.818301639014</v>
      </c>
      <c r="Y87" s="289">
        <f t="shared" si="19"/>
        <v>15051.123008559554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2.1131236398888213</v>
      </c>
      <c r="C89" s="252">
        <f t="shared" si="20"/>
        <v>2.2178134780606062</v>
      </c>
      <c r="D89" s="252">
        <f t="shared" si="20"/>
        <v>1.9667682004102918</v>
      </c>
      <c r="E89" s="252">
        <f t="shared" si="20"/>
        <v>1.8820032140659899</v>
      </c>
      <c r="F89" s="252">
        <f t="shared" si="20"/>
        <v>1.9423279642593294</v>
      </c>
      <c r="G89" s="252">
        <f t="shared" si="20"/>
        <v>1.6382754911819051</v>
      </c>
      <c r="H89" s="252">
        <f t="shared" si="20"/>
        <v>2.0208046028189397</v>
      </c>
      <c r="I89" s="252">
        <f t="shared" si="20"/>
        <v>1.9839825125763038</v>
      </c>
      <c r="J89" s="252">
        <f t="shared" si="20"/>
        <v>1.6911199997614861</v>
      </c>
      <c r="K89" s="252">
        <f t="shared" si="20"/>
        <v>1.7875978575624809</v>
      </c>
      <c r="L89" s="252">
        <f t="shared" si="20"/>
        <v>1.4589518210760262</v>
      </c>
      <c r="M89" s="252">
        <f t="shared" si="20"/>
        <v>1.3231123530826707</v>
      </c>
      <c r="N89" s="252">
        <f t="shared" si="20"/>
        <v>1.5636311556518123</v>
      </c>
      <c r="O89" s="252">
        <f t="shared" si="20"/>
        <v>1.5816199680867786</v>
      </c>
      <c r="P89" s="252">
        <f t="shared" si="20"/>
        <v>1.6550680784090748</v>
      </c>
      <c r="Q89" s="252">
        <f t="shared" si="20"/>
        <v>1.4253515504415517</v>
      </c>
      <c r="R89" s="252">
        <f t="shared" si="20"/>
        <v>1.4157499173160264</v>
      </c>
      <c r="S89" s="252">
        <f t="shared" si="20"/>
        <v>1.2215908691628488</v>
      </c>
      <c r="T89" s="252">
        <f t="shared" si="20"/>
        <v>1.3190541605749768</v>
      </c>
      <c r="U89" s="252">
        <f t="shared" si="20"/>
        <v>1.357225487595118</v>
      </c>
      <c r="V89" s="252">
        <f t="shared" si="20"/>
        <v>1.3875910491458561</v>
      </c>
      <c r="W89" s="252">
        <f t="shared" si="20"/>
        <v>1.3744246252127352</v>
      </c>
      <c r="X89" s="252">
        <f t="shared" si="20"/>
        <v>1.2959378479332464</v>
      </c>
      <c r="Y89" s="252">
        <f t="shared" si="20"/>
        <v>1.5750047694646807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1.4856204797052339</v>
      </c>
      <c r="C90" s="291">
        <f t="shared" si="21"/>
        <v>1.5747807962869595</v>
      </c>
      <c r="D90" s="291">
        <f t="shared" si="21"/>
        <v>1.3670139151269665</v>
      </c>
      <c r="E90" s="291">
        <f t="shared" si="21"/>
        <v>1.2931988438033888</v>
      </c>
      <c r="F90" s="291">
        <f t="shared" si="21"/>
        <v>1.3615296539492869</v>
      </c>
      <c r="G90" s="291">
        <f t="shared" si="21"/>
        <v>1.0758822753943988</v>
      </c>
      <c r="H90" s="291">
        <f t="shared" si="21"/>
        <v>1.4490851379010352</v>
      </c>
      <c r="I90" s="291">
        <f t="shared" si="21"/>
        <v>1.4042869738197679</v>
      </c>
      <c r="J90" s="291">
        <f t="shared" si="21"/>
        <v>1.1528825901434043</v>
      </c>
      <c r="K90" s="291">
        <f t="shared" si="21"/>
        <v>1.2868800222403554</v>
      </c>
      <c r="L90" s="291">
        <f t="shared" si="21"/>
        <v>0.95768589511665336</v>
      </c>
      <c r="M90" s="291">
        <f t="shared" si="21"/>
        <v>0.84002143953575248</v>
      </c>
      <c r="N90" s="291">
        <f t="shared" si="21"/>
        <v>1.0895006997283434</v>
      </c>
      <c r="O90" s="291">
        <f t="shared" si="21"/>
        <v>1.0866065957436017</v>
      </c>
      <c r="P90" s="291">
        <f t="shared" si="21"/>
        <v>1.1501067155031608</v>
      </c>
      <c r="Q90" s="291">
        <f t="shared" si="21"/>
        <v>0.95052280289760693</v>
      </c>
      <c r="R90" s="291">
        <f t="shared" si="21"/>
        <v>0.90088394961405482</v>
      </c>
      <c r="S90" s="291">
        <f t="shared" si="21"/>
        <v>0.74215900365303156</v>
      </c>
      <c r="T90" s="291">
        <f t="shared" si="21"/>
        <v>0.85684449860748246</v>
      </c>
      <c r="U90" s="291">
        <f t="shared" si="21"/>
        <v>0.92923450810284336</v>
      </c>
      <c r="V90" s="291">
        <f t="shared" si="21"/>
        <v>0.97406618158812253</v>
      </c>
      <c r="W90" s="291">
        <f t="shared" si="21"/>
        <v>0.92861037333703733</v>
      </c>
      <c r="X90" s="291">
        <f t="shared" si="21"/>
        <v>0.82667241849265283</v>
      </c>
      <c r="Y90" s="291">
        <f t="shared" si="21"/>
        <v>1.0908011948143115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0.62750316018358743</v>
      </c>
      <c r="C91" s="291">
        <f t="shared" si="22"/>
        <v>0.64303268177364659</v>
      </c>
      <c r="D91" s="291">
        <f t="shared" si="22"/>
        <v>0.59975428528332531</v>
      </c>
      <c r="E91" s="291">
        <f t="shared" si="22"/>
        <v>0.58880437026260124</v>
      </c>
      <c r="F91" s="291">
        <f t="shared" si="22"/>
        <v>0.58079831031004236</v>
      </c>
      <c r="G91" s="291">
        <f t="shared" si="22"/>
        <v>0.56239321578750634</v>
      </c>
      <c r="H91" s="291">
        <f t="shared" si="22"/>
        <v>0.57171946491790437</v>
      </c>
      <c r="I91" s="291">
        <f t="shared" si="22"/>
        <v>0.57969553875653579</v>
      </c>
      <c r="J91" s="291">
        <f t="shared" si="22"/>
        <v>0.53823740961808175</v>
      </c>
      <c r="K91" s="291">
        <f t="shared" si="22"/>
        <v>0.50071783532212566</v>
      </c>
      <c r="L91" s="291">
        <f t="shared" si="22"/>
        <v>0.5012659259593728</v>
      </c>
      <c r="M91" s="291">
        <f t="shared" si="22"/>
        <v>0.48309091354691819</v>
      </c>
      <c r="N91" s="291">
        <f t="shared" si="22"/>
        <v>0.47413045592346903</v>
      </c>
      <c r="O91" s="291">
        <f t="shared" si="22"/>
        <v>0.49501337234317694</v>
      </c>
      <c r="P91" s="291">
        <f t="shared" si="22"/>
        <v>0.50496136290591409</v>
      </c>
      <c r="Q91" s="291">
        <f t="shared" si="22"/>
        <v>0.47482874754394472</v>
      </c>
      <c r="R91" s="291">
        <f t="shared" si="22"/>
        <v>0.51486596770197157</v>
      </c>
      <c r="S91" s="291">
        <f t="shared" si="22"/>
        <v>0.47943186550981731</v>
      </c>
      <c r="T91" s="291">
        <f t="shared" si="22"/>
        <v>0.4622096619674943</v>
      </c>
      <c r="U91" s="291">
        <f t="shared" si="22"/>
        <v>0.42799097949227466</v>
      </c>
      <c r="V91" s="291">
        <f t="shared" si="22"/>
        <v>0.4135248675577336</v>
      </c>
      <c r="W91" s="291">
        <f t="shared" si="22"/>
        <v>0.44581425187569779</v>
      </c>
      <c r="X91" s="291">
        <f t="shared" si="22"/>
        <v>0.46926542944059352</v>
      </c>
      <c r="Y91" s="291">
        <f t="shared" si="22"/>
        <v>0.48420357465036934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0.7061912594532691</v>
      </c>
      <c r="C92" s="291">
        <f t="shared" si="23"/>
        <v>0.7024978783795881</v>
      </c>
      <c r="D92" s="291">
        <f t="shared" si="23"/>
        <v>0.68427791769618485</v>
      </c>
      <c r="E92" s="291">
        <f t="shared" si="23"/>
        <v>0.67379155425921144</v>
      </c>
      <c r="F92" s="291">
        <f t="shared" si="23"/>
        <v>0.66929510606373432</v>
      </c>
      <c r="G92" s="291">
        <f t="shared" si="23"/>
        <v>0.64331167075161211</v>
      </c>
      <c r="H92" s="291">
        <f t="shared" si="23"/>
        <v>0.63809546490792457</v>
      </c>
      <c r="I92" s="291">
        <f t="shared" si="23"/>
        <v>0.64586408449141297</v>
      </c>
      <c r="J92" s="291">
        <f t="shared" si="23"/>
        <v>0.63220580768820467</v>
      </c>
      <c r="K92" s="291">
        <f t="shared" si="23"/>
        <v>0.5742600988039126</v>
      </c>
      <c r="L92" s="291">
        <f t="shared" si="23"/>
        <v>0.5969939213841402</v>
      </c>
      <c r="M92" s="291">
        <f t="shared" si="23"/>
        <v>0.55862339502384628</v>
      </c>
      <c r="N92" s="291">
        <f t="shared" si="23"/>
        <v>0.56683611999571615</v>
      </c>
      <c r="O92" s="291">
        <f t="shared" si="23"/>
        <v>0.57113628402789096</v>
      </c>
      <c r="P92" s="291">
        <f t="shared" si="23"/>
        <v>0.60427139510155503</v>
      </c>
      <c r="Q92" s="291">
        <f t="shared" si="23"/>
        <v>0.56068089022138967</v>
      </c>
      <c r="R92" s="291">
        <f t="shared" si="23"/>
        <v>0.42672311390601797</v>
      </c>
      <c r="S92" s="291">
        <f t="shared" si="23"/>
        <v>0.42645179539859179</v>
      </c>
      <c r="T92" s="291">
        <f t="shared" si="23"/>
        <v>0.45370509130750708</v>
      </c>
      <c r="U92" s="291">
        <f t="shared" si="23"/>
        <v>0.45381728794977111</v>
      </c>
      <c r="V92" s="291">
        <f t="shared" si="23"/>
        <v>0.40538359497564913</v>
      </c>
      <c r="W92" s="291">
        <f t="shared" si="23"/>
        <v>0.5080982520889884</v>
      </c>
      <c r="X92" s="291">
        <f t="shared" si="23"/>
        <v>0.52245563129270201</v>
      </c>
      <c r="Y92" s="291">
        <f t="shared" si="23"/>
        <v>0.58925421710546089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0.81149122452728273</v>
      </c>
      <c r="C93" s="253">
        <f t="shared" si="24"/>
        <v>0.88866431631741949</v>
      </c>
      <c r="D93" s="253">
        <f t="shared" si="24"/>
        <v>0.8238279035970294</v>
      </c>
      <c r="E93" s="253">
        <f t="shared" si="24"/>
        <v>0.77799836063935268</v>
      </c>
      <c r="F93" s="253">
        <f t="shared" si="24"/>
        <v>0.80320937064897913</v>
      </c>
      <c r="G93" s="253">
        <f t="shared" si="24"/>
        <v>0.73042678998478505</v>
      </c>
      <c r="H93" s="253">
        <f t="shared" si="24"/>
        <v>0.82178596560984662</v>
      </c>
      <c r="I93" s="253">
        <f t="shared" si="24"/>
        <v>0.87253882138368266</v>
      </c>
      <c r="J93" s="253">
        <f t="shared" si="24"/>
        <v>0.88070246366965332</v>
      </c>
      <c r="K93" s="253">
        <f t="shared" si="24"/>
        <v>0.60063081961950215</v>
      </c>
      <c r="L93" s="253">
        <f t="shared" si="24"/>
        <v>0.66260339799013368</v>
      </c>
      <c r="M93" s="253">
        <f t="shared" si="24"/>
        <v>0.69314193738490681</v>
      </c>
      <c r="N93" s="253">
        <f t="shared" si="24"/>
        <v>0.57001713983347457</v>
      </c>
      <c r="O93" s="253">
        <f t="shared" si="24"/>
        <v>0.66222061505981034</v>
      </c>
      <c r="P93" s="253">
        <f t="shared" si="24"/>
        <v>0.60756926099322672</v>
      </c>
      <c r="Q93" s="253">
        <f t="shared" si="24"/>
        <v>0.68354119415587555</v>
      </c>
      <c r="R93" s="253">
        <f t="shared" si="24"/>
        <v>1.2357815746978602</v>
      </c>
      <c r="S93" s="253">
        <f t="shared" si="24"/>
        <v>1.1283540192054167</v>
      </c>
      <c r="T93" s="253">
        <f t="shared" si="24"/>
        <v>1.0089238439233199</v>
      </c>
      <c r="U93" s="253">
        <f t="shared" si="24"/>
        <v>0.81339037545882276</v>
      </c>
      <c r="V93" s="253">
        <f t="shared" si="24"/>
        <v>0.84718356319670052</v>
      </c>
      <c r="W93" s="253">
        <f t="shared" si="24"/>
        <v>0.77181265885332861</v>
      </c>
      <c r="X93" s="253">
        <f t="shared" si="24"/>
        <v>0.82442612107085167</v>
      </c>
      <c r="Y93" s="253">
        <f t="shared" si="24"/>
        <v>0.6146818581692185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1.83880313156829</v>
      </c>
      <c r="C95" s="252">
        <f t="shared" si="25"/>
        <v>1.9358845394121424</v>
      </c>
      <c r="D95" s="252">
        <f t="shared" si="25"/>
        <v>1.7047434872225478</v>
      </c>
      <c r="E95" s="252">
        <f t="shared" si="25"/>
        <v>1.6258813601669666</v>
      </c>
      <c r="F95" s="252">
        <f t="shared" si="25"/>
        <v>1.6889176126407008</v>
      </c>
      <c r="G95" s="252">
        <f t="shared" si="25"/>
        <v>1.3977836668804398</v>
      </c>
      <c r="H95" s="252">
        <f t="shared" si="25"/>
        <v>1.7772284957631768</v>
      </c>
      <c r="I95" s="252">
        <f t="shared" si="25"/>
        <v>1.7382431634532969</v>
      </c>
      <c r="J95" s="252">
        <f t="shared" si="25"/>
        <v>1.4688488504534309</v>
      </c>
      <c r="K95" s="252">
        <f t="shared" si="25"/>
        <v>1.5826154555129897</v>
      </c>
      <c r="L95" s="252">
        <f t="shared" si="25"/>
        <v>1.2600212399964659</v>
      </c>
      <c r="M95" s="252">
        <f t="shared" si="25"/>
        <v>1.1329680693989346</v>
      </c>
      <c r="N95" s="252">
        <f t="shared" si="25"/>
        <v>1.3778945107764522</v>
      </c>
      <c r="O95" s="252">
        <f t="shared" si="25"/>
        <v>1.3886020066830602</v>
      </c>
      <c r="P95" s="252">
        <f t="shared" si="25"/>
        <v>1.4582609525660433</v>
      </c>
      <c r="Q95" s="252">
        <f t="shared" si="25"/>
        <v>1.2449348874555266</v>
      </c>
      <c r="R95" s="252">
        <f t="shared" si="25"/>
        <v>1.2251070403938928</v>
      </c>
      <c r="S95" s="252">
        <f t="shared" si="25"/>
        <v>1.048070301631564</v>
      </c>
      <c r="T95" s="252">
        <f t="shared" si="25"/>
        <v>1.1517350486191915</v>
      </c>
      <c r="U95" s="252">
        <f t="shared" si="25"/>
        <v>1.2066515982360715</v>
      </c>
      <c r="V95" s="252">
        <f t="shared" si="25"/>
        <v>1.2420621889740127</v>
      </c>
      <c r="W95" s="252">
        <f t="shared" si="25"/>
        <v>1.2193597463424728</v>
      </c>
      <c r="X95" s="252">
        <f t="shared" si="25"/>
        <v>1.1319557250439387</v>
      </c>
      <c r="Y95" s="252">
        <f t="shared" si="25"/>
        <v>1.4072142688395304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1.4856204797052339</v>
      </c>
      <c r="C96" s="291">
        <f>IF(CHI_ued!C$16=0,"",CHI_ued!C$16/C$10)</f>
        <v>1.5747807962869595</v>
      </c>
      <c r="D96" s="291">
        <f>IF(CHI_ued!D$16=0,"",CHI_ued!D$16/D$10)</f>
        <v>1.3670139151269665</v>
      </c>
      <c r="E96" s="291">
        <f>IF(CHI_ued!E$16=0,"",CHI_ued!E$16/E$10)</f>
        <v>1.2931988438033888</v>
      </c>
      <c r="F96" s="291">
        <f>IF(CHI_ued!F$16=0,"",CHI_ued!F$16/F$10)</f>
        <v>1.3615296539492869</v>
      </c>
      <c r="G96" s="291">
        <f>IF(CHI_ued!G$16=0,"",CHI_ued!G$16/G$10)</f>
        <v>1.0758822753943988</v>
      </c>
      <c r="H96" s="291">
        <f>IF(CHI_ued!H$16=0,"",CHI_ued!H$16/H$10)</f>
        <v>1.4490851379010352</v>
      </c>
      <c r="I96" s="291">
        <f>IF(CHI_ued!I$16=0,"",CHI_ued!I$16/I$10)</f>
        <v>1.4042869738197679</v>
      </c>
      <c r="J96" s="291">
        <f>IF(CHI_ued!J$16=0,"",CHI_ued!J$16/J$10)</f>
        <v>1.1528825901434043</v>
      </c>
      <c r="K96" s="291">
        <f>IF(CHI_ued!K$16=0,"",CHI_ued!K$16/K$10)</f>
        <v>1.2868800222403554</v>
      </c>
      <c r="L96" s="291">
        <f>IF(CHI_ued!L$16=0,"",CHI_ued!L$16/L$10)</f>
        <v>0.95768589511665336</v>
      </c>
      <c r="M96" s="291">
        <f>IF(CHI_ued!M$16=0,"",CHI_ued!M$16/M$10)</f>
        <v>0.84002143953575248</v>
      </c>
      <c r="N96" s="291">
        <f>IF(CHI_ued!N$16=0,"",CHI_ued!N$16/N$10)</f>
        <v>1.0895006997283434</v>
      </c>
      <c r="O96" s="291">
        <f>IF(CHI_ued!O$16=0,"",CHI_ued!O$16/O$10)</f>
        <v>1.0866065957436017</v>
      </c>
      <c r="P96" s="291">
        <f>IF(CHI_ued!P$16=0,"",CHI_ued!P$16/P$10)</f>
        <v>1.1501067155031608</v>
      </c>
      <c r="Q96" s="291">
        <f>IF(CHI_ued!Q$16=0,"",CHI_ued!Q$16/Q$10)</f>
        <v>0.95052280289760693</v>
      </c>
      <c r="R96" s="291">
        <f>IF(CHI_ued!R$16=0,"",CHI_ued!R$16/R$10)</f>
        <v>0.90088394961405482</v>
      </c>
      <c r="S96" s="291">
        <f>IF(CHI_ued!S$16=0,"",CHI_ued!S$16/S$10)</f>
        <v>0.74215900365303156</v>
      </c>
      <c r="T96" s="291">
        <f>IF(CHI_ued!T$16=0,"",CHI_ued!T$16/T$10)</f>
        <v>0.85684449860748246</v>
      </c>
      <c r="U96" s="291">
        <f>IF(CHI_ued!U$16=0,"",CHI_ued!U$16/U$10)</f>
        <v>0.92923450810284336</v>
      </c>
      <c r="V96" s="291">
        <f>IF(CHI_ued!V$16=0,"",CHI_ued!V$16/V$10)</f>
        <v>0.97406618158812253</v>
      </c>
      <c r="W96" s="291">
        <f>IF(CHI_ued!W$16=0,"",CHI_ued!W$16/W$10)</f>
        <v>0.92861037333703733</v>
      </c>
      <c r="X96" s="291">
        <f>IF(CHI_ued!X$16=0,"",CHI_ued!X$16/X$10)</f>
        <v>0.82667241849265283</v>
      </c>
      <c r="Y96" s="291">
        <f>IF(CHI_ued!Y$16=0,"",CHI_ued!Y$16/Y$10)</f>
        <v>1.0908011948143115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0.35318265186305614</v>
      </c>
      <c r="C97" s="291">
        <f>IF((CHI_ued!C$5-CHI_ued!C$16)=0,"",(CHI_ued!C$5-CHI_ued!C$16)/C$10)</f>
        <v>0.36110374312518295</v>
      </c>
      <c r="D97" s="291">
        <f>IF((CHI_ued!D$5-CHI_ued!D$16)=0,"",(CHI_ued!D$5-CHI_ued!D$16)/D$10)</f>
        <v>0.33772957209558141</v>
      </c>
      <c r="E97" s="291">
        <f>IF((CHI_ued!E$5-CHI_ued!E$16)=0,"",(CHI_ued!E$5-CHI_ued!E$16)/E$10)</f>
        <v>0.33268251636357776</v>
      </c>
      <c r="F97" s="291">
        <f>IF((CHI_ued!F$5-CHI_ued!F$16)=0,"",(CHI_ued!F$5-CHI_ued!F$16)/F$10)</f>
        <v>0.32738795869141379</v>
      </c>
      <c r="G97" s="291">
        <f>IF((CHI_ued!G$5-CHI_ued!G$16)=0,"",(CHI_ued!G$5-CHI_ued!G$16)/G$10)</f>
        <v>0.3219013914860408</v>
      </c>
      <c r="H97" s="291">
        <f>IF((CHI_ued!H$5-CHI_ued!H$16)=0,"",(CHI_ued!H$5-CHI_ued!H$16)/H$10)</f>
        <v>0.32814335786214144</v>
      </c>
      <c r="I97" s="291">
        <f>IF((CHI_ued!I$5-CHI_ued!I$16)=0,"",(CHI_ued!I$5-CHI_ued!I$16)/I$10)</f>
        <v>0.33395618963352913</v>
      </c>
      <c r="J97" s="291">
        <f>IF((CHI_ued!J$5-CHI_ued!J$16)=0,"",(CHI_ued!J$5-CHI_ued!J$16)/J$10)</f>
        <v>0.31596626031002667</v>
      </c>
      <c r="K97" s="291">
        <f>IF((CHI_ued!K$5-CHI_ued!K$16)=0,"",(CHI_ued!K$5-CHI_ued!K$16)/K$10)</f>
        <v>0.29573543327263441</v>
      </c>
      <c r="L97" s="291">
        <f>IF((CHI_ued!L$5-CHI_ued!L$16)=0,"",(CHI_ued!L$5-CHI_ued!L$16)/L$10)</f>
        <v>0.3023353448798124</v>
      </c>
      <c r="M97" s="291">
        <f>IF((CHI_ued!M$5-CHI_ued!M$16)=0,"",(CHI_ued!M$5-CHI_ued!M$16)/M$10)</f>
        <v>0.29294662986318204</v>
      </c>
      <c r="N97" s="291">
        <f>IF((CHI_ued!N$5-CHI_ued!N$16)=0,"",(CHI_ued!N$5-CHI_ued!N$16)/N$10)</f>
        <v>0.28839381104810874</v>
      </c>
      <c r="O97" s="291">
        <f>IF((CHI_ued!O$5-CHI_ued!O$16)=0,"",(CHI_ued!O$5-CHI_ued!O$16)/O$10)</f>
        <v>0.30199541093945853</v>
      </c>
      <c r="P97" s="291">
        <f>IF((CHI_ued!P$5-CHI_ued!P$16)=0,"",(CHI_ued!P$5-CHI_ued!P$16)/P$10)</f>
        <v>0.30815423706288247</v>
      </c>
      <c r="Q97" s="291">
        <f>IF((CHI_ued!Q$5-CHI_ued!Q$16)=0,"",(CHI_ued!Q$5-CHI_ued!Q$16)/Q$10)</f>
        <v>0.29441208455791967</v>
      </c>
      <c r="R97" s="291">
        <f>IF((CHI_ued!R$5-CHI_ued!R$16)=0,"",(CHI_ued!R$5-CHI_ued!R$16)/R$10)</f>
        <v>0.32422309077983796</v>
      </c>
      <c r="S97" s="291">
        <f>IF((CHI_ued!S$5-CHI_ued!S$16)=0,"",(CHI_ued!S$5-CHI_ued!S$16)/S$10)</f>
        <v>0.30591129797853245</v>
      </c>
      <c r="T97" s="291">
        <f>IF((CHI_ued!T$5-CHI_ued!T$16)=0,"",(CHI_ued!T$5-CHI_ued!T$16)/T$10)</f>
        <v>0.29489055001170911</v>
      </c>
      <c r="U97" s="291">
        <f>IF((CHI_ued!U$5-CHI_ued!U$16)=0,"",(CHI_ued!U$5-CHI_ued!U$16)/U$10)</f>
        <v>0.27741709013322807</v>
      </c>
      <c r="V97" s="291">
        <f>IF((CHI_ued!V$5-CHI_ued!V$16)=0,"",(CHI_ued!V$5-CHI_ued!V$16)/V$10)</f>
        <v>0.26799600738589002</v>
      </c>
      <c r="W97" s="291">
        <f>IF((CHI_ued!W$5-CHI_ued!W$16)=0,"",(CHI_ued!W$5-CHI_ued!W$16)/W$10)</f>
        <v>0.29074937300543546</v>
      </c>
      <c r="X97" s="291">
        <f>IF((CHI_ued!X$5-CHI_ued!X$16)=0,"",(CHI_ued!X$5-CHI_ued!X$16)/X$10)</f>
        <v>0.30528330655128583</v>
      </c>
      <c r="Y97" s="291">
        <f>IF((CHI_ued!Y$5-CHI_ued!Y$16)=0,"",(CHI_ued!Y$5-CHI_ued!Y$16)/Y$10)</f>
        <v>0.31641307402521901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0.44862576204462928</v>
      </c>
      <c r="C98" s="291">
        <f>IF(CHI_ued!C$61=0,"",CHI_ued!C$61/C$11)</f>
        <v>0.44569656662749496</v>
      </c>
      <c r="D98" s="291">
        <f>IF(CHI_ued!D$61=0,"",CHI_ued!D$61/D$11)</f>
        <v>0.43354310266757284</v>
      </c>
      <c r="E98" s="291">
        <f>IF(CHI_ued!E$61=0,"",CHI_ued!E$61/E$11)</f>
        <v>0.42860969151353123</v>
      </c>
      <c r="F98" s="291">
        <f>IF(CHI_ued!F$61=0,"",CHI_ued!F$61/F$11)</f>
        <v>0.42338679170550964</v>
      </c>
      <c r="G98" s="291">
        <f>IF(CHI_ued!G$61=0,"",CHI_ued!G$61/G$11)</f>
        <v>0.41347129915412051</v>
      </c>
      <c r="H98" s="291">
        <f>IF(CHI_ued!H$61=0,"",CHI_ued!H$61/H$11)</f>
        <v>0.41133968919891073</v>
      </c>
      <c r="I98" s="291">
        <f>IF(CHI_ued!I$61=0,"",CHI_ued!I$61/I$11)</f>
        <v>0.41553364175083235</v>
      </c>
      <c r="J98" s="291">
        <f>IF(CHI_ued!J$61=0,"",CHI_ued!J$61/J$11)</f>
        <v>0.40690416796720813</v>
      </c>
      <c r="K98" s="291">
        <f>IF(CHI_ued!K$61=0,"",CHI_ued!K$61/K$11)</f>
        <v>0.37845724917281132</v>
      </c>
      <c r="L98" s="291">
        <f>IF(CHI_ued!L$61=0,"",CHI_ued!L$61/L$11)</f>
        <v>0.39542154965934029</v>
      </c>
      <c r="M98" s="291">
        <f>IF(CHI_ued!M$61=0,"",CHI_ued!M$61/M$11)</f>
        <v>0.37056511309674789</v>
      </c>
      <c r="N98" s="291">
        <f>IF(CHI_ued!N$61=0,"",CHI_ued!N$61/N$11)</f>
        <v>0.37926784580073675</v>
      </c>
      <c r="O98" s="291">
        <f>IF(CHI_ued!O$61=0,"",CHI_ued!O$61/O$11)</f>
        <v>0.38275060037713066</v>
      </c>
      <c r="P98" s="291">
        <f>IF(CHI_ued!P$61=0,"",CHI_ued!P$61/P$11)</f>
        <v>0.40466417034539831</v>
      </c>
      <c r="Q98" s="291">
        <f>IF(CHI_ued!Q$61=0,"",CHI_ued!Q$61/Q$11)</f>
        <v>0.3745334847216068</v>
      </c>
      <c r="R98" s="291">
        <f>IF(CHI_ued!R$61=0,"",CHI_ued!R$61/R$11)</f>
        <v>0.28677856144960956</v>
      </c>
      <c r="S98" s="291">
        <f>IF(CHI_ued!S$61=0,"",CHI_ued!S$61/S$11)</f>
        <v>0.28673267681928555</v>
      </c>
      <c r="T98" s="291">
        <f>IF(CHI_ued!T$61=0,"",CHI_ued!T$61/T$11)</f>
        <v>0.30471148604951587</v>
      </c>
      <c r="U98" s="291">
        <f>IF(CHI_ued!U$61=0,"",CHI_ued!U$61/U$11)</f>
        <v>0.30561480412399722</v>
      </c>
      <c r="V98" s="291">
        <f>IF(CHI_ued!V$61=0,"",CHI_ued!V$61/V$11)</f>
        <v>0.27640188134414911</v>
      </c>
      <c r="W98" s="291">
        <f>IF(CHI_ued!W$61=0,"",CHI_ued!W$61/W$11)</f>
        <v>0.34641177377831428</v>
      </c>
      <c r="X98" s="291">
        <f>IF(CHI_ued!X$61=0,"",CHI_ued!X$61/X$11)</f>
        <v>0.35515958353478794</v>
      </c>
      <c r="Y98" s="291">
        <f>IF(CHI_ued!Y$61=0,"",CHI_ued!Y$61/Y$11)</f>
        <v>0.40848969560313342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0.35692667123771105</v>
      </c>
      <c r="C99" s="253">
        <f>IF(CHI_ued!C$110=0,"",CHI_ued!C$110/C$12)</f>
        <v>0.39148118388686642</v>
      </c>
      <c r="D99" s="253">
        <f>IF(CHI_ued!D$110=0,"",CHI_ued!D$110/D$12)</f>
        <v>0.36279053769554631</v>
      </c>
      <c r="E99" s="253">
        <f>IF(CHI_ued!E$110=0,"",CHI_ued!E$110/E$12)</f>
        <v>0.34243200964806042</v>
      </c>
      <c r="F99" s="253">
        <f>IF(CHI_ued!F$110=0,"",CHI_ued!F$110/F$12)</f>
        <v>0.353176120998487</v>
      </c>
      <c r="G99" s="253">
        <f>IF(CHI_ued!G$110=0,"",CHI_ued!G$110/G$12)</f>
        <v>0.33033148449624283</v>
      </c>
      <c r="H99" s="253">
        <f>IF(CHI_ued!H$110=0,"",CHI_ued!H$110/H$12)</f>
        <v>0.37385216462733023</v>
      </c>
      <c r="I99" s="253">
        <f>IF(CHI_ued!I$110=0,"",CHI_ued!I$110/I$12)</f>
        <v>0.39701843606950687</v>
      </c>
      <c r="J99" s="253">
        <f>IF(CHI_ued!J$110=0,"",CHI_ued!J$110/J$12)</f>
        <v>0.40015682667223756</v>
      </c>
      <c r="K99" s="253">
        <f>IF(CHI_ued!K$110=0,"",CHI_ued!K$110/K$12)</f>
        <v>0.28534468806993302</v>
      </c>
      <c r="L99" s="253">
        <f>IF(CHI_ued!L$110=0,"",CHI_ued!L$110/L$12)</f>
        <v>0.31447757854219927</v>
      </c>
      <c r="M99" s="253">
        <f>IF(CHI_ued!M$110=0,"",CHI_ued!M$110/M$12)</f>
        <v>0.32949079207711701</v>
      </c>
      <c r="N99" s="253">
        <f>IF(CHI_ued!N$110=0,"",CHI_ued!N$110/N$12)</f>
        <v>0.27732269504524953</v>
      </c>
      <c r="O99" s="253">
        <f>IF(CHI_ued!O$110=0,"",CHI_ued!O$110/O$12)</f>
        <v>0.32305612409028334</v>
      </c>
      <c r="P99" s="253">
        <f>IF(CHI_ued!P$110=0,"",CHI_ued!P$110/P$12)</f>
        <v>0.29633217046397797</v>
      </c>
      <c r="Q99" s="253">
        <f>IF(CHI_ued!Q$110=0,"",CHI_ued!Q$110/Q$12)</f>
        <v>0.33323986283981349</v>
      </c>
      <c r="R99" s="253">
        <f>IF(CHI_ued!R$110=0,"",CHI_ued!R$110/R$12)</f>
        <v>0.58030848234181032</v>
      </c>
      <c r="S99" s="253">
        <f>IF(CHI_ued!S$110=0,"",CHI_ued!S$110/S$12)</f>
        <v>0.53264423875245226</v>
      </c>
      <c r="T99" s="253">
        <f>IF(CHI_ued!T$110=0,"",CHI_ued!T$110/T$12)</f>
        <v>0.47575816889454509</v>
      </c>
      <c r="U99" s="253">
        <f>IF(CHI_ued!U$110=0,"",CHI_ued!U$110/U$12)</f>
        <v>0.40001422257628483</v>
      </c>
      <c r="V99" s="253">
        <f>IF(CHI_ued!V$110=0,"",CHI_ued!V$110/V$12)</f>
        <v>0.41805562535521096</v>
      </c>
      <c r="W99" s="253">
        <f>IF(CHI_ued!W$110=0,"",CHI_ued!W$110/W$12)</f>
        <v>0.39294371018390145</v>
      </c>
      <c r="X99" s="253">
        <f>IF(CHI_ued!X$110=0,"",CHI_ued!X$110/X$12)</f>
        <v>0.41880762163717067</v>
      </c>
      <c r="Y99" s="253">
        <f>IF(CHI_ued!Y$110=0,"",CHI_ued!Y$110/Y$12)</f>
        <v>0.32049529916142538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2.3873360805488266</v>
      </c>
      <c r="C100" s="313">
        <f t="shared" si="26"/>
        <v>2.4808300868778987</v>
      </c>
      <c r="D100" s="313">
        <f t="shared" si="26"/>
        <v>2.5793218608402322</v>
      </c>
      <c r="E100" s="313">
        <f t="shared" si="26"/>
        <v>2.7416872720802097</v>
      </c>
      <c r="F100" s="313">
        <f t="shared" si="26"/>
        <v>2.8252447452373679</v>
      </c>
      <c r="G100" s="313">
        <f t="shared" si="26"/>
        <v>2.4272019824383126</v>
      </c>
      <c r="H100" s="313">
        <f t="shared" si="26"/>
        <v>2.3495720209632864</v>
      </c>
      <c r="I100" s="313">
        <f t="shared" si="26"/>
        <v>2.1477196023826282</v>
      </c>
      <c r="J100" s="313">
        <f t="shared" si="26"/>
        <v>2.2406141996867253</v>
      </c>
      <c r="K100" s="313">
        <f t="shared" si="26"/>
        <v>2.1413217025108504</v>
      </c>
      <c r="L100" s="313">
        <f t="shared" si="26"/>
        <v>2.2201091646812467</v>
      </c>
      <c r="M100" s="313">
        <f t="shared" si="26"/>
        <v>2.2096757557567801</v>
      </c>
      <c r="N100" s="313">
        <f t="shared" si="26"/>
        <v>2.146454255995518</v>
      </c>
      <c r="O100" s="313">
        <f t="shared" si="26"/>
        <v>1.9910093638825901</v>
      </c>
      <c r="P100" s="313">
        <f t="shared" si="26"/>
        <v>2.1474023863605258</v>
      </c>
      <c r="Q100" s="313">
        <f t="shared" si="26"/>
        <v>2.113645228821512</v>
      </c>
      <c r="R100" s="313">
        <f t="shared" si="26"/>
        <v>2.1223191484836259</v>
      </c>
      <c r="S100" s="313">
        <f t="shared" si="26"/>
        <v>2.0458980175230725</v>
      </c>
      <c r="T100" s="313">
        <f t="shared" si="26"/>
        <v>1.9541504279314283</v>
      </c>
      <c r="U100" s="313">
        <f t="shared" si="26"/>
        <v>1.9593377541975787</v>
      </c>
      <c r="V100" s="313">
        <f t="shared" si="26"/>
        <v>2.0923603658237417</v>
      </c>
      <c r="W100" s="313">
        <f t="shared" si="26"/>
        <v>2.0396663251630534</v>
      </c>
      <c r="X100" s="313">
        <f t="shared" si="26"/>
        <v>1.9418714942313204</v>
      </c>
      <c r="Y100" s="313">
        <f t="shared" si="26"/>
        <v>1.9272532743554631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3.1551847131809043</v>
      </c>
      <c r="C101" s="255">
        <f t="shared" si="27"/>
        <v>3.2609152207879082</v>
      </c>
      <c r="D101" s="255">
        <f t="shared" si="27"/>
        <v>3.2790179160211297</v>
      </c>
      <c r="E101" s="255">
        <f t="shared" si="27"/>
        <v>3.4389171556102225</v>
      </c>
      <c r="F101" s="255">
        <f t="shared" si="27"/>
        <v>3.4616337633136909</v>
      </c>
      <c r="G101" s="255">
        <f t="shared" si="27"/>
        <v>3.0618366862284137</v>
      </c>
      <c r="H101" s="255">
        <f t="shared" si="27"/>
        <v>3.0315317455452329</v>
      </c>
      <c r="I101" s="255">
        <f t="shared" si="27"/>
        <v>2.7210989392182747</v>
      </c>
      <c r="J101" s="255">
        <f t="shared" si="27"/>
        <v>2.7187312666221906</v>
      </c>
      <c r="K101" s="255">
        <f t="shared" si="27"/>
        <v>2.7408716572668963</v>
      </c>
      <c r="L101" s="255">
        <f t="shared" si="27"/>
        <v>2.6151822002403735</v>
      </c>
      <c r="M101" s="255">
        <f t="shared" si="27"/>
        <v>2.6146605376378687</v>
      </c>
      <c r="N101" s="255">
        <f t="shared" si="27"/>
        <v>2.6657063067160496</v>
      </c>
      <c r="O101" s="255">
        <f t="shared" si="27"/>
        <v>2.4047330522782802</v>
      </c>
      <c r="P101" s="255">
        <f t="shared" si="27"/>
        <v>2.6511259994971437</v>
      </c>
      <c r="Q101" s="255">
        <f t="shared" si="27"/>
        <v>2.493284213007521</v>
      </c>
      <c r="R101" s="255">
        <f t="shared" si="27"/>
        <v>2.4958617361419377</v>
      </c>
      <c r="S101" s="255">
        <f t="shared" si="27"/>
        <v>2.4087574793183859</v>
      </c>
      <c r="T101" s="255">
        <f t="shared" si="27"/>
        <v>2.3125089170958888</v>
      </c>
      <c r="U101" s="255">
        <f t="shared" si="27"/>
        <v>2.3794958439955156</v>
      </c>
      <c r="V101" s="255">
        <f t="shared" si="27"/>
        <v>2.5403795708876848</v>
      </c>
      <c r="W101" s="255">
        <f t="shared" si="27"/>
        <v>2.3247791722552442</v>
      </c>
      <c r="X101" s="255">
        <f t="shared" si="27"/>
        <v>2.1973326975594509</v>
      </c>
      <c r="Y101" s="255">
        <f t="shared" si="27"/>
        <v>2.4100594966092865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1.5786889357924188</v>
      </c>
      <c r="C102" s="293">
        <f t="shared" si="28"/>
        <v>1.7153163471698851</v>
      </c>
      <c r="D102" s="293">
        <f t="shared" si="28"/>
        <v>1.8191609094434806</v>
      </c>
      <c r="E102" s="293">
        <f t="shared" si="28"/>
        <v>2.0036574699960363</v>
      </c>
      <c r="F102" s="293">
        <f t="shared" si="28"/>
        <v>2.0865278299207608</v>
      </c>
      <c r="G102" s="293">
        <f t="shared" si="28"/>
        <v>1.723467030536467</v>
      </c>
      <c r="H102" s="293">
        <f t="shared" si="28"/>
        <v>1.5857849017867356</v>
      </c>
      <c r="I102" s="293">
        <f t="shared" si="28"/>
        <v>1.4670066750480883</v>
      </c>
      <c r="J102" s="293">
        <f t="shared" si="28"/>
        <v>1.519880487746315</v>
      </c>
      <c r="K102" s="293">
        <f t="shared" si="28"/>
        <v>1.5228089546554329</v>
      </c>
      <c r="L102" s="293">
        <f t="shared" si="28"/>
        <v>1.5709446722692748</v>
      </c>
      <c r="M102" s="293">
        <f t="shared" si="28"/>
        <v>1.5344136582372261</v>
      </c>
      <c r="N102" s="293">
        <f t="shared" si="28"/>
        <v>1.5184716788709522</v>
      </c>
      <c r="O102" s="293">
        <f t="shared" si="28"/>
        <v>1.4002208890418175</v>
      </c>
      <c r="P102" s="293">
        <f t="shared" si="28"/>
        <v>1.4417637058883006</v>
      </c>
      <c r="Q102" s="293">
        <f t="shared" si="28"/>
        <v>1.4331703351072334</v>
      </c>
      <c r="R102" s="293">
        <f t="shared" si="28"/>
        <v>1.5514870789207054</v>
      </c>
      <c r="S102" s="293">
        <f t="shared" si="28"/>
        <v>1.5331617045452985</v>
      </c>
      <c r="T102" s="293">
        <f t="shared" si="28"/>
        <v>1.5310291914806111</v>
      </c>
      <c r="U102" s="293">
        <f t="shared" si="28"/>
        <v>1.3783947840645965</v>
      </c>
      <c r="V102" s="293">
        <f t="shared" si="28"/>
        <v>1.5241758019767269</v>
      </c>
      <c r="W102" s="293">
        <f t="shared" si="28"/>
        <v>1.4241824745976648</v>
      </c>
      <c r="X102" s="293">
        <f t="shared" si="28"/>
        <v>1.3673626991641579</v>
      </c>
      <c r="Y102" s="293">
        <f t="shared" si="28"/>
        <v>1.3271725107733807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1.3605718932800426</v>
      </c>
      <c r="C103" s="256">
        <f t="shared" si="29"/>
        <v>1.4408979141059035</v>
      </c>
      <c r="D103" s="256">
        <f t="shared" si="29"/>
        <v>1.5171938277999739</v>
      </c>
      <c r="E103" s="256">
        <f t="shared" si="29"/>
        <v>1.6816674923347947</v>
      </c>
      <c r="F103" s="256">
        <f t="shared" si="29"/>
        <v>1.7204235606836442</v>
      </c>
      <c r="G103" s="256">
        <f t="shared" si="29"/>
        <v>1.452426720903423</v>
      </c>
      <c r="H103" s="256">
        <f t="shared" si="29"/>
        <v>1.3211582813399283</v>
      </c>
      <c r="I103" s="256">
        <f t="shared" si="29"/>
        <v>1.2195326430888227</v>
      </c>
      <c r="J103" s="256">
        <f t="shared" si="29"/>
        <v>1.2696614005078806</v>
      </c>
      <c r="K103" s="256">
        <f t="shared" si="29"/>
        <v>1.2856160130957963</v>
      </c>
      <c r="L103" s="256">
        <f t="shared" si="29"/>
        <v>1.3198089948474239</v>
      </c>
      <c r="M103" s="256">
        <f t="shared" si="29"/>
        <v>1.2886940880526463</v>
      </c>
      <c r="N103" s="256">
        <f t="shared" si="29"/>
        <v>1.2761454446671019</v>
      </c>
      <c r="O103" s="256">
        <f t="shared" si="29"/>
        <v>1.1786256664902495</v>
      </c>
      <c r="P103" s="256">
        <f t="shared" si="29"/>
        <v>1.1824081913426934</v>
      </c>
      <c r="Q103" s="256">
        <f t="shared" si="29"/>
        <v>1.1759573278405699</v>
      </c>
      <c r="R103" s="256">
        <f t="shared" si="29"/>
        <v>0.85262409917074011</v>
      </c>
      <c r="S103" s="256">
        <f t="shared" si="29"/>
        <v>0.92245476630632417</v>
      </c>
      <c r="T103" s="256">
        <f t="shared" si="29"/>
        <v>0.88888211078063817</v>
      </c>
      <c r="U103" s="256">
        <f t="shared" si="29"/>
        <v>0.78885090545116299</v>
      </c>
      <c r="V103" s="256">
        <f t="shared" si="29"/>
        <v>0.92046231884518848</v>
      </c>
      <c r="W103" s="256">
        <f t="shared" si="29"/>
        <v>1.2029231629834911</v>
      </c>
      <c r="X103" s="256">
        <f t="shared" si="29"/>
        <v>1.1087826216106822</v>
      </c>
      <c r="Y103" s="256">
        <f t="shared" si="29"/>
        <v>1.0876504031272327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AT: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1443.7188025550895</v>
      </c>
      <c r="C5" s="223">
        <f t="shared" si="0"/>
        <v>1413.1847576141515</v>
      </c>
      <c r="D5" s="223">
        <f t="shared" si="0"/>
        <v>1449.5335373924127</v>
      </c>
      <c r="E5" s="223">
        <f t="shared" si="0"/>
        <v>1511.8447763712197</v>
      </c>
      <c r="F5" s="223">
        <f t="shared" si="0"/>
        <v>1647.6413758108147</v>
      </c>
      <c r="G5" s="223">
        <f t="shared" si="0"/>
        <v>1424.9382489037998</v>
      </c>
      <c r="H5" s="223">
        <f t="shared" si="0"/>
        <v>1667.5030532765898</v>
      </c>
      <c r="I5" s="223">
        <f t="shared" si="0"/>
        <v>1680.9824924254326</v>
      </c>
      <c r="J5" s="223">
        <f t="shared" si="0"/>
        <v>1740.7062446225166</v>
      </c>
      <c r="K5" s="223">
        <f t="shared" si="0"/>
        <v>1748.0468399123451</v>
      </c>
      <c r="L5" s="223">
        <f t="shared" si="0"/>
        <v>1906.470866886227</v>
      </c>
      <c r="M5" s="223">
        <f t="shared" si="0"/>
        <v>1780.3044693951842</v>
      </c>
      <c r="N5" s="223">
        <f t="shared" si="0"/>
        <v>1925.9708243390655</v>
      </c>
      <c r="O5" s="223">
        <f t="shared" si="0"/>
        <v>1940.0585240115431</v>
      </c>
      <c r="P5" s="223">
        <f t="shared" si="0"/>
        <v>1974.5135052514277</v>
      </c>
      <c r="Q5" s="223">
        <f t="shared" si="0"/>
        <v>1991.7883761424196</v>
      </c>
      <c r="R5" s="223">
        <f t="shared" si="0"/>
        <v>2121.754538647996</v>
      </c>
      <c r="S5" s="223">
        <f t="shared" si="0"/>
        <v>1941.4928416469284</v>
      </c>
      <c r="T5" s="223">
        <f t="shared" si="0"/>
        <v>2020.3205970337997</v>
      </c>
      <c r="U5" s="223">
        <f t="shared" si="0"/>
        <v>2304.9592298775519</v>
      </c>
      <c r="V5" s="223">
        <f t="shared" si="0"/>
        <v>2281.561012831186</v>
      </c>
      <c r="W5" s="223">
        <f t="shared" si="0"/>
        <v>2432.123725467708</v>
      </c>
      <c r="X5" s="223">
        <f t="shared" si="0"/>
        <v>2071.3370210642956</v>
      </c>
      <c r="Y5" s="223">
        <f t="shared" si="0"/>
        <v>1814.2062611866627</v>
      </c>
      <c r="DA5" s="89"/>
    </row>
    <row r="6" spans="1:105" ht="12" customHeight="1" x14ac:dyDescent="0.25">
      <c r="A6" s="55" t="s">
        <v>91</v>
      </c>
      <c r="B6" s="259">
        <v>3.256922411930613</v>
      </c>
      <c r="C6" s="259">
        <v>3.3338768705116899</v>
      </c>
      <c r="D6" s="259">
        <v>3.5924823966406469</v>
      </c>
      <c r="E6" s="259">
        <v>3.567901238307722</v>
      </c>
      <c r="F6" s="259">
        <v>3.9160232284552881</v>
      </c>
      <c r="G6" s="259">
        <v>3.9155137571679228</v>
      </c>
      <c r="H6" s="259">
        <v>4.0178620430131824</v>
      </c>
      <c r="I6" s="259">
        <v>4.3087866155100274</v>
      </c>
      <c r="J6" s="259">
        <v>4.771569896034344</v>
      </c>
      <c r="K6" s="259">
        <v>4.0691618266147058</v>
      </c>
      <c r="L6" s="259">
        <v>5.3865255054812549</v>
      </c>
      <c r="M6" s="259">
        <v>5.4113934681308571</v>
      </c>
      <c r="N6" s="259">
        <v>4.8477636629885836</v>
      </c>
      <c r="O6" s="259">
        <v>5.1715391845663774</v>
      </c>
      <c r="P6" s="259">
        <v>5.3149087383792724</v>
      </c>
      <c r="Q6" s="259">
        <v>5.9990747350283353</v>
      </c>
      <c r="R6" s="259">
        <v>6.2374575512318948</v>
      </c>
      <c r="S6" s="259">
        <v>6.0232850636175099</v>
      </c>
      <c r="T6" s="259">
        <v>5.7893967021119241</v>
      </c>
      <c r="U6" s="259">
        <v>6.1079222283537051</v>
      </c>
      <c r="V6" s="259">
        <v>5.5325404224324037</v>
      </c>
      <c r="W6" s="259">
        <v>6.9618376651102967</v>
      </c>
      <c r="X6" s="259">
        <v>6.7220971531506866</v>
      </c>
      <c r="Y6" s="259">
        <v>4.8696642793317366</v>
      </c>
      <c r="DA6" s="67" t="s">
        <v>987</v>
      </c>
    </row>
    <row r="7" spans="1:105" ht="12" customHeight="1" x14ac:dyDescent="0.25">
      <c r="A7" s="173" t="s">
        <v>92</v>
      </c>
      <c r="B7" s="224">
        <v>25.769745253567901</v>
      </c>
      <c r="C7" s="224">
        <v>26.378631970210641</v>
      </c>
      <c r="D7" s="224">
        <v>28.42479632005703</v>
      </c>
      <c r="E7" s="224">
        <v>28.230302835669232</v>
      </c>
      <c r="F7" s="224">
        <v>30.984748250274631</v>
      </c>
      <c r="G7" s="224">
        <v>30.980717160912079</v>
      </c>
      <c r="H7" s="224">
        <v>31.79052744184175</v>
      </c>
      <c r="I7" s="224">
        <v>34.092409762950773</v>
      </c>
      <c r="J7" s="224">
        <v>37.754089636882071</v>
      </c>
      <c r="K7" s="224">
        <v>32.196426688975123</v>
      </c>
      <c r="L7" s="224">
        <v>42.619802538008763</v>
      </c>
      <c r="M7" s="224">
        <v>42.81656530402001</v>
      </c>
      <c r="N7" s="224">
        <v>38.356957533620367</v>
      </c>
      <c r="O7" s="224">
        <v>40.918766399510723</v>
      </c>
      <c r="P7" s="224">
        <v>42.053149234466247</v>
      </c>
      <c r="Q7" s="224">
        <v>47.46647544089209</v>
      </c>
      <c r="R7" s="224">
        <v>49.352631655080948</v>
      </c>
      <c r="S7" s="224">
        <v>47.658034809320043</v>
      </c>
      <c r="T7" s="224">
        <v>45.807440066352093</v>
      </c>
      <c r="U7" s="224">
        <v>48.327709397282717</v>
      </c>
      <c r="V7" s="224">
        <v>43.7751162781422</v>
      </c>
      <c r="W7" s="224">
        <v>55.084143997228367</v>
      </c>
      <c r="X7" s="224">
        <v>53.18724528772033</v>
      </c>
      <c r="Y7" s="224">
        <v>38.530241767224418</v>
      </c>
      <c r="DA7" s="177" t="s">
        <v>988</v>
      </c>
    </row>
    <row r="8" spans="1:105" ht="12" customHeight="1" x14ac:dyDescent="0.25">
      <c r="A8" s="173" t="s">
        <v>93</v>
      </c>
      <c r="B8" s="224">
        <v>28.44030463308507</v>
      </c>
      <c r="C8" s="224">
        <v>29.112291241333001</v>
      </c>
      <c r="D8" s="224">
        <v>31.370502832731351</v>
      </c>
      <c r="E8" s="224">
        <v>31.1558536815383</v>
      </c>
      <c r="F8" s="224">
        <v>34.195746622495328</v>
      </c>
      <c r="G8" s="224">
        <v>34.19129778497885</v>
      </c>
      <c r="H8" s="224">
        <v>35.085029983649129</v>
      </c>
      <c r="I8" s="224">
        <v>37.625460003336251</v>
      </c>
      <c r="J8" s="224">
        <v>41.666605542756137</v>
      </c>
      <c r="K8" s="224">
        <v>35.532993210496109</v>
      </c>
      <c r="L8" s="224">
        <v>47.036559952608741</v>
      </c>
      <c r="M8" s="224">
        <v>47.253713554662042</v>
      </c>
      <c r="N8" s="224">
        <v>42.331949591291917</v>
      </c>
      <c r="O8" s="224">
        <v>45.159242753903669</v>
      </c>
      <c r="P8" s="224">
        <v>46.411183472728233</v>
      </c>
      <c r="Q8" s="224">
        <v>52.385501219144402</v>
      </c>
      <c r="R8" s="224">
        <v>54.467122779205788</v>
      </c>
      <c r="S8" s="224">
        <v>52.596912187308988</v>
      </c>
      <c r="T8" s="224">
        <v>50.554537389866752</v>
      </c>
      <c r="U8" s="224">
        <v>53.335986209938561</v>
      </c>
      <c r="V8" s="224">
        <v>48.31160067935533</v>
      </c>
      <c r="W8" s="224">
        <v>60.792600792861833</v>
      </c>
      <c r="X8" s="224">
        <v>58.699123475733657</v>
      </c>
      <c r="Y8" s="224">
        <v>42.52319154356254</v>
      </c>
      <c r="DA8" s="177" t="s">
        <v>989</v>
      </c>
    </row>
    <row r="9" spans="1:105" ht="12" customHeight="1" x14ac:dyDescent="0.25">
      <c r="A9" s="173" t="s">
        <v>94</v>
      </c>
      <c r="B9" s="224">
        <v>46.273261500070831</v>
      </c>
      <c r="C9" s="224">
        <v>47.366604642810202</v>
      </c>
      <c r="D9" s="224">
        <v>51.040785241062522</v>
      </c>
      <c r="E9" s="224">
        <v>50.691544386153772</v>
      </c>
      <c r="F9" s="224">
        <v>55.637544888043116</v>
      </c>
      <c r="G9" s="224">
        <v>55.630306490830883</v>
      </c>
      <c r="H9" s="224">
        <v>57.08443661614578</v>
      </c>
      <c r="I9" s="224">
        <v>61.217795387797622</v>
      </c>
      <c r="J9" s="224">
        <v>67.792865054522792</v>
      </c>
      <c r="K9" s="224">
        <v>57.813286739438482</v>
      </c>
      <c r="L9" s="224">
        <v>76.529948143341102</v>
      </c>
      <c r="M9" s="224">
        <v>76.883263817808441</v>
      </c>
      <c r="N9" s="224">
        <v>68.875400545707251</v>
      </c>
      <c r="O9" s="224">
        <v>73.47549458614526</v>
      </c>
      <c r="P9" s="224">
        <v>75.512441131273448</v>
      </c>
      <c r="Q9" s="224">
        <v>85.23284219346283</v>
      </c>
      <c r="R9" s="224">
        <v>88.619705310282313</v>
      </c>
      <c r="S9" s="224">
        <v>85.576814423720961</v>
      </c>
      <c r="T9" s="224">
        <v>82.253807012145685</v>
      </c>
      <c r="U9" s="224">
        <v>86.779310879306152</v>
      </c>
      <c r="V9" s="224">
        <v>78.604479120880271</v>
      </c>
      <c r="W9" s="224">
        <v>98.911455065253293</v>
      </c>
      <c r="X9" s="224">
        <v>95.505302262401628</v>
      </c>
      <c r="Y9" s="224">
        <v>69.186557158878969</v>
      </c>
      <c r="DA9" s="177" t="s">
        <v>990</v>
      </c>
    </row>
    <row r="10" spans="1:105" ht="12" customHeight="1" x14ac:dyDescent="0.25">
      <c r="A10" s="56" t="s">
        <v>95</v>
      </c>
      <c r="B10" s="260">
        <v>11.168098802413359</v>
      </c>
      <c r="C10" s="260">
        <v>10.730370573192889</v>
      </c>
      <c r="D10" s="260">
        <v>11.42199662378226</v>
      </c>
      <c r="E10" s="260">
        <v>11.92165989328439</v>
      </c>
      <c r="F10" s="260">
        <v>12.325179478233609</v>
      </c>
      <c r="G10" s="260">
        <v>12.78893979710524</v>
      </c>
      <c r="H10" s="260">
        <v>12.279840280236661</v>
      </c>
      <c r="I10" s="260">
        <v>12.84201657532255</v>
      </c>
      <c r="J10" s="260">
        <v>14.44738734407815</v>
      </c>
      <c r="K10" s="260">
        <v>12.78516820489827</v>
      </c>
      <c r="L10" s="260">
        <v>16.816298512218971</v>
      </c>
      <c r="M10" s="260">
        <v>16.797067074455779</v>
      </c>
      <c r="N10" s="260">
        <v>15.03608952666209</v>
      </c>
      <c r="O10" s="260">
        <v>15.787687758649049</v>
      </c>
      <c r="P10" s="260">
        <v>15.86154332962966</v>
      </c>
      <c r="Q10" s="260">
        <v>17.54691657163152</v>
      </c>
      <c r="R10" s="260">
        <v>20.196948216409279</v>
      </c>
      <c r="S10" s="260">
        <v>20.03606816582149</v>
      </c>
      <c r="T10" s="260">
        <v>18.650581468840318</v>
      </c>
      <c r="U10" s="260">
        <v>19.2469995864707</v>
      </c>
      <c r="V10" s="260">
        <v>17.99780883836624</v>
      </c>
      <c r="W10" s="260">
        <v>21.161390524264441</v>
      </c>
      <c r="X10" s="260">
        <v>19.941547776211099</v>
      </c>
      <c r="Y10" s="260">
        <v>14.802255814768509</v>
      </c>
      <c r="DA10" s="68" t="s">
        <v>991</v>
      </c>
    </row>
    <row r="11" spans="1:105" ht="12" customHeight="1" x14ac:dyDescent="0.25">
      <c r="A11" s="37" t="s">
        <v>159</v>
      </c>
      <c r="B11" s="226">
        <v>7.2795150131966593E-2</v>
      </c>
      <c r="C11" s="226">
        <v>0.1549378936423122</v>
      </c>
      <c r="D11" s="226">
        <v>9.4937242745898209E-2</v>
      </c>
      <c r="E11" s="226">
        <v>7.8107643525458958E-2</v>
      </c>
      <c r="F11" s="226">
        <v>5.2116882110105907E-2</v>
      </c>
      <c r="G11" s="226">
        <v>3.9584105852017597E-2</v>
      </c>
      <c r="H11" s="226">
        <v>2.8859063855112051E-2</v>
      </c>
      <c r="I11" s="226">
        <v>2.8174203368501769E-2</v>
      </c>
      <c r="J11" s="226">
        <v>3.577711657516415E-2</v>
      </c>
      <c r="K11" s="226">
        <v>3.185670467735386E-2</v>
      </c>
      <c r="L11" s="226">
        <v>3.4799275883451983E-2</v>
      </c>
      <c r="M11" s="226">
        <v>3.070163117163275E-2</v>
      </c>
      <c r="N11" s="226">
        <v>6.8535744742138041E-2</v>
      </c>
      <c r="O11" s="226">
        <v>1.119594094974552E-2</v>
      </c>
      <c r="P11" s="226">
        <v>9.6936425001296986E-3</v>
      </c>
      <c r="Q11" s="226">
        <v>1.057255208080924E-2</v>
      </c>
      <c r="R11" s="226">
        <v>1.112684214871359E-2</v>
      </c>
      <c r="S11" s="226">
        <v>1.1327959180652649E-2</v>
      </c>
      <c r="T11" s="226">
        <v>7.7783466424927936E-2</v>
      </c>
      <c r="U11" s="226">
        <v>0.13417188685344261</v>
      </c>
      <c r="V11" s="226">
        <v>0.13671573395387521</v>
      </c>
      <c r="W11" s="226">
        <v>4.9768069448765558E-2</v>
      </c>
      <c r="X11" s="226">
        <v>0.1641969851390892</v>
      </c>
      <c r="Y11" s="226">
        <v>0.16605396800595171</v>
      </c>
      <c r="DA11" s="69" t="s">
        <v>992</v>
      </c>
    </row>
    <row r="12" spans="1:105" ht="12" customHeight="1" x14ac:dyDescent="0.25">
      <c r="A12" s="37" t="s">
        <v>35</v>
      </c>
      <c r="B12" s="226">
        <v>7.9148683349227831</v>
      </c>
      <c r="C12" s="226">
        <v>6.9384496353521952</v>
      </c>
      <c r="D12" s="226">
        <v>7.2184924069293288</v>
      </c>
      <c r="E12" s="226">
        <v>7.9635716237566188</v>
      </c>
      <c r="F12" s="226">
        <v>7.4434883333119073</v>
      </c>
      <c r="G12" s="226">
        <v>8.4423091299756976</v>
      </c>
      <c r="H12" s="226">
        <v>7.2378006410353626</v>
      </c>
      <c r="I12" s="226">
        <v>7.1722455352815846</v>
      </c>
      <c r="J12" s="226">
        <v>8.5647773375390504</v>
      </c>
      <c r="K12" s="226">
        <v>8.0031100845467797</v>
      </c>
      <c r="L12" s="226">
        <v>10.232853758201999</v>
      </c>
      <c r="M12" s="226">
        <v>10.090434509119319</v>
      </c>
      <c r="N12" s="226">
        <v>8.943369194457242</v>
      </c>
      <c r="O12" s="226">
        <v>9.16242297828021</v>
      </c>
      <c r="P12" s="226">
        <v>8.70733577387678</v>
      </c>
      <c r="Q12" s="226">
        <v>9.3996728328341597</v>
      </c>
      <c r="R12" s="226">
        <v>12.5702057931491</v>
      </c>
      <c r="S12" s="226">
        <v>12.912870590456651</v>
      </c>
      <c r="T12" s="226">
        <v>11.187935217432621</v>
      </c>
      <c r="U12" s="226">
        <v>11.33519038826258</v>
      </c>
      <c r="V12" s="226">
        <v>11.04306029945486</v>
      </c>
      <c r="W12" s="226">
        <v>12.20947986113387</v>
      </c>
      <c r="X12" s="226">
        <v>10.269770577514731</v>
      </c>
      <c r="Y12" s="226">
        <v>7.8562761722543586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0.16602949063966849</v>
      </c>
      <c r="H14" s="226">
        <v>0.15700079934955771</v>
      </c>
      <c r="I14" s="226">
        <v>0.17631361899831249</v>
      </c>
      <c r="J14" s="226">
        <v>9.4309066775527431E-2</v>
      </c>
      <c r="K14" s="226">
        <v>0.1335288373249704</v>
      </c>
      <c r="L14" s="226">
        <v>0.1709798315129501</v>
      </c>
      <c r="M14" s="226">
        <v>0.24891476855896219</v>
      </c>
      <c r="N14" s="226">
        <v>0.24764502861879709</v>
      </c>
      <c r="O14" s="226">
        <v>0.28812251930747329</v>
      </c>
      <c r="P14" s="226">
        <v>0.40772127405297132</v>
      </c>
      <c r="Q14" s="226">
        <v>0.32442995310994621</v>
      </c>
      <c r="R14" s="226">
        <v>0.46611992909434519</v>
      </c>
      <c r="S14" s="226">
        <v>0.5611139708283478</v>
      </c>
      <c r="T14" s="226">
        <v>0.68669504451730035</v>
      </c>
      <c r="U14" s="226">
        <v>0.63468409722923591</v>
      </c>
      <c r="V14" s="226">
        <v>0.65083950569473981</v>
      </c>
      <c r="W14" s="226">
        <v>0.80225703209093091</v>
      </c>
      <c r="X14" s="226">
        <v>0.8945052549106165</v>
      </c>
      <c r="Y14" s="226">
        <v>0.78891151047700903</v>
      </c>
      <c r="DA14" s="69" t="s">
        <v>995</v>
      </c>
    </row>
    <row r="15" spans="1:105" ht="12" customHeight="1" x14ac:dyDescent="0.25">
      <c r="A15" s="37" t="s">
        <v>40</v>
      </c>
      <c r="B15" s="226">
        <v>3.180435317358608</v>
      </c>
      <c r="C15" s="226">
        <v>3.636983044198383</v>
      </c>
      <c r="D15" s="226">
        <v>4.1085669741070383</v>
      </c>
      <c r="E15" s="226">
        <v>3.8799806260023169</v>
      </c>
      <c r="F15" s="226">
        <v>4.8295742628115974</v>
      </c>
      <c r="G15" s="226">
        <v>4.1410170706378571</v>
      </c>
      <c r="H15" s="226">
        <v>4.8561797759966234</v>
      </c>
      <c r="I15" s="226">
        <v>5.4652832176741519</v>
      </c>
      <c r="J15" s="226">
        <v>5.7525238231884046</v>
      </c>
      <c r="K15" s="226">
        <v>4.6166725783491689</v>
      </c>
      <c r="L15" s="226">
        <v>6.3776656466205699</v>
      </c>
      <c r="M15" s="226">
        <v>6.4270161656058624</v>
      </c>
      <c r="N15" s="226">
        <v>5.7765395588439157</v>
      </c>
      <c r="O15" s="226">
        <v>6.3259463201116208</v>
      </c>
      <c r="P15" s="226">
        <v>6.7367926391997797</v>
      </c>
      <c r="Q15" s="226">
        <v>7.8122412336066027</v>
      </c>
      <c r="R15" s="226">
        <v>7.1494956520171158</v>
      </c>
      <c r="S15" s="226">
        <v>6.5507556453558307</v>
      </c>
      <c r="T15" s="226">
        <v>6.6981677404654762</v>
      </c>
      <c r="U15" s="226">
        <v>7.142953214125443</v>
      </c>
      <c r="V15" s="226">
        <v>6.1671932992627676</v>
      </c>
      <c r="W15" s="226">
        <v>8.0998855615908774</v>
      </c>
      <c r="X15" s="226">
        <v>8.6130749586466617</v>
      </c>
      <c r="Y15" s="226">
        <v>5.9910141640311876</v>
      </c>
      <c r="DA15" s="69" t="s">
        <v>996</v>
      </c>
    </row>
    <row r="16" spans="1:105" ht="12" customHeight="1" x14ac:dyDescent="0.25">
      <c r="A16" s="134" t="s">
        <v>997</v>
      </c>
      <c r="B16" s="314">
        <v>1014.998923642823</v>
      </c>
      <c r="C16" s="314">
        <v>1003.44606970388</v>
      </c>
      <c r="D16" s="314">
        <v>1007.506891582481</v>
      </c>
      <c r="E16" s="314">
        <v>1038.848341066064</v>
      </c>
      <c r="F16" s="314">
        <v>1154.9607653904479</v>
      </c>
      <c r="G16" s="314">
        <v>935.78022364304979</v>
      </c>
      <c r="H16" s="314">
        <v>1195.73851352921</v>
      </c>
      <c r="I16" s="314">
        <v>1189.819871076779</v>
      </c>
      <c r="J16" s="314">
        <v>1186.686884586692</v>
      </c>
      <c r="K16" s="314">
        <v>1258.407502955376</v>
      </c>
      <c r="L16" s="314">
        <v>1251.44657437774</v>
      </c>
      <c r="M16" s="314">
        <v>1130.2849071803921</v>
      </c>
      <c r="N16" s="314">
        <v>1341.970293434754</v>
      </c>
      <c r="O16" s="314">
        <v>1332.861515949118</v>
      </c>
      <c r="P16" s="314">
        <v>1372.0893248235709</v>
      </c>
      <c r="Q16" s="314">
        <v>1328.261978234962</v>
      </c>
      <c r="R16" s="314">
        <v>1350.1357729283729</v>
      </c>
      <c r="S16" s="314">
        <v>1179.524527670723</v>
      </c>
      <c r="T16" s="314">
        <v>1312.380219654671</v>
      </c>
      <c r="U16" s="314">
        <v>1578.107452113604</v>
      </c>
      <c r="V16" s="314">
        <v>1601.618448891563</v>
      </c>
      <c r="W16" s="314">
        <v>1643.229668093921</v>
      </c>
      <c r="X16" s="314">
        <v>1321.295760786199</v>
      </c>
      <c r="Y16" s="314">
        <v>1256.4649934454651</v>
      </c>
      <c r="DA16" s="136" t="s">
        <v>971</v>
      </c>
    </row>
    <row r="17" spans="1:105" ht="12" customHeight="1" x14ac:dyDescent="0.25">
      <c r="A17" s="135" t="s">
        <v>28</v>
      </c>
      <c r="B17" s="315">
        <v>10.25356835769561</v>
      </c>
      <c r="C17" s="315">
        <v>11.63748925193465</v>
      </c>
      <c r="D17" s="315">
        <v>15.73602751504729</v>
      </c>
      <c r="E17" s="315">
        <v>14.349269131556319</v>
      </c>
      <c r="F17" s="315">
        <v>14.38976784178848</v>
      </c>
      <c r="G17" s="315">
        <v>11.83886500429923</v>
      </c>
      <c r="H17" s="315">
        <v>13.236801375752369</v>
      </c>
      <c r="I17" s="315">
        <v>12.657609630266551</v>
      </c>
      <c r="J17" s="315">
        <v>15.88263112639725</v>
      </c>
      <c r="K17" s="315">
        <v>14.29621668099742</v>
      </c>
      <c r="L17" s="315">
        <v>14.45434221840069</v>
      </c>
      <c r="M17" s="315">
        <v>17.81306964746345</v>
      </c>
      <c r="N17" s="315">
        <v>17.079965606190878</v>
      </c>
      <c r="O17" s="315">
        <v>18.385124677558039</v>
      </c>
      <c r="P17" s="315">
        <v>16.606706792777299</v>
      </c>
      <c r="Q17" s="315">
        <v>19.48306104901118</v>
      </c>
      <c r="R17" s="315">
        <v>12.583576956147891</v>
      </c>
      <c r="S17" s="315">
        <v>35.598796216681002</v>
      </c>
      <c r="T17" s="315">
        <v>22.982889079965609</v>
      </c>
      <c r="U17" s="315">
        <v>21.414789337919171</v>
      </c>
      <c r="V17" s="315">
        <v>21.465950128976779</v>
      </c>
      <c r="W17" s="315">
        <v>37.273688736027523</v>
      </c>
      <c r="X17" s="315">
        <v>24.01306964746345</v>
      </c>
      <c r="Y17" s="315">
        <v>19.42055030094583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33.790283748925191</v>
      </c>
      <c r="O19" s="315">
        <v>19.618228718830611</v>
      </c>
      <c r="P19" s="315">
        <v>33.953310404127258</v>
      </c>
      <c r="Q19" s="315">
        <v>27.98177128116939</v>
      </c>
      <c r="R19" s="315">
        <v>17.318658641444539</v>
      </c>
      <c r="S19" s="315">
        <v>9.0030094582975053</v>
      </c>
      <c r="T19" s="315">
        <v>15.048409286328461</v>
      </c>
      <c r="U19" s="315">
        <v>16.11797076526225</v>
      </c>
      <c r="V19" s="315">
        <v>16.613671539122961</v>
      </c>
      <c r="W19" s="315">
        <v>15.90094582975064</v>
      </c>
      <c r="X19" s="315">
        <v>34.579019776440241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41.570634734826207</v>
      </c>
      <c r="C22" s="315">
        <v>44.999552077053238</v>
      </c>
      <c r="D22" s="315">
        <v>43.390210585060288</v>
      </c>
      <c r="E22" s="315">
        <v>46.938624814989737</v>
      </c>
      <c r="F22" s="315">
        <v>46.883723258031893</v>
      </c>
      <c r="G22" s="315">
        <v>54.995442903582969</v>
      </c>
      <c r="H22" s="315">
        <v>52.140835111324712</v>
      </c>
      <c r="I22" s="315">
        <v>35.105683630519081</v>
      </c>
      <c r="J22" s="315">
        <v>67.930908662358391</v>
      </c>
      <c r="K22" s="315">
        <v>138.2304608229598</v>
      </c>
      <c r="L22" s="315">
        <v>60.064459158479849</v>
      </c>
      <c r="M22" s="315">
        <v>74.697374936195658</v>
      </c>
      <c r="N22" s="315">
        <v>62.034093950660733</v>
      </c>
      <c r="O22" s="315">
        <v>82.138816035102295</v>
      </c>
      <c r="P22" s="315">
        <v>81.377029036812559</v>
      </c>
      <c r="Q22" s="315">
        <v>66.219329911659699</v>
      </c>
      <c r="R22" s="315">
        <v>83.391920821752208</v>
      </c>
      <c r="S22" s="315">
        <v>78.07801004389583</v>
      </c>
      <c r="T22" s="315">
        <v>72.069385604800246</v>
      </c>
      <c r="U22" s="315">
        <v>65.588363549546472</v>
      </c>
      <c r="V22" s="315">
        <v>61.877004351580268</v>
      </c>
      <c r="W22" s="315">
        <v>62.143597586611982</v>
      </c>
      <c r="X22" s="315">
        <v>46.292493374333361</v>
      </c>
      <c r="Y22" s="315">
        <v>57.236790521991161</v>
      </c>
      <c r="DA22" s="137" t="s">
        <v>977</v>
      </c>
    </row>
    <row r="23" spans="1:105" ht="12" customHeight="1" x14ac:dyDescent="0.25">
      <c r="A23" s="135" t="s">
        <v>83</v>
      </c>
      <c r="B23" s="315">
        <v>646.10679277730003</v>
      </c>
      <c r="C23" s="315">
        <v>709.27678417884772</v>
      </c>
      <c r="D23" s="315">
        <v>701.51908856405851</v>
      </c>
      <c r="E23" s="315">
        <v>700.41083404987103</v>
      </c>
      <c r="F23" s="315">
        <v>794.61160791057614</v>
      </c>
      <c r="G23" s="315">
        <v>552.87351676698188</v>
      </c>
      <c r="H23" s="315">
        <v>809.5141874462596</v>
      </c>
      <c r="I23" s="315">
        <v>854.6098022355975</v>
      </c>
      <c r="J23" s="315">
        <v>779.38770421324159</v>
      </c>
      <c r="K23" s="315">
        <v>765.7629406706792</v>
      </c>
      <c r="L23" s="315">
        <v>800.06199484092849</v>
      </c>
      <c r="M23" s="315">
        <v>706.47841788478058</v>
      </c>
      <c r="N23" s="315">
        <v>913.65485812553743</v>
      </c>
      <c r="O23" s="315">
        <v>916.04316423043849</v>
      </c>
      <c r="P23" s="315">
        <v>895.48632846087696</v>
      </c>
      <c r="Q23" s="315">
        <v>882.34471195184858</v>
      </c>
      <c r="R23" s="315">
        <v>896.30197764402408</v>
      </c>
      <c r="S23" s="315">
        <v>726.05563198624247</v>
      </c>
      <c r="T23" s="315">
        <v>925.93645743766115</v>
      </c>
      <c r="U23" s="315">
        <v>1119.908168529664</v>
      </c>
      <c r="V23" s="315">
        <v>1163.052106620808</v>
      </c>
      <c r="W23" s="315">
        <v>1198.604643164231</v>
      </c>
      <c r="X23" s="315">
        <v>922.93086844368008</v>
      </c>
      <c r="Y23" s="315">
        <v>873.82459157351673</v>
      </c>
      <c r="DA23" s="137" t="s">
        <v>978</v>
      </c>
    </row>
    <row r="24" spans="1:105" ht="12" customHeight="1" x14ac:dyDescent="0.25">
      <c r="A24" s="135" t="s">
        <v>73</v>
      </c>
      <c r="B24" s="315">
        <v>317.06792777300092</v>
      </c>
      <c r="C24" s="315">
        <v>237.5322441960447</v>
      </c>
      <c r="D24" s="315">
        <v>246.86156491831471</v>
      </c>
      <c r="E24" s="315">
        <v>277.14961306964739</v>
      </c>
      <c r="F24" s="315">
        <v>299.07566638005159</v>
      </c>
      <c r="G24" s="315">
        <v>316.07239896818572</v>
      </c>
      <c r="H24" s="315">
        <v>320.8466895958727</v>
      </c>
      <c r="I24" s="315">
        <v>287.44677558039552</v>
      </c>
      <c r="J24" s="315">
        <v>323.48564058469469</v>
      </c>
      <c r="K24" s="315">
        <v>340.11788478073942</v>
      </c>
      <c r="L24" s="315">
        <v>376.86577815993121</v>
      </c>
      <c r="M24" s="315">
        <v>331.29604471195182</v>
      </c>
      <c r="N24" s="315">
        <v>315.41109200343942</v>
      </c>
      <c r="O24" s="315">
        <v>296.67618228718828</v>
      </c>
      <c r="P24" s="315">
        <v>344.66595012897682</v>
      </c>
      <c r="Q24" s="315">
        <v>332.23310404127261</v>
      </c>
      <c r="R24" s="315">
        <v>340.53963886500429</v>
      </c>
      <c r="S24" s="315">
        <v>330.78907996560622</v>
      </c>
      <c r="T24" s="315">
        <v>276.34307824591571</v>
      </c>
      <c r="U24" s="315">
        <v>355.07815993121238</v>
      </c>
      <c r="V24" s="315">
        <v>338.60971625107481</v>
      </c>
      <c r="W24" s="315">
        <v>329.30679277730007</v>
      </c>
      <c r="X24" s="315">
        <v>293.48030954428202</v>
      </c>
      <c r="Y24" s="315">
        <v>305.98306104901121</v>
      </c>
      <c r="DA24" s="137" t="s">
        <v>979</v>
      </c>
    </row>
    <row r="25" spans="1:105" ht="12" customHeight="1" x14ac:dyDescent="0.25">
      <c r="A25" s="57" t="s">
        <v>998</v>
      </c>
      <c r="B25" s="294">
        <v>182.1476170855112</v>
      </c>
      <c r="C25" s="294">
        <v>168.2499543200006</v>
      </c>
      <c r="D25" s="294">
        <v>183.31189178397511</v>
      </c>
      <c r="E25" s="294">
        <v>205.39069617923761</v>
      </c>
      <c r="F25" s="294">
        <v>210.70464766607989</v>
      </c>
      <c r="G25" s="294">
        <v>203.99515731335521</v>
      </c>
      <c r="H25" s="294">
        <v>192.4161349342167</v>
      </c>
      <c r="I25" s="294">
        <v>197.34568989713841</v>
      </c>
      <c r="J25" s="294">
        <v>224.3099431576407</v>
      </c>
      <c r="K25" s="294">
        <v>201.07728676160869</v>
      </c>
      <c r="L25" s="294">
        <v>273.43360191464109</v>
      </c>
      <c r="M25" s="294">
        <v>269.24996710589028</v>
      </c>
      <c r="N25" s="294">
        <v>243.21418484878879</v>
      </c>
      <c r="O25" s="294">
        <v>248.34572662650521</v>
      </c>
      <c r="P25" s="294">
        <v>241.23340188785511</v>
      </c>
      <c r="Q25" s="294">
        <v>261.37780280266719</v>
      </c>
      <c r="R25" s="294">
        <v>320.51499253665531</v>
      </c>
      <c r="S25" s="294">
        <v>318.8479781017669</v>
      </c>
      <c r="T25" s="294">
        <v>292.78366723438393</v>
      </c>
      <c r="U25" s="294">
        <v>296.41924635048332</v>
      </c>
      <c r="V25" s="294">
        <v>281.17568881147361</v>
      </c>
      <c r="W25" s="294">
        <v>313.07509271919889</v>
      </c>
      <c r="X25" s="294">
        <v>298.70971209166208</v>
      </c>
      <c r="Y25" s="294">
        <v>225.6426342782139</v>
      </c>
      <c r="DA25" s="70" t="s">
        <v>999</v>
      </c>
    </row>
    <row r="26" spans="1:105" ht="12" customHeight="1" x14ac:dyDescent="0.25">
      <c r="A26" s="46" t="s">
        <v>28</v>
      </c>
      <c r="B26" s="229">
        <v>13.93053894679537</v>
      </c>
      <c r="C26" s="229">
        <v>16.345836449150781</v>
      </c>
      <c r="D26" s="229">
        <v>16.006792430933402</v>
      </c>
      <c r="E26" s="229">
        <v>15.35238912706509</v>
      </c>
      <c r="F26" s="229">
        <v>13.72340761757158</v>
      </c>
      <c r="G26" s="229">
        <v>9.2731937100202178</v>
      </c>
      <c r="H26" s="229">
        <v>6.0321817817545984</v>
      </c>
      <c r="I26" s="229">
        <v>4.613837191458952</v>
      </c>
      <c r="J26" s="229">
        <v>4.3036480164441073</v>
      </c>
      <c r="K26" s="229">
        <v>3.6404122131301881</v>
      </c>
      <c r="L26" s="229">
        <v>4.4131123838659896</v>
      </c>
      <c r="M26" s="229">
        <v>4.2655916345582598</v>
      </c>
      <c r="N26" s="229">
        <v>3.6596453412312968</v>
      </c>
      <c r="O26" s="229">
        <v>5.193440912708529</v>
      </c>
      <c r="P26" s="229">
        <v>6.6270410480837949</v>
      </c>
      <c r="Q26" s="229">
        <v>7.5253611932134667</v>
      </c>
      <c r="R26" s="229">
        <v>7.6689962193747414</v>
      </c>
      <c r="S26" s="229">
        <v>10.818631713281491</v>
      </c>
      <c r="T26" s="229">
        <v>8.8617838363965795</v>
      </c>
      <c r="U26" s="229">
        <v>1.2677131837168281</v>
      </c>
      <c r="V26" s="229">
        <v>3.115430415417483</v>
      </c>
      <c r="W26" s="229">
        <v>3.3691626745214149</v>
      </c>
      <c r="X26" s="229">
        <v>3.9717802757485692</v>
      </c>
      <c r="Y26" s="229">
        <v>0.99086861758067879</v>
      </c>
      <c r="DA26" s="73" t="s">
        <v>1000</v>
      </c>
    </row>
    <row r="27" spans="1:105" ht="12" customHeight="1" x14ac:dyDescent="0.25">
      <c r="A27" s="46" t="s">
        <v>30</v>
      </c>
      <c r="B27" s="229">
        <v>0.92285940311230963</v>
      </c>
      <c r="C27" s="229">
        <v>0.30910377745331752</v>
      </c>
      <c r="D27" s="229">
        <v>0.89337843396349337</v>
      </c>
      <c r="E27" s="229">
        <v>0.90486457244605678</v>
      </c>
      <c r="F27" s="229">
        <v>1.084776330153961</v>
      </c>
      <c r="G27" s="229">
        <v>0.73215601088318649</v>
      </c>
      <c r="H27" s="229">
        <v>0.73904468880861174</v>
      </c>
      <c r="I27" s="229">
        <v>0.95865832871996937</v>
      </c>
      <c r="J27" s="229">
        <v>1.076817065113711</v>
      </c>
      <c r="K27" s="229">
        <v>0.94058120371869403</v>
      </c>
      <c r="L27" s="229">
        <v>2.00657092787853</v>
      </c>
      <c r="M27" s="229">
        <v>1.2103836539285371</v>
      </c>
      <c r="N27" s="229">
        <v>1.234375423021878</v>
      </c>
      <c r="O27" s="229">
        <v>0.37709492372371772</v>
      </c>
      <c r="P27" s="229">
        <v>0.50151901038037139</v>
      </c>
      <c r="Q27" s="229">
        <v>5.6716945806502307E-2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0.29068792107688668</v>
      </c>
      <c r="H28" s="229">
        <v>0.40723557579245168</v>
      </c>
      <c r="I28" s="229">
        <v>0.35309855310948512</v>
      </c>
      <c r="J28" s="229">
        <v>0.35628691221116998</v>
      </c>
      <c r="K28" s="229">
        <v>0.13960827445291851</v>
      </c>
      <c r="L28" s="229">
        <v>0.1431493706306689</v>
      </c>
      <c r="M28" s="229">
        <v>0.13910022851864051</v>
      </c>
      <c r="N28" s="229">
        <v>0.13017331852399119</v>
      </c>
      <c r="O28" s="229">
        <v>7.3440012029918469E-2</v>
      </c>
      <c r="P28" s="229">
        <v>7.3844728842760221E-2</v>
      </c>
      <c r="Q28" s="229">
        <v>8.8655231130346193E-2</v>
      </c>
      <c r="R28" s="229">
        <v>8.3390886414288434E-2</v>
      </c>
      <c r="S28" s="229">
        <v>9.2851862026030241E-2</v>
      </c>
      <c r="T28" s="229">
        <v>8.5785121245552917E-2</v>
      </c>
      <c r="U28" s="229">
        <v>8.0130157231867782E-2</v>
      </c>
      <c r="V28" s="229">
        <v>6.2057722542349571E-2</v>
      </c>
      <c r="W28" s="229">
        <v>7.039231634113742E-2</v>
      </c>
      <c r="X28" s="229">
        <v>7.924151676326148E-2</v>
      </c>
      <c r="Y28" s="229">
        <v>8.9518235709376573E-2</v>
      </c>
      <c r="DA28" s="73" t="s">
        <v>1002</v>
      </c>
    </row>
    <row r="29" spans="1:105" ht="12" customHeight="1" x14ac:dyDescent="0.25">
      <c r="A29" s="46" t="s">
        <v>159</v>
      </c>
      <c r="B29" s="229">
        <v>0.85009666065684009</v>
      </c>
      <c r="C29" s="229">
        <v>1.989932187541265</v>
      </c>
      <c r="D29" s="229">
        <v>1.1557033184309951</v>
      </c>
      <c r="E29" s="229">
        <v>0.79680285164078046</v>
      </c>
      <c r="F29" s="229">
        <v>0.54594130500444282</v>
      </c>
      <c r="G29" s="229">
        <v>0.49867061721109263</v>
      </c>
      <c r="H29" s="229">
        <v>0.38571512167373179</v>
      </c>
      <c r="I29" s="229">
        <v>0.39722942939233058</v>
      </c>
      <c r="J29" s="229">
        <v>0.49280027375855467</v>
      </c>
      <c r="K29" s="229">
        <v>0.4221292053018954</v>
      </c>
      <c r="L29" s="229">
        <v>0.42385516741278229</v>
      </c>
      <c r="M29" s="229">
        <v>0.38744418032012901</v>
      </c>
      <c r="N29" s="229">
        <v>0.8561737676463077</v>
      </c>
      <c r="O29" s="229">
        <v>0.14810474765905091</v>
      </c>
      <c r="P29" s="229">
        <v>0.1386927347817864</v>
      </c>
      <c r="Q29" s="229">
        <v>0.1591357752175773</v>
      </c>
      <c r="R29" s="229">
        <v>0.15612116104704421</v>
      </c>
      <c r="S29" s="229">
        <v>0.15519905626285849</v>
      </c>
      <c r="T29" s="229">
        <v>1.1067982504657661</v>
      </c>
      <c r="U29" s="229">
        <v>2.041055516197118</v>
      </c>
      <c r="V29" s="229">
        <v>1.988665048155082</v>
      </c>
      <c r="W29" s="229">
        <v>0.76958313996637506</v>
      </c>
      <c r="X29" s="229">
        <v>2.453034261742538</v>
      </c>
      <c r="Y29" s="229">
        <v>2.410977831625241</v>
      </c>
      <c r="DA29" s="73" t="s">
        <v>1003</v>
      </c>
    </row>
    <row r="30" spans="1:105" ht="12" customHeight="1" x14ac:dyDescent="0.25">
      <c r="A30" s="46" t="s">
        <v>32</v>
      </c>
      <c r="B30" s="229">
        <v>3.179566295698367</v>
      </c>
      <c r="C30" s="229">
        <v>2.9127732454478359</v>
      </c>
      <c r="D30" s="229">
        <v>2.6448227173451682</v>
      </c>
      <c r="E30" s="229">
        <v>2.9849071241877079</v>
      </c>
      <c r="F30" s="229">
        <v>4.1633216873875813</v>
      </c>
      <c r="G30" s="229">
        <v>3.8240014175931889</v>
      </c>
      <c r="H30" s="229">
        <v>3.2242415083836269</v>
      </c>
      <c r="I30" s="229">
        <v>4.0597345839541852</v>
      </c>
      <c r="J30" s="229">
        <v>4.6344858634973356</v>
      </c>
      <c r="K30" s="229">
        <v>7.4322943457709822</v>
      </c>
      <c r="L30" s="229">
        <v>9.9866115733810386</v>
      </c>
      <c r="M30" s="229">
        <v>8.8639293363960849</v>
      </c>
      <c r="N30" s="229">
        <v>4.6550596127033934</v>
      </c>
      <c r="O30" s="229">
        <v>6.6672490735383079</v>
      </c>
      <c r="P30" s="229">
        <v>4.1176107578369097</v>
      </c>
      <c r="Q30" s="229">
        <v>5.2130821093857156</v>
      </c>
      <c r="R30" s="229">
        <v>6.197613571315518</v>
      </c>
      <c r="S30" s="229">
        <v>5.6642802439736837</v>
      </c>
      <c r="T30" s="229">
        <v>2.6835809240226709</v>
      </c>
      <c r="U30" s="229">
        <v>1.820746509388415</v>
      </c>
      <c r="V30" s="229">
        <v>3.6594476590734919</v>
      </c>
      <c r="W30" s="229">
        <v>2.6027419851885871</v>
      </c>
      <c r="X30" s="229">
        <v>2.0382735985030389</v>
      </c>
      <c r="Y30" s="229">
        <v>0.80304407546118783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2.0171987119069938</v>
      </c>
      <c r="H31" s="229">
        <v>2.8783057586426581</v>
      </c>
      <c r="I31" s="229">
        <v>2.7354580469454088</v>
      </c>
      <c r="J31" s="229">
        <v>5.1885031105175834</v>
      </c>
      <c r="K31" s="229">
        <v>4.3973293550510579</v>
      </c>
      <c r="L31" s="229">
        <v>7.1981188748583413</v>
      </c>
      <c r="M31" s="229">
        <v>7.0372654916327262</v>
      </c>
      <c r="N31" s="229">
        <v>6.54970833461471</v>
      </c>
      <c r="O31" s="229">
        <v>3.1114273515441901</v>
      </c>
      <c r="P31" s="229">
        <v>2.0274537964754709</v>
      </c>
      <c r="Q31" s="229">
        <v>1.8888984048688331</v>
      </c>
      <c r="R31" s="229">
        <v>2.3036569262911479</v>
      </c>
      <c r="S31" s="229">
        <v>1.9714660742948591</v>
      </c>
      <c r="T31" s="229">
        <v>1.4266053225758279</v>
      </c>
      <c r="U31" s="229">
        <v>1.847753735122329</v>
      </c>
      <c r="V31" s="229">
        <v>1.335358312020831</v>
      </c>
      <c r="W31" s="229">
        <v>1.3454008058123339</v>
      </c>
      <c r="X31" s="229">
        <v>1.580643991776538</v>
      </c>
      <c r="Y31" s="229">
        <v>1.1312742274135259</v>
      </c>
      <c r="DA31" s="73" t="s">
        <v>1005</v>
      </c>
    </row>
    <row r="32" spans="1:105" ht="12" customHeight="1" x14ac:dyDescent="0.25">
      <c r="A32" s="46" t="s">
        <v>35</v>
      </c>
      <c r="B32" s="229">
        <v>92.42927762163886</v>
      </c>
      <c r="C32" s="229">
        <v>89.113411422102232</v>
      </c>
      <c r="D32" s="229">
        <v>87.873161126934065</v>
      </c>
      <c r="E32" s="229">
        <v>81.239124529299261</v>
      </c>
      <c r="F32" s="229">
        <v>77.972963269144969</v>
      </c>
      <c r="G32" s="229">
        <v>106.3540886908082</v>
      </c>
      <c r="H32" s="229">
        <v>96.736649841559085</v>
      </c>
      <c r="I32" s="229">
        <v>101.1218299299548</v>
      </c>
      <c r="J32" s="229">
        <v>117.9727440514383</v>
      </c>
      <c r="K32" s="229">
        <v>106.0482097614729</v>
      </c>
      <c r="L32" s="229">
        <v>124.6361549969984</v>
      </c>
      <c r="M32" s="229">
        <v>127.3378637637958</v>
      </c>
      <c r="N32" s="229">
        <v>111.7238621609747</v>
      </c>
      <c r="O32" s="229">
        <v>121.2044927027347</v>
      </c>
      <c r="P32" s="229">
        <v>124.5810551736455</v>
      </c>
      <c r="Q32" s="229">
        <v>141.48184956778869</v>
      </c>
      <c r="R32" s="229">
        <v>176.37305327042921</v>
      </c>
      <c r="S32" s="229">
        <v>176.91318421292459</v>
      </c>
      <c r="T32" s="229">
        <v>159.19561950777671</v>
      </c>
      <c r="U32" s="229">
        <v>172.43368496695081</v>
      </c>
      <c r="V32" s="229">
        <v>160.63219211918951</v>
      </c>
      <c r="W32" s="229">
        <v>188.79996658421081</v>
      </c>
      <c r="X32" s="229">
        <v>153.42607579267781</v>
      </c>
      <c r="Y32" s="229">
        <v>114.06717898937509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51.68691723262662</v>
      </c>
      <c r="C34" s="229">
        <v>39.779812381323822</v>
      </c>
      <c r="D34" s="229">
        <v>54.019835611872857</v>
      </c>
      <c r="E34" s="229">
        <v>80.842596249355566</v>
      </c>
      <c r="F34" s="229">
        <v>94.535656357828032</v>
      </c>
      <c r="G34" s="229">
        <v>61.594648874388199</v>
      </c>
      <c r="H34" s="229">
        <v>55.770122390279177</v>
      </c>
      <c r="I34" s="229">
        <v>59.401589834934732</v>
      </c>
      <c r="J34" s="229">
        <v>65.88466165471759</v>
      </c>
      <c r="K34" s="229">
        <v>49.644168857817483</v>
      </c>
      <c r="L34" s="229">
        <v>83.152839190418263</v>
      </c>
      <c r="M34" s="229">
        <v>77.147535375808403</v>
      </c>
      <c r="N34" s="229">
        <v>73.02440375342681</v>
      </c>
      <c r="O34" s="229">
        <v>63.430057452751221</v>
      </c>
      <c r="P34" s="229">
        <v>58.310453344113917</v>
      </c>
      <c r="Q34" s="229">
        <v>62.707163214513677</v>
      </c>
      <c r="R34" s="229">
        <v>80.112705013198237</v>
      </c>
      <c r="S34" s="229">
        <v>76.523160778317106</v>
      </c>
      <c r="T34" s="229">
        <v>75.832802849796451</v>
      </c>
      <c r="U34" s="229">
        <v>72.855177418862041</v>
      </c>
      <c r="V34" s="229">
        <v>72.273775310309844</v>
      </c>
      <c r="W34" s="229">
        <v>76.202511988653768</v>
      </c>
      <c r="X34" s="229">
        <v>88.851429818247638</v>
      </c>
      <c r="Y34" s="229">
        <v>64.930919443274362</v>
      </c>
      <c r="DA34" s="73" t="s">
        <v>1008</v>
      </c>
    </row>
    <row r="35" spans="1:105" ht="12" customHeight="1" x14ac:dyDescent="0.25">
      <c r="A35" s="46" t="s">
        <v>39</v>
      </c>
      <c r="B35" s="229">
        <v>19.148360924982828</v>
      </c>
      <c r="C35" s="229">
        <v>17.799084856981359</v>
      </c>
      <c r="D35" s="229">
        <v>20.718198144495108</v>
      </c>
      <c r="E35" s="229">
        <v>23.270011725243151</v>
      </c>
      <c r="F35" s="229">
        <v>18.678581098989309</v>
      </c>
      <c r="G35" s="229">
        <v>19.410511359467161</v>
      </c>
      <c r="H35" s="229">
        <v>26.2426382673228</v>
      </c>
      <c r="I35" s="229">
        <v>23.70425399866857</v>
      </c>
      <c r="J35" s="229">
        <v>24.399996209942401</v>
      </c>
      <c r="K35" s="229">
        <v>28.412553544892631</v>
      </c>
      <c r="L35" s="229">
        <v>41.473189429197127</v>
      </c>
      <c r="M35" s="229">
        <v>42.860853440931642</v>
      </c>
      <c r="N35" s="229">
        <v>41.380783136645711</v>
      </c>
      <c r="O35" s="229">
        <v>48.140419449815589</v>
      </c>
      <c r="P35" s="229">
        <v>44.85573129369466</v>
      </c>
      <c r="Q35" s="229">
        <v>42.256940360742412</v>
      </c>
      <c r="R35" s="229">
        <v>47.61945548858511</v>
      </c>
      <c r="S35" s="229">
        <v>46.709204160686213</v>
      </c>
      <c r="T35" s="229">
        <v>43.590691422104307</v>
      </c>
      <c r="U35" s="229">
        <v>44.072984863013907</v>
      </c>
      <c r="V35" s="229">
        <v>38.108762224765059</v>
      </c>
      <c r="W35" s="229">
        <v>39.915333224504543</v>
      </c>
      <c r="X35" s="229">
        <v>46.309232836202739</v>
      </c>
      <c r="Y35" s="229">
        <v>41.218852857774479</v>
      </c>
      <c r="DA35" s="73" t="s">
        <v>1009</v>
      </c>
    </row>
    <row r="36" spans="1:105" ht="12" customHeight="1" x14ac:dyDescent="0.25">
      <c r="A36" s="57" t="s">
        <v>1010</v>
      </c>
      <c r="B36" s="261">
        <v>94.978864845807905</v>
      </c>
      <c r="C36" s="261">
        <v>89.604784090471114</v>
      </c>
      <c r="D36" s="261">
        <v>95.242162924731772</v>
      </c>
      <c r="E36" s="261">
        <v>101.837425140959</v>
      </c>
      <c r="F36" s="261">
        <v>103.2078109568145</v>
      </c>
      <c r="G36" s="261">
        <v>105.9218285972958</v>
      </c>
      <c r="H36" s="261">
        <v>98.997499958666793</v>
      </c>
      <c r="I36" s="261">
        <v>102.0137543502038</v>
      </c>
      <c r="J36" s="261">
        <v>116.1673094868448</v>
      </c>
      <c r="K36" s="261">
        <v>104.46690221410149</v>
      </c>
      <c r="L36" s="261">
        <v>137.5794715187138</v>
      </c>
      <c r="M36" s="261">
        <v>136.3944338815013</v>
      </c>
      <c r="N36" s="261">
        <v>121.76737636653149</v>
      </c>
      <c r="O36" s="261">
        <v>126.7729974830291</v>
      </c>
      <c r="P36" s="261">
        <v>124.8732177721602</v>
      </c>
      <c r="Q36" s="261">
        <v>137.1401753281518</v>
      </c>
      <c r="R36" s="261">
        <v>166.49707437829329</v>
      </c>
      <c r="S36" s="261">
        <v>166.21937118179929</v>
      </c>
      <c r="T36" s="261">
        <v>151.83786618374981</v>
      </c>
      <c r="U36" s="261">
        <v>154.74291414148749</v>
      </c>
      <c r="V36" s="261">
        <v>146.5872832424009</v>
      </c>
      <c r="W36" s="261">
        <v>165.73177185972131</v>
      </c>
      <c r="X36" s="261">
        <v>153.6201699147328</v>
      </c>
      <c r="Y36" s="261">
        <v>114.8519927655029</v>
      </c>
      <c r="DA36" s="70" t="s">
        <v>1011</v>
      </c>
    </row>
    <row r="37" spans="1:105" ht="12" customHeight="1" x14ac:dyDescent="0.25">
      <c r="A37" s="60" t="s">
        <v>1012</v>
      </c>
      <c r="B37" s="262">
        <v>91.887287079526871</v>
      </c>
      <c r="C37" s="262">
        <v>85.966217355060678</v>
      </c>
      <c r="D37" s="262">
        <v>91.014747719084568</v>
      </c>
      <c r="E37" s="262">
        <v>97.973936953153469</v>
      </c>
      <c r="F37" s="262">
        <v>98.061764924131239</v>
      </c>
      <c r="G37" s="262">
        <v>101.5174040264554</v>
      </c>
      <c r="H37" s="262">
        <v>93.325144509130126</v>
      </c>
      <c r="I37" s="262">
        <v>95.366299387063393</v>
      </c>
      <c r="J37" s="262">
        <v>109.3833908884543</v>
      </c>
      <c r="K37" s="262">
        <v>99.3047456130641</v>
      </c>
      <c r="L37" s="262">
        <v>130.32758528332869</v>
      </c>
      <c r="M37" s="262">
        <v>128.97513830973281</v>
      </c>
      <c r="N37" s="262">
        <v>114.9153981226672</v>
      </c>
      <c r="O37" s="262">
        <v>119.2839109532845</v>
      </c>
      <c r="P37" s="262">
        <v>116.5825130247844</v>
      </c>
      <c r="Q37" s="262">
        <v>127.43894025259959</v>
      </c>
      <c r="R37" s="262">
        <v>158.16727789796499</v>
      </c>
      <c r="S37" s="262">
        <v>158.85678819160231</v>
      </c>
      <c r="T37" s="262">
        <v>143.8629613278172</v>
      </c>
      <c r="U37" s="262">
        <v>145.82324108231759</v>
      </c>
      <c r="V37" s="262">
        <v>139.21736666055659</v>
      </c>
      <c r="W37" s="262">
        <v>155.7584443443549</v>
      </c>
      <c r="X37" s="262">
        <v>142.31403682427111</v>
      </c>
      <c r="Y37" s="262">
        <v>106.9892567680288</v>
      </c>
      <c r="DA37" s="72" t="s">
        <v>1013</v>
      </c>
    </row>
    <row r="38" spans="1:105" ht="12" customHeight="1" x14ac:dyDescent="0.25">
      <c r="A38" s="59" t="s">
        <v>28</v>
      </c>
      <c r="B38" s="230">
        <v>11.59566506597457</v>
      </c>
      <c r="C38" s="230">
        <v>12.732555803576521</v>
      </c>
      <c r="D38" s="230">
        <v>13.52941759166492</v>
      </c>
      <c r="E38" s="230">
        <v>14.98541094911025</v>
      </c>
      <c r="F38" s="230">
        <v>13.959158999357641</v>
      </c>
      <c r="G38" s="230">
        <v>7.8292209191876116</v>
      </c>
      <c r="H38" s="230">
        <v>5.2717969665038309</v>
      </c>
      <c r="I38" s="230">
        <v>3.9802946723153632</v>
      </c>
      <c r="J38" s="230">
        <v>3.6846254051230991</v>
      </c>
      <c r="K38" s="230">
        <v>3.0719073463925342</v>
      </c>
      <c r="L38" s="230">
        <v>4.1199025849990951</v>
      </c>
      <c r="M38" s="230">
        <v>3.9019784353956828</v>
      </c>
      <c r="N38" s="230">
        <v>3.4749010495196622</v>
      </c>
      <c r="O38" s="230">
        <v>4.6478291967310836</v>
      </c>
      <c r="P38" s="230">
        <v>5.700214743653663</v>
      </c>
      <c r="Q38" s="230">
        <v>6.2085579843565322</v>
      </c>
      <c r="R38" s="230">
        <v>6.3680675619097897</v>
      </c>
      <c r="S38" s="230">
        <v>8.8751098984393266</v>
      </c>
      <c r="T38" s="230">
        <v>7.4149712755398252</v>
      </c>
      <c r="U38" s="230">
        <v>1.040636002856594</v>
      </c>
      <c r="V38" s="230">
        <v>2.5594692982918752</v>
      </c>
      <c r="W38" s="230">
        <v>2.6827390353853739</v>
      </c>
      <c r="X38" s="230">
        <v>3.4898169360024771</v>
      </c>
      <c r="Y38" s="230">
        <v>0.89566470816410171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0.24542353193712779</v>
      </c>
      <c r="H39" s="295">
        <v>0.35590162080470722</v>
      </c>
      <c r="I39" s="295">
        <v>0.30461332539987851</v>
      </c>
      <c r="J39" s="295">
        <v>0.30503977166116603</v>
      </c>
      <c r="K39" s="295">
        <v>0.1178063523581989</v>
      </c>
      <c r="L39" s="295">
        <v>0.13363844171709979</v>
      </c>
      <c r="M39" s="295">
        <v>0.12724286301601281</v>
      </c>
      <c r="N39" s="295">
        <v>0.12360197750918769</v>
      </c>
      <c r="O39" s="295">
        <v>6.572456255075021E-2</v>
      </c>
      <c r="P39" s="295">
        <v>6.3517157813941807E-2</v>
      </c>
      <c r="Q39" s="295">
        <v>7.3142156098190511E-2</v>
      </c>
      <c r="R39" s="295">
        <v>6.9244889884302219E-2</v>
      </c>
      <c r="S39" s="295">
        <v>7.6171414426102826E-2</v>
      </c>
      <c r="T39" s="295">
        <v>7.1779477094887884E-2</v>
      </c>
      <c r="U39" s="295">
        <v>6.5776965642622462E-2</v>
      </c>
      <c r="V39" s="295">
        <v>5.0983271776196867E-2</v>
      </c>
      <c r="W39" s="295">
        <v>5.60507856351549E-2</v>
      </c>
      <c r="X39" s="295">
        <v>6.9625802042343379E-2</v>
      </c>
      <c r="Y39" s="295">
        <v>8.0917210454973118E-2</v>
      </c>
      <c r="DA39" s="122" t="s">
        <v>1015</v>
      </c>
    </row>
    <row r="40" spans="1:105" ht="12" customHeight="1" x14ac:dyDescent="0.25">
      <c r="A40" s="59" t="s">
        <v>159</v>
      </c>
      <c r="B40" s="295">
        <v>0.70761340880840795</v>
      </c>
      <c r="C40" s="295">
        <v>1.5500535993995339</v>
      </c>
      <c r="D40" s="295">
        <v>0.97683485773883005</v>
      </c>
      <c r="E40" s="295">
        <v>0.77775635299720092</v>
      </c>
      <c r="F40" s="295">
        <v>0.55531990983900925</v>
      </c>
      <c r="G40" s="295">
        <v>0.42102026013266253</v>
      </c>
      <c r="H40" s="295">
        <v>0.33709392089685508</v>
      </c>
      <c r="I40" s="295">
        <v>0.34268443291064732</v>
      </c>
      <c r="J40" s="295">
        <v>0.42191749915521259</v>
      </c>
      <c r="K40" s="295">
        <v>0.35620741030827879</v>
      </c>
      <c r="L40" s="295">
        <v>0.39569397921368982</v>
      </c>
      <c r="M40" s="295">
        <v>0.35441715148741848</v>
      </c>
      <c r="N40" s="295">
        <v>0.81295285372226</v>
      </c>
      <c r="O40" s="295">
        <v>0.13254518187735059</v>
      </c>
      <c r="P40" s="295">
        <v>0.11929583141323399</v>
      </c>
      <c r="Q40" s="295">
        <v>0.13128986934406009</v>
      </c>
      <c r="R40" s="295">
        <v>0.12963757875896231</v>
      </c>
      <c r="S40" s="295">
        <v>0.12731819669727379</v>
      </c>
      <c r="T40" s="295">
        <v>0.92609765556620838</v>
      </c>
      <c r="U40" s="295">
        <v>1.6754545754240679</v>
      </c>
      <c r="V40" s="295">
        <v>1.6337797532406111</v>
      </c>
      <c r="W40" s="295">
        <v>0.6127904556747209</v>
      </c>
      <c r="X40" s="295">
        <v>2.1553660869646181</v>
      </c>
      <c r="Y40" s="295">
        <v>2.1793280336451</v>
      </c>
      <c r="DA40" s="122" t="s">
        <v>1016</v>
      </c>
    </row>
    <row r="41" spans="1:105" ht="12" customHeight="1" x14ac:dyDescent="0.25">
      <c r="A41" s="59" t="s">
        <v>32</v>
      </c>
      <c r="B41" s="295">
        <v>2.6466446101470642</v>
      </c>
      <c r="C41" s="295">
        <v>2.2688987502230922</v>
      </c>
      <c r="D41" s="295">
        <v>2.2354829147239759</v>
      </c>
      <c r="E41" s="295">
        <v>2.9135569409209392</v>
      </c>
      <c r="F41" s="295">
        <v>4.2348424691039801</v>
      </c>
      <c r="G41" s="295">
        <v>3.2285480957087009</v>
      </c>
      <c r="H41" s="295">
        <v>2.8178107388249849</v>
      </c>
      <c r="I41" s="295">
        <v>3.502277879557691</v>
      </c>
      <c r="J41" s="295">
        <v>3.9678766216656109</v>
      </c>
      <c r="K41" s="295">
        <v>6.2716303167476166</v>
      </c>
      <c r="L41" s="295">
        <v>9.3230951894570726</v>
      </c>
      <c r="M41" s="295">
        <v>8.1083385580744842</v>
      </c>
      <c r="N41" s="295">
        <v>4.4200653411724309</v>
      </c>
      <c r="O41" s="295">
        <v>5.9668022466646979</v>
      </c>
      <c r="P41" s="295">
        <v>3.5417413865628</v>
      </c>
      <c r="Q41" s="295">
        <v>4.3008862594556909</v>
      </c>
      <c r="R41" s="295">
        <v>5.1462826184525081</v>
      </c>
      <c r="S41" s="295">
        <v>4.6467160536678467</v>
      </c>
      <c r="T41" s="295">
        <v>2.2454480762087772</v>
      </c>
      <c r="U41" s="295">
        <v>1.4946080817664571</v>
      </c>
      <c r="V41" s="295">
        <v>3.0064044716754021</v>
      </c>
      <c r="W41" s="295">
        <v>2.072466721629489</v>
      </c>
      <c r="X41" s="295">
        <v>1.7909353565441071</v>
      </c>
      <c r="Y41" s="295">
        <v>0.72588658549607599</v>
      </c>
      <c r="DA41" s="122" t="s">
        <v>1017</v>
      </c>
    </row>
    <row r="42" spans="1:105" ht="12" customHeight="1" x14ac:dyDescent="0.25">
      <c r="A42" s="59" t="s">
        <v>35</v>
      </c>
      <c r="B42" s="295">
        <v>76.937363994596822</v>
      </c>
      <c r="C42" s="295">
        <v>69.414709201861527</v>
      </c>
      <c r="D42" s="295">
        <v>74.273012354956848</v>
      </c>
      <c r="E42" s="295">
        <v>79.297212710125081</v>
      </c>
      <c r="F42" s="295">
        <v>79.312443545830618</v>
      </c>
      <c r="G42" s="295">
        <v>89.793191219489259</v>
      </c>
      <c r="H42" s="295">
        <v>84.542541262099746</v>
      </c>
      <c r="I42" s="295">
        <v>87.236429076879816</v>
      </c>
      <c r="J42" s="295">
        <v>101.00393159084921</v>
      </c>
      <c r="K42" s="295">
        <v>89.487194187257472</v>
      </c>
      <c r="L42" s="295">
        <v>116.3552550879417</v>
      </c>
      <c r="M42" s="295">
        <v>116.4831613017593</v>
      </c>
      <c r="N42" s="295">
        <v>106.0838769007437</v>
      </c>
      <c r="O42" s="295">
        <v>108.47100976546071</v>
      </c>
      <c r="P42" s="295">
        <v>107.15774390534079</v>
      </c>
      <c r="Q42" s="295">
        <v>116.72506398334519</v>
      </c>
      <c r="R42" s="295">
        <v>146.4540452489594</v>
      </c>
      <c r="S42" s="295">
        <v>145.1314726283718</v>
      </c>
      <c r="T42" s="295">
        <v>133.2046648434075</v>
      </c>
      <c r="U42" s="295">
        <v>141.54676545662781</v>
      </c>
      <c r="V42" s="295">
        <v>131.9667298655726</v>
      </c>
      <c r="W42" s="295">
        <v>150.33439734603019</v>
      </c>
      <c r="X42" s="295">
        <v>134.8082926427175</v>
      </c>
      <c r="Y42" s="295">
        <v>103.1074602302686</v>
      </c>
      <c r="DA42" s="122" t="s">
        <v>1018</v>
      </c>
    </row>
    <row r="43" spans="1:105" ht="12" customHeight="1" x14ac:dyDescent="0.25">
      <c r="A43" s="60" t="s">
        <v>1019</v>
      </c>
      <c r="B43" s="262">
        <v>3.0915777662810311</v>
      </c>
      <c r="C43" s="262">
        <v>3.6385667354104361</v>
      </c>
      <c r="D43" s="262">
        <v>4.2274152056472092</v>
      </c>
      <c r="E43" s="262">
        <v>3.8634881878055309</v>
      </c>
      <c r="F43" s="262">
        <v>5.1460460326832962</v>
      </c>
      <c r="G43" s="262">
        <v>4.4044245708404253</v>
      </c>
      <c r="H43" s="262">
        <v>5.6723554495366608</v>
      </c>
      <c r="I43" s="262">
        <v>6.6474549631404214</v>
      </c>
      <c r="J43" s="262">
        <v>6.783918598390561</v>
      </c>
      <c r="K43" s="262">
        <v>5.1621566010373634</v>
      </c>
      <c r="L43" s="262">
        <v>7.2518862353851068</v>
      </c>
      <c r="M43" s="262">
        <v>7.4192955717684184</v>
      </c>
      <c r="N43" s="262">
        <v>6.8519782438643224</v>
      </c>
      <c r="O43" s="262">
        <v>7.4890865297446014</v>
      </c>
      <c r="P43" s="262">
        <v>8.2907047473758073</v>
      </c>
      <c r="Q43" s="262">
        <v>9.7012350755521872</v>
      </c>
      <c r="R43" s="262">
        <v>8.3297964803282589</v>
      </c>
      <c r="S43" s="262">
        <v>7.3625829901969908</v>
      </c>
      <c r="T43" s="262">
        <v>7.9749048559326026</v>
      </c>
      <c r="U43" s="262">
        <v>8.9196730591699591</v>
      </c>
      <c r="V43" s="262">
        <v>7.3699165818442154</v>
      </c>
      <c r="W43" s="262">
        <v>9.9733275153663392</v>
      </c>
      <c r="X43" s="262">
        <v>11.306133090461779</v>
      </c>
      <c r="Y43" s="262">
        <v>7.8627359974740658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15.24907043427098</v>
      </c>
      <c r="C44" s="261">
        <f t="shared" si="1"/>
        <v>14.475239806232086</v>
      </c>
      <c r="D44" s="261">
        <f t="shared" si="1"/>
        <v>15.52069539645912</v>
      </c>
      <c r="E44" s="261">
        <f t="shared" si="1"/>
        <v>16.55123018475253</v>
      </c>
      <c r="F44" s="261">
        <f t="shared" si="1"/>
        <v>17.074878808955191</v>
      </c>
      <c r="G44" s="261">
        <f t="shared" si="1"/>
        <v>17.276363096069819</v>
      </c>
      <c r="H44" s="261">
        <f t="shared" si="1"/>
        <v>16.504981502243851</v>
      </c>
      <c r="I44" s="261">
        <f t="shared" si="1"/>
        <v>17.158577688966414</v>
      </c>
      <c r="J44" s="261">
        <f t="shared" si="1"/>
        <v>19.408621915278452</v>
      </c>
      <c r="K44" s="261">
        <f t="shared" si="1"/>
        <v>17.216144462991856</v>
      </c>
      <c r="L44" s="261">
        <f t="shared" si="1"/>
        <v>22.870869798053377</v>
      </c>
      <c r="M44" s="261">
        <f t="shared" si="1"/>
        <v>22.712179897587355</v>
      </c>
      <c r="N44" s="261">
        <f t="shared" si="1"/>
        <v>20.3707822835106</v>
      </c>
      <c r="O44" s="261">
        <f t="shared" si="1"/>
        <v>21.205702866999324</v>
      </c>
      <c r="P44" s="261">
        <f t="shared" si="1"/>
        <v>21.043125839978178</v>
      </c>
      <c r="Q44" s="261">
        <f t="shared" si="1"/>
        <v>23.201289721112325</v>
      </c>
      <c r="R44" s="261">
        <f t="shared" si="1"/>
        <v>27.151895006493298</v>
      </c>
      <c r="S44" s="261">
        <f t="shared" si="1"/>
        <v>26.911434344048516</v>
      </c>
      <c r="T44" s="261">
        <f t="shared" si="1"/>
        <v>24.866062452731153</v>
      </c>
      <c r="U44" s="261">
        <f t="shared" si="1"/>
        <v>25.549100082434908</v>
      </c>
      <c r="V44" s="261">
        <f t="shared" si="1"/>
        <v>23.960918349599464</v>
      </c>
      <c r="W44" s="261">
        <f t="shared" si="1"/>
        <v>27.731061881464765</v>
      </c>
      <c r="X44" s="261">
        <f t="shared" si="1"/>
        <v>26.153999302584047</v>
      </c>
      <c r="Y44" s="261">
        <f t="shared" si="1"/>
        <v>19.447666746661064</v>
      </c>
      <c r="DA44" s="70"/>
    </row>
    <row r="45" spans="1:105" ht="12" customHeight="1" x14ac:dyDescent="0.25">
      <c r="A45" s="60" t="s">
        <v>1022</v>
      </c>
      <c r="B45" s="262">
        <v>7.6327425372068696</v>
      </c>
      <c r="C45" s="262">
        <v>6.740081265737575</v>
      </c>
      <c r="D45" s="262">
        <v>6.9733301537647003</v>
      </c>
      <c r="E45" s="262">
        <v>7.679757509332017</v>
      </c>
      <c r="F45" s="262">
        <v>7.1640941093884454</v>
      </c>
      <c r="G45" s="262">
        <v>8.1726832388529278</v>
      </c>
      <c r="H45" s="262">
        <v>7.0015744709900094</v>
      </c>
      <c r="I45" s="262">
        <v>6.9408088451731702</v>
      </c>
      <c r="J45" s="262">
        <v>8.2591084744471708</v>
      </c>
      <c r="K45" s="262">
        <v>7.7331566237510678</v>
      </c>
      <c r="L45" s="262">
        <v>9.8824231507848115</v>
      </c>
      <c r="M45" s="262">
        <v>9.7666783312145657</v>
      </c>
      <c r="N45" s="262">
        <v>8.6860243248173923</v>
      </c>
      <c r="O45" s="262">
        <v>8.8753539243050135</v>
      </c>
      <c r="P45" s="262">
        <v>8.4671761346613934</v>
      </c>
      <c r="Q45" s="262">
        <v>9.1054751043751576</v>
      </c>
      <c r="R45" s="262">
        <v>12.205024257181179</v>
      </c>
      <c r="S45" s="262">
        <v>12.57077993954876</v>
      </c>
      <c r="T45" s="262">
        <v>10.979947131836051</v>
      </c>
      <c r="U45" s="262">
        <v>11.131336633946891</v>
      </c>
      <c r="V45" s="262">
        <v>10.86860220971195</v>
      </c>
      <c r="W45" s="262">
        <v>11.97047396893463</v>
      </c>
      <c r="X45" s="262">
        <v>10.166804270814749</v>
      </c>
      <c r="Y45" s="262">
        <v>7.8363052753892806</v>
      </c>
      <c r="DA45" s="72" t="s">
        <v>1023</v>
      </c>
    </row>
    <row r="46" spans="1:105" ht="12" customHeight="1" x14ac:dyDescent="0.25">
      <c r="A46" s="60" t="s">
        <v>1024</v>
      </c>
      <c r="B46" s="262">
        <v>4.5492593235380649</v>
      </c>
      <c r="C46" s="262">
        <v>4.2021558427293879</v>
      </c>
      <c r="D46" s="262">
        <v>4.57833786769854</v>
      </c>
      <c r="E46" s="262">
        <v>5.1297708666851154</v>
      </c>
      <c r="F46" s="262">
        <v>5.2624903814015598</v>
      </c>
      <c r="G46" s="262">
        <v>5.0949163443006933</v>
      </c>
      <c r="H46" s="262">
        <v>4.8057224676054977</v>
      </c>
      <c r="I46" s="262">
        <v>4.9288414204350381</v>
      </c>
      <c r="J46" s="262">
        <v>5.6022917927777867</v>
      </c>
      <c r="K46" s="262">
        <v>5.0220405635202168</v>
      </c>
      <c r="L46" s="262">
        <v>6.8291882308556611</v>
      </c>
      <c r="M46" s="262">
        <v>6.7246991358868637</v>
      </c>
      <c r="N46" s="262">
        <v>6.074437951722591</v>
      </c>
      <c r="O46" s="262">
        <v>6.2026016611903998</v>
      </c>
      <c r="P46" s="262">
        <v>6.0249665641902306</v>
      </c>
      <c r="Q46" s="262">
        <v>6.5280865343832799</v>
      </c>
      <c r="R46" s="262">
        <v>8.0050776477991938</v>
      </c>
      <c r="S46" s="262">
        <v>7.9634428403735864</v>
      </c>
      <c r="T46" s="262">
        <v>7.312469134967543</v>
      </c>
      <c r="U46" s="262">
        <v>7.4032701701664339</v>
      </c>
      <c r="V46" s="262">
        <v>7.0225520615914894</v>
      </c>
      <c r="W46" s="262">
        <v>7.8192611427451491</v>
      </c>
      <c r="X46" s="262">
        <v>7.4604760935544414</v>
      </c>
      <c r="Y46" s="262">
        <v>5.6355766504260636</v>
      </c>
      <c r="DA46" s="72" t="s">
        <v>1025</v>
      </c>
    </row>
    <row r="47" spans="1:105" ht="12" customHeight="1" x14ac:dyDescent="0.25">
      <c r="A47" s="64" t="s">
        <v>28</v>
      </c>
      <c r="B47" s="229">
        <v>0.34792458556220113</v>
      </c>
      <c r="C47" s="229">
        <v>0.40824826619838622</v>
      </c>
      <c r="D47" s="229">
        <v>0.39978041366402628</v>
      </c>
      <c r="E47" s="229">
        <v>0.38343625073117049</v>
      </c>
      <c r="F47" s="229">
        <v>0.34275134121376799</v>
      </c>
      <c r="G47" s="229">
        <v>0.23160425384252631</v>
      </c>
      <c r="H47" s="229">
        <v>0.1506577997067107</v>
      </c>
      <c r="I47" s="229">
        <v>0.1152336890066343</v>
      </c>
      <c r="J47" s="229">
        <v>0.1074865056008015</v>
      </c>
      <c r="K47" s="229">
        <v>9.0921745049947697E-2</v>
      </c>
      <c r="L47" s="229">
        <v>0.1102204518475725</v>
      </c>
      <c r="M47" s="229">
        <v>0.106536021850948</v>
      </c>
      <c r="N47" s="229">
        <v>9.1402105368324549E-2</v>
      </c>
      <c r="O47" s="229">
        <v>0.12970968202286001</v>
      </c>
      <c r="P47" s="229">
        <v>0.16551481022840561</v>
      </c>
      <c r="Q47" s="229">
        <v>0.18795096042978149</v>
      </c>
      <c r="R47" s="229">
        <v>0.19153834187569979</v>
      </c>
      <c r="S47" s="229">
        <v>0.27020260806631952</v>
      </c>
      <c r="T47" s="229">
        <v>0.22132901536658561</v>
      </c>
      <c r="U47" s="229">
        <v>3.1661989944608768E-2</v>
      </c>
      <c r="V47" s="229">
        <v>7.7809971335054198E-2</v>
      </c>
      <c r="W47" s="229">
        <v>8.4147105270048497E-2</v>
      </c>
      <c r="X47" s="229">
        <v>9.9197885427242408E-2</v>
      </c>
      <c r="Y47" s="229">
        <v>2.4747610586714271E-2</v>
      </c>
      <c r="DA47" s="73" t="s">
        <v>1026</v>
      </c>
    </row>
    <row r="48" spans="1:105" ht="12" customHeight="1" x14ac:dyDescent="0.25">
      <c r="A48" s="64" t="s">
        <v>30</v>
      </c>
      <c r="B48" s="229">
        <v>2.3049034684612418E-2</v>
      </c>
      <c r="C48" s="229">
        <v>7.7200748712522903E-3</v>
      </c>
      <c r="D48" s="229">
        <v>2.2312727639188779E-2</v>
      </c>
      <c r="E48" s="229">
        <v>2.25996016780554E-2</v>
      </c>
      <c r="F48" s="229">
        <v>2.7093018908886182E-2</v>
      </c>
      <c r="G48" s="229">
        <v>1.8286089118756389E-2</v>
      </c>
      <c r="H48" s="229">
        <v>1.8458138486080161E-2</v>
      </c>
      <c r="I48" s="229">
        <v>2.3943136944631741E-2</v>
      </c>
      <c r="J48" s="229">
        <v>2.6894230907855851E-2</v>
      </c>
      <c r="K48" s="229">
        <v>2.3491648581672769E-2</v>
      </c>
      <c r="L48" s="229">
        <v>5.0115459362317059E-2</v>
      </c>
      <c r="M48" s="229">
        <v>3.0230146354906479E-2</v>
      </c>
      <c r="N48" s="229">
        <v>3.082935693466838E-2</v>
      </c>
      <c r="O48" s="229">
        <v>9.4181995079498457E-3</v>
      </c>
      <c r="P48" s="229">
        <v>1.252577481062184E-2</v>
      </c>
      <c r="Q48" s="229">
        <v>1.416543892483114E-3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7.2601264642298442E-3</v>
      </c>
      <c r="H49" s="229">
        <v>1.0170982578270409E-2</v>
      </c>
      <c r="I49" s="229">
        <v>8.8188740021068364E-3</v>
      </c>
      <c r="J49" s="229">
        <v>8.8985054164630161E-3</v>
      </c>
      <c r="K49" s="229">
        <v>3.4868106119655641E-3</v>
      </c>
      <c r="L49" s="229">
        <v>3.5752518721914031E-3</v>
      </c>
      <c r="M49" s="229">
        <v>3.4741218228379251E-3</v>
      </c>
      <c r="N49" s="229">
        <v>3.2511662378385459E-3</v>
      </c>
      <c r="O49" s="229">
        <v>1.834213726172484E-3</v>
      </c>
      <c r="P49" s="229">
        <v>1.8443218009509129E-3</v>
      </c>
      <c r="Q49" s="229">
        <v>2.2142240631718422E-3</v>
      </c>
      <c r="R49" s="229">
        <v>2.0827435109414989E-3</v>
      </c>
      <c r="S49" s="229">
        <v>2.3190377441582692E-3</v>
      </c>
      <c r="T49" s="229">
        <v>2.142541137191839E-3</v>
      </c>
      <c r="U49" s="229">
        <v>2.00130460511329E-3</v>
      </c>
      <c r="V49" s="229">
        <v>1.549933385847071E-3</v>
      </c>
      <c r="W49" s="229">
        <v>1.758095475221196E-3</v>
      </c>
      <c r="X49" s="229">
        <v>1.9791102113475849E-3</v>
      </c>
      <c r="Y49" s="229">
        <v>2.235778183342225E-3</v>
      </c>
      <c r="DA49" s="73" t="s">
        <v>1028</v>
      </c>
    </row>
    <row r="50" spans="1:105" ht="12" customHeight="1" x14ac:dyDescent="0.25">
      <c r="A50" s="64" t="s">
        <v>159</v>
      </c>
      <c r="B50" s="229">
        <v>2.1231736221869722E-2</v>
      </c>
      <c r="C50" s="229">
        <v>4.9699895624386342E-2</v>
      </c>
      <c r="D50" s="229">
        <v>2.8864468175544951E-2</v>
      </c>
      <c r="E50" s="229">
        <v>1.9900687474526821E-2</v>
      </c>
      <c r="F50" s="229">
        <v>1.363525151542353E-2</v>
      </c>
      <c r="G50" s="229">
        <v>1.2454634274227329E-2</v>
      </c>
      <c r="H50" s="229">
        <v>9.633494753214766E-3</v>
      </c>
      <c r="I50" s="229">
        <v>9.9210723377094884E-3</v>
      </c>
      <c r="J50" s="229">
        <v>1.230801849571132E-2</v>
      </c>
      <c r="K50" s="229">
        <v>1.054296099880252E-2</v>
      </c>
      <c r="L50" s="229">
        <v>1.058606806410846E-2</v>
      </c>
      <c r="M50" s="229">
        <v>9.676679156579061E-3</v>
      </c>
      <c r="N50" s="229">
        <v>2.1383516058874098E-2</v>
      </c>
      <c r="O50" s="229">
        <v>3.6990157484842758E-3</v>
      </c>
      <c r="P50" s="229">
        <v>3.4639443925133968E-3</v>
      </c>
      <c r="Q50" s="229">
        <v>3.9745230857297191E-3</v>
      </c>
      <c r="R50" s="229">
        <v>3.8992310679608058E-3</v>
      </c>
      <c r="S50" s="229">
        <v>3.8762008803917489E-3</v>
      </c>
      <c r="T50" s="229">
        <v>2.7643031189604952E-2</v>
      </c>
      <c r="U50" s="229">
        <v>5.097673516398217E-2</v>
      </c>
      <c r="V50" s="229">
        <v>4.9668247965421339E-2</v>
      </c>
      <c r="W50" s="229">
        <v>1.922085685637125E-2</v>
      </c>
      <c r="X50" s="229">
        <v>6.1266181599024777E-2</v>
      </c>
      <c r="Y50" s="229">
        <v>6.0215793952525798E-2</v>
      </c>
      <c r="DA50" s="73" t="s">
        <v>1029</v>
      </c>
    </row>
    <row r="51" spans="1:105" ht="12" customHeight="1" x14ac:dyDescent="0.25">
      <c r="A51" s="64" t="s">
        <v>32</v>
      </c>
      <c r="B51" s="229">
        <v>7.9411808109038237E-2</v>
      </c>
      <c r="C51" s="229">
        <v>7.2748472125138963E-2</v>
      </c>
      <c r="D51" s="229">
        <v>6.6056227352890601E-2</v>
      </c>
      <c r="E51" s="229">
        <v>7.4550064293354243E-2</v>
      </c>
      <c r="F51" s="229">
        <v>0.10398176109185429</v>
      </c>
      <c r="G51" s="229">
        <v>9.5507008988438599E-2</v>
      </c>
      <c r="H51" s="229">
        <v>8.0527601612634017E-2</v>
      </c>
      <c r="I51" s="229">
        <v>0.10139460346864231</v>
      </c>
      <c r="J51" s="229">
        <v>0.11574940348751719</v>
      </c>
      <c r="K51" s="229">
        <v>0.18562655328016031</v>
      </c>
      <c r="L51" s="229">
        <v>0.24942234511598599</v>
      </c>
      <c r="M51" s="229">
        <v>0.22138260067301219</v>
      </c>
      <c r="N51" s="229">
        <v>0.11626324672023899</v>
      </c>
      <c r="O51" s="229">
        <v>0.1665190327244602</v>
      </c>
      <c r="P51" s="229">
        <v>0.10284009986249899</v>
      </c>
      <c r="Q51" s="229">
        <v>0.1302002341285578</v>
      </c>
      <c r="R51" s="229">
        <v>0.15478956998793411</v>
      </c>
      <c r="S51" s="229">
        <v>0.14146921119990569</v>
      </c>
      <c r="T51" s="229">
        <v>6.7024239649249501E-2</v>
      </c>
      <c r="U51" s="229">
        <v>4.5474369449181803E-2</v>
      </c>
      <c r="V51" s="229">
        <v>9.1397168123391631E-2</v>
      </c>
      <c r="W51" s="229">
        <v>6.5005232746605079E-2</v>
      </c>
      <c r="X51" s="229">
        <v>5.0907254897319287E-2</v>
      </c>
      <c r="Y51" s="229">
        <v>2.0056566239835871E-2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5.0380895421013039E-2</v>
      </c>
      <c r="H52" s="229">
        <v>7.1887623445280768E-2</v>
      </c>
      <c r="I52" s="229">
        <v>6.8319905707970405E-2</v>
      </c>
      <c r="J52" s="229">
        <v>0.12958635708996011</v>
      </c>
      <c r="K52" s="229">
        <v>0.1098262600808128</v>
      </c>
      <c r="L52" s="229">
        <v>0.179777863292121</v>
      </c>
      <c r="M52" s="229">
        <v>0.17576044179042641</v>
      </c>
      <c r="N52" s="229">
        <v>0.1635833736639703</v>
      </c>
      <c r="O52" s="229">
        <v>7.7709992120724172E-2</v>
      </c>
      <c r="P52" s="229">
        <v>5.0637023059866067E-2</v>
      </c>
      <c r="Q52" s="229">
        <v>4.7176508905585043E-2</v>
      </c>
      <c r="R52" s="229">
        <v>5.7535382113964882E-2</v>
      </c>
      <c r="S52" s="229">
        <v>4.923869201821298E-2</v>
      </c>
      <c r="T52" s="229">
        <v>3.5630428048313782E-2</v>
      </c>
      <c r="U52" s="229">
        <v>4.6148893087968823E-2</v>
      </c>
      <c r="V52" s="229">
        <v>3.3351472549722649E-2</v>
      </c>
      <c r="W52" s="229">
        <v>3.3602290590845421E-2</v>
      </c>
      <c r="X52" s="229">
        <v>3.9477647480878432E-2</v>
      </c>
      <c r="Y52" s="229">
        <v>2.825433518640676E-2</v>
      </c>
      <c r="DA52" s="73" t="s">
        <v>1031</v>
      </c>
    </row>
    <row r="53" spans="1:105" ht="12" customHeight="1" x14ac:dyDescent="0.25">
      <c r="A53" s="64" t="s">
        <v>35</v>
      </c>
      <c r="B53" s="229">
        <v>2.3084834142558539</v>
      </c>
      <c r="C53" s="229">
        <v>2.225667424317511</v>
      </c>
      <c r="D53" s="229">
        <v>2.1946913384971531</v>
      </c>
      <c r="E53" s="229">
        <v>2.0290018097106501</v>
      </c>
      <c r="F53" s="229">
        <v>1.947427234085209</v>
      </c>
      <c r="G53" s="229">
        <v>2.6562649422194369</v>
      </c>
      <c r="H53" s="229">
        <v>2.4160629343448909</v>
      </c>
      <c r="I53" s="229">
        <v>2.5255857583144299</v>
      </c>
      <c r="J53" s="229">
        <v>2.946448679300707</v>
      </c>
      <c r="K53" s="229">
        <v>2.6486254101002791</v>
      </c>
      <c r="L53" s="229">
        <v>3.1128718521958199</v>
      </c>
      <c r="M53" s="229">
        <v>3.1803488469185561</v>
      </c>
      <c r="N53" s="229">
        <v>2.7903786485380571</v>
      </c>
      <c r="O53" s="229">
        <v>3.0271637768599571</v>
      </c>
      <c r="P53" s="229">
        <v>3.111495697024953</v>
      </c>
      <c r="Q53" s="229">
        <v>3.5336044113907348</v>
      </c>
      <c r="R53" s="229">
        <v>4.4050357059279879</v>
      </c>
      <c r="S53" s="229">
        <v>4.4185258397293294</v>
      </c>
      <c r="T53" s="229">
        <v>3.976017737153144</v>
      </c>
      <c r="U53" s="229">
        <v>4.3066473313217157</v>
      </c>
      <c r="V53" s="229">
        <v>4.0118971049482264</v>
      </c>
      <c r="W53" s="229">
        <v>4.7154062293533938</v>
      </c>
      <c r="X53" s="229">
        <v>3.8319194999187118</v>
      </c>
      <c r="Y53" s="229">
        <v>2.8489045633986341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1.2909155436004369</v>
      </c>
      <c r="C55" s="229">
        <v>0.99352758636076255</v>
      </c>
      <c r="D55" s="229">
        <v>1.349181750195152</v>
      </c>
      <c r="E55" s="229">
        <v>2.0190982490522988</v>
      </c>
      <c r="F55" s="229">
        <v>2.3610916408021958</v>
      </c>
      <c r="G55" s="229">
        <v>1.538367809337392</v>
      </c>
      <c r="H55" s="229">
        <v>1.3928963404430841</v>
      </c>
      <c r="I55" s="229">
        <v>1.483594683880475</v>
      </c>
      <c r="J55" s="229">
        <v>1.6455137657396031</v>
      </c>
      <c r="K55" s="229">
        <v>1.2398965281533121</v>
      </c>
      <c r="L55" s="229">
        <v>2.0767981213176232</v>
      </c>
      <c r="M55" s="229">
        <v>1.926811616929444</v>
      </c>
      <c r="N55" s="229">
        <v>1.823833629759356</v>
      </c>
      <c r="O55" s="229">
        <v>1.5842083738269059</v>
      </c>
      <c r="P55" s="229">
        <v>1.456342815678495</v>
      </c>
      <c r="Q55" s="229">
        <v>1.566153603713222</v>
      </c>
      <c r="R55" s="229">
        <v>2.0008687242065322</v>
      </c>
      <c r="S55" s="229">
        <v>1.9112174411479179</v>
      </c>
      <c r="T55" s="229">
        <v>1.8939752872666149</v>
      </c>
      <c r="U55" s="229">
        <v>1.819607088162901</v>
      </c>
      <c r="V55" s="229">
        <v>1.8050861792134629</v>
      </c>
      <c r="W55" s="229">
        <v>1.9032090218268329</v>
      </c>
      <c r="X55" s="229">
        <v>2.2191242574454928</v>
      </c>
      <c r="Y55" s="229">
        <v>1.621693412132545</v>
      </c>
      <c r="DA55" s="73" t="s">
        <v>1034</v>
      </c>
    </row>
    <row r="56" spans="1:105" ht="12" customHeight="1" x14ac:dyDescent="0.25">
      <c r="A56" s="64" t="s">
        <v>39</v>
      </c>
      <c r="B56" s="229">
        <v>0.4782432011040525</v>
      </c>
      <c r="C56" s="229">
        <v>0.44454412323195058</v>
      </c>
      <c r="D56" s="229">
        <v>0.51745094217458587</v>
      </c>
      <c r="E56" s="229">
        <v>0.58118420374505786</v>
      </c>
      <c r="F56" s="229">
        <v>0.46651013378422163</v>
      </c>
      <c r="G56" s="229">
        <v>0.48479058463467312</v>
      </c>
      <c r="H56" s="229">
        <v>0.655427552235332</v>
      </c>
      <c r="I56" s="229">
        <v>0.59202969677243855</v>
      </c>
      <c r="J56" s="229">
        <v>0.60940632673916784</v>
      </c>
      <c r="K56" s="229">
        <v>0.70962264666326413</v>
      </c>
      <c r="L56" s="229">
        <v>1.0358208177879209</v>
      </c>
      <c r="M56" s="229">
        <v>1.0704786603901539</v>
      </c>
      <c r="N56" s="229">
        <v>1.033512908441264</v>
      </c>
      <c r="O56" s="229">
        <v>1.2023393746528861</v>
      </c>
      <c r="P56" s="229">
        <v>1.120302077331927</v>
      </c>
      <c r="Q56" s="229">
        <v>1.055395524774015</v>
      </c>
      <c r="R56" s="229">
        <v>1.1893279491081721</v>
      </c>
      <c r="S56" s="229">
        <v>1.166593809587352</v>
      </c>
      <c r="T56" s="229">
        <v>1.088706855156838</v>
      </c>
      <c r="U56" s="229">
        <v>1.1007524584309629</v>
      </c>
      <c r="V56" s="229">
        <v>0.95179198407036414</v>
      </c>
      <c r="W56" s="229">
        <v>0.99691231062583052</v>
      </c>
      <c r="X56" s="229">
        <v>1.156604256574423</v>
      </c>
      <c r="Y56" s="229">
        <v>1.0294685907460599</v>
      </c>
      <c r="DA56" s="73" t="s">
        <v>1035</v>
      </c>
    </row>
    <row r="57" spans="1:105" ht="12" customHeight="1" x14ac:dyDescent="0.25">
      <c r="A57" s="60" t="s">
        <v>1036</v>
      </c>
      <c r="B57" s="262">
        <v>3.0670685735260448</v>
      </c>
      <c r="C57" s="262">
        <v>3.5330026977651232</v>
      </c>
      <c r="D57" s="262">
        <v>3.9690273749958802</v>
      </c>
      <c r="E57" s="262">
        <v>3.741701808735399</v>
      </c>
      <c r="F57" s="262">
        <v>4.6482943181651866</v>
      </c>
      <c r="G57" s="262">
        <v>4.0087635129161976</v>
      </c>
      <c r="H57" s="262">
        <v>4.6976845636483464</v>
      </c>
      <c r="I57" s="262">
        <v>5.2889274233582064</v>
      </c>
      <c r="J57" s="262">
        <v>5.547221648053493</v>
      </c>
      <c r="K57" s="262">
        <v>4.4609472757205726</v>
      </c>
      <c r="L57" s="262">
        <v>6.1592584164129054</v>
      </c>
      <c r="M57" s="262">
        <v>6.2208024304859251</v>
      </c>
      <c r="N57" s="262">
        <v>5.6103200069706194</v>
      </c>
      <c r="O57" s="262">
        <v>6.1277472815039111</v>
      </c>
      <c r="P57" s="262">
        <v>6.5509831411265544</v>
      </c>
      <c r="Q57" s="262">
        <v>7.5677280823538871</v>
      </c>
      <c r="R57" s="262">
        <v>6.9417931015129266</v>
      </c>
      <c r="S57" s="262">
        <v>6.3772115641261689</v>
      </c>
      <c r="T57" s="262">
        <v>6.5736461859275623</v>
      </c>
      <c r="U57" s="262">
        <v>7.0144932783215843</v>
      </c>
      <c r="V57" s="262">
        <v>6.069764078296024</v>
      </c>
      <c r="W57" s="262">
        <v>7.941326769784987</v>
      </c>
      <c r="X57" s="262">
        <v>8.526718938214854</v>
      </c>
      <c r="Y57" s="262">
        <v>5.9757848208457203</v>
      </c>
      <c r="DA57" s="72" t="s">
        <v>1037</v>
      </c>
    </row>
    <row r="58" spans="1:105" ht="12" customHeight="1" x14ac:dyDescent="0.25">
      <c r="A58" s="132" t="s">
        <v>1038</v>
      </c>
      <c r="B58" s="316">
        <v>21.435993945608459</v>
      </c>
      <c r="C58" s="316">
        <v>20.48693439550923</v>
      </c>
      <c r="D58" s="316">
        <v>22.101332290491769</v>
      </c>
      <c r="E58" s="316">
        <v>23.64982176525298</v>
      </c>
      <c r="F58" s="316">
        <v>24.63403052101544</v>
      </c>
      <c r="G58" s="316">
        <v>24.457901263034142</v>
      </c>
      <c r="H58" s="316">
        <v>23.588226987366049</v>
      </c>
      <c r="I58" s="316">
        <v>24.558131067428</v>
      </c>
      <c r="J58" s="316">
        <v>27.700968001787331</v>
      </c>
      <c r="K58" s="316">
        <v>24.481966847844269</v>
      </c>
      <c r="L58" s="316">
        <v>32.751214625420147</v>
      </c>
      <c r="M58" s="316">
        <v>32.500978110735907</v>
      </c>
      <c r="N58" s="316">
        <v>29.200026545210441</v>
      </c>
      <c r="O58" s="316">
        <v>30.359850403116521</v>
      </c>
      <c r="P58" s="316">
        <v>30.121209021386669</v>
      </c>
      <c r="Q58" s="316">
        <v>33.176319895367079</v>
      </c>
      <c r="R58" s="316">
        <v>38.580938285971229</v>
      </c>
      <c r="S58" s="316">
        <v>38.098415698801439</v>
      </c>
      <c r="T58" s="316">
        <v>35.397018868946972</v>
      </c>
      <c r="U58" s="316">
        <v>36.34258888819037</v>
      </c>
      <c r="V58" s="316">
        <v>33.997128196972483</v>
      </c>
      <c r="W58" s="316">
        <v>39.444702868683471</v>
      </c>
      <c r="X58" s="316">
        <v>37.502063013900347</v>
      </c>
      <c r="Y58" s="316">
        <v>27.887063387053288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320.59012609571948</v>
      </c>
      <c r="C61" s="223">
        <v>333.56765778527478</v>
      </c>
      <c r="D61" s="223">
        <v>318.09607708809432</v>
      </c>
      <c r="E61" s="223">
        <v>348.84140341359472</v>
      </c>
      <c r="F61" s="223">
        <v>331.36646110895629</v>
      </c>
      <c r="G61" s="223">
        <v>327.96392213930523</v>
      </c>
      <c r="H61" s="223">
        <v>311.6093569892663</v>
      </c>
      <c r="I61" s="223">
        <v>284.18674590203528</v>
      </c>
      <c r="J61" s="223">
        <v>261.77641931761929</v>
      </c>
      <c r="K61" s="223">
        <v>342.0291403760823</v>
      </c>
      <c r="L61" s="223">
        <v>261.9329782742571</v>
      </c>
      <c r="M61" s="223">
        <v>255.01540969787649</v>
      </c>
      <c r="N61" s="223">
        <v>342.27790376114137</v>
      </c>
      <c r="O61" s="223">
        <v>282.96018698914492</v>
      </c>
      <c r="P61" s="223">
        <v>297.25404493890449</v>
      </c>
      <c r="Q61" s="223">
        <v>230.16929597789019</v>
      </c>
      <c r="R61" s="223">
        <v>143.13378734297069</v>
      </c>
      <c r="S61" s="223">
        <v>160.78311807123791</v>
      </c>
      <c r="T61" s="223">
        <v>192.36952007036791</v>
      </c>
      <c r="U61" s="223">
        <v>201.33196157300819</v>
      </c>
      <c r="V61" s="223">
        <v>192.01693513766929</v>
      </c>
      <c r="W61" s="223">
        <v>199.24688216380201</v>
      </c>
      <c r="X61" s="223">
        <v>165.92619549222781</v>
      </c>
      <c r="Y61" s="223">
        <v>275.54195436386101</v>
      </c>
      <c r="DA61" s="89" t="s">
        <v>1040</v>
      </c>
    </row>
    <row r="62" spans="1:105" ht="12" customHeight="1" x14ac:dyDescent="0.25">
      <c r="A62" s="55" t="s">
        <v>91</v>
      </c>
      <c r="B62" s="259">
        <v>2.7173356353037361</v>
      </c>
      <c r="C62" s="259">
        <v>3.016339332807997</v>
      </c>
      <c r="D62" s="259">
        <v>2.8728574413116288</v>
      </c>
      <c r="E62" s="259">
        <v>2.9362254984313689</v>
      </c>
      <c r="F62" s="259">
        <v>2.9296532394683141</v>
      </c>
      <c r="G62" s="259">
        <v>2.919743429315774</v>
      </c>
      <c r="H62" s="259">
        <v>2.939889598930673</v>
      </c>
      <c r="I62" s="259">
        <v>2.7564102047370591</v>
      </c>
      <c r="J62" s="259">
        <v>2.4958435240051209</v>
      </c>
      <c r="K62" s="259">
        <v>3.1539850572164529</v>
      </c>
      <c r="L62" s="259">
        <v>2.391129154638505</v>
      </c>
      <c r="M62" s="259">
        <v>2.354983992309077</v>
      </c>
      <c r="N62" s="259">
        <v>3.1519756766377318</v>
      </c>
      <c r="O62" s="259">
        <v>2.669539357770379</v>
      </c>
      <c r="P62" s="259">
        <v>2.8984086650538838</v>
      </c>
      <c r="Q62" s="259">
        <v>2.2963010702525368</v>
      </c>
      <c r="R62" s="259">
        <v>1.2860988924827641</v>
      </c>
      <c r="S62" s="259">
        <v>1.4147003710293411</v>
      </c>
      <c r="T62" s="259">
        <v>1.7473128660377311</v>
      </c>
      <c r="U62" s="259">
        <v>1.8759333883415981</v>
      </c>
      <c r="V62" s="259">
        <v>1.7359338988552251</v>
      </c>
      <c r="W62" s="259">
        <v>1.9434695781579221</v>
      </c>
      <c r="X62" s="259">
        <v>1.6415886727308699</v>
      </c>
      <c r="Y62" s="259">
        <v>2.6602063887776759</v>
      </c>
      <c r="DA62" s="67" t="s">
        <v>1041</v>
      </c>
    </row>
    <row r="63" spans="1:105" ht="12" customHeight="1" x14ac:dyDescent="0.25">
      <c r="A63" s="173" t="s">
        <v>92</v>
      </c>
      <c r="B63" s="224">
        <v>21.56496785147915</v>
      </c>
      <c r="C63" s="224">
        <v>23.93788234918788</v>
      </c>
      <c r="D63" s="224">
        <v>22.799199907023251</v>
      </c>
      <c r="E63" s="224">
        <v>23.302093291573868</v>
      </c>
      <c r="F63" s="224">
        <v>23.24993537946008</v>
      </c>
      <c r="G63" s="224">
        <v>23.17129042497697</v>
      </c>
      <c r="H63" s="224">
        <v>23.331171852369049</v>
      </c>
      <c r="I63" s="224">
        <v>21.87506639900208</v>
      </c>
      <c r="J63" s="224">
        <v>19.807190785792169</v>
      </c>
      <c r="K63" s="224">
        <v>25.03024855643784</v>
      </c>
      <c r="L63" s="224">
        <v>18.97617014202595</v>
      </c>
      <c r="M63" s="224">
        <v>18.689319576533158</v>
      </c>
      <c r="N63" s="224">
        <v>25.014301970002759</v>
      </c>
      <c r="O63" s="224">
        <v>21.18565321141924</v>
      </c>
      <c r="P63" s="224">
        <v>23.001976226374069</v>
      </c>
      <c r="Q63" s="224">
        <v>18.22360775531433</v>
      </c>
      <c r="R63" s="224">
        <v>10.206571801393849</v>
      </c>
      <c r="S63" s="224">
        <v>11.2271622336095</v>
      </c>
      <c r="T63" s="224">
        <v>13.8667985261113</v>
      </c>
      <c r="U63" s="224">
        <v>14.88754009093214</v>
      </c>
      <c r="V63" s="224">
        <v>13.77649423749649</v>
      </c>
      <c r="W63" s="224">
        <v>15.423512071455489</v>
      </c>
      <c r="X63" s="224">
        <v>13.02776384811092</v>
      </c>
      <c r="Y63" s="224">
        <v>21.11158610919173</v>
      </c>
      <c r="DA63" s="177" t="s">
        <v>1042</v>
      </c>
    </row>
    <row r="64" spans="1:105" ht="12" customHeight="1" x14ac:dyDescent="0.25">
      <c r="A64" s="173" t="s">
        <v>93</v>
      </c>
      <c r="B64" s="224">
        <v>24.139438002552708</v>
      </c>
      <c r="C64" s="224">
        <v>26.795635906361291</v>
      </c>
      <c r="D64" s="224">
        <v>25.521015215686671</v>
      </c>
      <c r="E64" s="224">
        <v>26.083945045300158</v>
      </c>
      <c r="F64" s="224">
        <v>26.025560414519131</v>
      </c>
      <c r="G64" s="224">
        <v>25.93752666385306</v>
      </c>
      <c r="H64" s="224">
        <v>26.11649506440304</v>
      </c>
      <c r="I64" s="224">
        <v>24.48655675154254</v>
      </c>
      <c r="J64" s="224">
        <v>22.171813900736598</v>
      </c>
      <c r="K64" s="224">
        <v>28.018411034875349</v>
      </c>
      <c r="L64" s="224">
        <v>21.241584305812339</v>
      </c>
      <c r="M64" s="224">
        <v>20.920488930692851</v>
      </c>
      <c r="N64" s="224">
        <v>28.00056071220142</v>
      </c>
      <c r="O64" s="224">
        <v>23.714840001746559</v>
      </c>
      <c r="P64" s="224">
        <v>25.747999388492619</v>
      </c>
      <c r="Q64" s="224">
        <v>20.39917947580318</v>
      </c>
      <c r="R64" s="224">
        <v>11.425053304749079</v>
      </c>
      <c r="S64" s="224">
        <v>12.567483918796031</v>
      </c>
      <c r="T64" s="224">
        <v>15.522245413038879</v>
      </c>
      <c r="U64" s="224">
        <v>16.664845202211811</v>
      </c>
      <c r="V64" s="224">
        <v>15.42116041298716</v>
      </c>
      <c r="W64" s="224">
        <v>17.264802618520289</v>
      </c>
      <c r="X64" s="224">
        <v>14.583045052014789</v>
      </c>
      <c r="Y64" s="224">
        <v>23.631930616740132</v>
      </c>
      <c r="DA64" s="177" t="s">
        <v>1043</v>
      </c>
    </row>
    <row r="65" spans="1:105" ht="12" customHeight="1" x14ac:dyDescent="0.25">
      <c r="A65" s="173" t="s">
        <v>94</v>
      </c>
      <c r="B65" s="224">
        <v>38.862445289188841</v>
      </c>
      <c r="C65" s="224">
        <v>43.138698352872552</v>
      </c>
      <c r="D65" s="224">
        <v>41.086667280294471</v>
      </c>
      <c r="E65" s="224">
        <v>41.992936502580967</v>
      </c>
      <c r="F65" s="224">
        <v>41.898942204983094</v>
      </c>
      <c r="G65" s="224">
        <v>41.757215342141457</v>
      </c>
      <c r="H65" s="224">
        <v>42.045339269224243</v>
      </c>
      <c r="I65" s="224">
        <v>39.421276998114408</v>
      </c>
      <c r="J65" s="224">
        <v>35.694737573771782</v>
      </c>
      <c r="K65" s="224">
        <v>45.107262473041111</v>
      </c>
      <c r="L65" s="224">
        <v>34.19714692003307</v>
      </c>
      <c r="M65" s="224">
        <v>33.680210633162041</v>
      </c>
      <c r="N65" s="224">
        <v>45.078524969366143</v>
      </c>
      <c r="O65" s="224">
        <v>38.178878564293143</v>
      </c>
      <c r="P65" s="224">
        <v>41.452092523262017</v>
      </c>
      <c r="Q65" s="224">
        <v>32.840946679823759</v>
      </c>
      <c r="R65" s="224">
        <v>18.393365617497981</v>
      </c>
      <c r="S65" s="224">
        <v>20.232581892143621</v>
      </c>
      <c r="T65" s="224">
        <v>24.989496982729872</v>
      </c>
      <c r="U65" s="224">
        <v>26.828985614962161</v>
      </c>
      <c r="V65" s="224">
        <v>24.8267587166753</v>
      </c>
      <c r="W65" s="224">
        <v>27.794866107485049</v>
      </c>
      <c r="X65" s="224">
        <v>23.47746415735817</v>
      </c>
      <c r="Y65" s="224">
        <v>38.045401495007923</v>
      </c>
      <c r="DA65" s="177" t="s">
        <v>1044</v>
      </c>
    </row>
    <row r="66" spans="1:105" ht="12" customHeight="1" x14ac:dyDescent="0.25">
      <c r="A66" s="56" t="s">
        <v>95</v>
      </c>
      <c r="B66" s="260">
        <v>9.3178372144277812</v>
      </c>
      <c r="C66" s="260">
        <v>9.7083485901384634</v>
      </c>
      <c r="D66" s="260">
        <v>9.1340094041807163</v>
      </c>
      <c r="E66" s="260">
        <v>9.8110007604614573</v>
      </c>
      <c r="F66" s="260">
        <v>9.2207067933248759</v>
      </c>
      <c r="G66" s="260">
        <v>9.5365321784800514</v>
      </c>
      <c r="H66" s="260">
        <v>8.9852200822016641</v>
      </c>
      <c r="I66" s="260">
        <v>8.2152746692543559</v>
      </c>
      <c r="J66" s="260">
        <v>7.5569296745457644</v>
      </c>
      <c r="K66" s="260">
        <v>9.9097138896035428</v>
      </c>
      <c r="L66" s="260">
        <v>7.4649125126677713</v>
      </c>
      <c r="M66" s="260">
        <v>7.3099145924328273</v>
      </c>
      <c r="N66" s="260">
        <v>9.7763405468015563</v>
      </c>
      <c r="O66" s="260">
        <v>8.1495764289442114</v>
      </c>
      <c r="P66" s="260">
        <v>8.6498634107771295</v>
      </c>
      <c r="Q66" s="260">
        <v>6.7165363131418552</v>
      </c>
      <c r="R66" s="260">
        <v>4.1644007224587423</v>
      </c>
      <c r="S66" s="260">
        <v>4.7059092785379999</v>
      </c>
      <c r="T66" s="260">
        <v>5.6289804683278604</v>
      </c>
      <c r="U66" s="260">
        <v>5.9113537795305788</v>
      </c>
      <c r="V66" s="260">
        <v>5.6471356885089312</v>
      </c>
      <c r="W66" s="260">
        <v>5.9074228233639712</v>
      </c>
      <c r="X66" s="260">
        <v>4.8698818538804201</v>
      </c>
      <c r="Y66" s="260">
        <v>8.0861951107998387</v>
      </c>
      <c r="DA66" s="68" t="s">
        <v>1045</v>
      </c>
    </row>
    <row r="67" spans="1:105" ht="12" customHeight="1" x14ac:dyDescent="0.25">
      <c r="A67" s="37" t="s">
        <v>159</v>
      </c>
      <c r="B67" s="226">
        <v>6.0734899550039849E-2</v>
      </c>
      <c r="C67" s="226">
        <v>0.1401807207906878</v>
      </c>
      <c r="D67" s="226">
        <v>7.5919972366518901E-2</v>
      </c>
      <c r="E67" s="226">
        <v>6.4279148783451173E-2</v>
      </c>
      <c r="F67" s="226">
        <v>3.8989654452353362E-2</v>
      </c>
      <c r="G67" s="226">
        <v>2.95173098945678E-2</v>
      </c>
      <c r="H67" s="226">
        <v>2.111632026043711E-2</v>
      </c>
      <c r="I67" s="226">
        <v>1.8023557118314951E-2</v>
      </c>
      <c r="J67" s="226">
        <v>1.8713774849219451E-2</v>
      </c>
      <c r="K67" s="226">
        <v>2.4691957411809701E-2</v>
      </c>
      <c r="L67" s="226">
        <v>1.5447724705017761E-2</v>
      </c>
      <c r="M67" s="226">
        <v>1.33610409911565E-2</v>
      </c>
      <c r="N67" s="226">
        <v>4.4561372093436018E-2</v>
      </c>
      <c r="O67" s="226">
        <v>5.7793248675007316E-3</v>
      </c>
      <c r="P67" s="226">
        <v>5.2862878369720244E-3</v>
      </c>
      <c r="Q67" s="226">
        <v>4.0469178549662494E-3</v>
      </c>
      <c r="R67" s="226">
        <v>2.2942391586239981E-3</v>
      </c>
      <c r="S67" s="226">
        <v>2.6606192279815168E-3</v>
      </c>
      <c r="T67" s="226">
        <v>2.3476030170762271E-2</v>
      </c>
      <c r="U67" s="226">
        <v>4.1208370525209932E-2</v>
      </c>
      <c r="V67" s="226">
        <v>4.2897016371560952E-2</v>
      </c>
      <c r="W67" s="226">
        <v>1.38932755387359E-2</v>
      </c>
      <c r="X67" s="226">
        <v>4.0098187330504777E-2</v>
      </c>
      <c r="Y67" s="226">
        <v>9.0712172591893458E-2</v>
      </c>
      <c r="DA67" s="69" t="s">
        <v>1046</v>
      </c>
    </row>
    <row r="68" spans="1:105" ht="12" customHeight="1" x14ac:dyDescent="0.25">
      <c r="A68" s="37" t="s">
        <v>35</v>
      </c>
      <c r="B68" s="226">
        <v>6.6035818650263698</v>
      </c>
      <c r="C68" s="226">
        <v>6.2775919317644364</v>
      </c>
      <c r="D68" s="226">
        <v>5.7725264417970346</v>
      </c>
      <c r="E68" s="226">
        <v>6.5536685290508343</v>
      </c>
      <c r="F68" s="226">
        <v>5.5686185797304031</v>
      </c>
      <c r="G68" s="226">
        <v>6.2953109449238767</v>
      </c>
      <c r="H68" s="226">
        <v>5.2959346527876594</v>
      </c>
      <c r="I68" s="226">
        <v>4.5882176465102038</v>
      </c>
      <c r="J68" s="226">
        <v>4.4799394157903203</v>
      </c>
      <c r="K68" s="226">
        <v>6.2031668175061334</v>
      </c>
      <c r="L68" s="226">
        <v>4.5424596860240891</v>
      </c>
      <c r="M68" s="226">
        <v>4.3912555766578016</v>
      </c>
      <c r="N68" s="226">
        <v>5.8149043822697912</v>
      </c>
      <c r="O68" s="226">
        <v>4.7296264961221093</v>
      </c>
      <c r="P68" s="226">
        <v>4.7484197187239312</v>
      </c>
      <c r="Q68" s="226">
        <v>3.5979679766331421</v>
      </c>
      <c r="R68" s="226">
        <v>2.5918457345904802</v>
      </c>
      <c r="S68" s="226">
        <v>3.0328703726337598</v>
      </c>
      <c r="T68" s="226">
        <v>3.3766598068302192</v>
      </c>
      <c r="U68" s="226">
        <v>3.4813904495771619</v>
      </c>
      <c r="V68" s="226">
        <v>3.4649584561910798</v>
      </c>
      <c r="W68" s="226">
        <v>3.40840361649968</v>
      </c>
      <c r="X68" s="226">
        <v>2.5079582558087892</v>
      </c>
      <c r="Y68" s="226">
        <v>4.291736527738828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0.12380585139827149</v>
      </c>
      <c r="H70" s="226">
        <v>0.1148782641340815</v>
      </c>
      <c r="I70" s="226">
        <v>0.11279107136372921</v>
      </c>
      <c r="J70" s="226">
        <v>4.9329817794829527E-2</v>
      </c>
      <c r="K70" s="226">
        <v>0.10349747087370439</v>
      </c>
      <c r="L70" s="226">
        <v>7.5899549639145289E-2</v>
      </c>
      <c r="M70" s="226">
        <v>0.10832520289975391</v>
      </c>
      <c r="N70" s="226">
        <v>0.1610167411019158</v>
      </c>
      <c r="O70" s="226">
        <v>0.1487283336161655</v>
      </c>
      <c r="P70" s="226">
        <v>0.22234490408245619</v>
      </c>
      <c r="Q70" s="226">
        <v>0.12418395860254861</v>
      </c>
      <c r="R70" s="226">
        <v>9.6109082851231389E-2</v>
      </c>
      <c r="S70" s="226">
        <v>0.13178990108163069</v>
      </c>
      <c r="T70" s="226">
        <v>0.20725321619292969</v>
      </c>
      <c r="U70" s="226">
        <v>0.19493127851477079</v>
      </c>
      <c r="V70" s="226">
        <v>0.2042125812707494</v>
      </c>
      <c r="W70" s="226">
        <v>0.22395841597195529</v>
      </c>
      <c r="X70" s="226">
        <v>0.21844517576947881</v>
      </c>
      <c r="Y70" s="226">
        <v>0.43096758215110431</v>
      </c>
      <c r="DA70" s="69" t="s">
        <v>1049</v>
      </c>
    </row>
    <row r="71" spans="1:105" ht="12" customHeight="1" x14ac:dyDescent="0.25">
      <c r="A71" s="37" t="s">
        <v>40</v>
      </c>
      <c r="B71" s="226">
        <v>2.653520449851372</v>
      </c>
      <c r="C71" s="226">
        <v>3.2905759375833399</v>
      </c>
      <c r="D71" s="226">
        <v>3.285562990017163</v>
      </c>
      <c r="E71" s="226">
        <v>3.1930530826271721</v>
      </c>
      <c r="F71" s="226">
        <v>3.6130985591421192</v>
      </c>
      <c r="G71" s="226">
        <v>3.0878980722633349</v>
      </c>
      <c r="H71" s="226">
        <v>3.5532908450194869</v>
      </c>
      <c r="I71" s="226">
        <v>3.496242394262107</v>
      </c>
      <c r="J71" s="226">
        <v>3.0089466661113948</v>
      </c>
      <c r="K71" s="226">
        <v>3.5783576438118958</v>
      </c>
      <c r="L71" s="226">
        <v>2.831105552299519</v>
      </c>
      <c r="M71" s="226">
        <v>2.796972771884116</v>
      </c>
      <c r="N71" s="226">
        <v>3.7558580513364141</v>
      </c>
      <c r="O71" s="226">
        <v>3.2654422743384361</v>
      </c>
      <c r="P71" s="226">
        <v>3.6738125001337698</v>
      </c>
      <c r="Q71" s="226">
        <v>2.9903374600511978</v>
      </c>
      <c r="R71" s="226">
        <v>1.4741516658584071</v>
      </c>
      <c r="S71" s="226">
        <v>1.538588385594627</v>
      </c>
      <c r="T71" s="226">
        <v>2.0215914151339489</v>
      </c>
      <c r="U71" s="226">
        <v>2.1938236809134359</v>
      </c>
      <c r="V71" s="226">
        <v>1.9350676346755411</v>
      </c>
      <c r="W71" s="226">
        <v>2.2611675153536002</v>
      </c>
      <c r="X71" s="226">
        <v>2.1033802349716471</v>
      </c>
      <c r="Y71" s="226">
        <v>3.2727788283180139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138.02645982646155</v>
      </c>
      <c r="C72" s="261">
        <f t="shared" si="2"/>
        <v>138.26994748253409</v>
      </c>
      <c r="D72" s="261">
        <f t="shared" si="2"/>
        <v>133.15205117293357</v>
      </c>
      <c r="E72" s="261">
        <f t="shared" si="2"/>
        <v>153.51471259316466</v>
      </c>
      <c r="F72" s="261">
        <f t="shared" si="2"/>
        <v>143.17340270673944</v>
      </c>
      <c r="G72" s="261">
        <f t="shared" si="2"/>
        <v>138.16734343202822</v>
      </c>
      <c r="H72" s="261">
        <f t="shared" si="2"/>
        <v>127.8913884314095</v>
      </c>
      <c r="I72" s="261">
        <f t="shared" si="2"/>
        <v>114.68315534192278</v>
      </c>
      <c r="J72" s="261">
        <f t="shared" si="2"/>
        <v>106.58015134062353</v>
      </c>
      <c r="K72" s="261">
        <f t="shared" si="2"/>
        <v>141.5690894692641</v>
      </c>
      <c r="L72" s="261">
        <f t="shared" si="2"/>
        <v>110.25189394553787</v>
      </c>
      <c r="M72" s="261">
        <f t="shared" si="2"/>
        <v>106.43450492551801</v>
      </c>
      <c r="N72" s="261">
        <f t="shared" si="2"/>
        <v>143.63983367997261</v>
      </c>
      <c r="O72" s="261">
        <f t="shared" si="2"/>
        <v>116.44902473437982</v>
      </c>
      <c r="P72" s="261">
        <f t="shared" si="2"/>
        <v>119.50563919359998</v>
      </c>
      <c r="Q72" s="261">
        <f t="shared" si="2"/>
        <v>90.890616338912835</v>
      </c>
      <c r="R72" s="261">
        <f t="shared" si="2"/>
        <v>60.027482406275958</v>
      </c>
      <c r="S72" s="261">
        <f t="shared" si="2"/>
        <v>68.02024324289502</v>
      </c>
      <c r="T72" s="261">
        <f t="shared" si="2"/>
        <v>80.264882469406373</v>
      </c>
      <c r="U72" s="261">
        <f t="shared" si="2"/>
        <v>82.696769477168687</v>
      </c>
      <c r="V72" s="261">
        <f t="shared" si="2"/>
        <v>80.135647130032922</v>
      </c>
      <c r="W72" s="261">
        <f t="shared" si="2"/>
        <v>79.39509501544623</v>
      </c>
      <c r="X72" s="261">
        <f t="shared" si="2"/>
        <v>66.268267115645244</v>
      </c>
      <c r="Y72" s="261">
        <f t="shared" si="2"/>
        <v>111.97355876875481</v>
      </c>
      <c r="DA72" s="70"/>
    </row>
    <row r="73" spans="1:105" ht="12" customHeight="1" x14ac:dyDescent="0.25">
      <c r="A73" s="60" t="s">
        <v>1052</v>
      </c>
      <c r="B73" s="262">
        <v>137.9112384547015</v>
      </c>
      <c r="C73" s="262">
        <v>138.14204765628349</v>
      </c>
      <c r="D73" s="262">
        <v>133.0302353136932</v>
      </c>
      <c r="E73" s="262">
        <v>153.3902097804349</v>
      </c>
      <c r="F73" s="262">
        <v>143.04917857312589</v>
      </c>
      <c r="G73" s="262">
        <v>138.04353949748941</v>
      </c>
      <c r="H73" s="262">
        <v>127.7667302522685</v>
      </c>
      <c r="I73" s="262">
        <v>114.56627711723939</v>
      </c>
      <c r="J73" s="262">
        <v>106.4743217512279</v>
      </c>
      <c r="K73" s="262">
        <v>141.43535314310631</v>
      </c>
      <c r="L73" s="262">
        <v>110.1505044897513</v>
      </c>
      <c r="M73" s="262">
        <v>106.33464810895789</v>
      </c>
      <c r="N73" s="262">
        <v>143.50618255624019</v>
      </c>
      <c r="O73" s="262">
        <v>116.3358300363184</v>
      </c>
      <c r="P73" s="262">
        <v>119.38273990284991</v>
      </c>
      <c r="Q73" s="262">
        <v>90.793247815182795</v>
      </c>
      <c r="R73" s="262">
        <v>59.972948812160567</v>
      </c>
      <c r="S73" s="262">
        <v>67.960256646001469</v>
      </c>
      <c r="T73" s="262">
        <v>80.190792326582937</v>
      </c>
      <c r="U73" s="262">
        <v>82.617225524067351</v>
      </c>
      <c r="V73" s="262">
        <v>80.062039481970515</v>
      </c>
      <c r="W73" s="262">
        <v>79.312687370302953</v>
      </c>
      <c r="X73" s="262">
        <v>66.198659925322332</v>
      </c>
      <c r="Y73" s="262">
        <v>111.8607598103569</v>
      </c>
      <c r="DA73" s="72" t="s">
        <v>1053</v>
      </c>
    </row>
    <row r="74" spans="1:105" ht="12" customHeight="1" x14ac:dyDescent="0.25">
      <c r="A74" s="64" t="s">
        <v>28</v>
      </c>
      <c r="B74" s="229">
        <v>10.54736761992382</v>
      </c>
      <c r="C74" s="229">
        <v>13.42079007906143</v>
      </c>
      <c r="D74" s="229">
        <v>11.61619872547004</v>
      </c>
      <c r="E74" s="229">
        <v>11.46549591894043</v>
      </c>
      <c r="F74" s="229">
        <v>9.3169382292359586</v>
      </c>
      <c r="G74" s="229">
        <v>6.2751709356055407</v>
      </c>
      <c r="H74" s="229">
        <v>4.0054444644446248</v>
      </c>
      <c r="I74" s="229">
        <v>2.6784985804657109</v>
      </c>
      <c r="J74" s="229">
        <v>2.0428341122839551</v>
      </c>
      <c r="K74" s="229">
        <v>2.5606223121608722</v>
      </c>
      <c r="L74" s="229">
        <v>1.7777864609506111</v>
      </c>
      <c r="M74" s="229">
        <v>1.684606279854747</v>
      </c>
      <c r="N74" s="229">
        <v>2.15933841505317</v>
      </c>
      <c r="O74" s="229">
        <v>2.4328313095283152</v>
      </c>
      <c r="P74" s="229">
        <v>3.2796217753322972</v>
      </c>
      <c r="Q74" s="229">
        <v>2.614039816648186</v>
      </c>
      <c r="R74" s="229">
        <v>1.434979106796743</v>
      </c>
      <c r="S74" s="229">
        <v>2.3059170460178202</v>
      </c>
      <c r="T74" s="229">
        <v>2.4271622593573832</v>
      </c>
      <c r="U74" s="229">
        <v>0.3533338246030388</v>
      </c>
      <c r="V74" s="229">
        <v>0.88708847474265817</v>
      </c>
      <c r="W74" s="229">
        <v>0.85352476807754707</v>
      </c>
      <c r="X74" s="229">
        <v>0.88020750959614191</v>
      </c>
      <c r="Y74" s="229">
        <v>0.49121619586371917</v>
      </c>
      <c r="DA74" s="73" t="s">
        <v>1054</v>
      </c>
    </row>
    <row r="75" spans="1:105" ht="12" customHeight="1" x14ac:dyDescent="0.25">
      <c r="A75" s="64" t="s">
        <v>30</v>
      </c>
      <c r="B75" s="229">
        <v>0.69873372618998209</v>
      </c>
      <c r="C75" s="229">
        <v>0.25379043297973408</v>
      </c>
      <c r="D75" s="229">
        <v>0.64832860616810062</v>
      </c>
      <c r="E75" s="229">
        <v>0.6757724140983502</v>
      </c>
      <c r="F75" s="229">
        <v>0.7364638828945731</v>
      </c>
      <c r="G75" s="229">
        <v>0.49545003194083481</v>
      </c>
      <c r="H75" s="229">
        <v>0.49073495542181927</v>
      </c>
      <c r="I75" s="229">
        <v>0.55653567000185178</v>
      </c>
      <c r="J75" s="229">
        <v>0.51113813790035179</v>
      </c>
      <c r="K75" s="229">
        <v>0.6615935437075976</v>
      </c>
      <c r="L75" s="229">
        <v>0.8083307920190681</v>
      </c>
      <c r="M75" s="229">
        <v>0.47801573125804098</v>
      </c>
      <c r="N75" s="229">
        <v>0.72833130563188864</v>
      </c>
      <c r="O75" s="229">
        <v>0.17664749681744191</v>
      </c>
      <c r="P75" s="229">
        <v>0.24819412694933601</v>
      </c>
      <c r="Q75" s="229">
        <v>1.9701427055830729E-2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0.19670853976685659</v>
      </c>
      <c r="H76" s="229">
        <v>0.2704095370130466</v>
      </c>
      <c r="I76" s="229">
        <v>0.20498642106814069</v>
      </c>
      <c r="J76" s="229">
        <v>0.16912048923245149</v>
      </c>
      <c r="K76" s="229">
        <v>9.8198786729989912E-2</v>
      </c>
      <c r="L76" s="229">
        <v>5.7666560663897221E-2</v>
      </c>
      <c r="M76" s="229">
        <v>5.4934728536431741E-2</v>
      </c>
      <c r="N76" s="229">
        <v>7.6807510317170188E-2</v>
      </c>
      <c r="O76" s="229">
        <v>3.4402463345894058E-2</v>
      </c>
      <c r="P76" s="229">
        <v>3.6544632657172463E-2</v>
      </c>
      <c r="Q76" s="229">
        <v>3.079563866487476E-2</v>
      </c>
      <c r="R76" s="229">
        <v>1.560363002910967E-2</v>
      </c>
      <c r="S76" s="229">
        <v>1.9790736673055181E-2</v>
      </c>
      <c r="T76" s="229">
        <v>2.3495767053856319E-2</v>
      </c>
      <c r="U76" s="229">
        <v>2.2333675538317159E-2</v>
      </c>
      <c r="V76" s="229">
        <v>1.7670332215948041E-2</v>
      </c>
      <c r="W76" s="229">
        <v>1.7832794460732038E-2</v>
      </c>
      <c r="X76" s="229">
        <v>1.7561137143636569E-2</v>
      </c>
      <c r="Y76" s="229">
        <v>4.4378040060403197E-2</v>
      </c>
      <c r="DA76" s="73" t="s">
        <v>1056</v>
      </c>
    </row>
    <row r="77" spans="1:105" ht="12" customHeight="1" x14ac:dyDescent="0.25">
      <c r="A77" s="64" t="s">
        <v>159</v>
      </c>
      <c r="B77" s="229">
        <v>0.64364214670100428</v>
      </c>
      <c r="C77" s="229">
        <v>1.633838821502849</v>
      </c>
      <c r="D77" s="229">
        <v>0.83869891313363987</v>
      </c>
      <c r="E77" s="229">
        <v>0.59506958611294281</v>
      </c>
      <c r="F77" s="229">
        <v>0.37064419838423063</v>
      </c>
      <c r="G77" s="229">
        <v>0.33745044710779593</v>
      </c>
      <c r="H77" s="229">
        <v>0.25611968519145761</v>
      </c>
      <c r="I77" s="229">
        <v>0.23060598339191049</v>
      </c>
      <c r="J77" s="229">
        <v>0.2339199688102378</v>
      </c>
      <c r="K77" s="229">
        <v>0.2969206228383004</v>
      </c>
      <c r="L77" s="229">
        <v>0.17074660975895969</v>
      </c>
      <c r="M77" s="229">
        <v>0.15301298276482961</v>
      </c>
      <c r="N77" s="229">
        <v>0.50517706882969604</v>
      </c>
      <c r="O77" s="229">
        <v>6.937863995198805E-2</v>
      </c>
      <c r="P77" s="229">
        <v>6.8636924046555609E-2</v>
      </c>
      <c r="Q77" s="229">
        <v>5.5278044733197522E-2</v>
      </c>
      <c r="R77" s="229">
        <v>2.9212506803090239E-2</v>
      </c>
      <c r="S77" s="229">
        <v>3.3079612916581437E-2</v>
      </c>
      <c r="T77" s="229">
        <v>0.30314200750642961</v>
      </c>
      <c r="U77" s="229">
        <v>0.56887785110085876</v>
      </c>
      <c r="V77" s="229">
        <v>0.56625300812745838</v>
      </c>
      <c r="W77" s="229">
        <v>0.1949618746591085</v>
      </c>
      <c r="X77" s="229">
        <v>0.54363006726888141</v>
      </c>
      <c r="Y77" s="229">
        <v>1.19522541914219</v>
      </c>
      <c r="DA77" s="73" t="s">
        <v>1057</v>
      </c>
    </row>
    <row r="78" spans="1:105" ht="12" customHeight="1" x14ac:dyDescent="0.25">
      <c r="A78" s="64" t="s">
        <v>32</v>
      </c>
      <c r="B78" s="229">
        <v>2.4073766794474829</v>
      </c>
      <c r="C78" s="229">
        <v>2.3915397903722959</v>
      </c>
      <c r="D78" s="229">
        <v>1.9193593226677219</v>
      </c>
      <c r="E78" s="229">
        <v>2.2291931351881291</v>
      </c>
      <c r="F78" s="229">
        <v>2.8265145269140151</v>
      </c>
      <c r="G78" s="229">
        <v>2.5877020694031039</v>
      </c>
      <c r="H78" s="229">
        <v>2.1409368565201459</v>
      </c>
      <c r="I78" s="229">
        <v>2.356822069993838</v>
      </c>
      <c r="J78" s="229">
        <v>2.199874566571232</v>
      </c>
      <c r="K78" s="229">
        <v>5.2277867499967314</v>
      </c>
      <c r="L78" s="229">
        <v>4.0230253167440324</v>
      </c>
      <c r="M78" s="229">
        <v>3.5006236657316432</v>
      </c>
      <c r="N78" s="229">
        <v>2.746672999381683</v>
      </c>
      <c r="O78" s="229">
        <v>3.1232265018816401</v>
      </c>
      <c r="P78" s="229">
        <v>2.0377429090542889</v>
      </c>
      <c r="Q78" s="229">
        <v>1.8108372278103919</v>
      </c>
      <c r="R78" s="229">
        <v>1.1596623250862419</v>
      </c>
      <c r="S78" s="229">
        <v>1.207302431042746</v>
      </c>
      <c r="T78" s="229">
        <v>0.7350084880165374</v>
      </c>
      <c r="U78" s="229">
        <v>0.50747387978458047</v>
      </c>
      <c r="V78" s="229">
        <v>1.041992087585458</v>
      </c>
      <c r="W78" s="229">
        <v>0.6593640509178873</v>
      </c>
      <c r="X78" s="229">
        <v>0.45171273420350228</v>
      </c>
      <c r="Y78" s="229">
        <v>0.39810349107844639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1.365038531937677</v>
      </c>
      <c r="H79" s="229">
        <v>1.9112311739022021</v>
      </c>
      <c r="I79" s="229">
        <v>1.588031868404512</v>
      </c>
      <c r="J79" s="229">
        <v>2.462852702023334</v>
      </c>
      <c r="K79" s="229">
        <v>3.093028756428096</v>
      </c>
      <c r="L79" s="229">
        <v>2.899703693660749</v>
      </c>
      <c r="M79" s="229">
        <v>2.779220951242626</v>
      </c>
      <c r="N79" s="229">
        <v>3.8645921928514002</v>
      </c>
      <c r="O79" s="229">
        <v>1.457526523433905</v>
      </c>
      <c r="P79" s="229">
        <v>1.0033560334327081</v>
      </c>
      <c r="Q79" s="229">
        <v>0.65613536854327448</v>
      </c>
      <c r="R79" s="229">
        <v>0.43104722755032437</v>
      </c>
      <c r="S79" s="229">
        <v>0.42020445346904689</v>
      </c>
      <c r="T79" s="229">
        <v>0.39073426545714479</v>
      </c>
      <c r="U79" s="229">
        <v>0.51500126569730187</v>
      </c>
      <c r="V79" s="229">
        <v>0.38023027649190799</v>
      </c>
      <c r="W79" s="229">
        <v>0.34083629129467202</v>
      </c>
      <c r="X79" s="229">
        <v>0.35029498485978339</v>
      </c>
      <c r="Y79" s="229">
        <v>0.56082129619317944</v>
      </c>
      <c r="DA79" s="73" t="s">
        <v>1059</v>
      </c>
    </row>
    <row r="80" spans="1:105" ht="12" customHeight="1" x14ac:dyDescent="0.25">
      <c r="A80" s="64" t="s">
        <v>35</v>
      </c>
      <c r="B80" s="229">
        <v>69.981899023633176</v>
      </c>
      <c r="C80" s="229">
        <v>73.166790310519957</v>
      </c>
      <c r="D80" s="229">
        <v>63.769934338193451</v>
      </c>
      <c r="E80" s="229">
        <v>60.671133531060917</v>
      </c>
      <c r="F80" s="229">
        <v>52.936508378497038</v>
      </c>
      <c r="G80" s="229">
        <v>71.969820442143956</v>
      </c>
      <c r="H80" s="229">
        <v>64.234350461514978</v>
      </c>
      <c r="I80" s="229">
        <v>58.704862499890552</v>
      </c>
      <c r="J80" s="229">
        <v>55.998712010641533</v>
      </c>
      <c r="K80" s="229">
        <v>74.593039519130059</v>
      </c>
      <c r="L80" s="229">
        <v>50.208662192395693</v>
      </c>
      <c r="M80" s="229">
        <v>50.289428369528757</v>
      </c>
      <c r="N80" s="229">
        <v>65.921586642362726</v>
      </c>
      <c r="O80" s="229">
        <v>56.777402431045637</v>
      </c>
      <c r="P80" s="229">
        <v>61.653268536717817</v>
      </c>
      <c r="Q80" s="229">
        <v>49.145705914655323</v>
      </c>
      <c r="R80" s="229">
        <v>33.00192609374497</v>
      </c>
      <c r="S80" s="229">
        <v>37.707830153886952</v>
      </c>
      <c r="T80" s="229">
        <v>43.602237050436891</v>
      </c>
      <c r="U80" s="229">
        <v>48.060282232875771</v>
      </c>
      <c r="V80" s="229">
        <v>45.738452573490193</v>
      </c>
      <c r="W80" s="229">
        <v>47.829524205069028</v>
      </c>
      <c r="X80" s="229">
        <v>34.00157478629135</v>
      </c>
      <c r="Y80" s="229">
        <v>56.548007214997483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39.134230145381338</v>
      </c>
      <c r="C82" s="229">
        <v>32.661314886821373</v>
      </c>
      <c r="D82" s="229">
        <v>39.202429112035851</v>
      </c>
      <c r="E82" s="229">
        <v>60.374997643818197</v>
      </c>
      <c r="F82" s="229">
        <v>64.181061678762546</v>
      </c>
      <c r="G82" s="229">
        <v>41.681103888484039</v>
      </c>
      <c r="H82" s="229">
        <v>37.032061713592228</v>
      </c>
      <c r="I82" s="229">
        <v>34.484761262234208</v>
      </c>
      <c r="J82" s="229">
        <v>31.27380161906224</v>
      </c>
      <c r="K82" s="229">
        <v>34.919113277203849</v>
      </c>
      <c r="L82" s="229">
        <v>33.49744553136172</v>
      </c>
      <c r="M82" s="229">
        <v>30.467806978166571</v>
      </c>
      <c r="N82" s="229">
        <v>43.087344690093417</v>
      </c>
      <c r="O82" s="229">
        <v>29.713369677244181</v>
      </c>
      <c r="P82" s="229">
        <v>28.856956087838011</v>
      </c>
      <c r="Q82" s="229">
        <v>21.7822131354467</v>
      </c>
      <c r="R82" s="229">
        <v>14.99023530517308</v>
      </c>
      <c r="S82" s="229">
        <v>16.31038614959574</v>
      </c>
      <c r="T82" s="229">
        <v>20.769917264553548</v>
      </c>
      <c r="U82" s="229">
        <v>20.30601149391341</v>
      </c>
      <c r="V82" s="229">
        <v>20.57925376430687</v>
      </c>
      <c r="W82" s="229">
        <v>19.304716825904269</v>
      </c>
      <c r="X82" s="229">
        <v>19.690841470236212</v>
      </c>
      <c r="Y82" s="229">
        <v>32.189049765986617</v>
      </c>
      <c r="DA82" s="73" t="s">
        <v>1062</v>
      </c>
    </row>
    <row r="83" spans="1:105" ht="12" customHeight="1" x14ac:dyDescent="0.25">
      <c r="A83" s="64" t="s">
        <v>39</v>
      </c>
      <c r="B83" s="229">
        <v>14.497989113424721</v>
      </c>
      <c r="C83" s="229">
        <v>14.613983335025869</v>
      </c>
      <c r="D83" s="229">
        <v>15.03528629602439</v>
      </c>
      <c r="E83" s="229">
        <v>17.378547551215942</v>
      </c>
      <c r="F83" s="229">
        <v>12.68104767843751</v>
      </c>
      <c r="G83" s="229">
        <v>13.13509461109963</v>
      </c>
      <c r="H83" s="229">
        <v>17.425441404668039</v>
      </c>
      <c r="I83" s="229">
        <v>13.761172761788661</v>
      </c>
      <c r="J83" s="229">
        <v>11.582068144702539</v>
      </c>
      <c r="K83" s="229">
        <v>19.9850495749108</v>
      </c>
      <c r="L83" s="229">
        <v>16.707137332196599</v>
      </c>
      <c r="M83" s="229">
        <v>16.926998421874188</v>
      </c>
      <c r="N83" s="229">
        <v>24.416331731719051</v>
      </c>
      <c r="O83" s="229">
        <v>22.551044993069361</v>
      </c>
      <c r="P83" s="229">
        <v>22.19841887682167</v>
      </c>
      <c r="Q83" s="229">
        <v>14.67854124162503</v>
      </c>
      <c r="R83" s="229">
        <v>8.9102826169770033</v>
      </c>
      <c r="S83" s="229">
        <v>9.9557460623995233</v>
      </c>
      <c r="T83" s="229">
        <v>11.939095224201131</v>
      </c>
      <c r="U83" s="229">
        <v>12.28391130055409</v>
      </c>
      <c r="V83" s="229">
        <v>10.85109896501004</v>
      </c>
      <c r="W83" s="229">
        <v>10.111926559919709</v>
      </c>
      <c r="X83" s="229">
        <v>10.262837235722831</v>
      </c>
      <c r="Y83" s="229">
        <v>20.433958387034881</v>
      </c>
      <c r="DA83" s="73" t="s">
        <v>1063</v>
      </c>
    </row>
    <row r="84" spans="1:105" ht="12" customHeight="1" x14ac:dyDescent="0.25">
      <c r="A84" s="60" t="s">
        <v>1064</v>
      </c>
      <c r="B84" s="262">
        <v>0.11522137176005071</v>
      </c>
      <c r="C84" s="262">
        <v>0.127899826250608</v>
      </c>
      <c r="D84" s="262">
        <v>0.1218158592403677</v>
      </c>
      <c r="E84" s="262">
        <v>0.12450281272975131</v>
      </c>
      <c r="F84" s="262">
        <v>0.1242241336135439</v>
      </c>
      <c r="G84" s="262">
        <v>0.1238039345388242</v>
      </c>
      <c r="H84" s="262">
        <v>0.1246581791409931</v>
      </c>
      <c r="I84" s="262">
        <v>0.1168782246833876</v>
      </c>
      <c r="J84" s="262">
        <v>0.1058295893956305</v>
      </c>
      <c r="K84" s="262">
        <v>0.13373632615779579</v>
      </c>
      <c r="L84" s="262">
        <v>0.1013894557865698</v>
      </c>
      <c r="M84" s="262">
        <v>9.9856816560123754E-2</v>
      </c>
      <c r="N84" s="262">
        <v>0.1336511237324273</v>
      </c>
      <c r="O84" s="262">
        <v>0.1131946980614217</v>
      </c>
      <c r="P84" s="262">
        <v>0.1228992907500721</v>
      </c>
      <c r="Q84" s="262">
        <v>9.7368523730045425E-2</v>
      </c>
      <c r="R84" s="262">
        <v>5.4533594115392443E-2</v>
      </c>
      <c r="S84" s="262">
        <v>5.9986596893553512E-2</v>
      </c>
      <c r="T84" s="262">
        <v>7.4090142823431196E-2</v>
      </c>
      <c r="U84" s="262">
        <v>7.954395310133941E-2</v>
      </c>
      <c r="V84" s="262">
        <v>7.3607648062406078E-2</v>
      </c>
      <c r="W84" s="262">
        <v>8.2407645143273853E-2</v>
      </c>
      <c r="X84" s="262">
        <v>6.9607190322909615E-2</v>
      </c>
      <c r="Y84" s="262">
        <v>0.1127989583979211</v>
      </c>
      <c r="DA84" s="72" t="s">
        <v>1065</v>
      </c>
    </row>
    <row r="85" spans="1:105" ht="12" customHeight="1" x14ac:dyDescent="0.25">
      <c r="A85" s="57" t="s">
        <v>1010</v>
      </c>
      <c r="B85" s="261">
        <v>65.578770017540734</v>
      </c>
      <c r="C85" s="261">
        <v>67.090690176881807</v>
      </c>
      <c r="D85" s="261">
        <v>63.030259791248717</v>
      </c>
      <c r="E85" s="261">
        <v>69.356059767436264</v>
      </c>
      <c r="F85" s="261">
        <v>63.897511889592373</v>
      </c>
      <c r="G85" s="261">
        <v>65.364482306171055</v>
      </c>
      <c r="H85" s="261">
        <v>59.946060666121923</v>
      </c>
      <c r="I85" s="261">
        <v>54.006746320381588</v>
      </c>
      <c r="J85" s="261">
        <v>50.28522706565429</v>
      </c>
      <c r="K85" s="261">
        <v>67.009103406387212</v>
      </c>
      <c r="L85" s="261">
        <v>50.541528473140581</v>
      </c>
      <c r="M85" s="261">
        <v>49.121985721141108</v>
      </c>
      <c r="N85" s="261">
        <v>65.519833895100419</v>
      </c>
      <c r="O85" s="261">
        <v>54.155639459160788</v>
      </c>
      <c r="P85" s="261">
        <v>56.355139767471272</v>
      </c>
      <c r="Q85" s="261">
        <v>43.441986561940979</v>
      </c>
      <c r="R85" s="261">
        <v>28.410167122973739</v>
      </c>
      <c r="S85" s="261">
        <v>32.308225512035222</v>
      </c>
      <c r="T85" s="261">
        <v>37.924326589917023</v>
      </c>
      <c r="U85" s="261">
        <v>39.331010678833202</v>
      </c>
      <c r="V85" s="261">
        <v>38.063200702294743</v>
      </c>
      <c r="W85" s="261">
        <v>38.287767910401477</v>
      </c>
      <c r="X85" s="261">
        <v>31.046183748686719</v>
      </c>
      <c r="Y85" s="261">
        <v>51.922460695063663</v>
      </c>
      <c r="DA85" s="70" t="s">
        <v>1066</v>
      </c>
    </row>
    <row r="86" spans="1:105" ht="12" customHeight="1" x14ac:dyDescent="0.25">
      <c r="A86" s="60" t="s">
        <v>1012</v>
      </c>
      <c r="B86" s="262">
        <v>63.444170202566909</v>
      </c>
      <c r="C86" s="262">
        <v>64.366349551420825</v>
      </c>
      <c r="D86" s="262">
        <v>60.23260095534016</v>
      </c>
      <c r="E86" s="262">
        <v>66.724843225056773</v>
      </c>
      <c r="F86" s="262">
        <v>60.711517200727599</v>
      </c>
      <c r="G86" s="262">
        <v>62.646506835561453</v>
      </c>
      <c r="H86" s="262">
        <v>56.511273282201088</v>
      </c>
      <c r="I86" s="262">
        <v>50.487540345096662</v>
      </c>
      <c r="J86" s="262">
        <v>47.348679007324549</v>
      </c>
      <c r="K86" s="262">
        <v>63.69789690798887</v>
      </c>
      <c r="L86" s="262">
        <v>47.877457950091383</v>
      </c>
      <c r="M86" s="262">
        <v>46.44995196752059</v>
      </c>
      <c r="N86" s="262">
        <v>61.832963981442447</v>
      </c>
      <c r="O86" s="262">
        <v>50.956407146005141</v>
      </c>
      <c r="P86" s="262">
        <v>52.613554236603612</v>
      </c>
      <c r="Q86" s="262">
        <v>40.368919732487569</v>
      </c>
      <c r="R86" s="262">
        <v>26.98881536054699</v>
      </c>
      <c r="S86" s="262">
        <v>30.877152888506942</v>
      </c>
      <c r="T86" s="262">
        <v>35.93244601439644</v>
      </c>
      <c r="U86" s="262">
        <v>37.063897135778518</v>
      </c>
      <c r="V86" s="262">
        <v>36.149510729952283</v>
      </c>
      <c r="W86" s="262">
        <v>35.983704875789279</v>
      </c>
      <c r="X86" s="262">
        <v>28.76124756089046</v>
      </c>
      <c r="Y86" s="262">
        <v>48.367863243558809</v>
      </c>
      <c r="DA86" s="72" t="s">
        <v>1067</v>
      </c>
    </row>
    <row r="87" spans="1:105" ht="12" customHeight="1" x14ac:dyDescent="0.25">
      <c r="A87" s="59" t="s">
        <v>28</v>
      </c>
      <c r="B87" s="230">
        <v>8.0063017577277478</v>
      </c>
      <c r="C87" s="230">
        <v>9.5333744202219819</v>
      </c>
      <c r="D87" s="230">
        <v>8.9536259933623477</v>
      </c>
      <c r="E87" s="230">
        <v>10.205767241144301</v>
      </c>
      <c r="F87" s="230">
        <v>8.6423258071367073</v>
      </c>
      <c r="G87" s="230">
        <v>4.8314212379109938</v>
      </c>
      <c r="H87" s="230">
        <v>3.1922367828022078</v>
      </c>
      <c r="I87" s="230">
        <v>2.10719393690928</v>
      </c>
      <c r="J87" s="230">
        <v>1.594960113709748</v>
      </c>
      <c r="K87" s="230">
        <v>1.9704399447720169</v>
      </c>
      <c r="L87" s="230">
        <v>1.513497409953156</v>
      </c>
      <c r="M87" s="230">
        <v>1.405284097987691</v>
      </c>
      <c r="N87" s="230">
        <v>1.86975318316061</v>
      </c>
      <c r="O87" s="230">
        <v>1.9854871876767359</v>
      </c>
      <c r="P87" s="230">
        <v>2.5725003672870872</v>
      </c>
      <c r="Q87" s="230">
        <v>1.966689133071875</v>
      </c>
      <c r="R87" s="230">
        <v>1.086612869083734</v>
      </c>
      <c r="S87" s="230">
        <v>1.7250639922663309</v>
      </c>
      <c r="T87" s="230">
        <v>1.8520267662884331</v>
      </c>
      <c r="U87" s="230">
        <v>0.26449848103356621</v>
      </c>
      <c r="V87" s="230">
        <v>0.66459785212845546</v>
      </c>
      <c r="W87" s="230">
        <v>0.61977307307104945</v>
      </c>
      <c r="X87" s="230">
        <v>0.70528172117339261</v>
      </c>
      <c r="Y87" s="230">
        <v>0.40491344108027172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0.15145114395458939</v>
      </c>
      <c r="H88" s="295">
        <v>0.21550948418735619</v>
      </c>
      <c r="I88" s="295">
        <v>0.16126427946376451</v>
      </c>
      <c r="J88" s="295">
        <v>0.13204226085458329</v>
      </c>
      <c r="K88" s="295">
        <v>7.556554161930773E-2</v>
      </c>
      <c r="L88" s="295">
        <v>4.909374220289988E-2</v>
      </c>
      <c r="M88" s="295">
        <v>4.5826078985158801E-2</v>
      </c>
      <c r="N88" s="295">
        <v>6.650698468800878E-2</v>
      </c>
      <c r="O88" s="295">
        <v>2.8076607667070218E-2</v>
      </c>
      <c r="P88" s="295">
        <v>2.8665220373901939E-2</v>
      </c>
      <c r="Q88" s="295">
        <v>2.3169290506782111E-2</v>
      </c>
      <c r="R88" s="295">
        <v>1.181557634793742E-2</v>
      </c>
      <c r="S88" s="295">
        <v>1.480551404660045E-2</v>
      </c>
      <c r="T88" s="295">
        <v>1.7928257293247801E-2</v>
      </c>
      <c r="U88" s="295">
        <v>1.6718533139073271E-2</v>
      </c>
      <c r="V88" s="295">
        <v>1.3238436944547309E-2</v>
      </c>
      <c r="W88" s="295">
        <v>1.2948992504653509E-2</v>
      </c>
      <c r="X88" s="295">
        <v>1.407116946333342E-2</v>
      </c>
      <c r="Y88" s="295">
        <v>3.6581173545510152E-2</v>
      </c>
      <c r="DA88" s="122" t="s">
        <v>1069</v>
      </c>
    </row>
    <row r="89" spans="1:105" ht="12" customHeight="1" x14ac:dyDescent="0.25">
      <c r="A89" s="59" t="s">
        <v>159</v>
      </c>
      <c r="B89" s="295">
        <v>0.4885762434927941</v>
      </c>
      <c r="C89" s="295">
        <v>1.160587203579164</v>
      </c>
      <c r="D89" s="295">
        <v>0.64645901526914884</v>
      </c>
      <c r="E89" s="295">
        <v>0.52968853079614653</v>
      </c>
      <c r="F89" s="295">
        <v>0.34380692907354582</v>
      </c>
      <c r="G89" s="295">
        <v>0.25981208697414371</v>
      </c>
      <c r="H89" s="295">
        <v>0.20412083780601281</v>
      </c>
      <c r="I89" s="295">
        <v>0.1814193718683797</v>
      </c>
      <c r="J89" s="295">
        <v>0.18263500585244649</v>
      </c>
      <c r="K89" s="295">
        <v>0.2284851822498751</v>
      </c>
      <c r="L89" s="295">
        <v>0.1453631002962438</v>
      </c>
      <c r="M89" s="295">
        <v>0.12764211675835621</v>
      </c>
      <c r="N89" s="295">
        <v>0.43742862439689079</v>
      </c>
      <c r="O89" s="295">
        <v>5.6621435355424229E-2</v>
      </c>
      <c r="P89" s="295">
        <v>5.3838071709146992E-2</v>
      </c>
      <c r="Q89" s="295">
        <v>4.1588781158520563E-2</v>
      </c>
      <c r="R89" s="295">
        <v>2.212066062849663E-2</v>
      </c>
      <c r="S89" s="295">
        <v>2.474696529914194E-2</v>
      </c>
      <c r="T89" s="295">
        <v>0.23131008638745079</v>
      </c>
      <c r="U89" s="295">
        <v>0.42585033481824858</v>
      </c>
      <c r="V89" s="295">
        <v>0.42423111524694102</v>
      </c>
      <c r="W89" s="295">
        <v>0.14156838173697869</v>
      </c>
      <c r="X89" s="295">
        <v>0.43559313610141948</v>
      </c>
      <c r="Y89" s="295">
        <v>0.9852338774793622</v>
      </c>
      <c r="DA89" s="122" t="s">
        <v>1070</v>
      </c>
    </row>
    <row r="90" spans="1:105" ht="12" customHeight="1" x14ac:dyDescent="0.25">
      <c r="A90" s="59" t="s">
        <v>32</v>
      </c>
      <c r="B90" s="295">
        <v>1.82739284670087</v>
      </c>
      <c r="C90" s="295">
        <v>1.69881535499531</v>
      </c>
      <c r="D90" s="295">
        <v>1.479419036139523</v>
      </c>
      <c r="E90" s="295">
        <v>1.9842688387951759</v>
      </c>
      <c r="F90" s="295">
        <v>2.6218548238887491</v>
      </c>
      <c r="G90" s="295">
        <v>1.9923407447854551</v>
      </c>
      <c r="H90" s="295">
        <v>1.706271911571283</v>
      </c>
      <c r="I90" s="295">
        <v>1.8541287318515229</v>
      </c>
      <c r="J90" s="295">
        <v>1.717570784503289</v>
      </c>
      <c r="K90" s="295">
        <v>4.0228657643190431</v>
      </c>
      <c r="L90" s="295">
        <v>3.424954869896057</v>
      </c>
      <c r="M90" s="295">
        <v>2.9201902125855921</v>
      </c>
      <c r="N90" s="295">
        <v>2.3783213172580671</v>
      </c>
      <c r="O90" s="295">
        <v>2.548933902408844</v>
      </c>
      <c r="P90" s="295">
        <v>1.5983838201731899</v>
      </c>
      <c r="Q90" s="295">
        <v>1.3623946640044651</v>
      </c>
      <c r="R90" s="295">
        <v>0.87813404408595497</v>
      </c>
      <c r="S90" s="295">
        <v>0.90318684931190363</v>
      </c>
      <c r="T90" s="295">
        <v>0.56084235324927345</v>
      </c>
      <c r="U90" s="295">
        <v>0.3798845766267398</v>
      </c>
      <c r="V90" s="295">
        <v>0.78065009642362337</v>
      </c>
      <c r="W90" s="295">
        <v>0.47878643877013571</v>
      </c>
      <c r="X90" s="295">
        <v>0.36194275915818841</v>
      </c>
      <c r="Y90" s="295">
        <v>0.32815989341557628</v>
      </c>
      <c r="DA90" s="122" t="s">
        <v>1071</v>
      </c>
    </row>
    <row r="91" spans="1:105" ht="12" customHeight="1" x14ac:dyDescent="0.25">
      <c r="A91" s="59" t="s">
        <v>35</v>
      </c>
      <c r="B91" s="295">
        <v>53.1218993546455</v>
      </c>
      <c r="C91" s="295">
        <v>51.973572572624377</v>
      </c>
      <c r="D91" s="295">
        <v>49.15309691056914</v>
      </c>
      <c r="E91" s="295">
        <v>54.005118614321148</v>
      </c>
      <c r="F91" s="295">
        <v>49.103529640628601</v>
      </c>
      <c r="G91" s="295">
        <v>55.411481621936282</v>
      </c>
      <c r="H91" s="295">
        <v>51.193134265834217</v>
      </c>
      <c r="I91" s="295">
        <v>46.183534025003723</v>
      </c>
      <c r="J91" s="295">
        <v>43.721470842404479</v>
      </c>
      <c r="K91" s="295">
        <v>57.400540475028627</v>
      </c>
      <c r="L91" s="295">
        <v>42.744548827743017</v>
      </c>
      <c r="M91" s="295">
        <v>41.951009461203803</v>
      </c>
      <c r="N91" s="295">
        <v>57.080953871938867</v>
      </c>
      <c r="O91" s="295">
        <v>46.337288012897069</v>
      </c>
      <c r="P91" s="295">
        <v>48.360166757060277</v>
      </c>
      <c r="Q91" s="295">
        <v>36.975077863745923</v>
      </c>
      <c r="R91" s="295">
        <v>24.990132210400869</v>
      </c>
      <c r="S91" s="295">
        <v>28.209349567582962</v>
      </c>
      <c r="T91" s="295">
        <v>33.270338551178043</v>
      </c>
      <c r="U91" s="295">
        <v>35.976945210160892</v>
      </c>
      <c r="V91" s="295">
        <v>34.266793229208723</v>
      </c>
      <c r="W91" s="295">
        <v>34.730627989706463</v>
      </c>
      <c r="X91" s="295">
        <v>27.244358774994129</v>
      </c>
      <c r="Y91" s="295">
        <v>46.612974858038093</v>
      </c>
      <c r="DA91" s="122" t="s">
        <v>1072</v>
      </c>
    </row>
    <row r="92" spans="1:105" ht="12" customHeight="1" x14ac:dyDescent="0.25">
      <c r="A92" s="60" t="s">
        <v>1019</v>
      </c>
      <c r="B92" s="262">
        <v>2.1345998149738308</v>
      </c>
      <c r="C92" s="262">
        <v>2.724340625460977</v>
      </c>
      <c r="D92" s="262">
        <v>2.7976588359085621</v>
      </c>
      <c r="E92" s="262">
        <v>2.6312165423794909</v>
      </c>
      <c r="F92" s="262">
        <v>3.1859946888647719</v>
      </c>
      <c r="G92" s="262">
        <v>2.7179754706095962</v>
      </c>
      <c r="H92" s="262">
        <v>3.4347873839208338</v>
      </c>
      <c r="I92" s="262">
        <v>3.5192059752849292</v>
      </c>
      <c r="J92" s="262">
        <v>2.936548058329743</v>
      </c>
      <c r="K92" s="262">
        <v>3.311206498398342</v>
      </c>
      <c r="L92" s="262">
        <v>2.6640705230492019</v>
      </c>
      <c r="M92" s="262">
        <v>2.672033753620521</v>
      </c>
      <c r="N92" s="262">
        <v>3.6868699136579761</v>
      </c>
      <c r="O92" s="262">
        <v>3.1992323131556462</v>
      </c>
      <c r="P92" s="262">
        <v>3.741585530867662</v>
      </c>
      <c r="Q92" s="262">
        <v>3.0730668294534129</v>
      </c>
      <c r="R92" s="262">
        <v>1.4213517624267471</v>
      </c>
      <c r="S92" s="262">
        <v>1.4310726235282829</v>
      </c>
      <c r="T92" s="262">
        <v>1.991880575520572</v>
      </c>
      <c r="U92" s="262">
        <v>2.267113543054684</v>
      </c>
      <c r="V92" s="262">
        <v>1.9136899723424601</v>
      </c>
      <c r="W92" s="262">
        <v>2.3040630346122088</v>
      </c>
      <c r="X92" s="262">
        <v>2.2849361877962631</v>
      </c>
      <c r="Y92" s="262">
        <v>3.554597451504844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13.011904079822143</v>
      </c>
      <c r="C93" s="261">
        <f t="shared" si="3"/>
        <v>13.428078399613195</v>
      </c>
      <c r="D93" s="261">
        <f t="shared" si="3"/>
        <v>12.707184621853877</v>
      </c>
      <c r="E93" s="261">
        <f t="shared" si="3"/>
        <v>13.879707292508302</v>
      </c>
      <c r="F93" s="261">
        <f t="shared" si="3"/>
        <v>13.02385354345224</v>
      </c>
      <c r="G93" s="261">
        <f t="shared" si="3"/>
        <v>13.189774497081038</v>
      </c>
      <c r="H93" s="261">
        <f t="shared" si="3"/>
        <v>12.37913022656128</v>
      </c>
      <c r="I93" s="261">
        <f t="shared" si="3"/>
        <v>11.26529846064502</v>
      </c>
      <c r="J93" s="261">
        <f t="shared" si="3"/>
        <v>10.414370541903956</v>
      </c>
      <c r="K93" s="261">
        <f t="shared" si="3"/>
        <v>13.675915375677141</v>
      </c>
      <c r="L93" s="261">
        <f t="shared" si="3"/>
        <v>10.382503161513444</v>
      </c>
      <c r="M93" s="261">
        <f t="shared" si="3"/>
        <v>10.115938017415706</v>
      </c>
      <c r="N93" s="261">
        <f t="shared" si="3"/>
        <v>13.546571786693377</v>
      </c>
      <c r="O93" s="261">
        <f t="shared" si="3"/>
        <v>11.215717889945552</v>
      </c>
      <c r="P93" s="261">
        <f t="shared" si="3"/>
        <v>11.780783979796094</v>
      </c>
      <c r="Q93" s="261">
        <f t="shared" si="3"/>
        <v>9.1312401170717585</v>
      </c>
      <c r="R93" s="261">
        <f t="shared" si="3"/>
        <v>5.7320118100031729</v>
      </c>
      <c r="S93" s="261">
        <f t="shared" si="3"/>
        <v>6.46933520517495</v>
      </c>
      <c r="T93" s="261">
        <f t="shared" si="3"/>
        <v>7.6857650434843467</v>
      </c>
      <c r="U93" s="261">
        <f t="shared" si="3"/>
        <v>8.0469192202725335</v>
      </c>
      <c r="V93" s="261">
        <f t="shared" si="3"/>
        <v>7.7017589056809959</v>
      </c>
      <c r="W93" s="261">
        <f t="shared" si="3"/>
        <v>7.9581451501777245</v>
      </c>
      <c r="X93" s="261">
        <f t="shared" si="3"/>
        <v>6.5590738041887189</v>
      </c>
      <c r="Y93" s="261">
        <f t="shared" si="3"/>
        <v>10.894614187101359</v>
      </c>
      <c r="DA93" s="70"/>
    </row>
    <row r="94" spans="1:105" ht="12" customHeight="1" x14ac:dyDescent="0.25">
      <c r="A94" s="60" t="s">
        <v>1022</v>
      </c>
      <c r="B94" s="262">
        <v>7.1242293619347734</v>
      </c>
      <c r="C94" s="262">
        <v>6.822085881461823</v>
      </c>
      <c r="D94" s="262">
        <v>6.2385126866948628</v>
      </c>
      <c r="E94" s="262">
        <v>7.0704246272556146</v>
      </c>
      <c r="F94" s="262">
        <v>5.9958899139571367</v>
      </c>
      <c r="G94" s="262">
        <v>6.8177647305465792</v>
      </c>
      <c r="H94" s="262">
        <v>5.7312997336576608</v>
      </c>
      <c r="I94" s="262">
        <v>4.9672995889626108</v>
      </c>
      <c r="J94" s="262">
        <v>4.8329315295092732</v>
      </c>
      <c r="K94" s="262">
        <v>6.7055265161941593</v>
      </c>
      <c r="L94" s="262">
        <v>4.9077131202699027</v>
      </c>
      <c r="M94" s="262">
        <v>4.7549629666251008</v>
      </c>
      <c r="N94" s="262">
        <v>6.3180617738103084</v>
      </c>
      <c r="O94" s="262">
        <v>5.1253508186709116</v>
      </c>
      <c r="P94" s="262">
        <v>5.1656361177422836</v>
      </c>
      <c r="Q94" s="262">
        <v>3.899137723514841</v>
      </c>
      <c r="R94" s="262">
        <v>2.8153138462469882</v>
      </c>
      <c r="S94" s="262">
        <v>3.3030464564384761</v>
      </c>
      <c r="T94" s="262">
        <v>3.707311023906025</v>
      </c>
      <c r="U94" s="262">
        <v>3.8246582900285242</v>
      </c>
      <c r="V94" s="262">
        <v>3.8150803612680821</v>
      </c>
      <c r="W94" s="262">
        <v>3.738407242165585</v>
      </c>
      <c r="X94" s="262">
        <v>2.7775726853492562</v>
      </c>
      <c r="Y94" s="262">
        <v>4.7890466238464553</v>
      </c>
      <c r="DA94" s="72" t="s">
        <v>1074</v>
      </c>
    </row>
    <row r="95" spans="1:105" ht="12" customHeight="1" x14ac:dyDescent="0.25">
      <c r="A95" s="60" t="s">
        <v>1024</v>
      </c>
      <c r="B95" s="262">
        <v>3.024942236073874</v>
      </c>
      <c r="C95" s="262">
        <v>3.0300048003011479</v>
      </c>
      <c r="D95" s="262">
        <v>2.917882414691042</v>
      </c>
      <c r="E95" s="262">
        <v>3.3644576712105589</v>
      </c>
      <c r="F95" s="262">
        <v>3.1376377077757338</v>
      </c>
      <c r="G95" s="262">
        <v>3.0278441243948691</v>
      </c>
      <c r="H95" s="262">
        <v>2.8024328041408371</v>
      </c>
      <c r="I95" s="262">
        <v>2.512894339611861</v>
      </c>
      <c r="J95" s="262">
        <v>2.335405558905185</v>
      </c>
      <c r="K95" s="262">
        <v>3.1022400943570139</v>
      </c>
      <c r="L95" s="262">
        <v>2.4160388746370112</v>
      </c>
      <c r="M95" s="262">
        <v>2.3323419601404778</v>
      </c>
      <c r="N95" s="262">
        <v>3.1476616236368811</v>
      </c>
      <c r="O95" s="262">
        <v>2.551707676536886</v>
      </c>
      <c r="P95" s="262">
        <v>2.618538534181666</v>
      </c>
      <c r="Q95" s="262">
        <v>1.991457209317125</v>
      </c>
      <c r="R95" s="262">
        <v>1.315445411966107</v>
      </c>
      <c r="S95" s="262">
        <v>1.4906388558785491</v>
      </c>
      <c r="T95" s="262">
        <v>1.7589031711334031</v>
      </c>
      <c r="U95" s="262">
        <v>1.8121245064235889</v>
      </c>
      <c r="V95" s="262">
        <v>1.7560791089173959</v>
      </c>
      <c r="W95" s="262">
        <v>1.7396428352846349</v>
      </c>
      <c r="X95" s="262">
        <v>1.4520000300437581</v>
      </c>
      <c r="Y95" s="262">
        <v>2.4535515792703562</v>
      </c>
      <c r="DA95" s="72" t="s">
        <v>1075</v>
      </c>
    </row>
    <row r="96" spans="1:105" ht="12" customHeight="1" x14ac:dyDescent="0.25">
      <c r="A96" s="64" t="s">
        <v>28</v>
      </c>
      <c r="B96" s="229">
        <v>0.23134574201786409</v>
      </c>
      <c r="C96" s="229">
        <v>0.29437133047694802</v>
      </c>
      <c r="D96" s="229">
        <v>0.2547894612580352</v>
      </c>
      <c r="E96" s="229">
        <v>0.2514839490338372</v>
      </c>
      <c r="F96" s="229">
        <v>0.20435752935221649</v>
      </c>
      <c r="G96" s="229">
        <v>0.13763946879449759</v>
      </c>
      <c r="H96" s="229">
        <v>8.7855335580403468E-2</v>
      </c>
      <c r="I96" s="229">
        <v>5.8750132158199242E-2</v>
      </c>
      <c r="J96" s="229">
        <v>4.4807480933252042E-2</v>
      </c>
      <c r="K96" s="229">
        <v>5.6164636540717697E-2</v>
      </c>
      <c r="L96" s="229">
        <v>3.8993931261201487E-2</v>
      </c>
      <c r="M96" s="229">
        <v>3.6950119106947857E-2</v>
      </c>
      <c r="N96" s="229">
        <v>4.7362883887208503E-2</v>
      </c>
      <c r="O96" s="229">
        <v>5.3361671346692403E-2</v>
      </c>
      <c r="P96" s="229">
        <v>7.1935155812619278E-2</v>
      </c>
      <c r="Q96" s="229">
        <v>5.7336294973198657E-2</v>
      </c>
      <c r="R96" s="229">
        <v>3.1474801884683157E-2</v>
      </c>
      <c r="S96" s="229">
        <v>5.0577936530336549E-2</v>
      </c>
      <c r="T96" s="229">
        <v>5.3237326518144563E-2</v>
      </c>
      <c r="U96" s="229">
        <v>7.7500167604274989E-3</v>
      </c>
      <c r="V96" s="229">
        <v>1.945738015589504E-2</v>
      </c>
      <c r="W96" s="229">
        <v>1.8721194511939439E-2</v>
      </c>
      <c r="X96" s="229">
        <v>1.930645320947736E-2</v>
      </c>
      <c r="Y96" s="229">
        <v>1.077432582406807E-2</v>
      </c>
      <c r="DA96" s="73" t="s">
        <v>1076</v>
      </c>
    </row>
    <row r="97" spans="1:105" ht="12" customHeight="1" x14ac:dyDescent="0.25">
      <c r="A97" s="64" t="s">
        <v>30</v>
      </c>
      <c r="B97" s="229">
        <v>1.532601101842471E-2</v>
      </c>
      <c r="C97" s="229">
        <v>5.5666340788030361E-3</v>
      </c>
      <c r="D97" s="229">
        <v>1.422042616415888E-2</v>
      </c>
      <c r="E97" s="229">
        <v>1.482237807654185E-2</v>
      </c>
      <c r="F97" s="229">
        <v>1.615358349089506E-2</v>
      </c>
      <c r="G97" s="229">
        <v>1.086719069653086E-2</v>
      </c>
      <c r="H97" s="229">
        <v>1.0763770306223981E-2</v>
      </c>
      <c r="I97" s="229">
        <v>1.220704181134036E-2</v>
      </c>
      <c r="J97" s="229">
        <v>1.12112932863755E-2</v>
      </c>
      <c r="K97" s="229">
        <v>1.4511379028274341E-2</v>
      </c>
      <c r="L97" s="229">
        <v>1.7729910780988761E-2</v>
      </c>
      <c r="M97" s="229">
        <v>1.0484787107942119E-2</v>
      </c>
      <c r="N97" s="229">
        <v>1.597520371035158E-2</v>
      </c>
      <c r="O97" s="229">
        <v>3.874582521389783E-3</v>
      </c>
      <c r="P97" s="229">
        <v>5.4438848187207539E-3</v>
      </c>
      <c r="Q97" s="229">
        <v>4.3213069130465238E-4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4.3146010202252411E-3</v>
      </c>
      <c r="H98" s="229">
        <v>5.9311571610359999E-3</v>
      </c>
      <c r="I98" s="229">
        <v>4.4961678965294164E-3</v>
      </c>
      <c r="J98" s="229">
        <v>3.709485293562595E-3</v>
      </c>
      <c r="K98" s="229">
        <v>2.1538901458587438E-3</v>
      </c>
      <c r="L98" s="229">
        <v>1.2648571422889149E-3</v>
      </c>
      <c r="M98" s="229">
        <v>1.204937193220021E-3</v>
      </c>
      <c r="N98" s="229">
        <v>1.684694333902324E-3</v>
      </c>
      <c r="O98" s="229">
        <v>7.5458291554795728E-4</v>
      </c>
      <c r="P98" s="229">
        <v>8.015692126700423E-4</v>
      </c>
      <c r="Q98" s="229">
        <v>6.7547089800696074E-4</v>
      </c>
      <c r="R98" s="229">
        <v>3.4224969654396821E-4</v>
      </c>
      <c r="S98" s="229">
        <v>4.3408960659144789E-4</v>
      </c>
      <c r="T98" s="229">
        <v>5.1535566590903917E-4</v>
      </c>
      <c r="U98" s="229">
        <v>4.8986637477565456E-4</v>
      </c>
      <c r="V98" s="229">
        <v>3.8758069932810373E-4</v>
      </c>
      <c r="W98" s="229">
        <v>3.9114414282640788E-4</v>
      </c>
      <c r="X98" s="229">
        <v>3.8518561688299458E-4</v>
      </c>
      <c r="Y98" s="229">
        <v>9.7338700773820519E-4</v>
      </c>
      <c r="DA98" s="73" t="s">
        <v>1078</v>
      </c>
    </row>
    <row r="99" spans="1:105" ht="12" customHeight="1" x14ac:dyDescent="0.25">
      <c r="A99" s="64" t="s">
        <v>159</v>
      </c>
      <c r="B99" s="229">
        <v>1.411763345967364E-2</v>
      </c>
      <c r="C99" s="229">
        <v>3.5836586731287111E-2</v>
      </c>
      <c r="D99" s="229">
        <v>1.839600451793862E-2</v>
      </c>
      <c r="E99" s="229">
        <v>1.3052243925916789E-2</v>
      </c>
      <c r="F99" s="229">
        <v>8.1297021389338513E-3</v>
      </c>
      <c r="G99" s="229">
        <v>7.4016310887793767E-3</v>
      </c>
      <c r="H99" s="229">
        <v>5.6177238483726549E-3</v>
      </c>
      <c r="I99" s="229">
        <v>5.0581068437193727E-3</v>
      </c>
      <c r="J99" s="229">
        <v>5.1307957309627726E-3</v>
      </c>
      <c r="K99" s="229">
        <v>6.5126507661661566E-3</v>
      </c>
      <c r="L99" s="229">
        <v>3.7451525873719881E-3</v>
      </c>
      <c r="M99" s="229">
        <v>3.3561835816956049E-3</v>
      </c>
      <c r="N99" s="229">
        <v>1.108054332135432E-2</v>
      </c>
      <c r="O99" s="229">
        <v>1.521749645813411E-3</v>
      </c>
      <c r="P99" s="229">
        <v>1.5054808645693989E-3</v>
      </c>
      <c r="Q99" s="229">
        <v>1.212467483539807E-3</v>
      </c>
      <c r="R99" s="229">
        <v>6.4074651667556342E-4</v>
      </c>
      <c r="S99" s="229">
        <v>7.2556754174322882E-4</v>
      </c>
      <c r="T99" s="229">
        <v>6.6491104880884418E-3</v>
      </c>
      <c r="U99" s="229">
        <v>1.2477754954881031E-2</v>
      </c>
      <c r="V99" s="229">
        <v>1.242018170369231E-2</v>
      </c>
      <c r="W99" s="229">
        <v>4.2762897040779409E-3</v>
      </c>
      <c r="X99" s="229">
        <v>1.192397058939804E-2</v>
      </c>
      <c r="Y99" s="229">
        <v>2.6216049485915219E-2</v>
      </c>
      <c r="DA99" s="73" t="s">
        <v>1079</v>
      </c>
    </row>
    <row r="100" spans="1:105" ht="12" customHeight="1" x14ac:dyDescent="0.25">
      <c r="A100" s="64" t="s">
        <v>32</v>
      </c>
      <c r="B100" s="229">
        <v>5.2803350019888888E-2</v>
      </c>
      <c r="C100" s="229">
        <v>5.2455984024279437E-2</v>
      </c>
      <c r="D100" s="229">
        <v>4.2099187465760898E-2</v>
      </c>
      <c r="E100" s="229">
        <v>4.8895075865853947E-2</v>
      </c>
      <c r="F100" s="229">
        <v>6.1996710849253428E-2</v>
      </c>
      <c r="G100" s="229">
        <v>5.6758603372880967E-2</v>
      </c>
      <c r="H100" s="229">
        <v>4.6959264485049237E-2</v>
      </c>
      <c r="I100" s="229">
        <v>5.1694486267535728E-2</v>
      </c>
      <c r="J100" s="229">
        <v>4.8252002991560169E-2</v>
      </c>
      <c r="K100" s="229">
        <v>0.1146661658501941</v>
      </c>
      <c r="L100" s="229">
        <v>8.8240953629103058E-2</v>
      </c>
      <c r="M100" s="229">
        <v>7.6782606680379659E-2</v>
      </c>
      <c r="N100" s="229">
        <v>6.0245468444853317E-2</v>
      </c>
      <c r="O100" s="229">
        <v>6.8504785137363466E-2</v>
      </c>
      <c r="P100" s="229">
        <v>4.4695810587496193E-2</v>
      </c>
      <c r="Q100" s="229">
        <v>3.9718866094134782E-2</v>
      </c>
      <c r="R100" s="229">
        <v>2.5436009320510999E-2</v>
      </c>
      <c r="S100" s="229">
        <v>2.6480946413771869E-2</v>
      </c>
      <c r="T100" s="229">
        <v>1.6121660889908601E-2</v>
      </c>
      <c r="U100" s="229">
        <v>1.113092152507112E-2</v>
      </c>
      <c r="V100" s="229">
        <v>2.2855032778400709E-2</v>
      </c>
      <c r="W100" s="229">
        <v>1.446247737979243E-2</v>
      </c>
      <c r="X100" s="229">
        <v>9.9078577175811255E-3</v>
      </c>
      <c r="Y100" s="229">
        <v>8.7319936938076072E-3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2.9940726770304689E-2</v>
      </c>
      <c r="H101" s="229">
        <v>4.1920904819782161E-2</v>
      </c>
      <c r="I101" s="229">
        <v>3.4831857974692508E-2</v>
      </c>
      <c r="J101" s="229">
        <v>5.4020159945312042E-2</v>
      </c>
      <c r="K101" s="229">
        <v>6.7842428416619249E-2</v>
      </c>
      <c r="L101" s="229">
        <v>6.3602040510533808E-2</v>
      </c>
      <c r="M101" s="229">
        <v>6.0959374544059322E-2</v>
      </c>
      <c r="N101" s="229">
        <v>8.4765884784634968E-2</v>
      </c>
      <c r="O101" s="229">
        <v>3.1969356452275631E-2</v>
      </c>
      <c r="P101" s="229">
        <v>2.200759037014274E-2</v>
      </c>
      <c r="Q101" s="229">
        <v>1.4391659527735801E-2</v>
      </c>
      <c r="R101" s="229">
        <v>9.4545809244385819E-3</v>
      </c>
      <c r="S101" s="229">
        <v>9.216755743241066E-3</v>
      </c>
      <c r="T101" s="229">
        <v>8.5703572522905173E-3</v>
      </c>
      <c r="U101" s="229">
        <v>1.12960270511309E-2</v>
      </c>
      <c r="V101" s="229">
        <v>8.3399629767823991E-3</v>
      </c>
      <c r="W101" s="229">
        <v>7.4758961247576496E-3</v>
      </c>
      <c r="X101" s="229">
        <v>7.6833629126988219E-3</v>
      </c>
      <c r="Y101" s="229">
        <v>1.2301042647091181E-2</v>
      </c>
      <c r="DA101" s="73" t="s">
        <v>1081</v>
      </c>
    </row>
    <row r="102" spans="1:105" ht="12" customHeight="1" x14ac:dyDescent="0.25">
      <c r="A102" s="64" t="s">
        <v>35</v>
      </c>
      <c r="B102" s="229">
        <v>1.5349815177446711</v>
      </c>
      <c r="C102" s="229">
        <v>1.6048388569938721</v>
      </c>
      <c r="D102" s="229">
        <v>1.3987284135267859</v>
      </c>
      <c r="E102" s="229">
        <v>1.3307593810700591</v>
      </c>
      <c r="F102" s="229">
        <v>1.1611082738336129</v>
      </c>
      <c r="G102" s="229">
        <v>1.578584544794742</v>
      </c>
      <c r="H102" s="229">
        <v>1.4089149071170859</v>
      </c>
      <c r="I102" s="229">
        <v>1.2876312331656421</v>
      </c>
      <c r="J102" s="229">
        <v>1.2282745846152769</v>
      </c>
      <c r="K102" s="229">
        <v>1.6361221774732879</v>
      </c>
      <c r="L102" s="229">
        <v>1.101275752319701</v>
      </c>
      <c r="M102" s="229">
        <v>1.103047275969214</v>
      </c>
      <c r="N102" s="229">
        <v>1.445922710417719</v>
      </c>
      <c r="O102" s="229">
        <v>1.2453543641017051</v>
      </c>
      <c r="P102" s="229">
        <v>1.35230150985831</v>
      </c>
      <c r="Q102" s="229">
        <v>1.077960891430443</v>
      </c>
      <c r="R102" s="229">
        <v>0.72386356058681545</v>
      </c>
      <c r="S102" s="229">
        <v>0.82708276237152478</v>
      </c>
      <c r="T102" s="229">
        <v>0.95637056065226889</v>
      </c>
      <c r="U102" s="229">
        <v>1.054153230968252</v>
      </c>
      <c r="V102" s="229">
        <v>1.0032262675072481</v>
      </c>
      <c r="W102" s="229">
        <v>1.0490917891855001</v>
      </c>
      <c r="X102" s="229">
        <v>0.74578983421906053</v>
      </c>
      <c r="Y102" s="229">
        <v>1.2403228142037219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0.85836939011958946</v>
      </c>
      <c r="C104" s="229">
        <v>0.71639260145797201</v>
      </c>
      <c r="D104" s="229">
        <v>0.85986526483583003</v>
      </c>
      <c r="E104" s="229">
        <v>1.324263942678126</v>
      </c>
      <c r="F104" s="229">
        <v>1.407746072064461</v>
      </c>
      <c r="G104" s="229">
        <v>0.91423246583251916</v>
      </c>
      <c r="H104" s="229">
        <v>0.81226047145630953</v>
      </c>
      <c r="I104" s="229">
        <v>0.75638803633338159</v>
      </c>
      <c r="J104" s="229">
        <v>0.68595891429957534</v>
      </c>
      <c r="K104" s="229">
        <v>0.76591510439634447</v>
      </c>
      <c r="L104" s="229">
        <v>0.73473227362599858</v>
      </c>
      <c r="M104" s="229">
        <v>0.66828024460874103</v>
      </c>
      <c r="N104" s="229">
        <v>0.94507692232890428</v>
      </c>
      <c r="O104" s="229">
        <v>0.65173243254062396</v>
      </c>
      <c r="P104" s="229">
        <v>0.63294787468174218</v>
      </c>
      <c r="Q104" s="229">
        <v>0.47777060990006359</v>
      </c>
      <c r="R104" s="229">
        <v>0.32879550942614238</v>
      </c>
      <c r="S104" s="229">
        <v>0.35775167059203861</v>
      </c>
      <c r="T104" s="229">
        <v>0.45556693332098858</v>
      </c>
      <c r="U104" s="229">
        <v>0.44539163379578939</v>
      </c>
      <c r="V104" s="229">
        <v>0.45138492407187802</v>
      </c>
      <c r="W104" s="229">
        <v>0.42342925737197629</v>
      </c>
      <c r="X104" s="229">
        <v>0.43189850729037449</v>
      </c>
      <c r="Y104" s="229">
        <v>0.70603394811945674</v>
      </c>
      <c r="DA104" s="73" t="s">
        <v>1084</v>
      </c>
    </row>
    <row r="105" spans="1:105" ht="12" customHeight="1" x14ac:dyDescent="0.25">
      <c r="A105" s="64" t="s">
        <v>39</v>
      </c>
      <c r="B105" s="229">
        <v>0.31799859169376171</v>
      </c>
      <c r="C105" s="229">
        <v>0.32054280653798628</v>
      </c>
      <c r="D105" s="229">
        <v>0.32978365692253259</v>
      </c>
      <c r="E105" s="229">
        <v>0.38118070056022429</v>
      </c>
      <c r="F105" s="229">
        <v>0.27814583604636223</v>
      </c>
      <c r="G105" s="229">
        <v>0.28810489202438938</v>
      </c>
      <c r="H105" s="229">
        <v>0.38220926936657379</v>
      </c>
      <c r="I105" s="229">
        <v>0.30183727716082148</v>
      </c>
      <c r="J105" s="229">
        <v>0.25404084180930731</v>
      </c>
      <c r="K105" s="229">
        <v>0.43835166173955109</v>
      </c>
      <c r="L105" s="229">
        <v>0.36645400277982332</v>
      </c>
      <c r="M105" s="229">
        <v>0.37127643134827831</v>
      </c>
      <c r="N105" s="229">
        <v>0.53554731240795272</v>
      </c>
      <c r="O105" s="229">
        <v>0.49463415187547538</v>
      </c>
      <c r="P105" s="229">
        <v>0.48689965797539581</v>
      </c>
      <c r="Q105" s="229">
        <v>0.32195881831869738</v>
      </c>
      <c r="R105" s="229">
        <v>0.19543795361029709</v>
      </c>
      <c r="S105" s="229">
        <v>0.21836912707930081</v>
      </c>
      <c r="T105" s="229">
        <v>0.26187186634580378</v>
      </c>
      <c r="U105" s="229">
        <v>0.2694350549932607</v>
      </c>
      <c r="V105" s="229">
        <v>0.2380077790241712</v>
      </c>
      <c r="W105" s="229">
        <v>0.22179478686376461</v>
      </c>
      <c r="X105" s="229">
        <v>0.22510485848828429</v>
      </c>
      <c r="Y105" s="229">
        <v>0.44819801828855638</v>
      </c>
      <c r="DA105" s="73" t="s">
        <v>1085</v>
      </c>
    </row>
    <row r="106" spans="1:105" ht="12" customHeight="1" x14ac:dyDescent="0.25">
      <c r="A106" s="60" t="s">
        <v>1036</v>
      </c>
      <c r="B106" s="262">
        <v>2.8627324818134952</v>
      </c>
      <c r="C106" s="262">
        <v>3.575987717850226</v>
      </c>
      <c r="D106" s="262">
        <v>3.5507895204679718</v>
      </c>
      <c r="E106" s="262">
        <v>3.4448249940421269</v>
      </c>
      <c r="F106" s="262">
        <v>3.8903259217193709</v>
      </c>
      <c r="G106" s="262">
        <v>3.3441656421395898</v>
      </c>
      <c r="H106" s="262">
        <v>3.8453976887627812</v>
      </c>
      <c r="I106" s="262">
        <v>3.7851045320705472</v>
      </c>
      <c r="J106" s="262">
        <v>3.2460334534894981</v>
      </c>
      <c r="K106" s="262">
        <v>3.8681487651259681</v>
      </c>
      <c r="L106" s="262">
        <v>3.0587511666065308</v>
      </c>
      <c r="M106" s="262">
        <v>3.0286330906501271</v>
      </c>
      <c r="N106" s="262">
        <v>4.0808483892461878</v>
      </c>
      <c r="O106" s="262">
        <v>3.5386593947377549</v>
      </c>
      <c r="P106" s="262">
        <v>3.996609327872144</v>
      </c>
      <c r="Q106" s="262">
        <v>3.2406451842397921</v>
      </c>
      <c r="R106" s="262">
        <v>1.601252551790078</v>
      </c>
      <c r="S106" s="262">
        <v>1.675649892857924</v>
      </c>
      <c r="T106" s="262">
        <v>2.2195508484449191</v>
      </c>
      <c r="U106" s="262">
        <v>2.4101364238204201</v>
      </c>
      <c r="V106" s="262">
        <v>2.130599435495518</v>
      </c>
      <c r="W106" s="262">
        <v>2.4800950727275048</v>
      </c>
      <c r="X106" s="262">
        <v>2.3295010887957042</v>
      </c>
      <c r="Y106" s="262">
        <v>3.6520159839845481</v>
      </c>
      <c r="DA106" s="72" t="s">
        <v>1086</v>
      </c>
    </row>
    <row r="107" spans="1:105" ht="12" customHeight="1" x14ac:dyDescent="0.25">
      <c r="A107" s="132" t="s">
        <v>1038</v>
      </c>
      <c r="B107" s="316">
        <v>7.3709681789427801</v>
      </c>
      <c r="C107" s="316">
        <v>8.1820371948774966</v>
      </c>
      <c r="D107" s="316">
        <v>7.7928322535614996</v>
      </c>
      <c r="E107" s="316">
        <v>7.9647226621377047</v>
      </c>
      <c r="F107" s="316">
        <v>7.9468949374168201</v>
      </c>
      <c r="G107" s="316">
        <v>7.9200138652574816</v>
      </c>
      <c r="H107" s="316">
        <v>7.9746617980449237</v>
      </c>
      <c r="I107" s="316">
        <v>7.4769607564355924</v>
      </c>
      <c r="J107" s="316">
        <v>6.7701549105860899</v>
      </c>
      <c r="K107" s="316">
        <v>8.5554111135796092</v>
      </c>
      <c r="L107" s="316">
        <v>6.4861096588875018</v>
      </c>
      <c r="M107" s="316">
        <v>6.3880633086716774</v>
      </c>
      <c r="N107" s="316">
        <v>8.5499605243654155</v>
      </c>
      <c r="O107" s="316">
        <v>7.2413173414852601</v>
      </c>
      <c r="P107" s="316">
        <v>7.8621417840774699</v>
      </c>
      <c r="Q107" s="316">
        <v>6.2288816656289736</v>
      </c>
      <c r="R107" s="316">
        <v>3.488635665135412</v>
      </c>
      <c r="S107" s="316">
        <v>3.8374764170161999</v>
      </c>
      <c r="T107" s="316">
        <v>4.739711711314528</v>
      </c>
      <c r="U107" s="316">
        <v>5.0886041207554529</v>
      </c>
      <c r="V107" s="316">
        <v>4.7088454451375474</v>
      </c>
      <c r="W107" s="316">
        <v>5.2718008887938339</v>
      </c>
      <c r="X107" s="316">
        <v>4.4529272396119151</v>
      </c>
      <c r="Y107" s="316">
        <v>7.2160009924238819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68.124388801128475</v>
      </c>
      <c r="C110" s="223">
        <v>61.812140976852817</v>
      </c>
      <c r="D110" s="223">
        <v>63.532909088216329</v>
      </c>
      <c r="E110" s="223">
        <v>68.236365924413803</v>
      </c>
      <c r="F110" s="223">
        <v>62.227735005500143</v>
      </c>
      <c r="G110" s="223">
        <v>81.697788852648301</v>
      </c>
      <c r="H110" s="223">
        <v>81.408094120781044</v>
      </c>
      <c r="I110" s="223">
        <v>94.994769654792506</v>
      </c>
      <c r="J110" s="223">
        <v>78.495083506625377</v>
      </c>
      <c r="K110" s="223">
        <v>95.843535777771422</v>
      </c>
      <c r="L110" s="223">
        <v>98.572509139161625</v>
      </c>
      <c r="M110" s="223">
        <v>98.857331651959143</v>
      </c>
      <c r="N110" s="223">
        <v>101.45699095295829</v>
      </c>
      <c r="O110" s="223">
        <v>103.4513232062673</v>
      </c>
      <c r="P110" s="223">
        <v>97.100410814942194</v>
      </c>
      <c r="Q110" s="223">
        <v>101.60743288430299</v>
      </c>
      <c r="R110" s="223">
        <v>162.6588325212573</v>
      </c>
      <c r="S110" s="223">
        <v>172.72618706410631</v>
      </c>
      <c r="T110" s="223">
        <v>161.744052737174</v>
      </c>
      <c r="U110" s="223">
        <v>160.9845227858986</v>
      </c>
      <c r="V110" s="223">
        <v>166.84580108913721</v>
      </c>
      <c r="W110" s="223">
        <v>122.24849527085129</v>
      </c>
      <c r="X110" s="223">
        <v>115.5703640011464</v>
      </c>
      <c r="Y110" s="223">
        <v>123.78891457050349</v>
      </c>
      <c r="DA110" s="89" t="s">
        <v>1088</v>
      </c>
    </row>
    <row r="111" spans="1:105" ht="12" customHeight="1" x14ac:dyDescent="0.25">
      <c r="A111" s="55" t="s">
        <v>91</v>
      </c>
      <c r="B111" s="259">
        <v>0.46851515383936559</v>
      </c>
      <c r="C111" s="259">
        <v>0.44920086261978281</v>
      </c>
      <c r="D111" s="259">
        <v>0.46175499763509309</v>
      </c>
      <c r="E111" s="259">
        <v>0.46784295483784472</v>
      </c>
      <c r="F111" s="259">
        <v>0.44536309503445232</v>
      </c>
      <c r="G111" s="259">
        <v>0.58616426243955133</v>
      </c>
      <c r="H111" s="259">
        <v>0.61399427535302942</v>
      </c>
      <c r="I111" s="259">
        <v>0.7332283319718238</v>
      </c>
      <c r="J111" s="259">
        <v>0.59711688866896551</v>
      </c>
      <c r="K111" s="259">
        <v>0.70867683983593932</v>
      </c>
      <c r="L111" s="259">
        <v>0.72369334013792797</v>
      </c>
      <c r="M111" s="259">
        <v>0.73265506379595835</v>
      </c>
      <c r="N111" s="259">
        <v>0.75043422854605302</v>
      </c>
      <c r="O111" s="259">
        <v>0.78045212267823472</v>
      </c>
      <c r="P111" s="259">
        <v>0.76609554210898734</v>
      </c>
      <c r="Q111" s="259">
        <v>0.8093529219872071</v>
      </c>
      <c r="R111" s="259">
        <v>1.8219129723488841</v>
      </c>
      <c r="S111" s="259">
        <v>1.8078726428608209</v>
      </c>
      <c r="T111" s="259">
        <v>1.750497086675441</v>
      </c>
      <c r="U111" s="259">
        <v>1.7826646339495009</v>
      </c>
      <c r="V111" s="259">
        <v>1.7548292487807899</v>
      </c>
      <c r="W111" s="259">
        <v>0.93418836422548845</v>
      </c>
      <c r="X111" s="259">
        <v>0.93543509253366797</v>
      </c>
      <c r="Y111" s="259">
        <v>0.98236163689186207</v>
      </c>
      <c r="DA111" s="67" t="s">
        <v>1089</v>
      </c>
    </row>
    <row r="112" spans="1:105" ht="12" customHeight="1" x14ac:dyDescent="0.25">
      <c r="A112" s="173" t="s">
        <v>92</v>
      </c>
      <c r="B112" s="224">
        <v>3.738809034967836</v>
      </c>
      <c r="C112" s="224">
        <v>3.584678595591408</v>
      </c>
      <c r="D112" s="224">
        <v>3.684862150033152</v>
      </c>
      <c r="E112" s="224">
        <v>3.7334448035665928</v>
      </c>
      <c r="F112" s="224">
        <v>3.554052734283494</v>
      </c>
      <c r="G112" s="224">
        <v>4.6776635129621571</v>
      </c>
      <c r="H112" s="224">
        <v>4.8997504676134849</v>
      </c>
      <c r="I112" s="224">
        <v>5.8512530273685934</v>
      </c>
      <c r="J112" s="224">
        <v>4.7650668286662183</v>
      </c>
      <c r="K112" s="224">
        <v>5.6553290751391669</v>
      </c>
      <c r="L112" s="224">
        <v>5.7751626099620808</v>
      </c>
      <c r="M112" s="224">
        <v>5.8466782762259228</v>
      </c>
      <c r="N112" s="224">
        <v>5.9885582159826356</v>
      </c>
      <c r="O112" s="224">
        <v>6.2281047341099613</v>
      </c>
      <c r="P112" s="224">
        <v>6.1135374406004983</v>
      </c>
      <c r="Q112" s="224">
        <v>6.4587366970010196</v>
      </c>
      <c r="R112" s="224">
        <v>14.539091481080661</v>
      </c>
      <c r="S112" s="224">
        <v>14.42704791042191</v>
      </c>
      <c r="T112" s="224">
        <v>13.969183856091339</v>
      </c>
      <c r="U112" s="224">
        <v>14.22588487290038</v>
      </c>
      <c r="V112" s="224">
        <v>14.003755046986001</v>
      </c>
      <c r="W112" s="224">
        <v>7.4549390087083482</v>
      </c>
      <c r="X112" s="224">
        <v>7.4648880552324037</v>
      </c>
      <c r="Y112" s="224">
        <v>7.8393676992491867</v>
      </c>
      <c r="DA112" s="177" t="s">
        <v>1090</v>
      </c>
    </row>
    <row r="113" spans="1:105" ht="12" customHeight="1" x14ac:dyDescent="0.25">
      <c r="A113" s="173" t="s">
        <v>93</v>
      </c>
      <c r="B113" s="224">
        <v>4.5841220456329381</v>
      </c>
      <c r="C113" s="224">
        <v>4.3951440212298669</v>
      </c>
      <c r="D113" s="224">
        <v>4.5179782275856919</v>
      </c>
      <c r="E113" s="224">
        <v>4.5775450070106594</v>
      </c>
      <c r="F113" s="224">
        <v>4.3575939124452079</v>
      </c>
      <c r="G113" s="224">
        <v>5.7352435578478564</v>
      </c>
      <c r="H113" s="224">
        <v>6.007542489230266</v>
      </c>
      <c r="I113" s="224">
        <v>7.1741717072125333</v>
      </c>
      <c r="J113" s="224">
        <v>5.842408021887902</v>
      </c>
      <c r="K113" s="224">
        <v>6.9339510111880882</v>
      </c>
      <c r="L113" s="224">
        <v>7.08087789182043</v>
      </c>
      <c r="M113" s="224">
        <v>7.1685626436390084</v>
      </c>
      <c r="N113" s="224">
        <v>7.3425204343656523</v>
      </c>
      <c r="O113" s="224">
        <v>7.636226388436004</v>
      </c>
      <c r="P113" s="224">
        <v>7.495756401610441</v>
      </c>
      <c r="Q113" s="224">
        <v>7.9190022819433867</v>
      </c>
      <c r="R113" s="224">
        <v>17.82625674607884</v>
      </c>
      <c r="S113" s="224">
        <v>17.688881074434612</v>
      </c>
      <c r="T113" s="224">
        <v>17.127497840969269</v>
      </c>
      <c r="U113" s="224">
        <v>17.442236780370841</v>
      </c>
      <c r="V113" s="224">
        <v>17.16988528489642</v>
      </c>
      <c r="W113" s="224">
        <v>9.1404374866562037</v>
      </c>
      <c r="X113" s="224">
        <v>9.1526359282126943</v>
      </c>
      <c r="Y113" s="224">
        <v>9.6117822434491167</v>
      </c>
      <c r="DA113" s="177" t="s">
        <v>1091</v>
      </c>
    </row>
    <row r="114" spans="1:105" ht="12" customHeight="1" x14ac:dyDescent="0.25">
      <c r="A114" s="173" t="s">
        <v>94</v>
      </c>
      <c r="B114" s="224">
        <v>8.488554812718867</v>
      </c>
      <c r="C114" s="224">
        <v>8.1386185975447987</v>
      </c>
      <c r="D114" s="224">
        <v>8.3660743422105757</v>
      </c>
      <c r="E114" s="224">
        <v>8.4763759151470222</v>
      </c>
      <c r="F114" s="224">
        <v>8.0690859469152638</v>
      </c>
      <c r="G114" s="224">
        <v>10.62012067315333</v>
      </c>
      <c r="H114" s="224">
        <v>11.124344684092639</v>
      </c>
      <c r="I114" s="224">
        <v>13.28462662344368</v>
      </c>
      <c r="J114" s="224">
        <v>10.81856029101781</v>
      </c>
      <c r="K114" s="224">
        <v>12.83980283274737</v>
      </c>
      <c r="L114" s="224">
        <v>13.111871697252759</v>
      </c>
      <c r="M114" s="224">
        <v>13.27424015399153</v>
      </c>
      <c r="N114" s="224">
        <v>13.59636295678413</v>
      </c>
      <c r="O114" s="224">
        <v>14.14022698682739</v>
      </c>
      <c r="P114" s="224">
        <v>13.880114544174029</v>
      </c>
      <c r="Q114" s="224">
        <v>14.663851499407651</v>
      </c>
      <c r="R114" s="224">
        <v>33.009408560324843</v>
      </c>
      <c r="S114" s="224">
        <v>32.755025952907779</v>
      </c>
      <c r="T114" s="224">
        <v>31.715495962044741</v>
      </c>
      <c r="U114" s="224">
        <v>32.29830739511997</v>
      </c>
      <c r="V114" s="224">
        <v>31.793986049691821</v>
      </c>
      <c r="W114" s="224">
        <v>16.92561931059987</v>
      </c>
      <c r="X114" s="224">
        <v>16.948207526784181</v>
      </c>
      <c r="Y114" s="224">
        <v>17.798422382572159</v>
      </c>
      <c r="DA114" s="177" t="s">
        <v>1092</v>
      </c>
    </row>
    <row r="115" spans="1:105" ht="12" customHeight="1" x14ac:dyDescent="0.25">
      <c r="A115" s="56" t="s">
        <v>95</v>
      </c>
      <c r="B115" s="260">
        <v>2.905306693282764</v>
      </c>
      <c r="C115" s="260">
        <v>2.6145819192696398</v>
      </c>
      <c r="D115" s="260">
        <v>2.6549447682907519</v>
      </c>
      <c r="E115" s="260">
        <v>2.826965477257807</v>
      </c>
      <c r="F115" s="260">
        <v>2.5348877159807222</v>
      </c>
      <c r="G115" s="260">
        <v>3.4622755819394029</v>
      </c>
      <c r="H115" s="260">
        <v>3.3935833999121949</v>
      </c>
      <c r="I115" s="260">
        <v>3.951973141402267</v>
      </c>
      <c r="J115" s="260">
        <v>3.2695191768434708</v>
      </c>
      <c r="K115" s="260">
        <v>4.0266717864960224</v>
      </c>
      <c r="L115" s="260">
        <v>4.0857592343758711</v>
      </c>
      <c r="M115" s="260">
        <v>4.1126372654997274</v>
      </c>
      <c r="N115" s="260">
        <v>4.2092295054329849</v>
      </c>
      <c r="O115" s="260">
        <v>4.3086526345076432</v>
      </c>
      <c r="P115" s="260">
        <v>4.0102748284944347</v>
      </c>
      <c r="Q115" s="260">
        <v>4.2179364878557442</v>
      </c>
      <c r="R115" s="260">
        <v>4.4808705934960358</v>
      </c>
      <c r="S115" s="260">
        <v>5.2171818645508994</v>
      </c>
      <c r="T115" s="260">
        <v>4.7309691594928536</v>
      </c>
      <c r="U115" s="260">
        <v>4.6164935609189079</v>
      </c>
      <c r="V115" s="260">
        <v>5.084543252507566</v>
      </c>
      <c r="W115" s="260">
        <v>5.2533305673139026</v>
      </c>
      <c r="X115" s="260">
        <v>4.7524017457071608</v>
      </c>
      <c r="Y115" s="260">
        <v>5.1138229537775546</v>
      </c>
      <c r="DA115" s="68" t="s">
        <v>1093</v>
      </c>
    </row>
    <row r="116" spans="1:105" ht="12" customHeight="1" x14ac:dyDescent="0.25">
      <c r="A116" s="37" t="s">
        <v>159</v>
      </c>
      <c r="B116" s="226">
        <v>1.8937174595126619E-2</v>
      </c>
      <c r="C116" s="226">
        <v>3.7752453427745192E-2</v>
      </c>
      <c r="D116" s="226">
        <v>2.2067344637395549E-2</v>
      </c>
      <c r="E116" s="226">
        <v>1.8521549325594761E-2</v>
      </c>
      <c r="F116" s="226">
        <v>1.0718744054756471E-2</v>
      </c>
      <c r="G116" s="226">
        <v>1.071637565729777E-2</v>
      </c>
      <c r="H116" s="226">
        <v>7.9753187175677885E-3</v>
      </c>
      <c r="I116" s="226">
        <v>8.6702656346577464E-3</v>
      </c>
      <c r="J116" s="226">
        <v>8.0965482511694501E-3</v>
      </c>
      <c r="K116" s="226">
        <v>1.003322692977095E-2</v>
      </c>
      <c r="L116" s="226">
        <v>8.4549797142989738E-3</v>
      </c>
      <c r="M116" s="226">
        <v>7.5170666348116531E-3</v>
      </c>
      <c r="N116" s="226">
        <v>1.9186017643343489E-2</v>
      </c>
      <c r="O116" s="226">
        <v>3.055508900756274E-3</v>
      </c>
      <c r="P116" s="226">
        <v>2.4508441396163712E-3</v>
      </c>
      <c r="Q116" s="226">
        <v>2.5414353005756658E-3</v>
      </c>
      <c r="R116" s="226">
        <v>2.468587791007715E-3</v>
      </c>
      <c r="S116" s="226">
        <v>2.9496816795866959E-3</v>
      </c>
      <c r="T116" s="226">
        <v>1.9730815438091711E-2</v>
      </c>
      <c r="U116" s="226">
        <v>3.218182911744101E-2</v>
      </c>
      <c r="V116" s="226">
        <v>3.8623427375501403E-2</v>
      </c>
      <c r="W116" s="226">
        <v>1.2354959387551359E-2</v>
      </c>
      <c r="X116" s="226">
        <v>3.9130866248292963E-2</v>
      </c>
      <c r="Y116" s="226">
        <v>5.7367647457318288E-2</v>
      </c>
      <c r="DA116" s="69" t="s">
        <v>1094</v>
      </c>
    </row>
    <row r="117" spans="1:105" ht="12" customHeight="1" x14ac:dyDescent="0.25">
      <c r="A117" s="37" t="s">
        <v>35</v>
      </c>
      <c r="B117" s="226">
        <v>2.0590004043422199</v>
      </c>
      <c r="C117" s="226">
        <v>1.690635457611867</v>
      </c>
      <c r="D117" s="226">
        <v>1.6778764065487319</v>
      </c>
      <c r="E117" s="226">
        <v>1.888389893483837</v>
      </c>
      <c r="F117" s="226">
        <v>1.530882951723338</v>
      </c>
      <c r="G117" s="226">
        <v>2.2855374424794022</v>
      </c>
      <c r="H117" s="226">
        <v>2.0001954053768931</v>
      </c>
      <c r="I117" s="226">
        <v>2.207170622520648</v>
      </c>
      <c r="J117" s="226">
        <v>1.9382538228931989</v>
      </c>
      <c r="K117" s="226">
        <v>2.5205689174523238</v>
      </c>
      <c r="L117" s="226">
        <v>2.4862175648352478</v>
      </c>
      <c r="M117" s="226">
        <v>2.4705680344872412</v>
      </c>
      <c r="N117" s="226">
        <v>2.503622595791148</v>
      </c>
      <c r="O117" s="226">
        <v>2.5005370328668381</v>
      </c>
      <c r="P117" s="226">
        <v>2.2014761585020648</v>
      </c>
      <c r="Q117" s="226">
        <v>2.2594980065965609</v>
      </c>
      <c r="R117" s="226">
        <v>2.7888107098751158</v>
      </c>
      <c r="S117" s="226">
        <v>3.362375976477467</v>
      </c>
      <c r="T117" s="226">
        <v>2.8379692376083772</v>
      </c>
      <c r="U117" s="226">
        <v>2.7188047261136541</v>
      </c>
      <c r="V117" s="226">
        <v>3.1197640911116782</v>
      </c>
      <c r="W117" s="226">
        <v>3.0310122433567042</v>
      </c>
      <c r="X117" s="226">
        <v>2.447456745499732</v>
      </c>
      <c r="Y117" s="226">
        <v>2.7141542426800922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4.4948202153056928E-2</v>
      </c>
      <c r="H119" s="226">
        <v>4.3387804261843063E-2</v>
      </c>
      <c r="I119" s="226">
        <v>5.425835441481372E-2</v>
      </c>
      <c r="J119" s="226">
        <v>2.1342634140641789E-2</v>
      </c>
      <c r="K119" s="226">
        <v>4.2054730397217611E-2</v>
      </c>
      <c r="L119" s="226">
        <v>4.1541985294116061E-2</v>
      </c>
      <c r="M119" s="226">
        <v>6.0944934527624707E-2</v>
      </c>
      <c r="N119" s="226">
        <v>6.932618746966461E-2</v>
      </c>
      <c r="O119" s="226">
        <v>7.8632151259454122E-2</v>
      </c>
      <c r="P119" s="226">
        <v>0.1030841910145</v>
      </c>
      <c r="Q119" s="226">
        <v>7.7986632659331881E-2</v>
      </c>
      <c r="R119" s="226">
        <v>0.1034128057834193</v>
      </c>
      <c r="S119" s="226">
        <v>0.14610818890831881</v>
      </c>
      <c r="T119" s="226">
        <v>0.1741893722196064</v>
      </c>
      <c r="U119" s="226">
        <v>0.15223230171085961</v>
      </c>
      <c r="V119" s="226">
        <v>0.18386802787299439</v>
      </c>
      <c r="W119" s="226">
        <v>0.19916089090144101</v>
      </c>
      <c r="X119" s="226">
        <v>0.21317544569196639</v>
      </c>
      <c r="Y119" s="226">
        <v>0.27254993031207408</v>
      </c>
      <c r="DA119" s="69" t="s">
        <v>1097</v>
      </c>
    </row>
    <row r="120" spans="1:105" ht="12" customHeight="1" x14ac:dyDescent="0.25">
      <c r="A120" s="37" t="s">
        <v>40</v>
      </c>
      <c r="B120" s="226">
        <v>0.82736911434541727</v>
      </c>
      <c r="C120" s="226">
        <v>0.88619400823002759</v>
      </c>
      <c r="D120" s="226">
        <v>0.95500101710462437</v>
      </c>
      <c r="E120" s="226">
        <v>0.92005403444837441</v>
      </c>
      <c r="F120" s="226">
        <v>0.99328602020262824</v>
      </c>
      <c r="G120" s="226">
        <v>1.121073561649647</v>
      </c>
      <c r="H120" s="226">
        <v>1.3420248715558909</v>
      </c>
      <c r="I120" s="226">
        <v>1.681873898832148</v>
      </c>
      <c r="J120" s="226">
        <v>1.3018261715584609</v>
      </c>
      <c r="K120" s="226">
        <v>1.45401491171671</v>
      </c>
      <c r="L120" s="226">
        <v>1.5495447045322079</v>
      </c>
      <c r="M120" s="226">
        <v>1.5736072298500501</v>
      </c>
      <c r="N120" s="226">
        <v>1.6170947045288291</v>
      </c>
      <c r="O120" s="226">
        <v>1.726427941480595</v>
      </c>
      <c r="P120" s="226">
        <v>1.703263634838253</v>
      </c>
      <c r="Q120" s="226">
        <v>1.8779104132992761</v>
      </c>
      <c r="R120" s="226">
        <v>1.5861784900464919</v>
      </c>
      <c r="S120" s="226">
        <v>1.705748017485526</v>
      </c>
      <c r="T120" s="226">
        <v>1.6990797342267789</v>
      </c>
      <c r="U120" s="226">
        <v>1.7132747039769529</v>
      </c>
      <c r="V120" s="226">
        <v>1.742287706147392</v>
      </c>
      <c r="W120" s="226">
        <v>2.0108024736682069</v>
      </c>
      <c r="X120" s="226">
        <v>2.052638688267169</v>
      </c>
      <c r="Y120" s="226">
        <v>2.0697511333280709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20.643042110413202</v>
      </c>
      <c r="C121" s="261">
        <f t="shared" si="4"/>
        <v>17.862220279798272</v>
      </c>
      <c r="D121" s="261">
        <f t="shared" si="4"/>
        <v>18.564823329927734</v>
      </c>
      <c r="E121" s="261">
        <f t="shared" si="4"/>
        <v>21.217167191963966</v>
      </c>
      <c r="F121" s="261">
        <f t="shared" si="4"/>
        <v>18.879794883821063</v>
      </c>
      <c r="G121" s="261">
        <f t="shared" si="4"/>
        <v>24.061466426719786</v>
      </c>
      <c r="H121" s="261">
        <f t="shared" si="4"/>
        <v>23.170255628009127</v>
      </c>
      <c r="I121" s="261">
        <f t="shared" si="4"/>
        <v>26.464229477013429</v>
      </c>
      <c r="J121" s="261">
        <f t="shared" si="4"/>
        <v>22.119629307926484</v>
      </c>
      <c r="K121" s="261">
        <f t="shared" si="4"/>
        <v>27.593567480332883</v>
      </c>
      <c r="L121" s="261">
        <f t="shared" si="4"/>
        <v>28.945688743211829</v>
      </c>
      <c r="M121" s="261">
        <f t="shared" si="4"/>
        <v>28.723918049740615</v>
      </c>
      <c r="N121" s="261">
        <f t="shared" si="4"/>
        <v>29.665584784743874</v>
      </c>
      <c r="O121" s="261">
        <f t="shared" si="4"/>
        <v>29.532589977927504</v>
      </c>
      <c r="P121" s="261">
        <f t="shared" si="4"/>
        <v>26.578023370935444</v>
      </c>
      <c r="Q121" s="261">
        <f t="shared" si="4"/>
        <v>27.381096777372086</v>
      </c>
      <c r="R121" s="261">
        <f t="shared" si="4"/>
        <v>30.981881586770758</v>
      </c>
      <c r="S121" s="261">
        <f t="shared" si="4"/>
        <v>36.172088520237345</v>
      </c>
      <c r="T121" s="261">
        <f t="shared" si="4"/>
        <v>32.3590939171904</v>
      </c>
      <c r="U121" s="261">
        <f t="shared" si="4"/>
        <v>30.979273329936635</v>
      </c>
      <c r="V121" s="261">
        <f t="shared" si="4"/>
        <v>34.609797433781317</v>
      </c>
      <c r="W121" s="261">
        <f t="shared" si="4"/>
        <v>33.868928737201102</v>
      </c>
      <c r="X121" s="261">
        <f t="shared" si="4"/>
        <v>31.022278551041126</v>
      </c>
      <c r="Y121" s="261">
        <f t="shared" si="4"/>
        <v>33.968983855554292</v>
      </c>
      <c r="DA121" s="70"/>
    </row>
    <row r="122" spans="1:105" ht="12" customHeight="1" x14ac:dyDescent="0.25">
      <c r="A122" s="60" t="s">
        <v>1052</v>
      </c>
      <c r="B122" s="262">
        <v>20.618661374898579</v>
      </c>
      <c r="C122" s="262">
        <v>17.838844627303949</v>
      </c>
      <c r="D122" s="262">
        <v>18.54079438149855</v>
      </c>
      <c r="E122" s="262">
        <v>21.192821436547501</v>
      </c>
      <c r="F122" s="262">
        <v>18.856618942255398</v>
      </c>
      <c r="G122" s="262">
        <v>24.030963430747189</v>
      </c>
      <c r="H122" s="262">
        <v>23.138304405274489</v>
      </c>
      <c r="I122" s="262">
        <v>26.426073515808891</v>
      </c>
      <c r="J122" s="262">
        <v>22.088556355825251</v>
      </c>
      <c r="K122" s="262">
        <v>27.556689137218921</v>
      </c>
      <c r="L122" s="262">
        <v>28.908028966841719</v>
      </c>
      <c r="M122" s="262">
        <v>28.685791920441531</v>
      </c>
      <c r="N122" s="262">
        <v>29.626533457807341</v>
      </c>
      <c r="O122" s="262">
        <v>29.491976570593899</v>
      </c>
      <c r="P122" s="262">
        <v>26.53935541995175</v>
      </c>
      <c r="Q122" s="262">
        <v>27.339600403257609</v>
      </c>
      <c r="R122" s="262">
        <v>30.942060701918649</v>
      </c>
      <c r="S122" s="262">
        <v>36.126956627615513</v>
      </c>
      <c r="T122" s="262">
        <v>32.316835064369421</v>
      </c>
      <c r="U122" s="262">
        <v>30.93711636378891</v>
      </c>
      <c r="V122" s="262">
        <v>34.564821150837773</v>
      </c>
      <c r="W122" s="262">
        <v>33.819196147645258</v>
      </c>
      <c r="X122" s="262">
        <v>30.976180164875341</v>
      </c>
      <c r="Y122" s="262">
        <v>33.920572922018287</v>
      </c>
      <c r="DA122" s="72" t="s">
        <v>1099</v>
      </c>
    </row>
    <row r="123" spans="1:105" ht="12" customHeight="1" x14ac:dyDescent="0.25">
      <c r="A123" s="64" t="s">
        <v>28</v>
      </c>
      <c r="B123" s="229">
        <v>1.5769026787705229</v>
      </c>
      <c r="C123" s="229">
        <v>1.7330812236961171</v>
      </c>
      <c r="D123" s="229">
        <v>1.6189819671873991</v>
      </c>
      <c r="E123" s="229">
        <v>1.584105061459808</v>
      </c>
      <c r="F123" s="229">
        <v>1.2281507356396639</v>
      </c>
      <c r="G123" s="229">
        <v>1.0923973974020491</v>
      </c>
      <c r="H123" s="229">
        <v>0.72537814119333932</v>
      </c>
      <c r="I123" s="229">
        <v>0.61782753337566287</v>
      </c>
      <c r="J123" s="229">
        <v>0.42379472977733268</v>
      </c>
      <c r="K123" s="229">
        <v>0.49890123993714652</v>
      </c>
      <c r="L123" s="229">
        <v>0.4665643861377044</v>
      </c>
      <c r="M123" s="229">
        <v>0.45445455522894102</v>
      </c>
      <c r="N123" s="229">
        <v>0.44579063187908352</v>
      </c>
      <c r="O123" s="229">
        <v>0.6167403796269586</v>
      </c>
      <c r="P123" s="229">
        <v>0.72907564367668887</v>
      </c>
      <c r="Q123" s="229">
        <v>0.78713787363177956</v>
      </c>
      <c r="R123" s="229">
        <v>0.74035396804578502</v>
      </c>
      <c r="S123" s="229">
        <v>1.225801214116905</v>
      </c>
      <c r="T123" s="229">
        <v>0.97814474872213997</v>
      </c>
      <c r="U123" s="229">
        <v>0.13231053908754689</v>
      </c>
      <c r="V123" s="229">
        <v>0.38297868344153729</v>
      </c>
      <c r="W123" s="229">
        <v>0.36394582639367368</v>
      </c>
      <c r="X123" s="229">
        <v>0.41187338883421643</v>
      </c>
      <c r="Y123" s="229">
        <v>0.1489560308773174</v>
      </c>
      <c r="DA123" s="73" t="s">
        <v>1100</v>
      </c>
    </row>
    <row r="124" spans="1:105" ht="12" customHeight="1" x14ac:dyDescent="0.25">
      <c r="A124" s="64" t="s">
        <v>30</v>
      </c>
      <c r="B124" s="229">
        <v>0.1044654101649915</v>
      </c>
      <c r="C124" s="229">
        <v>3.277299112494908E-2</v>
      </c>
      <c r="D124" s="229">
        <v>9.0359363420362188E-2</v>
      </c>
      <c r="E124" s="229">
        <v>9.3366611364773699E-2</v>
      </c>
      <c r="F124" s="229">
        <v>9.708003179744025E-2</v>
      </c>
      <c r="G124" s="229">
        <v>8.6249176474856068E-2</v>
      </c>
      <c r="H124" s="229">
        <v>8.8871138507179981E-2</v>
      </c>
      <c r="I124" s="229">
        <v>0.12837156709376779</v>
      </c>
      <c r="J124" s="229">
        <v>0.10603780685264889</v>
      </c>
      <c r="K124" s="229">
        <v>0.12890219604920569</v>
      </c>
      <c r="L124" s="229">
        <v>0.2121392912245034</v>
      </c>
      <c r="M124" s="229">
        <v>0.12895382686098081</v>
      </c>
      <c r="N124" s="229">
        <v>0.15036238446531899</v>
      </c>
      <c r="O124" s="229">
        <v>4.4781421474086411E-2</v>
      </c>
      <c r="P124" s="229">
        <v>5.5174744302344633E-2</v>
      </c>
      <c r="Q124" s="229">
        <v>5.9324801793274829E-3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3.4243512900790127E-2</v>
      </c>
      <c r="H125" s="229">
        <v>4.8970637106729248E-2</v>
      </c>
      <c r="I125" s="229">
        <v>4.7282554423461499E-2</v>
      </c>
      <c r="J125" s="229">
        <v>3.5084773454240513E-2</v>
      </c>
      <c r="K125" s="229">
        <v>1.9132652335038101E-2</v>
      </c>
      <c r="L125" s="229">
        <v>1.513408053655514E-2</v>
      </c>
      <c r="M125" s="229">
        <v>1.4819686903814281E-2</v>
      </c>
      <c r="N125" s="229">
        <v>1.5856740341697401E-2</v>
      </c>
      <c r="O125" s="229">
        <v>8.7212739415799979E-3</v>
      </c>
      <c r="P125" s="229">
        <v>8.1240470403806109E-3</v>
      </c>
      <c r="Q125" s="229">
        <v>9.2731615568442428E-3</v>
      </c>
      <c r="R125" s="229">
        <v>8.0504373570687952E-3</v>
      </c>
      <c r="S125" s="229">
        <v>1.052054716538642E-2</v>
      </c>
      <c r="T125" s="229">
        <v>9.4687782295251339E-3</v>
      </c>
      <c r="U125" s="229">
        <v>8.3631411558204062E-3</v>
      </c>
      <c r="V125" s="229">
        <v>7.6287323764425586E-3</v>
      </c>
      <c r="W125" s="229">
        <v>7.6039634228048372E-3</v>
      </c>
      <c r="X125" s="229">
        <v>8.2173407841642544E-3</v>
      </c>
      <c r="Y125" s="229">
        <v>1.345716358942326E-2</v>
      </c>
      <c r="DA125" s="73" t="s">
        <v>1102</v>
      </c>
    </row>
    <row r="126" spans="1:105" ht="12" customHeight="1" x14ac:dyDescent="0.25">
      <c r="A126" s="64" t="s">
        <v>159</v>
      </c>
      <c r="B126" s="229">
        <v>9.6228847033375198E-2</v>
      </c>
      <c r="C126" s="229">
        <v>0.2109842540872528</v>
      </c>
      <c r="D126" s="229">
        <v>0.11689180327862279</v>
      </c>
      <c r="E126" s="229">
        <v>8.2216482387394166E-2</v>
      </c>
      <c r="F126" s="229">
        <v>4.8857997520876141E-2</v>
      </c>
      <c r="G126" s="229">
        <v>5.8744214931436292E-2</v>
      </c>
      <c r="H126" s="229">
        <v>4.6382772952255277E-2</v>
      </c>
      <c r="I126" s="229">
        <v>5.3192010979494712E-2</v>
      </c>
      <c r="J126" s="229">
        <v>4.8527704415813631E-2</v>
      </c>
      <c r="K126" s="229">
        <v>5.7850806889177507E-2</v>
      </c>
      <c r="L126" s="229">
        <v>4.4810942662194327E-2</v>
      </c>
      <c r="M126" s="229">
        <v>4.1278159685264867E-2</v>
      </c>
      <c r="N126" s="229">
        <v>0.1042926866648034</v>
      </c>
      <c r="O126" s="229">
        <v>1.758798835513474E-2</v>
      </c>
      <c r="P126" s="229">
        <v>1.5258317271710471E-2</v>
      </c>
      <c r="Q126" s="229">
        <v>1.6645286851675961E-2</v>
      </c>
      <c r="R126" s="229">
        <v>1.507171444224783E-2</v>
      </c>
      <c r="S126" s="229">
        <v>1.7584773808619229E-2</v>
      </c>
      <c r="T126" s="229">
        <v>0.1221660239715525</v>
      </c>
      <c r="U126" s="229">
        <v>0.21302385991118189</v>
      </c>
      <c r="V126" s="229">
        <v>0.24446584272259361</v>
      </c>
      <c r="W126" s="229">
        <v>8.3132397842287792E-2</v>
      </c>
      <c r="X126" s="229">
        <v>0.25437951350919552</v>
      </c>
      <c r="Y126" s="229">
        <v>0.36243925981726421</v>
      </c>
      <c r="DA126" s="73" t="s">
        <v>1103</v>
      </c>
    </row>
    <row r="127" spans="1:105" ht="12" customHeight="1" x14ac:dyDescent="0.25">
      <c r="A127" s="64" t="s">
        <v>32</v>
      </c>
      <c r="B127" s="229">
        <v>0.35991906904424759</v>
      </c>
      <c r="C127" s="229">
        <v>0.30882926280791889</v>
      </c>
      <c r="D127" s="229">
        <v>0.26750645416720192</v>
      </c>
      <c r="E127" s="229">
        <v>0.3079915734468564</v>
      </c>
      <c r="F127" s="229">
        <v>0.37258869921801752</v>
      </c>
      <c r="G127" s="229">
        <v>0.45047362611725672</v>
      </c>
      <c r="H127" s="229">
        <v>0.38771946813403751</v>
      </c>
      <c r="I127" s="229">
        <v>0.54362902288954829</v>
      </c>
      <c r="J127" s="229">
        <v>0.45637344798484158</v>
      </c>
      <c r="K127" s="229">
        <v>1.018560714445768</v>
      </c>
      <c r="L127" s="229">
        <v>1.0558075328796579</v>
      </c>
      <c r="M127" s="229">
        <v>0.9443597534084639</v>
      </c>
      <c r="N127" s="229">
        <v>0.56704455560266043</v>
      </c>
      <c r="O127" s="229">
        <v>0.79176056756887192</v>
      </c>
      <c r="P127" s="229">
        <v>0.45300001794134742</v>
      </c>
      <c r="Q127" s="229">
        <v>0.5452780619155253</v>
      </c>
      <c r="R127" s="229">
        <v>0.59830878366399176</v>
      </c>
      <c r="S127" s="229">
        <v>0.64178925618083671</v>
      </c>
      <c r="T127" s="229">
        <v>0.29620792349083591</v>
      </c>
      <c r="U127" s="229">
        <v>0.1900303280688779</v>
      </c>
      <c r="V127" s="229">
        <v>0.4498545175843302</v>
      </c>
      <c r="W127" s="229">
        <v>0.28115504479863918</v>
      </c>
      <c r="X127" s="229">
        <v>0.21136885630676919</v>
      </c>
      <c r="Y127" s="229">
        <v>0.1207206041021921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0.2376293100131045</v>
      </c>
      <c r="H128" s="229">
        <v>0.34612021927213771</v>
      </c>
      <c r="I128" s="229">
        <v>0.36629842529456003</v>
      </c>
      <c r="J128" s="229">
        <v>0.51092939414860872</v>
      </c>
      <c r="K128" s="229">
        <v>0.60263314679977698</v>
      </c>
      <c r="L128" s="229">
        <v>0.76100167457155943</v>
      </c>
      <c r="M128" s="229">
        <v>0.74974766293096362</v>
      </c>
      <c r="N128" s="229">
        <v>0.79783649639918863</v>
      </c>
      <c r="O128" s="229">
        <v>0.36949354353437369</v>
      </c>
      <c r="P128" s="229">
        <v>0.22305085647802239</v>
      </c>
      <c r="Q128" s="229">
        <v>0.19757503138264809</v>
      </c>
      <c r="R128" s="229">
        <v>0.222391757357635</v>
      </c>
      <c r="S128" s="229">
        <v>0.22337626157420229</v>
      </c>
      <c r="T128" s="229">
        <v>0.15746564467589361</v>
      </c>
      <c r="U128" s="229">
        <v>0.1928490576064508</v>
      </c>
      <c r="V128" s="229">
        <v>0.1641550925771261</v>
      </c>
      <c r="W128" s="229">
        <v>0.14533373879658071</v>
      </c>
      <c r="X128" s="229">
        <v>0.16391269210146481</v>
      </c>
      <c r="Y128" s="229">
        <v>0.1700630293052974</v>
      </c>
      <c r="DA128" s="73" t="s">
        <v>1105</v>
      </c>
    </row>
    <row r="129" spans="1:105" ht="12" customHeight="1" x14ac:dyDescent="0.25">
      <c r="A129" s="64" t="s">
        <v>35</v>
      </c>
      <c r="B129" s="229">
        <v>10.46276644680111</v>
      </c>
      <c r="C129" s="229">
        <v>9.4483253026293532</v>
      </c>
      <c r="D129" s="229">
        <v>8.887793346362713</v>
      </c>
      <c r="E129" s="229">
        <v>8.3824939095996225</v>
      </c>
      <c r="F129" s="229">
        <v>6.9780447296770269</v>
      </c>
      <c r="G129" s="229">
        <v>12.528685728128959</v>
      </c>
      <c r="H129" s="229">
        <v>11.63271495888679</v>
      </c>
      <c r="I129" s="229">
        <v>13.54097428312194</v>
      </c>
      <c r="J129" s="229">
        <v>11.6171738477068</v>
      </c>
      <c r="K129" s="229">
        <v>14.533404528280361</v>
      </c>
      <c r="L129" s="229">
        <v>13.176820821362559</v>
      </c>
      <c r="M129" s="229">
        <v>13.56652891283443</v>
      </c>
      <c r="N129" s="229">
        <v>13.609365516264861</v>
      </c>
      <c r="O129" s="229">
        <v>14.39348326059849</v>
      </c>
      <c r="P129" s="229">
        <v>13.7058171711355</v>
      </c>
      <c r="Q129" s="229">
        <v>14.79872119981597</v>
      </c>
      <c r="R129" s="229">
        <v>17.026803262103972</v>
      </c>
      <c r="S129" s="229">
        <v>20.045085344319649</v>
      </c>
      <c r="T129" s="229">
        <v>17.571672037581301</v>
      </c>
      <c r="U129" s="229">
        <v>17.996810404651981</v>
      </c>
      <c r="V129" s="229">
        <v>19.746454663758371</v>
      </c>
      <c r="W129" s="229">
        <v>20.394669684908919</v>
      </c>
      <c r="X129" s="229">
        <v>15.910275338772511</v>
      </c>
      <c r="Y129" s="229">
        <v>17.147575303288281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5.8508316550286059</v>
      </c>
      <c r="C131" s="229">
        <v>4.2176884697637096</v>
      </c>
      <c r="D131" s="229">
        <v>5.4637517231145809</v>
      </c>
      <c r="E131" s="229">
        <v>8.3415789451552005</v>
      </c>
      <c r="F131" s="229">
        <v>8.4602920160576112</v>
      </c>
      <c r="G131" s="229">
        <v>7.2559504555122691</v>
      </c>
      <c r="H131" s="229">
        <v>6.7064337875140527</v>
      </c>
      <c r="I131" s="229">
        <v>7.9543200601548758</v>
      </c>
      <c r="J131" s="229">
        <v>6.4878847609619923</v>
      </c>
      <c r="K131" s="229">
        <v>6.8034980515346613</v>
      </c>
      <c r="L131" s="229">
        <v>8.7911093119496737</v>
      </c>
      <c r="M131" s="229">
        <v>8.2192698879513753</v>
      </c>
      <c r="N131" s="229">
        <v>8.8952868533650644</v>
      </c>
      <c r="O131" s="229">
        <v>7.5325546917154469</v>
      </c>
      <c r="P131" s="229">
        <v>6.4150396830923411</v>
      </c>
      <c r="Q131" s="229">
        <v>6.5590450540322802</v>
      </c>
      <c r="R131" s="229">
        <v>7.7339663954402758</v>
      </c>
      <c r="S131" s="229">
        <v>8.6704294846240142</v>
      </c>
      <c r="T131" s="229">
        <v>8.3702626082754144</v>
      </c>
      <c r="U131" s="229">
        <v>7.603855448869191</v>
      </c>
      <c r="V131" s="229">
        <v>8.8845878818907202</v>
      </c>
      <c r="W131" s="229">
        <v>8.2315960605624188</v>
      </c>
      <c r="X131" s="229">
        <v>9.2138882217269593</v>
      </c>
      <c r="Y131" s="229">
        <v>9.7609833129037238</v>
      </c>
      <c r="DA131" s="73" t="s">
        <v>1108</v>
      </c>
    </row>
    <row r="132" spans="1:105" ht="12" customHeight="1" x14ac:dyDescent="0.25">
      <c r="A132" s="64" t="s">
        <v>39</v>
      </c>
      <c r="B132" s="229">
        <v>2.1675472680557291</v>
      </c>
      <c r="C132" s="229">
        <v>1.8871631231946471</v>
      </c>
      <c r="D132" s="229">
        <v>2.0955097239676679</v>
      </c>
      <c r="E132" s="229">
        <v>2.4010688531338489</v>
      </c>
      <c r="F132" s="229">
        <v>1.6716047323447649</v>
      </c>
      <c r="G132" s="229">
        <v>2.2865900092664631</v>
      </c>
      <c r="H132" s="229">
        <v>3.1557132817079672</v>
      </c>
      <c r="I132" s="229">
        <v>3.174178058475579</v>
      </c>
      <c r="J132" s="229">
        <v>2.4027498905229709</v>
      </c>
      <c r="K132" s="229">
        <v>3.8938058009477872</v>
      </c>
      <c r="L132" s="229">
        <v>4.3846409255173118</v>
      </c>
      <c r="M132" s="229">
        <v>4.5663794746373014</v>
      </c>
      <c r="N132" s="229">
        <v>5.0406975928246673</v>
      </c>
      <c r="O132" s="229">
        <v>5.7168534437789589</v>
      </c>
      <c r="P132" s="229">
        <v>4.9348149390134157</v>
      </c>
      <c r="Q132" s="229">
        <v>4.4199922538915644</v>
      </c>
      <c r="R132" s="229">
        <v>4.5971143835076784</v>
      </c>
      <c r="S132" s="229">
        <v>5.2923697458258969</v>
      </c>
      <c r="T132" s="229">
        <v>4.811447299422758</v>
      </c>
      <c r="U132" s="229">
        <v>4.5998735844378684</v>
      </c>
      <c r="V132" s="229">
        <v>4.6846957364866473</v>
      </c>
      <c r="W132" s="229">
        <v>4.311759430919941</v>
      </c>
      <c r="X132" s="229">
        <v>4.8022648128400718</v>
      </c>
      <c r="Y132" s="229">
        <v>6.1963782181347993</v>
      </c>
      <c r="DA132" s="73" t="s">
        <v>1109</v>
      </c>
    </row>
    <row r="133" spans="1:105" ht="12" customHeight="1" x14ac:dyDescent="0.25">
      <c r="A133" s="60" t="s">
        <v>1064</v>
      </c>
      <c r="B133" s="262">
        <v>2.4380735514623511E-2</v>
      </c>
      <c r="C133" s="262">
        <v>2.337565249432378E-2</v>
      </c>
      <c r="D133" s="262">
        <v>2.4028948429182889E-2</v>
      </c>
      <c r="E133" s="262">
        <v>2.4345755416466639E-2</v>
      </c>
      <c r="F133" s="262">
        <v>2.3175941565663782E-2</v>
      </c>
      <c r="G133" s="262">
        <v>3.0502995972597501E-2</v>
      </c>
      <c r="H133" s="262">
        <v>3.1951222734638803E-2</v>
      </c>
      <c r="I133" s="262">
        <v>3.8155961204539297E-2</v>
      </c>
      <c r="J133" s="262">
        <v>3.1072952101234098E-2</v>
      </c>
      <c r="K133" s="262">
        <v>3.6878343113962909E-2</v>
      </c>
      <c r="L133" s="262">
        <v>3.7659776370108082E-2</v>
      </c>
      <c r="M133" s="262">
        <v>3.8126129299081858E-2</v>
      </c>
      <c r="N133" s="262">
        <v>3.9051326936534562E-2</v>
      </c>
      <c r="O133" s="262">
        <v>4.0613407333604523E-2</v>
      </c>
      <c r="P133" s="262">
        <v>3.8667950983694813E-2</v>
      </c>
      <c r="Q133" s="262">
        <v>4.1496374114475112E-2</v>
      </c>
      <c r="R133" s="262">
        <v>3.98208848521098E-2</v>
      </c>
      <c r="S133" s="262">
        <v>4.5131892621834542E-2</v>
      </c>
      <c r="T133" s="262">
        <v>4.2258852820979742E-2</v>
      </c>
      <c r="U133" s="262">
        <v>4.2156966147724233E-2</v>
      </c>
      <c r="V133" s="262">
        <v>4.4976282943544908E-2</v>
      </c>
      <c r="W133" s="262">
        <v>4.9732589555843539E-2</v>
      </c>
      <c r="X133" s="262">
        <v>4.6098386165785668E-2</v>
      </c>
      <c r="Y133" s="262">
        <v>4.8410933536005313E-2</v>
      </c>
      <c r="DA133" s="72" t="s">
        <v>1110</v>
      </c>
    </row>
    <row r="134" spans="1:105" ht="12" customHeight="1" x14ac:dyDescent="0.25">
      <c r="A134" s="57" t="s">
        <v>1010</v>
      </c>
      <c r="B134" s="261">
        <v>11.0082252625322</v>
      </c>
      <c r="C134" s="261">
        <v>9.7273899632184584</v>
      </c>
      <c r="D134" s="261">
        <v>9.8632560805804026</v>
      </c>
      <c r="E134" s="261">
        <v>10.75892259905638</v>
      </c>
      <c r="F134" s="261">
        <v>9.4570489607941592</v>
      </c>
      <c r="G134" s="261">
        <v>12.775860338938431</v>
      </c>
      <c r="H134" s="261">
        <v>12.1889875081095</v>
      </c>
      <c r="I134" s="261">
        <v>13.986758787905201</v>
      </c>
      <c r="J134" s="261">
        <v>11.712675176029469</v>
      </c>
      <c r="K134" s="261">
        <v>14.65872165464075</v>
      </c>
      <c r="L134" s="261">
        <v>14.892705304056189</v>
      </c>
      <c r="M134" s="261">
        <v>14.878570035357519</v>
      </c>
      <c r="N134" s="261">
        <v>15.18714879318979</v>
      </c>
      <c r="O134" s="261">
        <v>15.41442429453733</v>
      </c>
      <c r="P134" s="261">
        <v>14.066161302320211</v>
      </c>
      <c r="Q134" s="261">
        <v>14.687284965647679</v>
      </c>
      <c r="R134" s="261">
        <v>16.457385889345741</v>
      </c>
      <c r="S134" s="261">
        <v>19.28335988111985</v>
      </c>
      <c r="T134" s="261">
        <v>17.15992670571061</v>
      </c>
      <c r="U134" s="261">
        <v>16.53627037262369</v>
      </c>
      <c r="V134" s="261">
        <v>18.450417733662821</v>
      </c>
      <c r="W134" s="261">
        <v>18.330482524837361</v>
      </c>
      <c r="X134" s="261">
        <v>16.310982456001479</v>
      </c>
      <c r="Y134" s="261">
        <v>17.67803191801508</v>
      </c>
      <c r="DA134" s="70" t="s">
        <v>1111</v>
      </c>
    </row>
    <row r="135" spans="1:105" ht="12" customHeight="1" x14ac:dyDescent="0.25">
      <c r="A135" s="60" t="s">
        <v>1012</v>
      </c>
      <c r="B135" s="262">
        <v>10.6499057087756</v>
      </c>
      <c r="C135" s="262">
        <v>9.3323914382870647</v>
      </c>
      <c r="D135" s="262">
        <v>9.4254659522189801</v>
      </c>
      <c r="E135" s="262">
        <v>10.350752711439601</v>
      </c>
      <c r="F135" s="262">
        <v>8.9855109169735226</v>
      </c>
      <c r="G135" s="262">
        <v>12.24461655344469</v>
      </c>
      <c r="H135" s="262">
        <v>11.49058330856076</v>
      </c>
      <c r="I135" s="262">
        <v>13.075348853870921</v>
      </c>
      <c r="J135" s="262">
        <v>11.028680381671499</v>
      </c>
      <c r="K135" s="262">
        <v>13.93437150020438</v>
      </c>
      <c r="L135" s="262">
        <v>14.107702982053221</v>
      </c>
      <c r="M135" s="262">
        <v>14.06923709092462</v>
      </c>
      <c r="N135" s="262">
        <v>14.332551969127239</v>
      </c>
      <c r="O135" s="262">
        <v>14.50382061993824</v>
      </c>
      <c r="P135" s="262">
        <v>13.13226697039646</v>
      </c>
      <c r="Q135" s="262">
        <v>13.64831295228668</v>
      </c>
      <c r="R135" s="262">
        <v>15.6340280281439</v>
      </c>
      <c r="S135" s="262">
        <v>18.429215526914</v>
      </c>
      <c r="T135" s="262">
        <v>16.258644395491569</v>
      </c>
      <c r="U135" s="262">
        <v>15.58308859909849</v>
      </c>
      <c r="V135" s="262">
        <v>17.522792658761759</v>
      </c>
      <c r="W135" s="262">
        <v>17.227399490827189</v>
      </c>
      <c r="X135" s="262">
        <v>15.110527212486909</v>
      </c>
      <c r="Y135" s="262">
        <v>16.467798690194041</v>
      </c>
      <c r="DA135" s="72" t="s">
        <v>1112</v>
      </c>
    </row>
    <row r="136" spans="1:105" ht="12" customHeight="1" x14ac:dyDescent="0.25">
      <c r="A136" s="59" t="s">
        <v>28</v>
      </c>
      <c r="B136" s="230">
        <v>1.3439589252024779</v>
      </c>
      <c r="C136" s="230">
        <v>1.382231281365258</v>
      </c>
      <c r="D136" s="230">
        <v>1.4011033163238751</v>
      </c>
      <c r="E136" s="230">
        <v>1.58317903553989</v>
      </c>
      <c r="F136" s="230">
        <v>1.279093596546427</v>
      </c>
      <c r="G136" s="230">
        <v>0.94432879748065202</v>
      </c>
      <c r="H136" s="230">
        <v>0.64908575869929597</v>
      </c>
      <c r="I136" s="230">
        <v>0.54572466076823634</v>
      </c>
      <c r="J136" s="230">
        <v>0.37150572485661371</v>
      </c>
      <c r="K136" s="230">
        <v>0.43104786095146441</v>
      </c>
      <c r="L136" s="230">
        <v>0.44597129500868182</v>
      </c>
      <c r="M136" s="230">
        <v>0.42564683745033233</v>
      </c>
      <c r="N136" s="230">
        <v>0.43339883682647568</v>
      </c>
      <c r="O136" s="230">
        <v>0.56513305443095119</v>
      </c>
      <c r="P136" s="230">
        <v>0.64209236754345878</v>
      </c>
      <c r="Q136" s="230">
        <v>0.66491719238215796</v>
      </c>
      <c r="R136" s="230">
        <v>0.62945097159880092</v>
      </c>
      <c r="S136" s="230">
        <v>1.02961488146235</v>
      </c>
      <c r="T136" s="230">
        <v>0.83800152630721436</v>
      </c>
      <c r="U136" s="230">
        <v>0.1112053395025821</v>
      </c>
      <c r="V136" s="230">
        <v>0.32215125818165408</v>
      </c>
      <c r="W136" s="230">
        <v>0.29671981693681571</v>
      </c>
      <c r="X136" s="230">
        <v>0.37053951215773351</v>
      </c>
      <c r="Y136" s="230">
        <v>0.1378608147539295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2.9601988649937159E-2</v>
      </c>
      <c r="H137" s="295">
        <v>4.3820100627952482E-2</v>
      </c>
      <c r="I137" s="295">
        <v>4.1764496690551073E-2</v>
      </c>
      <c r="J137" s="295">
        <v>3.0755913836861631E-2</v>
      </c>
      <c r="K137" s="295">
        <v>1.6530503841572359E-2</v>
      </c>
      <c r="L137" s="295">
        <v>1.4466096633576189E-2</v>
      </c>
      <c r="M137" s="295">
        <v>1.3880272053681791E-2</v>
      </c>
      <c r="N137" s="295">
        <v>1.5415965093261871E-2</v>
      </c>
      <c r="O137" s="295">
        <v>7.9914990876960596E-3</v>
      </c>
      <c r="P137" s="295">
        <v>7.1547975075486672E-3</v>
      </c>
      <c r="Q137" s="295">
        <v>7.8332967494426711E-3</v>
      </c>
      <c r="R137" s="295">
        <v>6.8445038926148666E-3</v>
      </c>
      <c r="S137" s="295">
        <v>8.836760641008249E-3</v>
      </c>
      <c r="T137" s="295">
        <v>8.1121435441664103E-3</v>
      </c>
      <c r="U137" s="295">
        <v>7.0291146718527743E-3</v>
      </c>
      <c r="V137" s="295">
        <v>6.4170823068204859E-3</v>
      </c>
      <c r="W137" s="295">
        <v>6.1994024142712706E-3</v>
      </c>
      <c r="X137" s="295">
        <v>7.3926831107402648E-3</v>
      </c>
      <c r="Y137" s="295">
        <v>1.245478632713295E-2</v>
      </c>
      <c r="DA137" s="122" t="s">
        <v>1114</v>
      </c>
    </row>
    <row r="138" spans="1:105" ht="12" customHeight="1" x14ac:dyDescent="0.25">
      <c r="A138" s="59" t="s">
        <v>159</v>
      </c>
      <c r="B138" s="295">
        <v>8.2013696579729609E-2</v>
      </c>
      <c r="C138" s="295">
        <v>0.1682719954999938</v>
      </c>
      <c r="D138" s="295">
        <v>0.1011607890292202</v>
      </c>
      <c r="E138" s="295">
        <v>8.216842080638706E-2</v>
      </c>
      <c r="F138" s="295">
        <v>5.0884594175229461E-2</v>
      </c>
      <c r="G138" s="295">
        <v>5.0781752114273333E-2</v>
      </c>
      <c r="H138" s="295">
        <v>4.1504417713446609E-2</v>
      </c>
      <c r="I138" s="295">
        <v>4.6984296715884291E-2</v>
      </c>
      <c r="J138" s="295">
        <v>4.2540217557912173E-2</v>
      </c>
      <c r="K138" s="295">
        <v>4.9982771273604759E-2</v>
      </c>
      <c r="L138" s="295">
        <v>4.2833089544302018E-2</v>
      </c>
      <c r="M138" s="295">
        <v>3.8661551355672043E-2</v>
      </c>
      <c r="N138" s="295">
        <v>0.1013936270924016</v>
      </c>
      <c r="O138" s="295">
        <v>1.6116268544708112E-2</v>
      </c>
      <c r="P138" s="295">
        <v>1.3437904758846181E-2</v>
      </c>
      <c r="Q138" s="295">
        <v>1.406073544491836E-2</v>
      </c>
      <c r="R138" s="295">
        <v>1.2814012903008961E-2</v>
      </c>
      <c r="S138" s="295">
        <v>1.4770375972867161E-2</v>
      </c>
      <c r="T138" s="295">
        <v>0.1046627451456332</v>
      </c>
      <c r="U138" s="295">
        <v>0.17904386775945899</v>
      </c>
      <c r="V138" s="295">
        <v>0.20563802169826009</v>
      </c>
      <c r="W138" s="295">
        <v>6.77766526785233E-2</v>
      </c>
      <c r="X138" s="295">
        <v>0.22885105810164069</v>
      </c>
      <c r="Y138" s="295">
        <v>0.33544242124961099</v>
      </c>
      <c r="DA138" s="122" t="s">
        <v>1115</v>
      </c>
    </row>
    <row r="139" spans="1:105" ht="12" customHeight="1" x14ac:dyDescent="0.25">
      <c r="A139" s="59" t="s">
        <v>32</v>
      </c>
      <c r="B139" s="295">
        <v>0.30675098197545492</v>
      </c>
      <c r="C139" s="295">
        <v>0.24630897953166381</v>
      </c>
      <c r="D139" s="295">
        <v>0.2315060869534212</v>
      </c>
      <c r="E139" s="295">
        <v>0.3078115297192861</v>
      </c>
      <c r="F139" s="295">
        <v>0.38804342617367021</v>
      </c>
      <c r="G139" s="295">
        <v>0.38941434560329191</v>
      </c>
      <c r="H139" s="295">
        <v>0.34694067941205309</v>
      </c>
      <c r="I139" s="295">
        <v>0.48018540462129039</v>
      </c>
      <c r="J139" s="295">
        <v>0.40006478770512799</v>
      </c>
      <c r="K139" s="295">
        <v>0.88003071963973656</v>
      </c>
      <c r="L139" s="295">
        <v>1.0092065890757691</v>
      </c>
      <c r="M139" s="295">
        <v>0.88449711380094043</v>
      </c>
      <c r="N139" s="295">
        <v>0.55128222365524704</v>
      </c>
      <c r="O139" s="295">
        <v>0.72550798149267359</v>
      </c>
      <c r="P139" s="295">
        <v>0.39895428758305279</v>
      </c>
      <c r="Q139" s="295">
        <v>0.46061150167202131</v>
      </c>
      <c r="R139" s="295">
        <v>0.50868376674940208</v>
      </c>
      <c r="S139" s="295">
        <v>0.53907253583730064</v>
      </c>
      <c r="T139" s="295">
        <v>0.25376887450849389</v>
      </c>
      <c r="U139" s="295">
        <v>0.1597180942230445</v>
      </c>
      <c r="V139" s="295">
        <v>0.37840539200823609</v>
      </c>
      <c r="W139" s="295">
        <v>0.22922167908933749</v>
      </c>
      <c r="X139" s="295">
        <v>0.190156769105501</v>
      </c>
      <c r="Y139" s="295">
        <v>0.1117285466126707</v>
      </c>
      <c r="DA139" s="122" t="s">
        <v>1116</v>
      </c>
    </row>
    <row r="140" spans="1:105" ht="12" customHeight="1" x14ac:dyDescent="0.25">
      <c r="A140" s="59" t="s">
        <v>35</v>
      </c>
      <c r="B140" s="295">
        <v>8.9171821050179396</v>
      </c>
      <c r="C140" s="295">
        <v>7.5355791818901494</v>
      </c>
      <c r="D140" s="295">
        <v>7.6916957599124647</v>
      </c>
      <c r="E140" s="295">
        <v>8.377593725374032</v>
      </c>
      <c r="F140" s="295">
        <v>7.2674893000781964</v>
      </c>
      <c r="G140" s="295">
        <v>10.83048966959654</v>
      </c>
      <c r="H140" s="295">
        <v>10.40923235210801</v>
      </c>
      <c r="I140" s="295">
        <v>11.96068999507496</v>
      </c>
      <c r="J140" s="295">
        <v>10.18381373771498</v>
      </c>
      <c r="K140" s="295">
        <v>12.556779644498</v>
      </c>
      <c r="L140" s="295">
        <v>12.595225911790889</v>
      </c>
      <c r="M140" s="295">
        <v>12.706551316263999</v>
      </c>
      <c r="N140" s="295">
        <v>13.231061316459851</v>
      </c>
      <c r="O140" s="295">
        <v>13.18907181638221</v>
      </c>
      <c r="P140" s="295">
        <v>12.070627613003561</v>
      </c>
      <c r="Q140" s="295">
        <v>12.500890226038139</v>
      </c>
      <c r="R140" s="295">
        <v>14.476234773000071</v>
      </c>
      <c r="S140" s="295">
        <v>16.836920973000471</v>
      </c>
      <c r="T140" s="295">
        <v>15.05409910598606</v>
      </c>
      <c r="U140" s="295">
        <v>15.12609218294155</v>
      </c>
      <c r="V140" s="295">
        <v>16.610180904566789</v>
      </c>
      <c r="W140" s="295">
        <v>16.62748193970824</v>
      </c>
      <c r="X140" s="295">
        <v>14.313587190011299</v>
      </c>
      <c r="Y140" s="295">
        <v>15.8703121212507</v>
      </c>
      <c r="DA140" s="122" t="s">
        <v>1117</v>
      </c>
    </row>
    <row r="141" spans="1:105" ht="12" customHeight="1" x14ac:dyDescent="0.25">
      <c r="A141" s="60" t="s">
        <v>1019</v>
      </c>
      <c r="B141" s="262">
        <v>0.35831955375659352</v>
      </c>
      <c r="C141" s="262">
        <v>0.39499852493139292</v>
      </c>
      <c r="D141" s="262">
        <v>0.437790128361423</v>
      </c>
      <c r="E141" s="262">
        <v>0.40816988761678819</v>
      </c>
      <c r="F141" s="262">
        <v>0.47153804382063741</v>
      </c>
      <c r="G141" s="262">
        <v>0.53124378549373619</v>
      </c>
      <c r="H141" s="262">
        <v>0.69840419954874122</v>
      </c>
      <c r="I141" s="262">
        <v>0.91140993403427817</v>
      </c>
      <c r="J141" s="262">
        <v>0.68399479435797583</v>
      </c>
      <c r="K141" s="262">
        <v>0.72435015443636508</v>
      </c>
      <c r="L141" s="262">
        <v>0.78500232200297015</v>
      </c>
      <c r="M141" s="262">
        <v>0.80933294443290338</v>
      </c>
      <c r="N141" s="262">
        <v>0.85459682406254711</v>
      </c>
      <c r="O141" s="262">
        <v>0.91060367459908931</v>
      </c>
      <c r="P141" s="262">
        <v>0.93389433192374638</v>
      </c>
      <c r="Q141" s="262">
        <v>1.038972013361009</v>
      </c>
      <c r="R141" s="262">
        <v>0.8233578612018454</v>
      </c>
      <c r="S141" s="262">
        <v>0.85414435420584789</v>
      </c>
      <c r="T141" s="262">
        <v>0.90128231021903715</v>
      </c>
      <c r="U141" s="262">
        <v>0.95318177352520694</v>
      </c>
      <c r="V141" s="262">
        <v>0.92762507490105428</v>
      </c>
      <c r="W141" s="262">
        <v>1.1030830340101681</v>
      </c>
      <c r="X141" s="262">
        <v>1.2004552435145679</v>
      </c>
      <c r="Y141" s="262">
        <v>1.2102332278210339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8.3541240196172044</v>
      </c>
      <c r="C142" s="261">
        <f t="shared" si="5"/>
        <v>7.4336792603808108</v>
      </c>
      <c r="D142" s="261">
        <f t="shared" si="5"/>
        <v>7.5999999031380803</v>
      </c>
      <c r="E142" s="261">
        <f t="shared" si="5"/>
        <v>8.2557951159447232</v>
      </c>
      <c r="F142" s="261">
        <f t="shared" si="5"/>
        <v>7.3882678398143415</v>
      </c>
      <c r="G142" s="261">
        <f t="shared" si="5"/>
        <v>9.8530714743208083</v>
      </c>
      <c r="H142" s="261">
        <f t="shared" si="5"/>
        <v>9.6124478747745901</v>
      </c>
      <c r="I142" s="261">
        <f t="shared" si="5"/>
        <v>11.132268392565363</v>
      </c>
      <c r="J142" s="261">
        <f t="shared" si="5"/>
        <v>9.2587164305379428</v>
      </c>
      <c r="K142" s="261">
        <f t="shared" si="5"/>
        <v>11.426302251283923</v>
      </c>
      <c r="L142" s="261">
        <f t="shared" si="5"/>
        <v>11.701952733908152</v>
      </c>
      <c r="M142" s="261">
        <f t="shared" si="5"/>
        <v>11.713517542510759</v>
      </c>
      <c r="N142" s="261">
        <f t="shared" si="5"/>
        <v>12.00953257521839</v>
      </c>
      <c r="O142" s="261">
        <f t="shared" si="5"/>
        <v>12.194712940177819</v>
      </c>
      <c r="P142" s="261">
        <f t="shared" si="5"/>
        <v>11.217624120778931</v>
      </c>
      <c r="Q142" s="261">
        <f t="shared" si="5"/>
        <v>11.764840993402544</v>
      </c>
      <c r="R142" s="261">
        <f t="shared" si="5"/>
        <v>12.690317961528354</v>
      </c>
      <c r="S142" s="261">
        <f t="shared" si="5"/>
        <v>14.760777053142593</v>
      </c>
      <c r="T142" s="261">
        <f t="shared" si="5"/>
        <v>13.289015839972638</v>
      </c>
      <c r="U142" s="261">
        <f t="shared" si="5"/>
        <v>12.916304246014414</v>
      </c>
      <c r="V142" s="261">
        <f t="shared" si="5"/>
        <v>14.262855186222136</v>
      </c>
      <c r="W142" s="261">
        <f t="shared" si="5"/>
        <v>14.52131452020517</v>
      </c>
      <c r="X142" s="261">
        <f t="shared" si="5"/>
        <v>13.143168185727099</v>
      </c>
      <c r="Y142" s="261">
        <f t="shared" si="5"/>
        <v>14.161135936997422</v>
      </c>
      <c r="DA142" s="70"/>
    </row>
    <row r="143" spans="1:105" ht="12" customHeight="1" x14ac:dyDescent="0.25">
      <c r="A143" s="60" t="s">
        <v>1022</v>
      </c>
      <c r="B143" s="262">
        <v>4.3052611814681274</v>
      </c>
      <c r="C143" s="262">
        <v>3.5608921376101779</v>
      </c>
      <c r="D143" s="262">
        <v>3.5144700252744459</v>
      </c>
      <c r="E143" s="262">
        <v>3.9485481393954909</v>
      </c>
      <c r="F143" s="262">
        <v>3.1947208029447132</v>
      </c>
      <c r="G143" s="262">
        <v>4.7973113928060176</v>
      </c>
      <c r="H143" s="262">
        <v>4.1953449379826671</v>
      </c>
      <c r="I143" s="262">
        <v>4.6312368786368232</v>
      </c>
      <c r="J143" s="262">
        <v>4.0526014484950554</v>
      </c>
      <c r="K143" s="262">
        <v>5.2808367832586098</v>
      </c>
      <c r="L143" s="262">
        <v>5.2060934745953897</v>
      </c>
      <c r="M143" s="262">
        <v>5.1848952543511793</v>
      </c>
      <c r="N143" s="262">
        <v>5.2722366673816294</v>
      </c>
      <c r="O143" s="262">
        <v>5.2518799150333981</v>
      </c>
      <c r="P143" s="262">
        <v>4.6416612393714454</v>
      </c>
      <c r="Q143" s="262">
        <v>4.7457842309881562</v>
      </c>
      <c r="R143" s="262">
        <v>5.8711266583928117</v>
      </c>
      <c r="S143" s="262">
        <v>7.0972785757068033</v>
      </c>
      <c r="T143" s="262">
        <v>6.0389876640609481</v>
      </c>
      <c r="U143" s="262">
        <v>5.7889882344397794</v>
      </c>
      <c r="V143" s="262">
        <v>6.657515069256303</v>
      </c>
      <c r="W143" s="262">
        <v>6.44329517292788</v>
      </c>
      <c r="X143" s="262">
        <v>5.2534535777278037</v>
      </c>
      <c r="Y143" s="262">
        <v>5.8699618924997017</v>
      </c>
      <c r="DA143" s="72" t="s">
        <v>1119</v>
      </c>
    </row>
    <row r="144" spans="1:105" ht="12" customHeight="1" x14ac:dyDescent="0.25">
      <c r="A144" s="60" t="s">
        <v>1024</v>
      </c>
      <c r="B144" s="262">
        <v>2.3188776845643511</v>
      </c>
      <c r="C144" s="262">
        <v>2.0062456030741842</v>
      </c>
      <c r="D144" s="262">
        <v>2.0851903798999438</v>
      </c>
      <c r="E144" s="262">
        <v>2.3834505940329871</v>
      </c>
      <c r="F144" s="262">
        <v>2.120709588099754</v>
      </c>
      <c r="G144" s="262">
        <v>2.7026422241931671</v>
      </c>
      <c r="H144" s="262">
        <v>2.602249329792484</v>
      </c>
      <c r="I144" s="262">
        <v>2.972008272130986</v>
      </c>
      <c r="J144" s="262">
        <v>2.484189418820463</v>
      </c>
      <c r="K144" s="262">
        <v>3.0991629543209429</v>
      </c>
      <c r="L144" s="262">
        <v>3.2511413838706988</v>
      </c>
      <c r="M144" s="262">
        <v>3.2261474951690672</v>
      </c>
      <c r="N144" s="262">
        <v>3.331947989113647</v>
      </c>
      <c r="O144" s="262">
        <v>3.3168150492301902</v>
      </c>
      <c r="P144" s="262">
        <v>2.9847485211125062</v>
      </c>
      <c r="Q144" s="262">
        <v>3.0747480705610268</v>
      </c>
      <c r="R144" s="262">
        <v>3.4798987563501642</v>
      </c>
      <c r="S144" s="262">
        <v>4.063018059794576</v>
      </c>
      <c r="T144" s="262">
        <v>3.6345127505583079</v>
      </c>
      <c r="U144" s="262">
        <v>3.4793426913784611</v>
      </c>
      <c r="V144" s="262">
        <v>3.8873324984721438</v>
      </c>
      <c r="W144" s="262">
        <v>3.8034757849096801</v>
      </c>
      <c r="X144" s="262">
        <v>3.4837360016407768</v>
      </c>
      <c r="Y144" s="262">
        <v>3.814877123510299</v>
      </c>
      <c r="DA144" s="72" t="s">
        <v>1120</v>
      </c>
    </row>
    <row r="145" spans="1:105" ht="12" customHeight="1" x14ac:dyDescent="0.25">
      <c r="A145" s="64" t="s">
        <v>28</v>
      </c>
      <c r="B145" s="229">
        <v>0.1773463546465901</v>
      </c>
      <c r="C145" s="229">
        <v>0.19491097419442291</v>
      </c>
      <c r="D145" s="229">
        <v>0.18207880168173229</v>
      </c>
      <c r="E145" s="229">
        <v>0.17815637059234921</v>
      </c>
      <c r="F145" s="229">
        <v>0.13812396849502639</v>
      </c>
      <c r="G145" s="229">
        <v>0.1228564697510217</v>
      </c>
      <c r="H145" s="229">
        <v>8.1579650293484546E-2</v>
      </c>
      <c r="I145" s="229">
        <v>6.948397153456369E-2</v>
      </c>
      <c r="J145" s="229">
        <v>4.7662072908041517E-2</v>
      </c>
      <c r="K145" s="229">
        <v>5.6108926329240139E-2</v>
      </c>
      <c r="L145" s="229">
        <v>5.2472162171706908E-2</v>
      </c>
      <c r="M145" s="229">
        <v>5.1110230077882159E-2</v>
      </c>
      <c r="N145" s="229">
        <v>5.0135841966478432E-2</v>
      </c>
      <c r="O145" s="229">
        <v>6.9361704791746442E-2</v>
      </c>
      <c r="P145" s="229">
        <v>8.1995489898266022E-2</v>
      </c>
      <c r="Q145" s="229">
        <v>8.8525458401595467E-2</v>
      </c>
      <c r="R145" s="229">
        <v>8.3263906611807575E-2</v>
      </c>
      <c r="S145" s="229">
        <v>0.13785972956459991</v>
      </c>
      <c r="T145" s="229">
        <v>0.11000704598829621</v>
      </c>
      <c r="U145" s="229">
        <v>1.4880304348773519E-2</v>
      </c>
      <c r="V145" s="229">
        <v>4.3071696389445351E-2</v>
      </c>
      <c r="W145" s="229">
        <v>4.093116618337074E-2</v>
      </c>
      <c r="X145" s="229">
        <v>4.6321339337591097E-2</v>
      </c>
      <c r="Y145" s="229">
        <v>1.675233952885017E-2</v>
      </c>
      <c r="DA145" s="73" t="s">
        <v>1121</v>
      </c>
    </row>
    <row r="146" spans="1:105" ht="12" customHeight="1" x14ac:dyDescent="0.25">
      <c r="A146" s="64" t="s">
        <v>30</v>
      </c>
      <c r="B146" s="229">
        <v>1.1748702014931471E-2</v>
      </c>
      <c r="C146" s="229">
        <v>3.685814340429932E-3</v>
      </c>
      <c r="D146" s="229">
        <v>1.0162265513609209E-2</v>
      </c>
      <c r="E146" s="229">
        <v>1.050047564391076E-2</v>
      </c>
      <c r="F146" s="229">
        <v>1.091810546081045E-2</v>
      </c>
      <c r="G146" s="229">
        <v>9.7000133521315986E-3</v>
      </c>
      <c r="H146" s="229">
        <v>9.9948923035815141E-3</v>
      </c>
      <c r="I146" s="229">
        <v>1.443730787628582E-2</v>
      </c>
      <c r="J146" s="229">
        <v>1.192554160330216E-2</v>
      </c>
      <c r="K146" s="229">
        <v>1.449698506003581E-2</v>
      </c>
      <c r="L146" s="229">
        <v>2.3858244698594971E-2</v>
      </c>
      <c r="M146" s="229">
        <v>1.450279171911441E-2</v>
      </c>
      <c r="N146" s="229">
        <v>1.6910505080557341E-2</v>
      </c>
      <c r="O146" s="229">
        <v>5.0363424206456547E-3</v>
      </c>
      <c r="P146" s="229">
        <v>6.2052274387711234E-3</v>
      </c>
      <c r="Q146" s="229">
        <v>6.6719636410103676E-4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3.851196567174055E-3</v>
      </c>
      <c r="H147" s="229">
        <v>5.5074825431654373E-3</v>
      </c>
      <c r="I147" s="229">
        <v>5.3176323296741466E-3</v>
      </c>
      <c r="J147" s="229">
        <v>3.9458089325856739E-3</v>
      </c>
      <c r="K147" s="229">
        <v>2.1517536827225809E-3</v>
      </c>
      <c r="L147" s="229">
        <v>1.702054318392433E-3</v>
      </c>
      <c r="M147" s="229">
        <v>1.6666960395072951E-3</v>
      </c>
      <c r="N147" s="229">
        <v>1.7833282510307611E-3</v>
      </c>
      <c r="O147" s="229">
        <v>9.8083804551554721E-4</v>
      </c>
      <c r="P147" s="229">
        <v>9.1367092401178364E-4</v>
      </c>
      <c r="Q147" s="229">
        <v>1.042906084373865E-3</v>
      </c>
      <c r="R147" s="229">
        <v>9.0539241121718409E-4</v>
      </c>
      <c r="S147" s="229">
        <v>1.1831933027874029E-3</v>
      </c>
      <c r="T147" s="229">
        <v>1.064906112831613E-3</v>
      </c>
      <c r="U147" s="229">
        <v>9.4056064292821003E-4</v>
      </c>
      <c r="V147" s="229">
        <v>8.5796536194063342E-4</v>
      </c>
      <c r="W147" s="229">
        <v>8.5517972165020961E-4</v>
      </c>
      <c r="X147" s="229">
        <v>9.2416320460341893E-4</v>
      </c>
      <c r="Y147" s="229">
        <v>1.513459859379401E-3</v>
      </c>
      <c r="DA147" s="73" t="s">
        <v>1123</v>
      </c>
    </row>
    <row r="148" spans="1:105" ht="12" customHeight="1" x14ac:dyDescent="0.25">
      <c r="A148" s="64" t="s">
        <v>159</v>
      </c>
      <c r="B148" s="229">
        <v>1.082237696908429E-2</v>
      </c>
      <c r="C148" s="229">
        <v>2.3728343450705319E-2</v>
      </c>
      <c r="D148" s="229">
        <v>1.3146236276098591E-2</v>
      </c>
      <c r="E148" s="229">
        <v>9.2464764246822564E-3</v>
      </c>
      <c r="F148" s="229">
        <v>5.4948145325082881E-3</v>
      </c>
      <c r="G148" s="229">
        <v>6.60666794147928E-3</v>
      </c>
      <c r="H148" s="229">
        <v>5.2164384094371781E-3</v>
      </c>
      <c r="I148" s="229">
        <v>5.9822393420561684E-3</v>
      </c>
      <c r="J148" s="229">
        <v>5.4576681195201331E-3</v>
      </c>
      <c r="K148" s="229">
        <v>6.5061908089081846E-3</v>
      </c>
      <c r="L148" s="229">
        <v>5.0396625209703366E-3</v>
      </c>
      <c r="M148" s="229">
        <v>4.6423480949434517E-3</v>
      </c>
      <c r="N148" s="229">
        <v>1.1729276667043769E-2</v>
      </c>
      <c r="O148" s="229">
        <v>1.978033053239384E-3</v>
      </c>
      <c r="P148" s="229">
        <v>1.7160266024081911E-3</v>
      </c>
      <c r="Q148" s="229">
        <v>1.8720121317145229E-3</v>
      </c>
      <c r="R148" s="229">
        <v>1.6950403157987091E-3</v>
      </c>
      <c r="S148" s="229">
        <v>1.977671529275958E-3</v>
      </c>
      <c r="T148" s="229">
        <v>1.373940148919974E-2</v>
      </c>
      <c r="U148" s="229">
        <v>2.3957727713069438E-2</v>
      </c>
      <c r="V148" s="229">
        <v>2.749385020784012E-2</v>
      </c>
      <c r="W148" s="229">
        <v>9.3494848533422319E-3</v>
      </c>
      <c r="X148" s="229">
        <v>2.8608791160658491E-2</v>
      </c>
      <c r="Y148" s="229">
        <v>4.0761730178247753E-2</v>
      </c>
      <c r="DA148" s="73" t="s">
        <v>1124</v>
      </c>
    </row>
    <row r="149" spans="1:105" ht="12" customHeight="1" x14ac:dyDescent="0.25">
      <c r="A149" s="64" t="s">
        <v>32</v>
      </c>
      <c r="B149" s="229">
        <v>4.0478296931145318E-2</v>
      </c>
      <c r="C149" s="229">
        <v>3.4732482038701933E-2</v>
      </c>
      <c r="D149" s="229">
        <v>3.0085112499128569E-2</v>
      </c>
      <c r="E149" s="229">
        <v>3.4638271307430621E-2</v>
      </c>
      <c r="F149" s="229">
        <v>4.1903186847490941E-2</v>
      </c>
      <c r="G149" s="229">
        <v>5.066251489826553E-2</v>
      </c>
      <c r="H149" s="229">
        <v>4.3604868724490653E-2</v>
      </c>
      <c r="I149" s="229">
        <v>6.1139236293718723E-2</v>
      </c>
      <c r="J149" s="229">
        <v>5.1326038345442512E-2</v>
      </c>
      <c r="K149" s="229">
        <v>0.1145524274421444</v>
      </c>
      <c r="L149" s="229">
        <v>0.1187413907563446</v>
      </c>
      <c r="M149" s="229">
        <v>0.1062074166000678</v>
      </c>
      <c r="N149" s="229">
        <v>6.3772664104251836E-2</v>
      </c>
      <c r="O149" s="229">
        <v>8.9045349660217321E-2</v>
      </c>
      <c r="P149" s="229">
        <v>5.0946645546556882E-2</v>
      </c>
      <c r="Q149" s="229">
        <v>6.1324695462419629E-2</v>
      </c>
      <c r="R149" s="229">
        <v>6.7288795411632019E-2</v>
      </c>
      <c r="S149" s="229">
        <v>7.2178826612026667E-2</v>
      </c>
      <c r="T149" s="229">
        <v>3.3313023153396758E-2</v>
      </c>
      <c r="U149" s="229">
        <v>2.1371760229101248E-2</v>
      </c>
      <c r="V149" s="229">
        <v>5.0592886859120632E-2</v>
      </c>
      <c r="W149" s="229">
        <v>3.1620101200166367E-2</v>
      </c>
      <c r="X149" s="229">
        <v>2.3771597738074149E-2</v>
      </c>
      <c r="Y149" s="229">
        <v>1.357684234828643E-2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2.6724979578870579E-2</v>
      </c>
      <c r="H150" s="229">
        <v>3.892640933633975E-2</v>
      </c>
      <c r="I150" s="229">
        <v>4.1195751211118341E-2</v>
      </c>
      <c r="J150" s="229">
        <v>5.7461672653568177E-2</v>
      </c>
      <c r="K150" s="229">
        <v>6.7775134897653799E-2</v>
      </c>
      <c r="L150" s="229">
        <v>8.5586050859170842E-2</v>
      </c>
      <c r="M150" s="229">
        <v>8.4320368476561144E-2</v>
      </c>
      <c r="N150" s="229">
        <v>8.972867897638602E-2</v>
      </c>
      <c r="O150" s="229">
        <v>4.1555090173582131E-2</v>
      </c>
      <c r="P150" s="229">
        <v>2.5085413849394281E-2</v>
      </c>
      <c r="Q150" s="229">
        <v>2.2220275262781339E-2</v>
      </c>
      <c r="R150" s="229">
        <v>2.5011288268960489E-2</v>
      </c>
      <c r="S150" s="229">
        <v>2.5122010532479339E-2</v>
      </c>
      <c r="T150" s="229">
        <v>1.770937321707022E-2</v>
      </c>
      <c r="U150" s="229">
        <v>2.168876863738994E-2</v>
      </c>
      <c r="V150" s="229">
        <v>1.846170195355688E-2</v>
      </c>
      <c r="W150" s="229">
        <v>1.6344958461754301E-2</v>
      </c>
      <c r="X150" s="229">
        <v>1.8434440384848871E-2</v>
      </c>
      <c r="Y150" s="229">
        <v>1.912613803850334E-2</v>
      </c>
      <c r="DA150" s="73" t="s">
        <v>1126</v>
      </c>
    </row>
    <row r="151" spans="1:105" ht="12" customHeight="1" x14ac:dyDescent="0.25">
      <c r="A151" s="64" t="s">
        <v>35</v>
      </c>
      <c r="B151" s="229">
        <v>1.1766949944593621</v>
      </c>
      <c r="C151" s="229">
        <v>1.0626058744747049</v>
      </c>
      <c r="D151" s="229">
        <v>0.99956564983362706</v>
      </c>
      <c r="E151" s="229">
        <v>0.94273715031913707</v>
      </c>
      <c r="F151" s="229">
        <v>0.78478577786039838</v>
      </c>
      <c r="G151" s="229">
        <v>1.409038599724374</v>
      </c>
      <c r="H151" s="229">
        <v>1.3082732500714129</v>
      </c>
      <c r="I151" s="229">
        <v>1.52288562877403</v>
      </c>
      <c r="J151" s="229">
        <v>1.3065254190530291</v>
      </c>
      <c r="K151" s="229">
        <v>1.634499293072637</v>
      </c>
      <c r="L151" s="229">
        <v>1.4819311108799289</v>
      </c>
      <c r="M151" s="229">
        <v>1.5257596301216509</v>
      </c>
      <c r="N151" s="229">
        <v>1.530577248587333</v>
      </c>
      <c r="O151" s="229">
        <v>1.6187630481572199</v>
      </c>
      <c r="P151" s="229">
        <v>1.541424683639111</v>
      </c>
      <c r="Q151" s="229">
        <v>1.664338131675215</v>
      </c>
      <c r="R151" s="229">
        <v>1.9149193735742509</v>
      </c>
      <c r="S151" s="229">
        <v>2.2543704581481059</v>
      </c>
      <c r="T151" s="229">
        <v>1.9761980386387279</v>
      </c>
      <c r="U151" s="229">
        <v>2.0240112237106018</v>
      </c>
      <c r="V151" s="229">
        <v>2.22078495962865</v>
      </c>
      <c r="W151" s="229">
        <v>2.2936864598771258</v>
      </c>
      <c r="X151" s="229">
        <v>1.7893490643029459</v>
      </c>
      <c r="Y151" s="229">
        <v>1.9285020007938101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0.65801376308093518</v>
      </c>
      <c r="C153" s="229">
        <v>0.4743423200541087</v>
      </c>
      <c r="D153" s="229">
        <v>0.61448081979535119</v>
      </c>
      <c r="E153" s="229">
        <v>0.9381356489757755</v>
      </c>
      <c r="F153" s="229">
        <v>0.95148671410926788</v>
      </c>
      <c r="G153" s="229">
        <v>0.81604044441389934</v>
      </c>
      <c r="H153" s="229">
        <v>0.75423905413215542</v>
      </c>
      <c r="I153" s="229">
        <v>0.89458257973192146</v>
      </c>
      <c r="J153" s="229">
        <v>0.72965993857076406</v>
      </c>
      <c r="K153" s="229">
        <v>0.76515538626999569</v>
      </c>
      <c r="L153" s="229">
        <v>0.98869208021736732</v>
      </c>
      <c r="M153" s="229">
        <v>0.9243801612545729</v>
      </c>
      <c r="N153" s="229">
        <v>1.00040840707431</v>
      </c>
      <c r="O153" s="229">
        <v>0.84714873894015652</v>
      </c>
      <c r="P153" s="229">
        <v>0.72146741712473406</v>
      </c>
      <c r="Q153" s="229">
        <v>0.73766298069980507</v>
      </c>
      <c r="R153" s="229">
        <v>0.8698005055454413</v>
      </c>
      <c r="S153" s="229">
        <v>0.97511982382912121</v>
      </c>
      <c r="T153" s="229">
        <v>0.94136155705543367</v>
      </c>
      <c r="U153" s="229">
        <v>0.85516757836188795</v>
      </c>
      <c r="V153" s="229">
        <v>0.99920514728219523</v>
      </c>
      <c r="W153" s="229">
        <v>0.92576642421724153</v>
      </c>
      <c r="X153" s="229">
        <v>1.036239908932403</v>
      </c>
      <c r="Y153" s="229">
        <v>1.0977689565847859</v>
      </c>
      <c r="DA153" s="73" t="s">
        <v>1129</v>
      </c>
    </row>
    <row r="154" spans="1:105" ht="12" customHeight="1" x14ac:dyDescent="0.25">
      <c r="A154" s="64" t="s">
        <v>39</v>
      </c>
      <c r="B154" s="229">
        <v>0.24377319646230311</v>
      </c>
      <c r="C154" s="229">
        <v>0.21223979452111039</v>
      </c>
      <c r="D154" s="229">
        <v>0.23567149430039699</v>
      </c>
      <c r="E154" s="229">
        <v>0.27003620076970142</v>
      </c>
      <c r="F154" s="229">
        <v>0.1879970207942516</v>
      </c>
      <c r="G154" s="229">
        <v>0.25716133796595098</v>
      </c>
      <c r="H154" s="229">
        <v>0.35490728397841648</v>
      </c>
      <c r="I154" s="229">
        <v>0.35698392503761761</v>
      </c>
      <c r="J154" s="229">
        <v>0.27022525863420949</v>
      </c>
      <c r="K154" s="229">
        <v>0.43791685675760578</v>
      </c>
      <c r="L154" s="229">
        <v>0.49311862744822282</v>
      </c>
      <c r="M154" s="229">
        <v>0.51355785278476684</v>
      </c>
      <c r="N154" s="229">
        <v>0.56690203840625719</v>
      </c>
      <c r="O154" s="229">
        <v>0.64294590398786688</v>
      </c>
      <c r="P154" s="229">
        <v>0.55499394608925179</v>
      </c>
      <c r="Q154" s="229">
        <v>0.49709441447902197</v>
      </c>
      <c r="R154" s="229">
        <v>0.51701445421105541</v>
      </c>
      <c r="S154" s="229">
        <v>0.59520634627617985</v>
      </c>
      <c r="T154" s="229">
        <v>0.54111940490335175</v>
      </c>
      <c r="U154" s="229">
        <v>0.51732476773470804</v>
      </c>
      <c r="V154" s="229">
        <v>0.52686429078939556</v>
      </c>
      <c r="W154" s="229">
        <v>0.48492201039502808</v>
      </c>
      <c r="X154" s="229">
        <v>0.54008669657965203</v>
      </c>
      <c r="Y154" s="229">
        <v>0.69687565617843494</v>
      </c>
      <c r="DA154" s="73" t="s">
        <v>1130</v>
      </c>
    </row>
    <row r="155" spans="1:105" ht="12" customHeight="1" x14ac:dyDescent="0.25">
      <c r="A155" s="60" t="s">
        <v>1036</v>
      </c>
      <c r="B155" s="262">
        <v>1.7299851535847259</v>
      </c>
      <c r="C155" s="262">
        <v>1.8665415196964481</v>
      </c>
      <c r="D155" s="262">
        <v>2.0003394979636901</v>
      </c>
      <c r="E155" s="262">
        <v>1.923796382516245</v>
      </c>
      <c r="F155" s="262">
        <v>2.0728374487698749</v>
      </c>
      <c r="G155" s="262">
        <v>2.353117857321624</v>
      </c>
      <c r="H155" s="262">
        <v>2.8148536069994381</v>
      </c>
      <c r="I155" s="262">
        <v>3.529023241797554</v>
      </c>
      <c r="J155" s="262">
        <v>2.721925563222424</v>
      </c>
      <c r="K155" s="262">
        <v>3.0463025137043709</v>
      </c>
      <c r="L155" s="262">
        <v>3.2447178754420638</v>
      </c>
      <c r="M155" s="262">
        <v>3.3024747929905129</v>
      </c>
      <c r="N155" s="262">
        <v>3.4053479187231148</v>
      </c>
      <c r="O155" s="262">
        <v>3.6260179759142308</v>
      </c>
      <c r="P155" s="262">
        <v>3.5912143602949782</v>
      </c>
      <c r="Q155" s="262">
        <v>3.9443086918533612</v>
      </c>
      <c r="R155" s="262">
        <v>3.3392925467853791</v>
      </c>
      <c r="S155" s="262">
        <v>3.600480417641216</v>
      </c>
      <c r="T155" s="262">
        <v>3.615515425353383</v>
      </c>
      <c r="U155" s="262">
        <v>3.6479733201961739</v>
      </c>
      <c r="V155" s="262">
        <v>3.7180076184936892</v>
      </c>
      <c r="W155" s="262">
        <v>4.2745435623676098</v>
      </c>
      <c r="X155" s="262">
        <v>4.4059786063585191</v>
      </c>
      <c r="Y155" s="262">
        <v>4.476296920987421</v>
      </c>
      <c r="DA155" s="72" t="s">
        <v>1131</v>
      </c>
    </row>
    <row r="156" spans="1:105" ht="12" customHeight="1" x14ac:dyDescent="0.25">
      <c r="A156" s="132" t="s">
        <v>1038</v>
      </c>
      <c r="B156" s="316">
        <v>7.9336896681241029</v>
      </c>
      <c r="C156" s="316">
        <v>7.6066274771997922</v>
      </c>
      <c r="D156" s="316">
        <v>7.8192152888148447</v>
      </c>
      <c r="E156" s="316">
        <v>7.9223068596288213</v>
      </c>
      <c r="F156" s="316">
        <v>7.5416399164114436</v>
      </c>
      <c r="G156" s="316">
        <v>9.9259230243269769</v>
      </c>
      <c r="H156" s="316">
        <v>10.39718779368622</v>
      </c>
      <c r="I156" s="316">
        <v>12.416260165909611</v>
      </c>
      <c r="J156" s="316">
        <v>10.11139138504711</v>
      </c>
      <c r="K156" s="316">
        <v>12.00051284610727</v>
      </c>
      <c r="L156" s="316">
        <v>12.254797584436391</v>
      </c>
      <c r="M156" s="316">
        <v>12.406552621198079</v>
      </c>
      <c r="N156" s="316">
        <v>12.70761945869479</v>
      </c>
      <c r="O156" s="316">
        <v>13.215933127065449</v>
      </c>
      <c r="P156" s="316">
        <v>12.972823263919199</v>
      </c>
      <c r="Q156" s="316">
        <v>13.705330259685701</v>
      </c>
      <c r="R156" s="316">
        <v>30.85170673028319</v>
      </c>
      <c r="S156" s="316">
        <v>30.613952164430451</v>
      </c>
      <c r="T156" s="316">
        <v>29.64237236902667</v>
      </c>
      <c r="U156" s="316">
        <v>30.187087594064199</v>
      </c>
      <c r="V156" s="316">
        <v>29.71573185260835</v>
      </c>
      <c r="W156" s="316">
        <v>15.819254751103809</v>
      </c>
      <c r="X156" s="316">
        <v>15.840366459906621</v>
      </c>
      <c r="Y156" s="316">
        <v>16.635005943996859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1</v>
      </c>
      <c r="E160" s="232">
        <f t="shared" si="6"/>
        <v>0.99999999999999989</v>
      </c>
      <c r="F160" s="232">
        <f t="shared" si="6"/>
        <v>1.0000000000000002</v>
      </c>
      <c r="G160" s="232">
        <f t="shared" si="6"/>
        <v>0.99999999999999978</v>
      </c>
      <c r="H160" s="232">
        <f t="shared" si="6"/>
        <v>1.0000000000000002</v>
      </c>
      <c r="I160" s="232">
        <f t="shared" si="6"/>
        <v>1</v>
      </c>
      <c r="J160" s="232">
        <f t="shared" si="6"/>
        <v>0.99999999999999989</v>
      </c>
      <c r="K160" s="232">
        <f t="shared" si="6"/>
        <v>0.99999999999999978</v>
      </c>
      <c r="L160" s="232">
        <f t="shared" si="6"/>
        <v>1</v>
      </c>
      <c r="M160" s="232">
        <f t="shared" si="6"/>
        <v>1</v>
      </c>
      <c r="N160" s="232">
        <f t="shared" si="6"/>
        <v>1.0000000000000002</v>
      </c>
      <c r="O160" s="232">
        <f t="shared" si="6"/>
        <v>1</v>
      </c>
      <c r="P160" s="232">
        <f t="shared" si="6"/>
        <v>1.0000000000000002</v>
      </c>
      <c r="Q160" s="232">
        <f t="shared" si="6"/>
        <v>1</v>
      </c>
      <c r="R160" s="232">
        <f t="shared" si="6"/>
        <v>1</v>
      </c>
      <c r="S160" s="232">
        <f t="shared" si="6"/>
        <v>1</v>
      </c>
      <c r="T160" s="232">
        <f t="shared" si="6"/>
        <v>0.99999999999999989</v>
      </c>
      <c r="U160" s="232">
        <f t="shared" si="6"/>
        <v>1</v>
      </c>
      <c r="V160" s="232">
        <f t="shared" si="6"/>
        <v>0.99999999999999989</v>
      </c>
      <c r="W160" s="232">
        <f t="shared" si="6"/>
        <v>0.99999999999999967</v>
      </c>
      <c r="X160" s="232">
        <f t="shared" si="6"/>
        <v>1</v>
      </c>
      <c r="Y160" s="232">
        <f t="shared" si="6"/>
        <v>0.99999999999999967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2.2559257427184026E-3</v>
      </c>
      <c r="C161" s="266">
        <f t="shared" si="7"/>
        <v>2.3591231454691036E-3</v>
      </c>
      <c r="D161" s="266">
        <f t="shared" si="7"/>
        <v>2.4783713546243412E-3</v>
      </c>
      <c r="E161" s="266">
        <f t="shared" si="7"/>
        <v>2.3599653179154525E-3</v>
      </c>
      <c r="F161" s="266">
        <f t="shared" si="7"/>
        <v>2.3767448948216587E-3</v>
      </c>
      <c r="G161" s="266">
        <f t="shared" si="7"/>
        <v>2.7478480279269045E-3</v>
      </c>
      <c r="H161" s="266">
        <f t="shared" si="7"/>
        <v>2.4095080576423612E-3</v>
      </c>
      <c r="I161" s="266">
        <f t="shared" si="7"/>
        <v>2.5632549029663155E-3</v>
      </c>
      <c r="J161" s="266">
        <f t="shared" si="7"/>
        <v>2.7411689426489589E-3</v>
      </c>
      <c r="K161" s="266">
        <f t="shared" si="7"/>
        <v>2.3278334045206432E-3</v>
      </c>
      <c r="L161" s="266">
        <f t="shared" si="7"/>
        <v>2.825390935177982E-3</v>
      </c>
      <c r="M161" s="266">
        <f t="shared" si="7"/>
        <v>3.0395887676276227E-3</v>
      </c>
      <c r="N161" s="266">
        <f t="shared" si="7"/>
        <v>2.517049376722614E-3</v>
      </c>
      <c r="O161" s="266">
        <f t="shared" si="7"/>
        <v>2.6656614326628467E-3</v>
      </c>
      <c r="P161" s="266">
        <f t="shared" si="7"/>
        <v>2.691756082824306E-3</v>
      </c>
      <c r="Q161" s="266">
        <f t="shared" si="7"/>
        <v>3.0119036775618684E-3</v>
      </c>
      <c r="R161" s="266">
        <f t="shared" si="7"/>
        <v>2.9397639725123282E-3</v>
      </c>
      <c r="S161" s="266">
        <f t="shared" si="7"/>
        <v>3.1023988007640971E-3</v>
      </c>
      <c r="T161" s="266">
        <f t="shared" si="7"/>
        <v>2.8655831706174842E-3</v>
      </c>
      <c r="U161" s="266">
        <f t="shared" si="7"/>
        <v>2.6499046704085002E-3</v>
      </c>
      <c r="V161" s="266">
        <f t="shared" si="7"/>
        <v>2.4248926026164347E-3</v>
      </c>
      <c r="W161" s="266">
        <f t="shared" si="7"/>
        <v>2.8624520998706614E-3</v>
      </c>
      <c r="X161" s="266">
        <f t="shared" si="7"/>
        <v>3.2452937811620506E-3</v>
      </c>
      <c r="Y161" s="266">
        <f t="shared" si="7"/>
        <v>2.6841844742320066E-3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1.7849559905959995E-2</v>
      </c>
      <c r="C162" s="267">
        <f t="shared" si="8"/>
        <v>1.8666088654073158E-2</v>
      </c>
      <c r="D162" s="267">
        <f t="shared" si="8"/>
        <v>1.9609616188108914E-2</v>
      </c>
      <c r="E162" s="267">
        <f t="shared" si="8"/>
        <v>1.8672752174617124E-2</v>
      </c>
      <c r="F162" s="267">
        <f t="shared" si="8"/>
        <v>1.8805517210944547E-2</v>
      </c>
      <c r="G162" s="267">
        <f t="shared" si="8"/>
        <v>2.1741796309240377E-2</v>
      </c>
      <c r="H162" s="267">
        <f t="shared" si="8"/>
        <v>1.9064749164551385E-2</v>
      </c>
      <c r="I162" s="267">
        <f t="shared" si="8"/>
        <v>2.0281240236928341E-2</v>
      </c>
      <c r="J162" s="267">
        <f t="shared" si="8"/>
        <v>2.1688949386787136E-2</v>
      </c>
      <c r="K162" s="267">
        <f t="shared" si="8"/>
        <v>1.8418514855465539E-2</v>
      </c>
      <c r="L162" s="267">
        <f t="shared" si="8"/>
        <v>2.2355339007943096E-2</v>
      </c>
      <c r="M162" s="267">
        <f t="shared" si="8"/>
        <v>2.4050136389628853E-2</v>
      </c>
      <c r="N162" s="267">
        <f t="shared" si="8"/>
        <v>1.9915648279242915E-2</v>
      </c>
      <c r="O162" s="267">
        <f t="shared" si="8"/>
        <v>2.1091511360647623E-2</v>
      </c>
      <c r="P162" s="267">
        <f t="shared" si="8"/>
        <v>2.1297980045525869E-2</v>
      </c>
      <c r="Q162" s="267">
        <f t="shared" si="8"/>
        <v>2.3831083668046309E-2</v>
      </c>
      <c r="R162" s="267">
        <f t="shared" si="8"/>
        <v>2.3260292722893837E-2</v>
      </c>
      <c r="S162" s="267">
        <f t="shared" si="8"/>
        <v>2.4547108177279044E-2</v>
      </c>
      <c r="T162" s="267">
        <f t="shared" si="8"/>
        <v>2.2673352008392034E-2</v>
      </c>
      <c r="U162" s="267">
        <f t="shared" si="8"/>
        <v>2.0966839140078877E-2</v>
      </c>
      <c r="V162" s="267">
        <f t="shared" si="8"/>
        <v>1.9186476290555875E-2</v>
      </c>
      <c r="W162" s="267">
        <f t="shared" si="8"/>
        <v>2.2648578039193071E-2</v>
      </c>
      <c r="X162" s="267">
        <f t="shared" si="8"/>
        <v>2.5677736045287128E-2</v>
      </c>
      <c r="Y162" s="267">
        <f t="shared" si="8"/>
        <v>2.1238071211385851E-2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1.969933797547798E-2</v>
      </c>
      <c r="C163" s="267">
        <f t="shared" si="9"/>
        <v>2.0600484886691417E-2</v>
      </c>
      <c r="D163" s="267">
        <f t="shared" si="9"/>
        <v>2.1641791668486825E-2</v>
      </c>
      <c r="E163" s="267">
        <f t="shared" si="9"/>
        <v>2.0607838958388056E-2</v>
      </c>
      <c r="F163" s="267">
        <f t="shared" si="9"/>
        <v>2.0754362645006644E-2</v>
      </c>
      <c r="G163" s="267">
        <f t="shared" si="9"/>
        <v>2.3994932981328911E-2</v>
      </c>
      <c r="H163" s="267">
        <f t="shared" si="9"/>
        <v>2.1040459215176954E-2</v>
      </c>
      <c r="I163" s="267">
        <f t="shared" si="9"/>
        <v>2.2383017177679078E-2</v>
      </c>
      <c r="J163" s="267">
        <f t="shared" si="9"/>
        <v>2.3936609448880222E-2</v>
      </c>
      <c r="K163" s="267">
        <f t="shared" si="9"/>
        <v>2.0327254624525903E-2</v>
      </c>
      <c r="L163" s="267">
        <f t="shared" si="9"/>
        <v>2.4672058078407423E-2</v>
      </c>
      <c r="M163" s="267">
        <f t="shared" si="9"/>
        <v>2.6542489988083531E-2</v>
      </c>
      <c r="N163" s="267">
        <f t="shared" si="9"/>
        <v>2.1979538348312701E-2</v>
      </c>
      <c r="O163" s="267">
        <f t="shared" si="9"/>
        <v>2.3277257977004705E-2</v>
      </c>
      <c r="P163" s="267">
        <f t="shared" si="9"/>
        <v>2.3505123337618495E-2</v>
      </c>
      <c r="Q163" s="267">
        <f t="shared" si="9"/>
        <v>2.630073648717722E-2</v>
      </c>
      <c r="R163" s="267">
        <f t="shared" si="9"/>
        <v>2.5670793575355236E-2</v>
      </c>
      <c r="S163" s="267">
        <f t="shared" si="9"/>
        <v>2.7090963746583846E-2</v>
      </c>
      <c r="T163" s="267">
        <f t="shared" si="9"/>
        <v>2.5023027268093027E-2</v>
      </c>
      <c r="U163" s="267">
        <f t="shared" si="9"/>
        <v>2.3139665777416794E-2</v>
      </c>
      <c r="V163" s="267">
        <f t="shared" si="9"/>
        <v>2.1174801115401921E-2</v>
      </c>
      <c r="W163" s="267">
        <f t="shared" si="9"/>
        <v>2.4995685933358984E-2</v>
      </c>
      <c r="X163" s="267">
        <f t="shared" si="9"/>
        <v>2.8338760365308798E-2</v>
      </c>
      <c r="Y163" s="267">
        <f t="shared" si="9"/>
        <v>2.3439006056427313E-2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3.2051436483459622E-2</v>
      </c>
      <c r="C164" s="267">
        <f t="shared" si="10"/>
        <v>3.351763057703664E-2</v>
      </c>
      <c r="D164" s="267">
        <f t="shared" si="10"/>
        <v>3.5211869145767093E-2</v>
      </c>
      <c r="E164" s="267">
        <f t="shared" si="10"/>
        <v>3.3529595880752591E-2</v>
      </c>
      <c r="F164" s="267">
        <f t="shared" si="10"/>
        <v>3.3767994482818524E-2</v>
      </c>
      <c r="G164" s="267">
        <f t="shared" si="10"/>
        <v>3.9040503357690826E-2</v>
      </c>
      <c r="H164" s="267">
        <f t="shared" si="10"/>
        <v>3.4233482513856092E-2</v>
      </c>
      <c r="I164" s="267">
        <f t="shared" si="10"/>
        <v>3.6417866137004519E-2</v>
      </c>
      <c r="J164" s="267">
        <f t="shared" si="10"/>
        <v>3.8945609153728356E-2</v>
      </c>
      <c r="K164" s="267">
        <f t="shared" si="10"/>
        <v>3.3073076429884163E-2</v>
      </c>
      <c r="L164" s="267">
        <f t="shared" si="10"/>
        <v>4.0142206981811805E-2</v>
      </c>
      <c r="M164" s="267">
        <f t="shared" si="10"/>
        <v>4.3185457959293717E-2</v>
      </c>
      <c r="N164" s="267">
        <f t="shared" si="10"/>
        <v>3.576139351401815E-2</v>
      </c>
      <c r="O164" s="267">
        <f t="shared" si="10"/>
        <v>3.7872823771427679E-2</v>
      </c>
      <c r="P164" s="267">
        <f t="shared" si="10"/>
        <v>3.824356781072407E-2</v>
      </c>
      <c r="Q164" s="267">
        <f t="shared" si="10"/>
        <v>4.2792117483151933E-2</v>
      </c>
      <c r="R164" s="267">
        <f t="shared" si="10"/>
        <v>4.1767180744079715E-2</v>
      </c>
      <c r="S164" s="267">
        <f t="shared" si="10"/>
        <v>4.4077841848300568E-2</v>
      </c>
      <c r="T164" s="267">
        <f t="shared" si="10"/>
        <v>4.0713244785460942E-2</v>
      </c>
      <c r="U164" s="267">
        <f t="shared" si="10"/>
        <v>3.7648956976959719E-2</v>
      </c>
      <c r="V164" s="267">
        <f t="shared" si="10"/>
        <v>3.4452060970019856E-2</v>
      </c>
      <c r="W164" s="267">
        <f t="shared" si="10"/>
        <v>4.0668759582217467E-2</v>
      </c>
      <c r="X164" s="267">
        <f t="shared" si="10"/>
        <v>4.6108045813485744E-2</v>
      </c>
      <c r="Y164" s="267">
        <f t="shared" si="10"/>
        <v>3.8135992934796956E-2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7.7356468466352928E-3</v>
      </c>
      <c r="C165" s="268">
        <f t="shared" si="11"/>
        <v>7.5930415434912668E-3</v>
      </c>
      <c r="D165" s="268">
        <f t="shared" si="11"/>
        <v>7.8797739611664724E-3</v>
      </c>
      <c r="E165" s="268">
        <f t="shared" si="11"/>
        <v>7.8855052314954956E-3</v>
      </c>
      <c r="F165" s="268">
        <f t="shared" si="11"/>
        <v>7.4804988871855146E-3</v>
      </c>
      <c r="G165" s="268">
        <f t="shared" si="11"/>
        <v>8.9750835216499576E-3</v>
      </c>
      <c r="H165" s="268">
        <f t="shared" si="11"/>
        <v>7.3642085728761759E-3</v>
      </c>
      <c r="I165" s="268">
        <f t="shared" si="11"/>
        <v>7.6395897239793613E-3</v>
      </c>
      <c r="J165" s="268">
        <f t="shared" si="11"/>
        <v>8.299727417368551E-3</v>
      </c>
      <c r="K165" s="268">
        <f t="shared" si="11"/>
        <v>7.3139734662598481E-3</v>
      </c>
      <c r="L165" s="268">
        <f t="shared" si="11"/>
        <v>8.8206427930810453E-3</v>
      </c>
      <c r="M165" s="268">
        <f t="shared" si="11"/>
        <v>9.434940687511828E-3</v>
      </c>
      <c r="N165" s="268">
        <f t="shared" si="11"/>
        <v>7.807018328962495E-3</v>
      </c>
      <c r="O165" s="268">
        <f t="shared" si="11"/>
        <v>8.1377378894757074E-3</v>
      </c>
      <c r="P165" s="268">
        <f t="shared" si="11"/>
        <v>8.033139954446605E-3</v>
      </c>
      <c r="Q165" s="268">
        <f t="shared" si="11"/>
        <v>8.809628965510569E-3</v>
      </c>
      <c r="R165" s="268">
        <f t="shared" si="11"/>
        <v>9.5189843351432078E-3</v>
      </c>
      <c r="S165" s="268">
        <f t="shared" si="11"/>
        <v>1.0319928941291025E-2</v>
      </c>
      <c r="T165" s="268">
        <f t="shared" si="11"/>
        <v>9.2314959795107687E-3</v>
      </c>
      <c r="U165" s="268">
        <f t="shared" si="11"/>
        <v>8.3502559771927824E-3</v>
      </c>
      <c r="V165" s="268">
        <f t="shared" si="11"/>
        <v>7.8883749928882162E-3</v>
      </c>
      <c r="W165" s="268">
        <f t="shared" si="11"/>
        <v>8.7007870128790483E-3</v>
      </c>
      <c r="X165" s="268">
        <f t="shared" si="11"/>
        <v>9.6273795975339253E-3</v>
      </c>
      <c r="Y165" s="268">
        <f t="shared" si="11"/>
        <v>8.1590809884463916E-3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0.70304474932824923</v>
      </c>
      <c r="C166" s="317">
        <f t="shared" si="12"/>
        <v>0.71006007126624815</v>
      </c>
      <c r="D166" s="317">
        <f t="shared" si="12"/>
        <v>0.69505593737065241</v>
      </c>
      <c r="E166" s="317">
        <f t="shared" si="12"/>
        <v>0.68713955116446701</v>
      </c>
      <c r="F166" s="317">
        <f t="shared" si="12"/>
        <v>0.70097824826842825</v>
      </c>
      <c r="G166" s="317">
        <f t="shared" si="12"/>
        <v>0.65671633445375077</v>
      </c>
      <c r="H166" s="317">
        <f t="shared" si="12"/>
        <v>0.7170832528190112</v>
      </c>
      <c r="I166" s="317">
        <f t="shared" si="12"/>
        <v>0.70781217320117851</v>
      </c>
      <c r="J166" s="317">
        <f t="shared" si="12"/>
        <v>0.68172725194309436</v>
      </c>
      <c r="K166" s="317">
        <f t="shared" si="12"/>
        <v>0.71989346865469472</v>
      </c>
      <c r="L166" s="317">
        <f t="shared" si="12"/>
        <v>0.65642050771102756</v>
      </c>
      <c r="M166" s="317">
        <f t="shared" si="12"/>
        <v>0.63488292402275404</v>
      </c>
      <c r="N166" s="317">
        <f t="shared" si="12"/>
        <v>0.69677602405803696</v>
      </c>
      <c r="O166" s="317">
        <f t="shared" si="12"/>
        <v>0.68702129314795235</v>
      </c>
      <c r="P166" s="317">
        <f t="shared" si="12"/>
        <v>0.69489994430240876</v>
      </c>
      <c r="Q166" s="317">
        <f t="shared" si="12"/>
        <v>0.66686902792728564</v>
      </c>
      <c r="R166" s="317">
        <f t="shared" si="12"/>
        <v>0.63632986207193099</v>
      </c>
      <c r="S166" s="317">
        <f t="shared" si="12"/>
        <v>0.6075348321501699</v>
      </c>
      <c r="T166" s="317">
        <f t="shared" si="12"/>
        <v>0.6495900806938687</v>
      </c>
      <c r="U166" s="317">
        <f t="shared" si="12"/>
        <v>0.68465742545799346</v>
      </c>
      <c r="V166" s="317">
        <f t="shared" si="12"/>
        <v>0.70198361555280819</v>
      </c>
      <c r="W166" s="317">
        <f t="shared" si="12"/>
        <v>0.67563572152478413</v>
      </c>
      <c r="X166" s="317">
        <f t="shared" si="12"/>
        <v>0.6378951118767191</v>
      </c>
      <c r="Y166" s="317">
        <f t="shared" si="12"/>
        <v>0.69257008992109748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0.12616557792497185</v>
      </c>
      <c r="C167" s="269">
        <f t="shared" si="13"/>
        <v>0.11905729481830335</v>
      </c>
      <c r="D167" s="269">
        <f t="shared" si="13"/>
        <v>0.12646267716836521</v>
      </c>
      <c r="E167" s="269">
        <f t="shared" si="13"/>
        <v>0.1358543544875177</v>
      </c>
      <c r="F167" s="269">
        <f t="shared" si="13"/>
        <v>0.12788259068960975</v>
      </c>
      <c r="G167" s="269">
        <f t="shared" si="13"/>
        <v>0.14316070010071524</v>
      </c>
      <c r="H167" s="269">
        <f t="shared" si="13"/>
        <v>0.11539177367988934</v>
      </c>
      <c r="I167" s="269">
        <f t="shared" si="13"/>
        <v>0.1173990156271021</v>
      </c>
      <c r="J167" s="269">
        <f t="shared" si="13"/>
        <v>0.12886145715314751</v>
      </c>
      <c r="K167" s="269">
        <f t="shared" si="13"/>
        <v>0.11502969037814319</v>
      </c>
      <c r="L167" s="269">
        <f t="shared" si="13"/>
        <v>0.1434239602943583</v>
      </c>
      <c r="M167" s="269">
        <f t="shared" si="13"/>
        <v>0.15123815714362696</v>
      </c>
      <c r="N167" s="269">
        <f t="shared" si="13"/>
        <v>0.12628134433565602</v>
      </c>
      <c r="O167" s="269">
        <f t="shared" si="13"/>
        <v>0.12800939948604745</v>
      </c>
      <c r="P167" s="269">
        <f t="shared" si="13"/>
        <v>0.12217358921388451</v>
      </c>
      <c r="Q167" s="269">
        <f t="shared" si="13"/>
        <v>0.1312276976477233</v>
      </c>
      <c r="R167" s="269">
        <f t="shared" si="13"/>
        <v>0.15106129700605744</v>
      </c>
      <c r="S167" s="269">
        <f t="shared" si="13"/>
        <v>0.16422825326066859</v>
      </c>
      <c r="T167" s="269">
        <f t="shared" si="13"/>
        <v>0.14491940915924131</v>
      </c>
      <c r="U167" s="269">
        <f t="shared" si="13"/>
        <v>0.12860064616684358</v>
      </c>
      <c r="V167" s="269">
        <f t="shared" si="13"/>
        <v>0.12323829484733484</v>
      </c>
      <c r="W167" s="269">
        <f t="shared" si="13"/>
        <v>0.12872498608556321</v>
      </c>
      <c r="X167" s="269">
        <f t="shared" si="13"/>
        <v>0.14421106225300742</v>
      </c>
      <c r="Y167" s="269">
        <f t="shared" si="13"/>
        <v>0.12437540267919826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6.5787648313310437E-2</v>
      </c>
      <c r="C168" s="269">
        <f t="shared" si="14"/>
        <v>6.3406276927122307E-2</v>
      </c>
      <c r="D168" s="269">
        <f t="shared" si="14"/>
        <v>6.5705387607701934E-2</v>
      </c>
      <c r="E168" s="269">
        <f t="shared" si="14"/>
        <v>6.7359709629312994E-2</v>
      </c>
      <c r="F168" s="269">
        <f t="shared" si="14"/>
        <v>6.2639730023789489E-2</v>
      </c>
      <c r="G168" s="269">
        <f t="shared" si="14"/>
        <v>7.4334328999015292E-2</v>
      </c>
      <c r="H168" s="269">
        <f t="shared" si="14"/>
        <v>5.9368706860320225E-2</v>
      </c>
      <c r="I168" s="269">
        <f t="shared" si="14"/>
        <v>6.0686982053579634E-2</v>
      </c>
      <c r="J168" s="269">
        <f t="shared" si="14"/>
        <v>6.6735734329508564E-2</v>
      </c>
      <c r="K168" s="269">
        <f t="shared" si="14"/>
        <v>5.9762072633785905E-2</v>
      </c>
      <c r="L168" s="269">
        <f t="shared" si="14"/>
        <v>7.2164476210128295E-2</v>
      </c>
      <c r="M168" s="269">
        <f t="shared" si="14"/>
        <v>7.6612981782738565E-2</v>
      </c>
      <c r="N168" s="269">
        <f t="shared" si="14"/>
        <v>6.3223894582265197E-2</v>
      </c>
      <c r="O168" s="269">
        <f t="shared" si="14"/>
        <v>6.5344934657380893E-2</v>
      </c>
      <c r="P168" s="269">
        <f t="shared" si="14"/>
        <v>6.3242524014166857E-2</v>
      </c>
      <c r="Q168" s="269">
        <f t="shared" si="14"/>
        <v>6.8852784246967516E-2</v>
      </c>
      <c r="R168" s="269">
        <f t="shared" si="14"/>
        <v>7.8471411911948563E-2</v>
      </c>
      <c r="S168" s="269">
        <f t="shared" si="14"/>
        <v>8.5614207591308361E-2</v>
      </c>
      <c r="T168" s="269">
        <f t="shared" si="14"/>
        <v>7.5155332478753903E-2</v>
      </c>
      <c r="U168" s="269">
        <f t="shared" si="14"/>
        <v>6.7134772769802092E-2</v>
      </c>
      <c r="V168" s="269">
        <f t="shared" si="14"/>
        <v>6.4248679924847132E-2</v>
      </c>
      <c r="W168" s="269">
        <f t="shared" si="14"/>
        <v>6.8142821076197665E-2</v>
      </c>
      <c r="X168" s="269">
        <f t="shared" si="14"/>
        <v>7.4164739176920416E-2</v>
      </c>
      <c r="Y168" s="269">
        <f t="shared" si="14"/>
        <v>6.3307020388287505E-2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6.3646249475247538E-2</v>
      </c>
      <c r="C169" s="318">
        <f t="shared" si="15"/>
        <v>6.0831548664730534E-2</v>
      </c>
      <c r="D169" s="318">
        <f t="shared" si="15"/>
        <v>6.2788990645095619E-2</v>
      </c>
      <c r="E169" s="318">
        <f t="shared" si="15"/>
        <v>6.4804230225482401E-2</v>
      </c>
      <c r="F169" s="318">
        <f t="shared" si="15"/>
        <v>5.9516449613238459E-2</v>
      </c>
      <c r="G169" s="318">
        <f t="shared" si="15"/>
        <v>7.1243370794876471E-2</v>
      </c>
      <c r="H169" s="318">
        <f t="shared" si="15"/>
        <v>5.5967000675500547E-2</v>
      </c>
      <c r="I169" s="318">
        <f t="shared" si="15"/>
        <v>5.6732476285022218E-2</v>
      </c>
      <c r="J169" s="318">
        <f t="shared" si="15"/>
        <v>6.2838512371841806E-2</v>
      </c>
      <c r="K169" s="318">
        <f t="shared" si="15"/>
        <v>5.6808972932352132E-2</v>
      </c>
      <c r="L169" s="318">
        <f t="shared" si="15"/>
        <v>6.8360648750005942E-2</v>
      </c>
      <c r="M169" s="318">
        <f t="shared" si="15"/>
        <v>7.2445551043046605E-2</v>
      </c>
      <c r="N169" s="318">
        <f t="shared" si="15"/>
        <v>5.9666219586738893E-2</v>
      </c>
      <c r="O169" s="318">
        <f t="shared" si="15"/>
        <v>6.1484697227914546E-2</v>
      </c>
      <c r="P169" s="318">
        <f t="shared" si="15"/>
        <v>5.9043664535451831E-2</v>
      </c>
      <c r="Q169" s="318">
        <f t="shared" si="15"/>
        <v>6.3982168878511061E-2</v>
      </c>
      <c r="R169" s="318">
        <f t="shared" si="15"/>
        <v>7.4545511753094124E-2</v>
      </c>
      <c r="S169" s="318">
        <f t="shared" si="15"/>
        <v>8.1821979862077357E-2</v>
      </c>
      <c r="T169" s="318">
        <f t="shared" si="15"/>
        <v>7.1207986266652118E-2</v>
      </c>
      <c r="U169" s="318">
        <f t="shared" si="15"/>
        <v>6.3264998006088063E-2</v>
      </c>
      <c r="V169" s="318">
        <f t="shared" si="15"/>
        <v>6.1018471948642718E-2</v>
      </c>
      <c r="W169" s="318">
        <f t="shared" si="15"/>
        <v>6.4042154892593656E-2</v>
      </c>
      <c r="X169" s="318">
        <f t="shared" si="15"/>
        <v>6.8706364718546492E-2</v>
      </c>
      <c r="Y169" s="318">
        <f t="shared" si="15"/>
        <v>5.8973039095371486E-2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2.1413988380629008E-3</v>
      </c>
      <c r="C170" s="318">
        <f t="shared" si="16"/>
        <v>2.574728262391782E-3</v>
      </c>
      <c r="D170" s="318">
        <f t="shared" si="16"/>
        <v>2.916396962606308E-3</v>
      </c>
      <c r="E170" s="318">
        <f t="shared" si="16"/>
        <v>2.5554794038305999E-3</v>
      </c>
      <c r="F170" s="318">
        <f t="shared" si="16"/>
        <v>3.1232804105510489E-3</v>
      </c>
      <c r="G170" s="318">
        <f t="shared" si="16"/>
        <v>3.0909582041388347E-3</v>
      </c>
      <c r="H170" s="318">
        <f t="shared" si="16"/>
        <v>3.4017061848196709E-3</v>
      </c>
      <c r="I170" s="318">
        <f t="shared" si="16"/>
        <v>3.9545057685574309E-3</v>
      </c>
      <c r="J170" s="318">
        <f t="shared" si="16"/>
        <v>3.8972219576667846E-3</v>
      </c>
      <c r="K170" s="318">
        <f t="shared" si="16"/>
        <v>2.9530997014337538E-3</v>
      </c>
      <c r="L170" s="318">
        <f t="shared" si="16"/>
        <v>3.8038274601223578E-3</v>
      </c>
      <c r="M170" s="318">
        <f t="shared" si="16"/>
        <v>4.1674307396919281E-3</v>
      </c>
      <c r="N170" s="318">
        <f t="shared" si="16"/>
        <v>3.5576749955263274E-3</v>
      </c>
      <c r="O170" s="318">
        <f t="shared" si="16"/>
        <v>3.8602374294663508E-3</v>
      </c>
      <c r="P170" s="318">
        <f t="shared" si="16"/>
        <v>4.1988594787150356E-3</v>
      </c>
      <c r="Q170" s="318">
        <f t="shared" si="16"/>
        <v>4.8706153684564511E-3</v>
      </c>
      <c r="R170" s="318">
        <f t="shared" si="16"/>
        <v>3.9259001588544222E-3</v>
      </c>
      <c r="S170" s="318">
        <f t="shared" si="16"/>
        <v>3.7922277292310094E-3</v>
      </c>
      <c r="T170" s="318">
        <f t="shared" si="16"/>
        <v>3.9473462121017936E-3</v>
      </c>
      <c r="U170" s="318">
        <f t="shared" si="16"/>
        <v>3.8697747637140658E-3</v>
      </c>
      <c r="V170" s="318">
        <f t="shared" si="16"/>
        <v>3.2302079762043688E-3</v>
      </c>
      <c r="W170" s="318">
        <f t="shared" si="16"/>
        <v>4.1006661836039716E-3</v>
      </c>
      <c r="X170" s="318">
        <f t="shared" si="16"/>
        <v>5.4583744583739709E-3</v>
      </c>
      <c r="Y170" s="318">
        <f t="shared" si="16"/>
        <v>4.333981292915995E-3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1.0562354945632915E-2</v>
      </c>
      <c r="C171" s="269">
        <f t="shared" si="17"/>
        <v>1.0242991744880062E-2</v>
      </c>
      <c r="D171" s="269">
        <f t="shared" si="17"/>
        <v>1.0707372403662718E-2</v>
      </c>
      <c r="E171" s="269">
        <f t="shared" si="17"/>
        <v>1.094770471375993E-2</v>
      </c>
      <c r="F171" s="269">
        <f t="shared" si="17"/>
        <v>1.0363225310818949E-2</v>
      </c>
      <c r="G171" s="269">
        <f t="shared" si="17"/>
        <v>1.2124288971371543E-2</v>
      </c>
      <c r="H171" s="269">
        <f t="shared" si="17"/>
        <v>9.8980217576286264E-3</v>
      </c>
      <c r="I171" s="269">
        <f t="shared" si="17"/>
        <v>1.0207469599644007E-2</v>
      </c>
      <c r="J171" s="269">
        <f t="shared" si="17"/>
        <v>1.1149854821993436E-2</v>
      </c>
      <c r="K171" s="269">
        <f t="shared" si="17"/>
        <v>9.848788985457135E-3</v>
      </c>
      <c r="L171" s="269">
        <f t="shared" si="17"/>
        <v>1.1996443373618175E-2</v>
      </c>
      <c r="M171" s="269">
        <f t="shared" si="17"/>
        <v>1.2757469459874621E-2</v>
      </c>
      <c r="N171" s="269">
        <f t="shared" si="17"/>
        <v>1.0576890379687466E-2</v>
      </c>
      <c r="O171" s="269">
        <f t="shared" si="17"/>
        <v>1.0930444934800922E-2</v>
      </c>
      <c r="P171" s="269">
        <f t="shared" si="17"/>
        <v>1.0657372453524251E-2</v>
      </c>
      <c r="Q171" s="269">
        <f t="shared" si="17"/>
        <v>1.1648471292942898E-2</v>
      </c>
      <c r="R171" s="269">
        <f t="shared" si="17"/>
        <v>1.279690676368001E-2</v>
      </c>
      <c r="S171" s="269">
        <f t="shared" si="17"/>
        <v>1.3861207091147501E-2</v>
      </c>
      <c r="T171" s="269">
        <f t="shared" si="17"/>
        <v>1.2307978490759874E-2</v>
      </c>
      <c r="U171" s="269">
        <f t="shared" si="17"/>
        <v>1.1084404336206924E-2</v>
      </c>
      <c r="V171" s="269">
        <f t="shared" si="17"/>
        <v>1.0501984481171683E-2</v>
      </c>
      <c r="W171" s="269">
        <f t="shared" si="17"/>
        <v>1.1401994722177204E-2</v>
      </c>
      <c r="X171" s="269">
        <f t="shared" si="17"/>
        <v>1.2626626684413521E-2</v>
      </c>
      <c r="Y171" s="269">
        <f t="shared" si="17"/>
        <v>1.071965584218657E-2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5.2868623195171131E-3</v>
      </c>
      <c r="C172" s="318">
        <f t="shared" si="18"/>
        <v>4.7694268066665992E-3</v>
      </c>
      <c r="D172" s="318">
        <f t="shared" si="18"/>
        <v>4.8107408168762533E-3</v>
      </c>
      <c r="E172" s="318">
        <f t="shared" si="18"/>
        <v>5.0797261923709045E-3</v>
      </c>
      <c r="F172" s="318">
        <f t="shared" si="18"/>
        <v>4.3480906795405946E-3</v>
      </c>
      <c r="G172" s="318">
        <f t="shared" si="18"/>
        <v>5.7354648491891808E-3</v>
      </c>
      <c r="H172" s="318">
        <f t="shared" si="18"/>
        <v>4.1988375716806884E-3</v>
      </c>
      <c r="I172" s="318">
        <f t="shared" si="18"/>
        <v>4.1290191161708727E-3</v>
      </c>
      <c r="J172" s="318">
        <f t="shared" si="18"/>
        <v>4.7446882551043018E-3</v>
      </c>
      <c r="K172" s="318">
        <f t="shared" si="18"/>
        <v>4.4238841014917216E-3</v>
      </c>
      <c r="L172" s="318">
        <f t="shared" si="18"/>
        <v>5.1836213825419905E-3</v>
      </c>
      <c r="M172" s="318">
        <f t="shared" si="18"/>
        <v>5.4859595642831587E-3</v>
      </c>
      <c r="N172" s="318">
        <f t="shared" si="18"/>
        <v>4.5099459529965467E-3</v>
      </c>
      <c r="O172" s="318">
        <f t="shared" si="18"/>
        <v>4.5747866955853783E-3</v>
      </c>
      <c r="P172" s="318">
        <f t="shared" si="18"/>
        <v>4.2882340952047392E-3</v>
      </c>
      <c r="Q172" s="318">
        <f t="shared" si="18"/>
        <v>4.5715073013982109E-3</v>
      </c>
      <c r="R172" s="318">
        <f t="shared" si="18"/>
        <v>5.7523262162824671E-3</v>
      </c>
      <c r="S172" s="318">
        <f t="shared" si="18"/>
        <v>6.4748010756945293E-3</v>
      </c>
      <c r="T172" s="318">
        <f t="shared" si="18"/>
        <v>5.4347548344340114E-3</v>
      </c>
      <c r="U172" s="318">
        <f t="shared" si="18"/>
        <v>4.8292987093477699E-3</v>
      </c>
      <c r="V172" s="318">
        <f t="shared" si="18"/>
        <v>4.763669324900111E-3</v>
      </c>
      <c r="W172" s="318">
        <f t="shared" si="18"/>
        <v>4.9218194961001237E-3</v>
      </c>
      <c r="X172" s="318">
        <f t="shared" si="18"/>
        <v>4.9083293386948858E-3</v>
      </c>
      <c r="Y172" s="318">
        <f t="shared" si="18"/>
        <v>4.3194125403710135E-3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3.1510702191360246E-3</v>
      </c>
      <c r="C173" s="318">
        <f t="shared" si="19"/>
        <v>2.9735360646146471E-3</v>
      </c>
      <c r="D173" s="318">
        <f t="shared" si="19"/>
        <v>3.1584904726899799E-3</v>
      </c>
      <c r="E173" s="318">
        <f t="shared" si="19"/>
        <v>3.39305393441102E-3</v>
      </c>
      <c r="F173" s="318">
        <f t="shared" si="19"/>
        <v>3.1939537684964091E-3</v>
      </c>
      <c r="G173" s="318">
        <f t="shared" si="19"/>
        <v>3.5755348333306341E-3</v>
      </c>
      <c r="H173" s="318">
        <f t="shared" si="19"/>
        <v>2.8819872072572269E-3</v>
      </c>
      <c r="I173" s="318">
        <f t="shared" si="19"/>
        <v>2.9321194257790157E-3</v>
      </c>
      <c r="J173" s="318">
        <f t="shared" si="19"/>
        <v>3.2184016172083531E-3</v>
      </c>
      <c r="K173" s="318">
        <f t="shared" si="19"/>
        <v>2.8729439331111081E-3</v>
      </c>
      <c r="L173" s="318">
        <f t="shared" si="19"/>
        <v>3.5821099338431213E-3</v>
      </c>
      <c r="M173" s="318">
        <f t="shared" si="19"/>
        <v>3.7772747591716259E-3</v>
      </c>
      <c r="N173" s="318">
        <f t="shared" si="19"/>
        <v>3.1539615631545992E-3</v>
      </c>
      <c r="O173" s="318">
        <f t="shared" si="19"/>
        <v>3.1971209035307922E-3</v>
      </c>
      <c r="P173" s="318">
        <f t="shared" si="19"/>
        <v>3.0513676144357555E-3</v>
      </c>
      <c r="Q173" s="318">
        <f t="shared" si="19"/>
        <v>3.2775000660594778E-3</v>
      </c>
      <c r="R173" s="318">
        <f t="shared" si="19"/>
        <v>3.7728575582075164E-3</v>
      </c>
      <c r="S173" s="318">
        <f t="shared" si="19"/>
        <v>4.1017111521350564E-3</v>
      </c>
      <c r="T173" s="318">
        <f t="shared" si="19"/>
        <v>3.619459775692821E-3</v>
      </c>
      <c r="U173" s="318">
        <f t="shared" si="19"/>
        <v>3.2118876872974985E-3</v>
      </c>
      <c r="V173" s="318">
        <f t="shared" si="19"/>
        <v>3.0779593541867259E-3</v>
      </c>
      <c r="W173" s="318">
        <f t="shared" si="19"/>
        <v>3.2149931604492986E-3</v>
      </c>
      <c r="X173" s="318">
        <f t="shared" si="19"/>
        <v>3.6017683349864019E-3</v>
      </c>
      <c r="Y173" s="318">
        <f t="shared" si="19"/>
        <v>3.1063593875703321E-3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2.1244224069797771E-3</v>
      </c>
      <c r="C174" s="318">
        <f t="shared" si="20"/>
        <v>2.5000288735988162E-3</v>
      </c>
      <c r="D174" s="318">
        <f t="shared" si="20"/>
        <v>2.7381411140964852E-3</v>
      </c>
      <c r="E174" s="318">
        <f t="shared" si="20"/>
        <v>2.4749245869780073E-3</v>
      </c>
      <c r="F174" s="318">
        <f t="shared" si="20"/>
        <v>2.8211808627819461E-3</v>
      </c>
      <c r="G174" s="318">
        <f t="shared" si="20"/>
        <v>2.8132892888517282E-3</v>
      </c>
      <c r="H174" s="318">
        <f t="shared" si="20"/>
        <v>2.8171969786907123E-3</v>
      </c>
      <c r="I174" s="318">
        <f t="shared" si="20"/>
        <v>3.1463310576941182E-3</v>
      </c>
      <c r="J174" s="318">
        <f t="shared" si="20"/>
        <v>3.1867649496807797E-3</v>
      </c>
      <c r="K174" s="318">
        <f t="shared" si="20"/>
        <v>2.5519609508543057E-3</v>
      </c>
      <c r="L174" s="318">
        <f t="shared" si="20"/>
        <v>3.2307120572330639E-3</v>
      </c>
      <c r="M174" s="318">
        <f t="shared" si="20"/>
        <v>3.494235136419836E-3</v>
      </c>
      <c r="N174" s="318">
        <f t="shared" si="20"/>
        <v>2.9129828635363207E-3</v>
      </c>
      <c r="O174" s="318">
        <f t="shared" si="20"/>
        <v>3.1585373356847516E-3</v>
      </c>
      <c r="P174" s="318">
        <f t="shared" si="20"/>
        <v>3.3177707438837574E-3</v>
      </c>
      <c r="Q174" s="318">
        <f t="shared" si="20"/>
        <v>3.7994639254852088E-3</v>
      </c>
      <c r="R174" s="318">
        <f t="shared" si="20"/>
        <v>3.2717229891900262E-3</v>
      </c>
      <c r="S174" s="318">
        <f t="shared" si="20"/>
        <v>3.2846948633179157E-3</v>
      </c>
      <c r="T174" s="318">
        <f t="shared" si="20"/>
        <v>3.2537638806330428E-3</v>
      </c>
      <c r="U174" s="318">
        <f t="shared" si="20"/>
        <v>3.0432179395616559E-3</v>
      </c>
      <c r="V174" s="318">
        <f t="shared" si="20"/>
        <v>2.6603558020848461E-3</v>
      </c>
      <c r="W174" s="318">
        <f t="shared" si="20"/>
        <v>3.2651820656277816E-3</v>
      </c>
      <c r="X174" s="318">
        <f t="shared" si="20"/>
        <v>4.1165290107322327E-3</v>
      </c>
      <c r="Y174" s="318">
        <f t="shared" si="20"/>
        <v>3.2938839142452256E-3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1.4847762533584169E-2</v>
      </c>
      <c r="C175" s="319">
        <f t="shared" si="21"/>
        <v>1.4496996436684518E-2</v>
      </c>
      <c r="D175" s="319">
        <f t="shared" si="21"/>
        <v>1.5247203131464059E-2</v>
      </c>
      <c r="E175" s="319">
        <f t="shared" si="21"/>
        <v>1.5643022441773468E-2</v>
      </c>
      <c r="F175" s="319">
        <f t="shared" si="21"/>
        <v>1.4951087586576829E-2</v>
      </c>
      <c r="G175" s="319">
        <f t="shared" si="21"/>
        <v>1.7164183277310101E-2</v>
      </c>
      <c r="H175" s="319">
        <f t="shared" si="21"/>
        <v>1.4145837359047675E-2</v>
      </c>
      <c r="I175" s="319">
        <f t="shared" si="21"/>
        <v>1.4609391339938292E-2</v>
      </c>
      <c r="J175" s="319">
        <f t="shared" si="21"/>
        <v>1.5913637402843041E-2</v>
      </c>
      <c r="K175" s="319">
        <f t="shared" si="21"/>
        <v>1.4005326567262869E-2</v>
      </c>
      <c r="L175" s="319">
        <f t="shared" si="21"/>
        <v>1.7178974614446417E-2</v>
      </c>
      <c r="M175" s="319">
        <f t="shared" si="21"/>
        <v>1.8255853798860223E-2</v>
      </c>
      <c r="N175" s="319">
        <f t="shared" si="21"/>
        <v>1.5161198797095486E-2</v>
      </c>
      <c r="O175" s="319">
        <f t="shared" si="21"/>
        <v>1.5648935342599944E-2</v>
      </c>
      <c r="P175" s="319">
        <f t="shared" si="21"/>
        <v>1.525500278487644E-2</v>
      </c>
      <c r="Q175" s="319">
        <f t="shared" si="21"/>
        <v>1.6656548603632811E-2</v>
      </c>
      <c r="R175" s="319">
        <f t="shared" si="21"/>
        <v>1.818350689639877E-2</v>
      </c>
      <c r="S175" s="319">
        <f t="shared" si="21"/>
        <v>1.9623258392486957E-2</v>
      </c>
      <c r="T175" s="319">
        <f t="shared" si="21"/>
        <v>1.7520495965301881E-2</v>
      </c>
      <c r="U175" s="319">
        <f t="shared" si="21"/>
        <v>1.576712872709728E-2</v>
      </c>
      <c r="V175" s="319">
        <f t="shared" si="21"/>
        <v>1.4900819222355791E-2</v>
      </c>
      <c r="W175" s="319">
        <f t="shared" si="21"/>
        <v>1.6218213923758374E-2</v>
      </c>
      <c r="X175" s="319">
        <f t="shared" si="21"/>
        <v>1.8105244406161878E-2</v>
      </c>
      <c r="Y175" s="319">
        <f t="shared" si="21"/>
        <v>1.5371495503941492E-2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</v>
      </c>
      <c r="D178" s="232">
        <f t="shared" si="22"/>
        <v>1.0000000000000002</v>
      </c>
      <c r="E178" s="232">
        <f t="shared" si="22"/>
        <v>1.0000000000000002</v>
      </c>
      <c r="F178" s="232">
        <f t="shared" si="22"/>
        <v>1.0000000000000002</v>
      </c>
      <c r="G178" s="232">
        <f t="shared" si="22"/>
        <v>0.99999999999999944</v>
      </c>
      <c r="H178" s="232">
        <f t="shared" si="22"/>
        <v>1</v>
      </c>
      <c r="I178" s="232">
        <f t="shared" si="22"/>
        <v>1.0000000000000007</v>
      </c>
      <c r="J178" s="232">
        <f t="shared" si="22"/>
        <v>0.99999999999999989</v>
      </c>
      <c r="K178" s="232">
        <f t="shared" si="22"/>
        <v>1.0000000000000002</v>
      </c>
      <c r="L178" s="232">
        <f t="shared" si="22"/>
        <v>0.99999999999999989</v>
      </c>
      <c r="M178" s="232">
        <f t="shared" si="22"/>
        <v>0.99999999999999978</v>
      </c>
      <c r="N178" s="232">
        <f t="shared" si="22"/>
        <v>1.0000000000000002</v>
      </c>
      <c r="O178" s="232">
        <f t="shared" si="22"/>
        <v>1</v>
      </c>
      <c r="P178" s="232">
        <f t="shared" si="22"/>
        <v>1.0000000000000002</v>
      </c>
      <c r="Q178" s="232">
        <f t="shared" si="22"/>
        <v>1</v>
      </c>
      <c r="R178" s="232">
        <f t="shared" si="22"/>
        <v>1</v>
      </c>
      <c r="S178" s="232">
        <f t="shared" si="22"/>
        <v>0.99999999999999967</v>
      </c>
      <c r="T178" s="232">
        <f t="shared" si="22"/>
        <v>1</v>
      </c>
      <c r="U178" s="232">
        <f t="shared" si="22"/>
        <v>0.99999999999999989</v>
      </c>
      <c r="V178" s="232">
        <f t="shared" si="22"/>
        <v>1.0000000000000002</v>
      </c>
      <c r="W178" s="232">
        <f t="shared" si="22"/>
        <v>1</v>
      </c>
      <c r="X178" s="232">
        <f t="shared" si="22"/>
        <v>0.99999999999999989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8.4760428164041886E-3</v>
      </c>
      <c r="C179" s="266">
        <f t="shared" si="23"/>
        <v>9.0426612485005504E-3</v>
      </c>
      <c r="D179" s="266">
        <f t="shared" si="23"/>
        <v>9.0314142431753806E-3</v>
      </c>
      <c r="E179" s="266">
        <f t="shared" si="23"/>
        <v>8.4170785626329729E-3</v>
      </c>
      <c r="F179" s="266">
        <f t="shared" si="23"/>
        <v>8.8411278246563942E-3</v>
      </c>
      <c r="G179" s="266">
        <f t="shared" si="23"/>
        <v>8.9026360285921636E-3</v>
      </c>
      <c r="H179" s="266">
        <f t="shared" si="23"/>
        <v>9.4345356870395285E-3</v>
      </c>
      <c r="I179" s="266">
        <f t="shared" si="23"/>
        <v>9.6992919074672373E-3</v>
      </c>
      <c r="J179" s="266">
        <f t="shared" si="23"/>
        <v>9.5342564869330612E-3</v>
      </c>
      <c r="K179" s="266">
        <f t="shared" si="23"/>
        <v>9.221392813923545E-3</v>
      </c>
      <c r="L179" s="266">
        <f t="shared" si="23"/>
        <v>9.128782371706062E-3</v>
      </c>
      <c r="M179" s="266">
        <f t="shared" si="23"/>
        <v>9.2346732893478431E-3</v>
      </c>
      <c r="N179" s="266">
        <f t="shared" si="23"/>
        <v>9.2088202072119086E-3</v>
      </c>
      <c r="O179" s="266">
        <f t="shared" si="23"/>
        <v>9.4343285045708197E-3</v>
      </c>
      <c r="P179" s="266">
        <f t="shared" si="23"/>
        <v>9.7506113521503221E-3</v>
      </c>
      <c r="Q179" s="266">
        <f t="shared" si="23"/>
        <v>9.9765742450422974E-3</v>
      </c>
      <c r="R179" s="266">
        <f t="shared" si="23"/>
        <v>8.9852921267364518E-3</v>
      </c>
      <c r="S179" s="266">
        <f t="shared" si="23"/>
        <v>8.7988116414220319E-3</v>
      </c>
      <c r="T179" s="266">
        <f t="shared" si="23"/>
        <v>9.083106644953794E-3</v>
      </c>
      <c r="U179" s="266">
        <f t="shared" si="23"/>
        <v>9.3176134265265977E-3</v>
      </c>
      <c r="V179" s="266">
        <f t="shared" si="23"/>
        <v>9.0405249808337088E-3</v>
      </c>
      <c r="W179" s="266">
        <f t="shared" si="23"/>
        <v>9.7540777403993927E-3</v>
      </c>
      <c r="X179" s="266">
        <f t="shared" si="23"/>
        <v>9.8934870884071109E-3</v>
      </c>
      <c r="Y179" s="266">
        <f t="shared" si="23"/>
        <v>9.6544513336244888E-3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6.726647546543725E-2</v>
      </c>
      <c r="C180" s="267">
        <f t="shared" si="24"/>
        <v>7.176319943043534E-2</v>
      </c>
      <c r="D180" s="267">
        <f t="shared" si="24"/>
        <v>7.167394240045652E-2</v>
      </c>
      <c r="E180" s="267">
        <f t="shared" si="24"/>
        <v>6.6798530975826706E-2</v>
      </c>
      <c r="F180" s="267">
        <f t="shared" si="24"/>
        <v>7.0163815920450956E-2</v>
      </c>
      <c r="G180" s="267">
        <f t="shared" si="24"/>
        <v>7.0651949378550197E-2</v>
      </c>
      <c r="H180" s="267">
        <f t="shared" si="24"/>
        <v>7.4873142699539388E-2</v>
      </c>
      <c r="I180" s="267">
        <f t="shared" si="24"/>
        <v>7.697426679618212E-2</v>
      </c>
      <c r="J180" s="267">
        <f t="shared" si="24"/>
        <v>7.5664534022675492E-2</v>
      </c>
      <c r="K180" s="267">
        <f t="shared" si="24"/>
        <v>7.3181625778772907E-2</v>
      </c>
      <c r="L180" s="267">
        <f t="shared" si="24"/>
        <v>7.244666275720707E-2</v>
      </c>
      <c r="M180" s="267">
        <f t="shared" si="24"/>
        <v>7.3287020571325037E-2</v>
      </c>
      <c r="N180" s="267">
        <f t="shared" si="24"/>
        <v>7.3081848682405706E-2</v>
      </c>
      <c r="O180" s="267">
        <f t="shared" si="24"/>
        <v>7.4871498484809729E-2</v>
      </c>
      <c r="P180" s="267">
        <f t="shared" si="24"/>
        <v>7.7381541540004053E-2</v>
      </c>
      <c r="Q180" s="267">
        <f t="shared" si="24"/>
        <v>7.9174799044720842E-2</v>
      </c>
      <c r="R180" s="267">
        <f t="shared" si="24"/>
        <v>7.1307914021287819E-2</v>
      </c>
      <c r="S180" s="267">
        <f t="shared" si="24"/>
        <v>6.9827991696460937E-2</v>
      </c>
      <c r="T180" s="267">
        <f t="shared" si="24"/>
        <v>7.2084176958173443E-2</v>
      </c>
      <c r="U180" s="267">
        <f t="shared" si="24"/>
        <v>7.3945239367935789E-2</v>
      </c>
      <c r="V180" s="267">
        <f t="shared" si="24"/>
        <v>7.1746245859091728E-2</v>
      </c>
      <c r="W180" s="267">
        <f t="shared" si="24"/>
        <v>7.7409051042393387E-2</v>
      </c>
      <c r="X180" s="267">
        <f t="shared" si="24"/>
        <v>7.8515413491302269E-2</v>
      </c>
      <c r="Y180" s="267">
        <f t="shared" si="24"/>
        <v>7.6618408829724996E-2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7.5296885454748316E-2</v>
      </c>
      <c r="C181" s="267">
        <f t="shared" si="25"/>
        <v>8.0330437561816209E-2</v>
      </c>
      <c r="D181" s="267">
        <f t="shared" si="25"/>
        <v>8.0230524844287276E-2</v>
      </c>
      <c r="E181" s="267">
        <f t="shared" si="25"/>
        <v>7.4773076790928997E-2</v>
      </c>
      <c r="F181" s="267">
        <f t="shared" si="25"/>
        <v>7.8540116363682591E-2</v>
      </c>
      <c r="G181" s="267">
        <f t="shared" si="25"/>
        <v>7.9086524196511757E-2</v>
      </c>
      <c r="H181" s="267">
        <f t="shared" si="25"/>
        <v>8.3811652245419088E-2</v>
      </c>
      <c r="I181" s="267">
        <f t="shared" si="25"/>
        <v>8.6163612851894E-2</v>
      </c>
      <c r="J181" s="267">
        <f t="shared" si="25"/>
        <v>8.4697521490027836E-2</v>
      </c>
      <c r="K181" s="267">
        <f t="shared" si="25"/>
        <v>8.1918198560705577E-2</v>
      </c>
      <c r="L181" s="267">
        <f t="shared" si="25"/>
        <v>8.1095494144197922E-2</v>
      </c>
      <c r="M181" s="267">
        <f t="shared" si="25"/>
        <v>8.203617560004671E-2</v>
      </c>
      <c r="N181" s="267">
        <f t="shared" si="25"/>
        <v>8.180650986965729E-2</v>
      </c>
      <c r="O181" s="267">
        <f t="shared" si="25"/>
        <v>8.3809811740958182E-2</v>
      </c>
      <c r="P181" s="267">
        <f t="shared" si="25"/>
        <v>8.6619508891072228E-2</v>
      </c>
      <c r="Q181" s="267">
        <f t="shared" si="25"/>
        <v>8.8626849159597301E-2</v>
      </c>
      <c r="R181" s="267">
        <f t="shared" si="25"/>
        <v>7.9820799245484117E-2</v>
      </c>
      <c r="S181" s="267">
        <f t="shared" si="25"/>
        <v>7.8164200754134994E-2</v>
      </c>
      <c r="T181" s="267">
        <f t="shared" si="25"/>
        <v>8.0689734046022005E-2</v>
      </c>
      <c r="U181" s="267">
        <f t="shared" si="25"/>
        <v>8.2772973908410999E-2</v>
      </c>
      <c r="V181" s="267">
        <f t="shared" si="25"/>
        <v>8.0311460038307234E-2</v>
      </c>
      <c r="W181" s="267">
        <f t="shared" si="25"/>
        <v>8.6650302534354309E-2</v>
      </c>
      <c r="X181" s="267">
        <f t="shared" si="25"/>
        <v>8.7888744804601251E-2</v>
      </c>
      <c r="Y181" s="267">
        <f t="shared" si="25"/>
        <v>8.5765271830559403E-2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0.12122159145221326</v>
      </c>
      <c r="C182" s="267">
        <f t="shared" si="26"/>
        <v>0.12932518290080128</v>
      </c>
      <c r="D182" s="267">
        <f t="shared" si="26"/>
        <v>0.12916433191005944</v>
      </c>
      <c r="E182" s="267">
        <f t="shared" si="26"/>
        <v>0.12037830398472837</v>
      </c>
      <c r="F182" s="267">
        <f t="shared" si="26"/>
        <v>0.12644291780394257</v>
      </c>
      <c r="G182" s="267">
        <f t="shared" si="26"/>
        <v>0.12732258801443641</v>
      </c>
      <c r="H182" s="267">
        <f t="shared" si="26"/>
        <v>0.13492964292042275</v>
      </c>
      <c r="I182" s="267">
        <f t="shared" si="26"/>
        <v>0.13871609977090096</v>
      </c>
      <c r="J182" s="267">
        <f t="shared" si="26"/>
        <v>0.13635581717718639</v>
      </c>
      <c r="K182" s="267">
        <f t="shared" si="26"/>
        <v>0.13188134327806944</v>
      </c>
      <c r="L182" s="267">
        <f t="shared" si="26"/>
        <v>0.13055685903065983</v>
      </c>
      <c r="M182" s="267">
        <f t="shared" si="26"/>
        <v>0.13207127629292628</v>
      </c>
      <c r="N182" s="267">
        <f t="shared" si="26"/>
        <v>0.13170153396996434</v>
      </c>
      <c r="O182" s="267">
        <f t="shared" si="26"/>
        <v>0.13492667986453438</v>
      </c>
      <c r="P182" s="267">
        <f t="shared" si="26"/>
        <v>0.13945005367978017</v>
      </c>
      <c r="Q182" s="267">
        <f t="shared" si="26"/>
        <v>0.1426817010509448</v>
      </c>
      <c r="R182" s="267">
        <f t="shared" si="26"/>
        <v>0.12850470848944026</v>
      </c>
      <c r="S182" s="267">
        <f t="shared" si="26"/>
        <v>0.12583772559491727</v>
      </c>
      <c r="T182" s="267">
        <f t="shared" si="26"/>
        <v>0.12990361972930445</v>
      </c>
      <c r="U182" s="267">
        <f t="shared" si="26"/>
        <v>0.13325745900127872</v>
      </c>
      <c r="V182" s="267">
        <f t="shared" si="26"/>
        <v>0.12929463069950262</v>
      </c>
      <c r="W182" s="267">
        <f t="shared" si="26"/>
        <v>0.13949962883050149</v>
      </c>
      <c r="X182" s="267">
        <f t="shared" si="26"/>
        <v>0.14149341571842333</v>
      </c>
      <c r="Y182" s="267">
        <f t="shared" si="26"/>
        <v>0.13807480455324014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2.906464190867104E-2</v>
      </c>
      <c r="C183" s="268">
        <f t="shared" si="27"/>
        <v>2.9104586021909691E-2</v>
      </c>
      <c r="D183" s="268">
        <f t="shared" si="27"/>
        <v>2.8714624486397299E-2</v>
      </c>
      <c r="E183" s="268">
        <f t="shared" si="27"/>
        <v>2.812453070207753E-2</v>
      </c>
      <c r="F183" s="268">
        <f t="shared" si="27"/>
        <v>2.7826312785146426E-2</v>
      </c>
      <c r="G183" s="268">
        <f t="shared" si="27"/>
        <v>2.907799161649657E-2</v>
      </c>
      <c r="H183" s="268">
        <f t="shared" si="27"/>
        <v>2.8834885348167413E-2</v>
      </c>
      <c r="I183" s="268">
        <f t="shared" si="27"/>
        <v>2.890801484488063E-2</v>
      </c>
      <c r="J183" s="268">
        <f t="shared" si="27"/>
        <v>2.8867877764714819E-2</v>
      </c>
      <c r="K183" s="268">
        <f t="shared" si="27"/>
        <v>2.8973302914211334E-2</v>
      </c>
      <c r="L183" s="268">
        <f t="shared" si="27"/>
        <v>2.8499322849113065E-2</v>
      </c>
      <c r="M183" s="268">
        <f t="shared" si="27"/>
        <v>2.8664599527899418E-2</v>
      </c>
      <c r="N183" s="268">
        <f t="shared" si="27"/>
        <v>2.8562581572966438E-2</v>
      </c>
      <c r="O183" s="268">
        <f t="shared" si="27"/>
        <v>2.8801141657631327E-2</v>
      </c>
      <c r="P183" s="268">
        <f t="shared" si="27"/>
        <v>2.909922861623283E-2</v>
      </c>
      <c r="Q183" s="268">
        <f t="shared" si="27"/>
        <v>2.9180852661542824E-2</v>
      </c>
      <c r="R183" s="268">
        <f t="shared" si="27"/>
        <v>2.9094463297335896E-2</v>
      </c>
      <c r="S183" s="268">
        <f t="shared" si="27"/>
        <v>2.9268677800196416E-2</v>
      </c>
      <c r="T183" s="268">
        <f t="shared" si="27"/>
        <v>2.9261290802559597E-2</v>
      </c>
      <c r="U183" s="268">
        <f t="shared" si="27"/>
        <v>2.9361228755460017E-2</v>
      </c>
      <c r="V183" s="268">
        <f t="shared" si="27"/>
        <v>2.9409571007162134E-2</v>
      </c>
      <c r="W183" s="268">
        <f t="shared" si="27"/>
        <v>2.9648759163555919E-2</v>
      </c>
      <c r="X183" s="268">
        <f t="shared" si="27"/>
        <v>2.9349686705186534E-2</v>
      </c>
      <c r="Y183" s="268">
        <f t="shared" si="27"/>
        <v>2.9346511421348878E-2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0.43053871155486118</v>
      </c>
      <c r="C184" s="269">
        <f t="shared" si="28"/>
        <v>0.41451844702384683</v>
      </c>
      <c r="D184" s="269">
        <f t="shared" si="28"/>
        <v>0.41859067358462931</v>
      </c>
      <c r="E184" s="269">
        <f t="shared" si="28"/>
        <v>0.44007021841714683</v>
      </c>
      <c r="F184" s="269">
        <f t="shared" si="28"/>
        <v>0.43206968571168319</v>
      </c>
      <c r="G184" s="269">
        <f t="shared" si="28"/>
        <v>0.42128823966600987</v>
      </c>
      <c r="H184" s="269">
        <f t="shared" si="28"/>
        <v>0.41042216981890839</v>
      </c>
      <c r="I184" s="269">
        <f t="shared" si="28"/>
        <v>0.40354857147861606</v>
      </c>
      <c r="J184" s="269">
        <f t="shared" si="28"/>
        <v>0.40714190994914407</v>
      </c>
      <c r="K184" s="269">
        <f t="shared" si="28"/>
        <v>0.41390943857473689</v>
      </c>
      <c r="L184" s="269">
        <f t="shared" si="28"/>
        <v>0.42091642935506407</v>
      </c>
      <c r="M184" s="269">
        <f t="shared" si="28"/>
        <v>0.41736499394924326</v>
      </c>
      <c r="N184" s="269">
        <f t="shared" si="28"/>
        <v>0.41965850585614101</v>
      </c>
      <c r="O184" s="269">
        <f t="shared" si="28"/>
        <v>0.41153854884484897</v>
      </c>
      <c r="P184" s="269">
        <f t="shared" si="28"/>
        <v>0.40203200335982753</v>
      </c>
      <c r="Q184" s="269">
        <f t="shared" si="28"/>
        <v>0.3948859293015507</v>
      </c>
      <c r="R184" s="269">
        <f t="shared" si="28"/>
        <v>0.4193802422235976</v>
      </c>
      <c r="S184" s="269">
        <f t="shared" si="28"/>
        <v>0.4230558783712442</v>
      </c>
      <c r="T184" s="269">
        <f t="shared" si="28"/>
        <v>0.41724324331653911</v>
      </c>
      <c r="U184" s="269">
        <f t="shared" si="28"/>
        <v>0.41074834234494206</v>
      </c>
      <c r="V184" s="269">
        <f t="shared" si="28"/>
        <v>0.41733635146597109</v>
      </c>
      <c r="W184" s="269">
        <f t="shared" si="28"/>
        <v>0.39847597188584893</v>
      </c>
      <c r="X184" s="269">
        <f t="shared" si="28"/>
        <v>0.3993839967164759</v>
      </c>
      <c r="Y184" s="269">
        <f t="shared" si="28"/>
        <v>0.40637571518742494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0.43017930756084782</v>
      </c>
      <c r="C185" s="318">
        <f t="shared" si="29"/>
        <v>0.4141350170861251</v>
      </c>
      <c r="D185" s="318">
        <f t="shared" si="29"/>
        <v>0.41820772054617783</v>
      </c>
      <c r="E185" s="318">
        <f t="shared" si="29"/>
        <v>0.43971331464508473</v>
      </c>
      <c r="F185" s="318">
        <f t="shared" si="29"/>
        <v>0.43169480126140475</v>
      </c>
      <c r="G185" s="318">
        <f t="shared" si="29"/>
        <v>0.420910747124357</v>
      </c>
      <c r="H185" s="318">
        <f t="shared" si="29"/>
        <v>0.41002212349056499</v>
      </c>
      <c r="I185" s="318">
        <f t="shared" si="29"/>
        <v>0.40313729886872568</v>
      </c>
      <c r="J185" s="318">
        <f t="shared" si="29"/>
        <v>0.40673763522618966</v>
      </c>
      <c r="K185" s="318">
        <f t="shared" si="29"/>
        <v>0.41351843000157634</v>
      </c>
      <c r="L185" s="318">
        <f t="shared" si="29"/>
        <v>0.42052934768075728</v>
      </c>
      <c r="M185" s="318">
        <f t="shared" si="29"/>
        <v>0.4169734222529351</v>
      </c>
      <c r="N185" s="318">
        <f t="shared" si="29"/>
        <v>0.41926803039084282</v>
      </c>
      <c r="O185" s="318">
        <f t="shared" si="29"/>
        <v>0.41113851130152573</v>
      </c>
      <c r="P185" s="318">
        <f t="shared" si="29"/>
        <v>0.40161855468573016</v>
      </c>
      <c r="Q185" s="318">
        <f t="shared" si="29"/>
        <v>0.39446289927351691</v>
      </c>
      <c r="R185" s="318">
        <f t="shared" si="29"/>
        <v>0.41899924487050783</v>
      </c>
      <c r="S185" s="318">
        <f t="shared" si="29"/>
        <v>0.42268278822587846</v>
      </c>
      <c r="T185" s="318">
        <f t="shared" si="29"/>
        <v>0.41685809839962956</v>
      </c>
      <c r="U185" s="318">
        <f t="shared" si="29"/>
        <v>0.41035325379327914</v>
      </c>
      <c r="V185" s="318">
        <f t="shared" si="29"/>
        <v>0.41695301211098329</v>
      </c>
      <c r="W185" s="318">
        <f t="shared" si="29"/>
        <v>0.39806237622880108</v>
      </c>
      <c r="X185" s="318">
        <f t="shared" si="29"/>
        <v>0.39896448977776483</v>
      </c>
      <c r="Y185" s="318">
        <f t="shared" si="29"/>
        <v>0.40596634392249964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3.5940399401336755E-4</v>
      </c>
      <c r="C186" s="318">
        <f t="shared" si="30"/>
        <v>3.8342993772178023E-4</v>
      </c>
      <c r="D186" s="318">
        <f t="shared" si="30"/>
        <v>3.8295303845143524E-4</v>
      </c>
      <c r="E186" s="318">
        <f t="shared" si="30"/>
        <v>3.5690377206210755E-4</v>
      </c>
      <c r="F186" s="318">
        <f t="shared" si="30"/>
        <v>3.7488445027844227E-4</v>
      </c>
      <c r="G186" s="318">
        <f t="shared" si="30"/>
        <v>3.7749254165291241E-4</v>
      </c>
      <c r="H186" s="318">
        <f t="shared" si="30"/>
        <v>4.0004632834336577E-4</v>
      </c>
      <c r="I186" s="318">
        <f t="shared" si="30"/>
        <v>4.1127260989039157E-4</v>
      </c>
      <c r="J186" s="318">
        <f t="shared" si="30"/>
        <v>4.0427472295441957E-4</v>
      </c>
      <c r="K186" s="318">
        <f t="shared" si="30"/>
        <v>3.910085731605921E-4</v>
      </c>
      <c r="L186" s="318">
        <f t="shared" si="30"/>
        <v>3.8708167430681411E-4</v>
      </c>
      <c r="M186" s="318">
        <f t="shared" si="30"/>
        <v>3.91571696308183E-4</v>
      </c>
      <c r="N186" s="318">
        <f t="shared" si="30"/>
        <v>3.9047546529820902E-4</v>
      </c>
      <c r="O186" s="318">
        <f t="shared" si="30"/>
        <v>4.000375433232384E-4</v>
      </c>
      <c r="P186" s="318">
        <f t="shared" si="30"/>
        <v>4.1344867409737673E-4</v>
      </c>
      <c r="Q186" s="318">
        <f t="shared" si="30"/>
        <v>4.2303002803379362E-4</v>
      </c>
      <c r="R186" s="318">
        <f t="shared" si="30"/>
        <v>3.8099735308981601E-4</v>
      </c>
      <c r="S186" s="318">
        <f t="shared" si="30"/>
        <v>3.7309014536573022E-4</v>
      </c>
      <c r="T186" s="318">
        <f t="shared" si="30"/>
        <v>3.8514491690954652E-4</v>
      </c>
      <c r="U186" s="318">
        <f t="shared" si="30"/>
        <v>3.9508855166294453E-4</v>
      </c>
      <c r="V186" s="318">
        <f t="shared" si="30"/>
        <v>3.8333935498778804E-4</v>
      </c>
      <c r="W186" s="318">
        <f t="shared" si="30"/>
        <v>4.1359565704785308E-4</v>
      </c>
      <c r="X186" s="318">
        <f t="shared" si="30"/>
        <v>4.1950693871101326E-4</v>
      </c>
      <c r="Y186" s="318">
        <f t="shared" si="30"/>
        <v>4.0937126492529287E-4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0.20455642479132591</v>
      </c>
      <c r="C187" s="269">
        <f t="shared" si="31"/>
        <v>0.20113068102084897</v>
      </c>
      <c r="D187" s="269">
        <f t="shared" si="31"/>
        <v>0.19814849767478573</v>
      </c>
      <c r="E187" s="269">
        <f t="shared" si="31"/>
        <v>0.19881831425040467</v>
      </c>
      <c r="F187" s="269">
        <f t="shared" si="31"/>
        <v>0.19283035366872053</v>
      </c>
      <c r="G187" s="269">
        <f t="shared" si="31"/>
        <v>0.19930388037744889</v>
      </c>
      <c r="H187" s="269">
        <f t="shared" si="31"/>
        <v>0.19237567589533849</v>
      </c>
      <c r="I187" s="269">
        <f t="shared" si="31"/>
        <v>0.19003963801675244</v>
      </c>
      <c r="J187" s="269">
        <f t="shared" si="31"/>
        <v>0.19209227170550483</v>
      </c>
      <c r="K187" s="269">
        <f t="shared" si="31"/>
        <v>0.19591635769018551</v>
      </c>
      <c r="L187" s="269">
        <f t="shared" si="31"/>
        <v>0.19295595692506134</v>
      </c>
      <c r="M187" s="269">
        <f t="shared" si="31"/>
        <v>0.19262359784193914</v>
      </c>
      <c r="N187" s="269">
        <f t="shared" si="31"/>
        <v>0.19142291446550239</v>
      </c>
      <c r="O187" s="269">
        <f t="shared" si="31"/>
        <v>0.19138960867748628</v>
      </c>
      <c r="P187" s="269">
        <f t="shared" si="31"/>
        <v>0.18958577932574178</v>
      </c>
      <c r="Q187" s="269">
        <f t="shared" si="31"/>
        <v>0.18873927722363965</v>
      </c>
      <c r="R187" s="269">
        <f t="shared" si="31"/>
        <v>0.19848679791374893</v>
      </c>
      <c r="S187" s="269">
        <f t="shared" si="31"/>
        <v>0.20094289686383909</v>
      </c>
      <c r="T187" s="269">
        <f t="shared" si="31"/>
        <v>0.19714311589509853</v>
      </c>
      <c r="U187" s="269">
        <f t="shared" si="31"/>
        <v>0.19535403306827048</v>
      </c>
      <c r="V187" s="269">
        <f t="shared" si="31"/>
        <v>0.19822835248883014</v>
      </c>
      <c r="W187" s="269">
        <f t="shared" si="31"/>
        <v>0.19216244437353294</v>
      </c>
      <c r="X187" s="269">
        <f t="shared" si="31"/>
        <v>0.18710839271994856</v>
      </c>
      <c r="Y187" s="269">
        <f t="shared" si="31"/>
        <v>0.18843758590206766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0.19789807931771489</v>
      </c>
      <c r="C188" s="318">
        <f t="shared" si="32"/>
        <v>0.1929634005250441</v>
      </c>
      <c r="D188" s="318">
        <f t="shared" si="32"/>
        <v>0.18935348560950405</v>
      </c>
      <c r="E188" s="318">
        <f t="shared" si="32"/>
        <v>0.19127558418272445</v>
      </c>
      <c r="F188" s="318">
        <f t="shared" si="32"/>
        <v>0.18321563684372119</v>
      </c>
      <c r="G188" s="318">
        <f t="shared" si="32"/>
        <v>0.19101645823393912</v>
      </c>
      <c r="H188" s="318">
        <f t="shared" si="32"/>
        <v>0.18135294083658623</v>
      </c>
      <c r="I188" s="318">
        <f t="shared" si="32"/>
        <v>0.17765621047823499</v>
      </c>
      <c r="J188" s="318">
        <f t="shared" si="32"/>
        <v>0.18087450019657927</v>
      </c>
      <c r="K188" s="318">
        <f t="shared" si="32"/>
        <v>0.1862352922267064</v>
      </c>
      <c r="L188" s="318">
        <f t="shared" si="32"/>
        <v>0.182785147046132</v>
      </c>
      <c r="M188" s="318">
        <f t="shared" si="32"/>
        <v>0.18214566728556159</v>
      </c>
      <c r="N188" s="318">
        <f t="shared" si="32"/>
        <v>0.18065134588586407</v>
      </c>
      <c r="O188" s="318">
        <f t="shared" si="32"/>
        <v>0.18008331026428095</v>
      </c>
      <c r="P188" s="318">
        <f t="shared" si="32"/>
        <v>0.17699861493026087</v>
      </c>
      <c r="Q188" s="318">
        <f t="shared" si="32"/>
        <v>0.17538794460389437</v>
      </c>
      <c r="R188" s="318">
        <f t="shared" si="32"/>
        <v>0.1885565655848791</v>
      </c>
      <c r="S188" s="318">
        <f t="shared" si="32"/>
        <v>0.19204225704110461</v>
      </c>
      <c r="T188" s="318">
        <f t="shared" si="32"/>
        <v>0.18678866590327051</v>
      </c>
      <c r="U188" s="318">
        <f t="shared" si="32"/>
        <v>0.1840934586153038</v>
      </c>
      <c r="V188" s="318">
        <f t="shared" si="32"/>
        <v>0.18826209627830157</v>
      </c>
      <c r="W188" s="318">
        <f t="shared" si="32"/>
        <v>0.180598584454671</v>
      </c>
      <c r="X188" s="318">
        <f t="shared" si="32"/>
        <v>0.1733375943175752</v>
      </c>
      <c r="Y188" s="318">
        <f t="shared" si="32"/>
        <v>0.17553720033388334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6.6583454736110536E-3</v>
      </c>
      <c r="C189" s="318">
        <f t="shared" si="33"/>
        <v>8.1672804958048371E-3</v>
      </c>
      <c r="D189" s="318">
        <f t="shared" si="33"/>
        <v>8.7950120652816842E-3</v>
      </c>
      <c r="E189" s="318">
        <f t="shared" si="33"/>
        <v>7.542730067680233E-3</v>
      </c>
      <c r="F189" s="318">
        <f t="shared" si="33"/>
        <v>9.614716824999342E-3</v>
      </c>
      <c r="G189" s="318">
        <f t="shared" si="33"/>
        <v>8.2874221435097813E-3</v>
      </c>
      <c r="H189" s="318">
        <f t="shared" si="33"/>
        <v>1.1022735058752259E-2</v>
      </c>
      <c r="I189" s="318">
        <f t="shared" si="33"/>
        <v>1.2383427538517466E-2</v>
      </c>
      <c r="J189" s="318">
        <f t="shared" si="33"/>
        <v>1.121777150892557E-2</v>
      </c>
      <c r="K189" s="318">
        <f t="shared" si="33"/>
        <v>9.6810654634791188E-3</v>
      </c>
      <c r="L189" s="318">
        <f t="shared" si="33"/>
        <v>1.0170809878929354E-2</v>
      </c>
      <c r="M189" s="318">
        <f t="shared" si="33"/>
        <v>1.0477930556377555E-2</v>
      </c>
      <c r="N189" s="318">
        <f t="shared" si="33"/>
        <v>1.0771568579638312E-2</v>
      </c>
      <c r="O189" s="318">
        <f t="shared" si="33"/>
        <v>1.1306298413205308E-2</v>
      </c>
      <c r="P189" s="318">
        <f t="shared" si="33"/>
        <v>1.2587164395480913E-2</v>
      </c>
      <c r="Q189" s="318">
        <f t="shared" si="33"/>
        <v>1.3351332619745287E-2</v>
      </c>
      <c r="R189" s="318">
        <f t="shared" si="33"/>
        <v>9.9302323288698313E-3</v>
      </c>
      <c r="S189" s="318">
        <f t="shared" si="33"/>
        <v>8.9006398227344987E-3</v>
      </c>
      <c r="T189" s="318">
        <f t="shared" si="33"/>
        <v>1.0354449991827972E-2</v>
      </c>
      <c r="U189" s="318">
        <f t="shared" si="33"/>
        <v>1.1260574452966673E-2</v>
      </c>
      <c r="V189" s="318">
        <f t="shared" si="33"/>
        <v>9.9662562105285804E-3</v>
      </c>
      <c r="W189" s="318">
        <f t="shared" si="33"/>
        <v>1.1563859918861994E-2</v>
      </c>
      <c r="X189" s="318">
        <f t="shared" si="33"/>
        <v>1.3770798402373375E-2</v>
      </c>
      <c r="Y189" s="318">
        <f t="shared" si="33"/>
        <v>1.2900385568184279E-2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4.0587351327024783E-2</v>
      </c>
      <c r="C190" s="269">
        <f t="shared" si="34"/>
        <v>4.0255936348173059E-2</v>
      </c>
      <c r="D190" s="269">
        <f t="shared" si="34"/>
        <v>3.99476307226974E-2</v>
      </c>
      <c r="E190" s="269">
        <f t="shared" si="34"/>
        <v>3.9788015862475441E-2</v>
      </c>
      <c r="F190" s="269">
        <f t="shared" si="34"/>
        <v>3.9303475372451407E-2</v>
      </c>
      <c r="G190" s="269">
        <f t="shared" si="34"/>
        <v>4.0217150749522312E-2</v>
      </c>
      <c r="H190" s="269">
        <f t="shared" si="34"/>
        <v>3.9726439366798899E-2</v>
      </c>
      <c r="I190" s="269">
        <f t="shared" si="34"/>
        <v>3.964047804160574E-2</v>
      </c>
      <c r="J190" s="269">
        <f t="shared" si="34"/>
        <v>3.978345554978336E-2</v>
      </c>
      <c r="K190" s="269">
        <f t="shared" si="34"/>
        <v>3.9984649730837617E-2</v>
      </c>
      <c r="L190" s="269">
        <f t="shared" si="34"/>
        <v>3.9638014387949415E-2</v>
      </c>
      <c r="M190" s="269">
        <f t="shared" si="34"/>
        <v>3.9667948024789269E-2</v>
      </c>
      <c r="N190" s="269">
        <f t="shared" si="34"/>
        <v>3.9577698816768647E-2</v>
      </c>
      <c r="O190" s="269">
        <f t="shared" si="34"/>
        <v>3.963708820412893E-2</v>
      </c>
      <c r="P190" s="269">
        <f t="shared" si="34"/>
        <v>3.9632039261963396E-2</v>
      </c>
      <c r="Q190" s="269">
        <f t="shared" si="34"/>
        <v>3.9671842755034083E-2</v>
      </c>
      <c r="R190" s="269">
        <f t="shared" si="34"/>
        <v>4.0046532104040439E-2</v>
      </c>
      <c r="S190" s="269">
        <f t="shared" si="34"/>
        <v>4.0236408416389785E-2</v>
      </c>
      <c r="T190" s="269">
        <f t="shared" si="34"/>
        <v>3.9953133119388813E-2</v>
      </c>
      <c r="U190" s="269">
        <f t="shared" si="34"/>
        <v>3.9968414142503211E-2</v>
      </c>
      <c r="V190" s="269">
        <f t="shared" si="34"/>
        <v>4.0109789796192244E-2</v>
      </c>
      <c r="W190" s="269">
        <f t="shared" si="34"/>
        <v>3.994112762896479E-2</v>
      </c>
      <c r="X190" s="269">
        <f t="shared" si="34"/>
        <v>3.953006808075675E-2</v>
      </c>
      <c r="Y190" s="269">
        <f t="shared" si="34"/>
        <v>3.9538857929107635E-2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2.2222235752225483E-2</v>
      </c>
      <c r="C191" s="318">
        <f t="shared" si="35"/>
        <v>2.0451880517305301E-2</v>
      </c>
      <c r="D191" s="318">
        <f t="shared" si="35"/>
        <v>1.9612039053745242E-2</v>
      </c>
      <c r="E191" s="318">
        <f t="shared" si="35"/>
        <v>2.0268306909867435E-2</v>
      </c>
      <c r="F191" s="318">
        <f t="shared" si="35"/>
        <v>1.8094438084926265E-2</v>
      </c>
      <c r="G191" s="318">
        <f t="shared" si="35"/>
        <v>2.0788154642359353E-2</v>
      </c>
      <c r="H191" s="318">
        <f t="shared" si="35"/>
        <v>1.8392579058064296E-2</v>
      </c>
      <c r="I191" s="318">
        <f t="shared" si="35"/>
        <v>1.7478998090484262E-2</v>
      </c>
      <c r="J191" s="318">
        <f t="shared" si="35"/>
        <v>1.8462058355398953E-2</v>
      </c>
      <c r="K191" s="318">
        <f t="shared" si="35"/>
        <v>1.9605132208387322E-2</v>
      </c>
      <c r="L191" s="318">
        <f t="shared" si="35"/>
        <v>1.873652242113354E-2</v>
      </c>
      <c r="M191" s="318">
        <f t="shared" si="35"/>
        <v>1.8645786826209567E-2</v>
      </c>
      <c r="N191" s="318">
        <f t="shared" si="35"/>
        <v>1.8458865455186869E-2</v>
      </c>
      <c r="O191" s="318">
        <f t="shared" si="35"/>
        <v>1.8113328497579531E-2</v>
      </c>
      <c r="P191" s="318">
        <f t="shared" si="35"/>
        <v>1.737784970698714E-2</v>
      </c>
      <c r="Q191" s="318">
        <f t="shared" si="35"/>
        <v>1.6940303470752188E-2</v>
      </c>
      <c r="R191" s="318">
        <f t="shared" si="35"/>
        <v>1.9669107472864256E-2</v>
      </c>
      <c r="S191" s="318">
        <f t="shared" si="35"/>
        <v>2.0543490486202666E-2</v>
      </c>
      <c r="T191" s="318">
        <f t="shared" si="35"/>
        <v>1.9271821349608333E-2</v>
      </c>
      <c r="U191" s="318">
        <f t="shared" si="35"/>
        <v>1.8996776568143671E-2</v>
      </c>
      <c r="V191" s="318">
        <f t="shared" si="35"/>
        <v>1.9868457740630042E-2</v>
      </c>
      <c r="W191" s="318">
        <f t="shared" si="35"/>
        <v>1.8762688788737075E-2</v>
      </c>
      <c r="X191" s="318">
        <f t="shared" si="35"/>
        <v>1.6739808184653766E-2</v>
      </c>
      <c r="Y191" s="318">
        <f t="shared" si="35"/>
        <v>1.7380462568405763E-2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9.4355439854398662E-3</v>
      </c>
      <c r="C192" s="318">
        <f t="shared" si="36"/>
        <v>9.0836288518463988E-3</v>
      </c>
      <c r="D192" s="318">
        <f t="shared" si="36"/>
        <v>9.1729594448376559E-3</v>
      </c>
      <c r="E192" s="318">
        <f t="shared" si="36"/>
        <v>9.6446626985432042E-3</v>
      </c>
      <c r="F192" s="318">
        <f t="shared" si="36"/>
        <v>9.4687847927495909E-3</v>
      </c>
      <c r="G192" s="318">
        <f t="shared" si="36"/>
        <v>9.2322475735875879E-3</v>
      </c>
      <c r="H192" s="318">
        <f t="shared" si="36"/>
        <v>8.9934167292587738E-3</v>
      </c>
      <c r="I192" s="318">
        <f t="shared" si="36"/>
        <v>8.8424051291896098E-3</v>
      </c>
      <c r="J192" s="318">
        <f t="shared" si="36"/>
        <v>8.9213748319766882E-3</v>
      </c>
      <c r="K192" s="318">
        <f t="shared" si="36"/>
        <v>9.070104643557295E-3</v>
      </c>
      <c r="L192" s="318">
        <f t="shared" si="36"/>
        <v>9.2238819661237779E-3</v>
      </c>
      <c r="M192" s="318">
        <f t="shared" si="36"/>
        <v>9.1458863717438291E-3</v>
      </c>
      <c r="N192" s="318">
        <f t="shared" si="36"/>
        <v>9.196216258918883E-3</v>
      </c>
      <c r="O192" s="318">
        <f t="shared" si="36"/>
        <v>9.0179035562864395E-3</v>
      </c>
      <c r="P192" s="318">
        <f t="shared" si="36"/>
        <v>8.8090930258656764E-3</v>
      </c>
      <c r="Q192" s="318">
        <f t="shared" si="36"/>
        <v>8.6521410288730345E-3</v>
      </c>
      <c r="R192" s="318">
        <f t="shared" si="36"/>
        <v>9.1903207229058811E-3</v>
      </c>
      <c r="S192" s="318">
        <f t="shared" si="36"/>
        <v>9.2711154862545591E-3</v>
      </c>
      <c r="T192" s="318">
        <f t="shared" si="36"/>
        <v>9.1433568607438651E-3</v>
      </c>
      <c r="U192" s="318">
        <f t="shared" si="36"/>
        <v>9.0006797344318601E-3</v>
      </c>
      <c r="V192" s="318">
        <f t="shared" si="36"/>
        <v>9.1454386961147462E-3</v>
      </c>
      <c r="W192" s="318">
        <f t="shared" si="36"/>
        <v>8.7310918815505702E-3</v>
      </c>
      <c r="X192" s="318">
        <f t="shared" si="36"/>
        <v>8.7508788213719498E-3</v>
      </c>
      <c r="Y192" s="318">
        <f t="shared" si="36"/>
        <v>8.9044573445623866E-3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8.9295715893594335E-3</v>
      </c>
      <c r="C193" s="318">
        <f t="shared" si="37"/>
        <v>1.0720426979021366E-2</v>
      </c>
      <c r="D193" s="318">
        <f t="shared" si="37"/>
        <v>1.11626322241145E-2</v>
      </c>
      <c r="E193" s="318">
        <f t="shared" si="37"/>
        <v>9.8750462540648024E-3</v>
      </c>
      <c r="F193" s="318">
        <f t="shared" si="37"/>
        <v>1.1740252494775555E-2</v>
      </c>
      <c r="G193" s="318">
        <f t="shared" si="37"/>
        <v>1.0196748533575377E-2</v>
      </c>
      <c r="H193" s="318">
        <f t="shared" si="37"/>
        <v>1.2340443579475823E-2</v>
      </c>
      <c r="I193" s="318">
        <f t="shared" si="37"/>
        <v>1.3319074821931867E-2</v>
      </c>
      <c r="J193" s="318">
        <f t="shared" si="37"/>
        <v>1.2400022362407715E-2</v>
      </c>
      <c r="K193" s="318">
        <f t="shared" si="37"/>
        <v>1.1309412878893003E-2</v>
      </c>
      <c r="L193" s="318">
        <f t="shared" si="37"/>
        <v>1.1677610000692099E-2</v>
      </c>
      <c r="M193" s="318">
        <f t="shared" si="37"/>
        <v>1.1876274826835872E-2</v>
      </c>
      <c r="N193" s="318">
        <f t="shared" si="37"/>
        <v>1.1922617102662892E-2</v>
      </c>
      <c r="O193" s="318">
        <f t="shared" si="37"/>
        <v>1.2505856150262959E-2</v>
      </c>
      <c r="P193" s="318">
        <f t="shared" si="37"/>
        <v>1.3445096529110577E-2</v>
      </c>
      <c r="Q193" s="318">
        <f t="shared" si="37"/>
        <v>1.4079398255408857E-2</v>
      </c>
      <c r="R193" s="318">
        <f t="shared" si="37"/>
        <v>1.1187103908270303E-2</v>
      </c>
      <c r="S193" s="318">
        <f t="shared" si="37"/>
        <v>1.0421802443932556E-2</v>
      </c>
      <c r="T193" s="318">
        <f t="shared" si="37"/>
        <v>1.1537954909036615E-2</v>
      </c>
      <c r="U193" s="318">
        <f t="shared" si="37"/>
        <v>1.1970957839927677E-2</v>
      </c>
      <c r="V193" s="318">
        <f t="shared" si="37"/>
        <v>1.1095893359447459E-2</v>
      </c>
      <c r="W193" s="318">
        <f t="shared" si="37"/>
        <v>1.2447346958677146E-2</v>
      </c>
      <c r="X193" s="318">
        <f t="shared" si="37"/>
        <v>1.403938107473103E-2</v>
      </c>
      <c r="Y193" s="318">
        <f t="shared" si="37"/>
        <v>1.3253938016139484E-2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2.2991875229313861E-2</v>
      </c>
      <c r="C194" s="319">
        <f t="shared" si="38"/>
        <v>2.452886844366807E-2</v>
      </c>
      <c r="D194" s="319">
        <f t="shared" si="38"/>
        <v>2.4498360133511907E-2</v>
      </c>
      <c r="E194" s="319">
        <f t="shared" si="38"/>
        <v>2.2831930453778557E-2</v>
      </c>
      <c r="F194" s="319">
        <f t="shared" si="38"/>
        <v>2.3982194549266134E-2</v>
      </c>
      <c r="G194" s="319">
        <f t="shared" si="38"/>
        <v>2.4149039972431462E-2</v>
      </c>
      <c r="H194" s="319">
        <f t="shared" si="38"/>
        <v>2.5591856018366031E-2</v>
      </c>
      <c r="I194" s="319">
        <f t="shared" si="38"/>
        <v>2.6310026291701327E-2</v>
      </c>
      <c r="J194" s="319">
        <f t="shared" si="38"/>
        <v>2.586235585403018E-2</v>
      </c>
      <c r="K194" s="319">
        <f t="shared" si="38"/>
        <v>2.5013690658557346E-2</v>
      </c>
      <c r="L194" s="319">
        <f t="shared" si="38"/>
        <v>2.4762478179040964E-2</v>
      </c>
      <c r="M194" s="319">
        <f t="shared" si="38"/>
        <v>2.5049714902482895E-2</v>
      </c>
      <c r="N194" s="319">
        <f t="shared" si="38"/>
        <v>2.4979586559382476E-2</v>
      </c>
      <c r="O194" s="319">
        <f t="shared" si="38"/>
        <v>2.5591294021031503E-2</v>
      </c>
      <c r="P194" s="319">
        <f t="shared" si="38"/>
        <v>2.6449233973227848E-2</v>
      </c>
      <c r="Q194" s="319">
        <f t="shared" si="38"/>
        <v>2.7062174557927629E-2</v>
      </c>
      <c r="R194" s="319">
        <f t="shared" si="38"/>
        <v>2.4373250578328523E-2</v>
      </c>
      <c r="S194" s="319">
        <f t="shared" si="38"/>
        <v>2.3867408861395111E-2</v>
      </c>
      <c r="T194" s="319">
        <f t="shared" si="38"/>
        <v>2.4638579487960267E-2</v>
      </c>
      <c r="U194" s="319">
        <f t="shared" si="38"/>
        <v>2.5274695984672028E-2</v>
      </c>
      <c r="V194" s="319">
        <f t="shared" si="38"/>
        <v>2.4523073664109225E-2</v>
      </c>
      <c r="W194" s="319">
        <f t="shared" si="38"/>
        <v>2.645863680044868E-2</v>
      </c>
      <c r="X194" s="319">
        <f t="shared" si="38"/>
        <v>2.6836794674898069E-2</v>
      </c>
      <c r="Y194" s="319">
        <f t="shared" si="38"/>
        <v>2.6188393012901937E-2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1.0000000000000002</v>
      </c>
      <c r="D197" s="232">
        <f t="shared" si="39"/>
        <v>0.99999999999999989</v>
      </c>
      <c r="E197" s="232">
        <f t="shared" si="39"/>
        <v>1.0000000000000004</v>
      </c>
      <c r="F197" s="232">
        <f t="shared" si="39"/>
        <v>1</v>
      </c>
      <c r="G197" s="232">
        <f t="shared" si="39"/>
        <v>0.99999999999999978</v>
      </c>
      <c r="H197" s="232">
        <f t="shared" si="39"/>
        <v>1</v>
      </c>
      <c r="I197" s="232">
        <f t="shared" si="39"/>
        <v>1</v>
      </c>
      <c r="J197" s="232">
        <f t="shared" si="39"/>
        <v>0.99999999999999989</v>
      </c>
      <c r="K197" s="232">
        <f t="shared" si="39"/>
        <v>0.99999999999999967</v>
      </c>
      <c r="L197" s="232">
        <f t="shared" si="39"/>
        <v>1</v>
      </c>
      <c r="M197" s="232">
        <f t="shared" si="39"/>
        <v>0.99999999999999967</v>
      </c>
      <c r="N197" s="232">
        <f t="shared" si="39"/>
        <v>1</v>
      </c>
      <c r="O197" s="232">
        <f t="shared" si="39"/>
        <v>1.0000000000000002</v>
      </c>
      <c r="P197" s="232">
        <f t="shared" si="39"/>
        <v>0.99999999999999967</v>
      </c>
      <c r="Q197" s="232">
        <f t="shared" si="39"/>
        <v>1.0000000000000004</v>
      </c>
      <c r="R197" s="232">
        <f t="shared" si="39"/>
        <v>1.0000000000000002</v>
      </c>
      <c r="S197" s="232">
        <f t="shared" si="39"/>
        <v>0.99999999999999967</v>
      </c>
      <c r="T197" s="232">
        <f t="shared" si="39"/>
        <v>0.99999999999999978</v>
      </c>
      <c r="U197" s="232">
        <f t="shared" si="39"/>
        <v>0.99999999999999978</v>
      </c>
      <c r="V197" s="232">
        <f t="shared" si="39"/>
        <v>1</v>
      </c>
      <c r="W197" s="232">
        <f t="shared" si="39"/>
        <v>0.99999999999999989</v>
      </c>
      <c r="X197" s="232">
        <f t="shared" si="39"/>
        <v>1.0000000000000002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6.877348363551185E-3</v>
      </c>
      <c r="C198" s="266">
        <f t="shared" si="40"/>
        <v>7.2671946889527397E-3</v>
      </c>
      <c r="D198" s="266">
        <f t="shared" si="40"/>
        <v>7.2679655986465199E-3</v>
      </c>
      <c r="E198" s="266">
        <f t="shared" si="40"/>
        <v>6.8562114716964806E-3</v>
      </c>
      <c r="F198" s="266">
        <f t="shared" si="40"/>
        <v>7.1569870732895524E-3</v>
      </c>
      <c r="G198" s="266">
        <f t="shared" si="40"/>
        <v>7.1747873555888814E-3</v>
      </c>
      <c r="H198" s="266">
        <f t="shared" si="40"/>
        <v>7.5421772488872838E-3</v>
      </c>
      <c r="I198" s="266">
        <f t="shared" si="40"/>
        <v>7.7186179264010909E-3</v>
      </c>
      <c r="J198" s="266">
        <f t="shared" si="40"/>
        <v>7.6070610029807259E-3</v>
      </c>
      <c r="K198" s="266">
        <f t="shared" si="40"/>
        <v>7.3941015853079542E-3</v>
      </c>
      <c r="L198" s="266">
        <f t="shared" si="40"/>
        <v>7.3417360119771334E-3</v>
      </c>
      <c r="M198" s="266">
        <f t="shared" si="40"/>
        <v>7.4112364915469445E-3</v>
      </c>
      <c r="N198" s="266">
        <f t="shared" si="40"/>
        <v>7.3965748589370304E-3</v>
      </c>
      <c r="O198" s="266">
        <f t="shared" si="40"/>
        <v>7.5441482862633243E-3</v>
      </c>
      <c r="P198" s="266">
        <f t="shared" si="40"/>
        <v>7.8897250349336066E-3</v>
      </c>
      <c r="Q198" s="266">
        <f t="shared" si="40"/>
        <v>7.9654893250653263E-3</v>
      </c>
      <c r="R198" s="266">
        <f t="shared" si="40"/>
        <v>1.1200824105944477E-2</v>
      </c>
      <c r="S198" s="266">
        <f t="shared" si="40"/>
        <v>1.0466696877815288E-2</v>
      </c>
      <c r="T198" s="266">
        <f t="shared" si="40"/>
        <v>1.0822636486795044E-2</v>
      </c>
      <c r="U198" s="266">
        <f t="shared" si="40"/>
        <v>1.1073515659144178E-2</v>
      </c>
      <c r="V198" s="266">
        <f t="shared" si="40"/>
        <v>1.0517671031129361E-2</v>
      </c>
      <c r="W198" s="266">
        <f t="shared" si="40"/>
        <v>7.6417166702601909E-3</v>
      </c>
      <c r="X198" s="266">
        <f t="shared" si="40"/>
        <v>8.0940741220161677E-3</v>
      </c>
      <c r="Y198" s="266">
        <f t="shared" si="40"/>
        <v>7.9357803588491916E-3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5.488209290041958E-2</v>
      </c>
      <c r="C199" s="267">
        <f t="shared" si="41"/>
        <v>5.7993114927596269E-2</v>
      </c>
      <c r="D199" s="267">
        <f t="shared" si="41"/>
        <v>5.7999266882564272E-2</v>
      </c>
      <c r="E199" s="267">
        <f t="shared" si="41"/>
        <v>5.471341788192783E-2</v>
      </c>
      <c r="F199" s="267">
        <f t="shared" si="41"/>
        <v>5.7113644486166189E-2</v>
      </c>
      <c r="G199" s="267">
        <f t="shared" si="41"/>
        <v>5.7255692946584891E-2</v>
      </c>
      <c r="H199" s="267">
        <f t="shared" si="41"/>
        <v>6.0187509860431997E-2</v>
      </c>
      <c r="I199" s="267">
        <f t="shared" si="41"/>
        <v>6.1595528349948435E-2</v>
      </c>
      <c r="J199" s="267">
        <f t="shared" si="41"/>
        <v>6.0705290265268941E-2</v>
      </c>
      <c r="K199" s="267">
        <f t="shared" si="41"/>
        <v>5.9005847700067664E-2</v>
      </c>
      <c r="L199" s="267">
        <f t="shared" si="41"/>
        <v>5.8587963930276793E-2</v>
      </c>
      <c r="M199" s="267">
        <f t="shared" si="41"/>
        <v>5.9142586377001954E-2</v>
      </c>
      <c r="N199" s="267">
        <f t="shared" si="41"/>
        <v>5.9025584730374073E-2</v>
      </c>
      <c r="O199" s="267">
        <f t="shared" si="41"/>
        <v>6.020323898314961E-2</v>
      </c>
      <c r="P199" s="267">
        <f t="shared" si="41"/>
        <v>6.2960984297501271E-2</v>
      </c>
      <c r="Q199" s="267">
        <f t="shared" si="41"/>
        <v>6.3565592729376091E-2</v>
      </c>
      <c r="R199" s="267">
        <f t="shared" si="41"/>
        <v>8.9383965541376911E-2</v>
      </c>
      <c r="S199" s="267">
        <f t="shared" si="41"/>
        <v>8.3525539211187452E-2</v>
      </c>
      <c r="T199" s="267">
        <f t="shared" si="41"/>
        <v>8.6365981436056657E-2</v>
      </c>
      <c r="U199" s="267">
        <f t="shared" si="41"/>
        <v>8.8368028346551664E-2</v>
      </c>
      <c r="V199" s="267">
        <f t="shared" si="41"/>
        <v>8.3932319276674563E-2</v>
      </c>
      <c r="W199" s="267">
        <f t="shared" si="41"/>
        <v>6.0981846788308813E-2</v>
      </c>
      <c r="X199" s="267">
        <f t="shared" si="41"/>
        <v>6.4591715356701274E-2</v>
      </c>
      <c r="Y199" s="267">
        <f t="shared" si="41"/>
        <v>6.3328511494333412E-2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6.72904686017088E-2</v>
      </c>
      <c r="C200" s="267">
        <f t="shared" si="42"/>
        <v>7.1104866321905019E-2</v>
      </c>
      <c r="D200" s="267">
        <f t="shared" si="42"/>
        <v>7.1112409181711106E-2</v>
      </c>
      <c r="E200" s="267">
        <f t="shared" si="42"/>
        <v>6.7083657592217877E-2</v>
      </c>
      <c r="F200" s="267">
        <f t="shared" si="42"/>
        <v>7.0026555073233049E-2</v>
      </c>
      <c r="G200" s="267">
        <f t="shared" si="42"/>
        <v>7.0200719485714005E-2</v>
      </c>
      <c r="H200" s="267">
        <f t="shared" si="42"/>
        <v>7.3795395336453656E-2</v>
      </c>
      <c r="I200" s="267">
        <f t="shared" si="42"/>
        <v>7.5521754863801541E-2</v>
      </c>
      <c r="J200" s="267">
        <f t="shared" si="42"/>
        <v>7.443024149907139E-2</v>
      </c>
      <c r="K200" s="267">
        <f t="shared" si="42"/>
        <v>7.2346569384351217E-2</v>
      </c>
      <c r="L200" s="267">
        <f t="shared" si="42"/>
        <v>7.1834205638651907E-2</v>
      </c>
      <c r="M200" s="267">
        <f t="shared" si="42"/>
        <v>7.2514223516338891E-2</v>
      </c>
      <c r="N200" s="267">
        <f t="shared" si="42"/>
        <v>7.2370768789802739E-2</v>
      </c>
      <c r="O200" s="267">
        <f t="shared" si="42"/>
        <v>7.3814680680405115E-2</v>
      </c>
      <c r="P200" s="267">
        <f t="shared" si="42"/>
        <v>7.7195928819458345E-2</v>
      </c>
      <c r="Q200" s="267">
        <f t="shared" si="42"/>
        <v>7.7937234089562046E-2</v>
      </c>
      <c r="R200" s="267">
        <f t="shared" si="42"/>
        <v>0.10959292200593651</v>
      </c>
      <c r="S200" s="267">
        <f t="shared" si="42"/>
        <v>0.10240995517297842</v>
      </c>
      <c r="T200" s="267">
        <f t="shared" si="42"/>
        <v>0.10589259729259162</v>
      </c>
      <c r="U200" s="267">
        <f t="shared" si="42"/>
        <v>0.10834729002842185</v>
      </c>
      <c r="V200" s="267">
        <f t="shared" si="42"/>
        <v>0.10290870476101119</v>
      </c>
      <c r="W200" s="267">
        <f t="shared" si="42"/>
        <v>7.4769325106250478E-2</v>
      </c>
      <c r="X200" s="267">
        <f t="shared" si="42"/>
        <v>7.9195354339473265E-2</v>
      </c>
      <c r="Y200" s="267">
        <f t="shared" si="42"/>
        <v>7.7646550798171537E-2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0.12460375736359273</v>
      </c>
      <c r="C201" s="267">
        <f t="shared" si="43"/>
        <v>0.13166699080351413</v>
      </c>
      <c r="D201" s="267">
        <f t="shared" si="43"/>
        <v>0.13168095814083006</v>
      </c>
      <c r="E201" s="267">
        <f t="shared" si="43"/>
        <v>0.12422079928078819</v>
      </c>
      <c r="F201" s="267">
        <f t="shared" si="43"/>
        <v>0.12967024986852019</v>
      </c>
      <c r="G201" s="267">
        <f t="shared" si="43"/>
        <v>0.12999275527894621</v>
      </c>
      <c r="H201" s="267">
        <f t="shared" si="43"/>
        <v>0.13664912321357156</v>
      </c>
      <c r="I201" s="267">
        <f t="shared" si="43"/>
        <v>0.13984587437518428</v>
      </c>
      <c r="J201" s="267">
        <f t="shared" si="43"/>
        <v>0.13782468669015008</v>
      </c>
      <c r="K201" s="267">
        <f t="shared" si="43"/>
        <v>0.1339662892082624</v>
      </c>
      <c r="L201" s="267">
        <f t="shared" si="43"/>
        <v>0.13301753005741007</v>
      </c>
      <c r="M201" s="267">
        <f t="shared" si="43"/>
        <v>0.13427673933912479</v>
      </c>
      <c r="N201" s="267">
        <f t="shared" si="43"/>
        <v>0.13401109996538574</v>
      </c>
      <c r="O201" s="267">
        <f t="shared" si="43"/>
        <v>0.13668483445720436</v>
      </c>
      <c r="P201" s="267">
        <f t="shared" si="43"/>
        <v>0.14294599196523794</v>
      </c>
      <c r="Q201" s="267">
        <f t="shared" si="43"/>
        <v>0.14431868893002042</v>
      </c>
      <c r="R201" s="267">
        <f t="shared" si="43"/>
        <v>0.20293646553752906</v>
      </c>
      <c r="S201" s="267">
        <f t="shared" si="43"/>
        <v>0.18963555271877183</v>
      </c>
      <c r="T201" s="267">
        <f t="shared" si="43"/>
        <v>0.19608446446918723</v>
      </c>
      <c r="U201" s="267">
        <f t="shared" si="43"/>
        <v>0.20062989184416882</v>
      </c>
      <c r="V201" s="267">
        <f t="shared" si="43"/>
        <v>0.19055910212991164</v>
      </c>
      <c r="W201" s="267">
        <f t="shared" si="43"/>
        <v>0.13845257786690798</v>
      </c>
      <c r="X201" s="267">
        <f t="shared" si="43"/>
        <v>0.14664838752793113</v>
      </c>
      <c r="Y201" s="267">
        <f t="shared" si="43"/>
        <v>0.1437804220541504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4.2647086372606662E-2</v>
      </c>
      <c r="C202" s="268">
        <f t="shared" si="44"/>
        <v>4.2298840938849516E-2</v>
      </c>
      <c r="D202" s="268">
        <f t="shared" si="44"/>
        <v>4.1788496802567694E-2</v>
      </c>
      <c r="E202" s="268">
        <f t="shared" si="44"/>
        <v>4.1429015730252525E-2</v>
      </c>
      <c r="F202" s="268">
        <f t="shared" si="44"/>
        <v>4.0735657753840311E-2</v>
      </c>
      <c r="G202" s="268">
        <f t="shared" si="44"/>
        <v>4.2379061056156971E-2</v>
      </c>
      <c r="H202" s="268">
        <f t="shared" si="44"/>
        <v>4.168606864665457E-2</v>
      </c>
      <c r="I202" s="268">
        <f t="shared" si="44"/>
        <v>4.1602007729094892E-2</v>
      </c>
      <c r="J202" s="268">
        <f t="shared" si="44"/>
        <v>4.1652534538261968E-2</v>
      </c>
      <c r="K202" s="268">
        <f t="shared" si="44"/>
        <v>4.2012972015478496E-2</v>
      </c>
      <c r="L202" s="268">
        <f t="shared" si="44"/>
        <v>4.1449276984597425E-2</v>
      </c>
      <c r="M202" s="268">
        <f t="shared" si="44"/>
        <v>4.1601742599919993E-2</v>
      </c>
      <c r="N202" s="268">
        <f t="shared" si="44"/>
        <v>4.1487821252107142E-2</v>
      </c>
      <c r="O202" s="268">
        <f t="shared" si="44"/>
        <v>4.1649081915721843E-2</v>
      </c>
      <c r="P202" s="268">
        <f t="shared" si="44"/>
        <v>4.1300286938408273E-2</v>
      </c>
      <c r="Q202" s="268">
        <f t="shared" si="44"/>
        <v>4.1512085957909874E-2</v>
      </c>
      <c r="R202" s="268">
        <f t="shared" si="44"/>
        <v>2.7547662331281315E-2</v>
      </c>
      <c r="S202" s="268">
        <f t="shared" si="44"/>
        <v>3.0204926961159471E-2</v>
      </c>
      <c r="T202" s="268">
        <f t="shared" si="44"/>
        <v>2.9249725596899947E-2</v>
      </c>
      <c r="U202" s="268">
        <f t="shared" si="44"/>
        <v>2.8676629784209842E-2</v>
      </c>
      <c r="V202" s="268">
        <f t="shared" si="44"/>
        <v>3.0474505317584551E-2</v>
      </c>
      <c r="W202" s="268">
        <f t="shared" si="44"/>
        <v>4.2972558113494402E-2</v>
      </c>
      <c r="X202" s="268">
        <f t="shared" si="44"/>
        <v>4.1121283875683035E-2</v>
      </c>
      <c r="Y202" s="268">
        <f t="shared" si="44"/>
        <v>4.1310831196156882E-2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0.30301985050721292</v>
      </c>
      <c r="C203" s="269">
        <f t="shared" si="45"/>
        <v>0.28897591957682311</v>
      </c>
      <c r="D203" s="269">
        <f t="shared" si="45"/>
        <v>0.29220798474929299</v>
      </c>
      <c r="E203" s="269">
        <f t="shared" si="45"/>
        <v>0.3109363592936128</v>
      </c>
      <c r="F203" s="269">
        <f t="shared" si="45"/>
        <v>0.30339839433577853</v>
      </c>
      <c r="G203" s="269">
        <f t="shared" si="45"/>
        <v>0.29451796388415735</v>
      </c>
      <c r="H203" s="269">
        <f t="shared" si="45"/>
        <v>0.28461857359825421</v>
      </c>
      <c r="I203" s="269">
        <f t="shared" si="45"/>
        <v>0.27858617451448603</v>
      </c>
      <c r="J203" s="269">
        <f t="shared" si="45"/>
        <v>0.28179636634260635</v>
      </c>
      <c r="K203" s="269">
        <f t="shared" si="45"/>
        <v>0.28790222790103431</v>
      </c>
      <c r="L203" s="269">
        <f t="shared" si="45"/>
        <v>0.29364869572658642</v>
      </c>
      <c r="M203" s="269">
        <f t="shared" si="45"/>
        <v>0.29055930976234645</v>
      </c>
      <c r="N203" s="269">
        <f t="shared" si="45"/>
        <v>0.29239566939747569</v>
      </c>
      <c r="O203" s="269">
        <f t="shared" si="45"/>
        <v>0.28547329374457298</v>
      </c>
      <c r="P203" s="269">
        <f t="shared" si="45"/>
        <v>0.27371689931970417</v>
      </c>
      <c r="Q203" s="269">
        <f t="shared" si="45"/>
        <v>0.26947926938130629</v>
      </c>
      <c r="R203" s="269">
        <f t="shared" si="45"/>
        <v>0.19047156005329036</v>
      </c>
      <c r="S203" s="269">
        <f t="shared" si="45"/>
        <v>0.20941867087480073</v>
      </c>
      <c r="T203" s="269">
        <f t="shared" si="45"/>
        <v>0.20006357803938737</v>
      </c>
      <c r="U203" s="269">
        <f t="shared" si="45"/>
        <v>0.19243634601530935</v>
      </c>
      <c r="V203" s="269">
        <f t="shared" si="45"/>
        <v>0.20743583121574072</v>
      </c>
      <c r="W203" s="269">
        <f t="shared" si="45"/>
        <v>0.27704986194031911</v>
      </c>
      <c r="X203" s="269">
        <f t="shared" si="45"/>
        <v>0.26842762691941852</v>
      </c>
      <c r="Y203" s="269">
        <f t="shared" si="45"/>
        <v>0.27441054777330154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0.30266196494018355</v>
      </c>
      <c r="C204" s="318">
        <f t="shared" si="46"/>
        <v>0.2885977470669423</v>
      </c>
      <c r="D204" s="318">
        <f t="shared" si="46"/>
        <v>0.29182977212257666</v>
      </c>
      <c r="E204" s="318">
        <f t="shared" si="46"/>
        <v>0.31057957365465549</v>
      </c>
      <c r="F204" s="318">
        <f t="shared" si="46"/>
        <v>0.30302595684366002</v>
      </c>
      <c r="G204" s="318">
        <f t="shared" si="46"/>
        <v>0.29414460009547988</v>
      </c>
      <c r="H204" s="318">
        <f t="shared" si="46"/>
        <v>0.28422609146143829</v>
      </c>
      <c r="I204" s="318">
        <f t="shared" si="46"/>
        <v>0.27818451070348682</v>
      </c>
      <c r="J204" s="318">
        <f t="shared" si="46"/>
        <v>0.28140050776506104</v>
      </c>
      <c r="K204" s="318">
        <f t="shared" si="46"/>
        <v>0.28751745137109208</v>
      </c>
      <c r="L204" s="318">
        <f t="shared" si="46"/>
        <v>0.29326664421243714</v>
      </c>
      <c r="M204" s="318">
        <f t="shared" si="46"/>
        <v>0.2901736415608891</v>
      </c>
      <c r="N204" s="318">
        <f t="shared" si="46"/>
        <v>0.2920107641625605</v>
      </c>
      <c r="O204" s="318">
        <f t="shared" si="46"/>
        <v>0.28508070903830846</v>
      </c>
      <c r="P204" s="318">
        <f t="shared" si="46"/>
        <v>0.27331867287906231</v>
      </c>
      <c r="Q204" s="318">
        <f t="shared" si="46"/>
        <v>0.26907087038000754</v>
      </c>
      <c r="R204" s="318">
        <f t="shared" si="46"/>
        <v>0.1902267477413189</v>
      </c>
      <c r="S204" s="318">
        <f t="shared" si="46"/>
        <v>0.20915737932782136</v>
      </c>
      <c r="T204" s="318">
        <f t="shared" si="46"/>
        <v>0.19980230813730543</v>
      </c>
      <c r="U204" s="318">
        <f t="shared" si="46"/>
        <v>0.19217447633108017</v>
      </c>
      <c r="V204" s="318">
        <f t="shared" si="46"/>
        <v>0.20716626325148901</v>
      </c>
      <c r="W204" s="318">
        <f t="shared" si="46"/>
        <v>0.27664304638446574</v>
      </c>
      <c r="X204" s="318">
        <f t="shared" si="46"/>
        <v>0.2680287496937197</v>
      </c>
      <c r="Y204" s="318">
        <f t="shared" si="46"/>
        <v>0.27401947128875548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3.5788556702940499E-4</v>
      </c>
      <c r="C205" s="318">
        <f t="shared" si="47"/>
        <v>3.7817250988082438E-4</v>
      </c>
      <c r="D205" s="318">
        <f t="shared" si="47"/>
        <v>3.7821262671631107E-4</v>
      </c>
      <c r="E205" s="318">
        <f t="shared" si="47"/>
        <v>3.5678563895730772E-4</v>
      </c>
      <c r="F205" s="318">
        <f t="shared" si="47"/>
        <v>3.7243749211851151E-4</v>
      </c>
      <c r="G205" s="318">
        <f t="shared" si="47"/>
        <v>3.7336378867747926E-4</v>
      </c>
      <c r="H205" s="318">
        <f t="shared" si="47"/>
        <v>3.924821368159584E-4</v>
      </c>
      <c r="I205" s="318">
        <f t="shared" si="47"/>
        <v>4.0166381099924402E-4</v>
      </c>
      <c r="J205" s="318">
        <f t="shared" si="47"/>
        <v>3.9585857754532343E-4</v>
      </c>
      <c r="K205" s="318">
        <f t="shared" si="47"/>
        <v>3.8477652994220967E-4</v>
      </c>
      <c r="L205" s="318">
        <f t="shared" si="47"/>
        <v>3.8205151414925611E-4</v>
      </c>
      <c r="M205" s="318">
        <f t="shared" si="47"/>
        <v>3.8566820145732991E-4</v>
      </c>
      <c r="N205" s="318">
        <f t="shared" si="47"/>
        <v>3.8490523491516875E-4</v>
      </c>
      <c r="O205" s="318">
        <f t="shared" si="47"/>
        <v>3.9258470626448279E-4</v>
      </c>
      <c r="P205" s="318">
        <f t="shared" si="47"/>
        <v>3.9822644064183954E-4</v>
      </c>
      <c r="Q205" s="318">
        <f t="shared" si="47"/>
        <v>4.0839900129871064E-4</v>
      </c>
      <c r="R205" s="318">
        <f t="shared" si="47"/>
        <v>2.4481231197147411E-4</v>
      </c>
      <c r="S205" s="318">
        <f t="shared" si="47"/>
        <v>2.6129154697940565E-4</v>
      </c>
      <c r="T205" s="318">
        <f t="shared" si="47"/>
        <v>2.6126990208195331E-4</v>
      </c>
      <c r="U205" s="318">
        <f t="shared" si="47"/>
        <v>2.618696842291535E-4</v>
      </c>
      <c r="V205" s="318">
        <f t="shared" si="47"/>
        <v>2.6956796425171273E-4</v>
      </c>
      <c r="W205" s="318">
        <f t="shared" si="47"/>
        <v>4.0681555585332169E-4</v>
      </c>
      <c r="X205" s="318">
        <f t="shared" si="47"/>
        <v>3.9887722569886857E-4</v>
      </c>
      <c r="Y205" s="318">
        <f t="shared" si="47"/>
        <v>3.910764845460621E-4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0.16159007744888346</v>
      </c>
      <c r="C206" s="269">
        <f t="shared" si="48"/>
        <v>0.15737021577785398</v>
      </c>
      <c r="D206" s="269">
        <f t="shared" si="48"/>
        <v>0.15524641043722923</v>
      </c>
      <c r="E206" s="269">
        <f t="shared" si="48"/>
        <v>0.15767138905043918</v>
      </c>
      <c r="F206" s="269">
        <f t="shared" si="48"/>
        <v>0.15197482215861266</v>
      </c>
      <c r="G206" s="269">
        <f t="shared" si="48"/>
        <v>0.15637951183698762</v>
      </c>
      <c r="H206" s="269">
        <f t="shared" si="48"/>
        <v>0.14972697297181925</v>
      </c>
      <c r="I206" s="269">
        <f t="shared" si="48"/>
        <v>0.14723714620007572</v>
      </c>
      <c r="J206" s="269">
        <f t="shared" si="48"/>
        <v>0.14921539863118766</v>
      </c>
      <c r="K206" s="269">
        <f t="shared" si="48"/>
        <v>0.15294429129398296</v>
      </c>
      <c r="L206" s="269">
        <f t="shared" si="48"/>
        <v>0.1510837599054228</v>
      </c>
      <c r="M206" s="269">
        <f t="shared" si="48"/>
        <v>0.15050547882214316</v>
      </c>
      <c r="N206" s="269">
        <f t="shared" si="48"/>
        <v>0.14969051073307987</v>
      </c>
      <c r="O206" s="269">
        <f t="shared" si="48"/>
        <v>0.14900171227199432</v>
      </c>
      <c r="P206" s="269">
        <f t="shared" si="48"/>
        <v>0.14486201638351517</v>
      </c>
      <c r="Q206" s="269">
        <f t="shared" si="48"/>
        <v>0.14454931641045987</v>
      </c>
      <c r="R206" s="269">
        <f t="shared" si="48"/>
        <v>0.10117732701170706</v>
      </c>
      <c r="S206" s="269">
        <f t="shared" si="48"/>
        <v>0.11164120628658898</v>
      </c>
      <c r="T206" s="269">
        <f t="shared" si="48"/>
        <v>0.10609309223625447</v>
      </c>
      <c r="U206" s="269">
        <f t="shared" si="48"/>
        <v>0.10271962848637385</v>
      </c>
      <c r="V206" s="269">
        <f t="shared" si="48"/>
        <v>0.11058365037191259</v>
      </c>
      <c r="W206" s="269">
        <f t="shared" si="48"/>
        <v>0.14994444294978612</v>
      </c>
      <c r="X206" s="269">
        <f t="shared" si="48"/>
        <v>0.14113464638598597</v>
      </c>
      <c r="Y206" s="269">
        <f t="shared" si="48"/>
        <v>0.14280787564339315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0.15633029369063764</v>
      </c>
      <c r="C207" s="318">
        <f t="shared" si="49"/>
        <v>0.15097990929940161</v>
      </c>
      <c r="D207" s="318">
        <f t="shared" si="49"/>
        <v>0.14835564886744898</v>
      </c>
      <c r="E207" s="318">
        <f t="shared" si="49"/>
        <v>0.15168968293102311</v>
      </c>
      <c r="F207" s="318">
        <f t="shared" si="49"/>
        <v>0.14439720353278673</v>
      </c>
      <c r="G207" s="318">
        <f t="shared" si="49"/>
        <v>0.14987696393508659</v>
      </c>
      <c r="H207" s="318">
        <f t="shared" si="49"/>
        <v>0.1411479218701861</v>
      </c>
      <c r="I207" s="318">
        <f t="shared" si="49"/>
        <v>0.13764282919350462</v>
      </c>
      <c r="J207" s="318">
        <f t="shared" si="49"/>
        <v>0.1405015433959074</v>
      </c>
      <c r="K207" s="318">
        <f t="shared" si="49"/>
        <v>0.14538665948753654</v>
      </c>
      <c r="L207" s="318">
        <f t="shared" si="49"/>
        <v>0.14312005553329682</v>
      </c>
      <c r="M207" s="318">
        <f t="shared" si="49"/>
        <v>0.14231860051065617</v>
      </c>
      <c r="N207" s="318">
        <f t="shared" si="49"/>
        <v>0.14126726837160677</v>
      </c>
      <c r="O207" s="318">
        <f t="shared" si="49"/>
        <v>0.14019946937768668</v>
      </c>
      <c r="P207" s="318">
        <f t="shared" si="49"/>
        <v>0.13524419577816674</v>
      </c>
      <c r="Q207" s="318">
        <f t="shared" si="49"/>
        <v>0.13432396198639879</v>
      </c>
      <c r="R207" s="318">
        <f t="shared" si="49"/>
        <v>9.6115457032440871E-2</v>
      </c>
      <c r="S207" s="318">
        <f t="shared" si="49"/>
        <v>0.10669612894351743</v>
      </c>
      <c r="T207" s="318">
        <f t="shared" si="49"/>
        <v>0.10052081742944238</v>
      </c>
      <c r="U207" s="318">
        <f t="shared" si="49"/>
        <v>9.6798675608233603E-2</v>
      </c>
      <c r="V207" s="318">
        <f t="shared" si="49"/>
        <v>0.10502387560475809</v>
      </c>
      <c r="W207" s="318">
        <f t="shared" si="49"/>
        <v>0.14092115778323905</v>
      </c>
      <c r="X207" s="318">
        <f t="shared" si="49"/>
        <v>0.13074742251687482</v>
      </c>
      <c r="Y207" s="318">
        <f t="shared" si="49"/>
        <v>0.13303128755374027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5.2597837582457401E-3</v>
      </c>
      <c r="C208" s="318">
        <f t="shared" si="50"/>
        <v>6.3903064784523568E-3</v>
      </c>
      <c r="D208" s="318">
        <f t="shared" si="50"/>
        <v>6.8907615697802425E-3</v>
      </c>
      <c r="E208" s="318">
        <f t="shared" si="50"/>
        <v>5.981706119416186E-3</v>
      </c>
      <c r="F208" s="318">
        <f t="shared" si="50"/>
        <v>7.5776186258259184E-3</v>
      </c>
      <c r="G208" s="318">
        <f t="shared" si="50"/>
        <v>6.5025479019009645E-3</v>
      </c>
      <c r="H208" s="318">
        <f t="shared" si="50"/>
        <v>8.5790511016331436E-3</v>
      </c>
      <c r="I208" s="318">
        <f t="shared" si="50"/>
        <v>9.5943170065710803E-3</v>
      </c>
      <c r="J208" s="318">
        <f t="shared" si="50"/>
        <v>8.7138552352803503E-3</v>
      </c>
      <c r="K208" s="318">
        <f t="shared" si="50"/>
        <v>7.5576318064463615E-3</v>
      </c>
      <c r="L208" s="318">
        <f t="shared" si="50"/>
        <v>7.9637043721259865E-3</v>
      </c>
      <c r="M208" s="318">
        <f t="shared" si="50"/>
        <v>8.1868783114870183E-3</v>
      </c>
      <c r="N208" s="318">
        <f t="shared" si="50"/>
        <v>8.423242361473059E-3</v>
      </c>
      <c r="O208" s="318">
        <f t="shared" si="50"/>
        <v>8.8022428943076384E-3</v>
      </c>
      <c r="P208" s="318">
        <f t="shared" si="50"/>
        <v>9.6178206053484077E-3</v>
      </c>
      <c r="Q208" s="318">
        <f t="shared" si="50"/>
        <v>1.0225354424061198E-2</v>
      </c>
      <c r="R208" s="318">
        <f t="shared" si="50"/>
        <v>5.0618699792662272E-3</v>
      </c>
      <c r="S208" s="318">
        <f t="shared" si="50"/>
        <v>4.9450773430715356E-3</v>
      </c>
      <c r="T208" s="318">
        <f t="shared" si="50"/>
        <v>5.572274806812068E-3</v>
      </c>
      <c r="U208" s="318">
        <f t="shared" si="50"/>
        <v>5.9209528781402872E-3</v>
      </c>
      <c r="V208" s="318">
        <f t="shared" si="50"/>
        <v>5.5597747671544424E-3</v>
      </c>
      <c r="W208" s="318">
        <f t="shared" si="50"/>
        <v>9.0232851665470373E-3</v>
      </c>
      <c r="X208" s="318">
        <f t="shared" si="50"/>
        <v>1.0387223869111116E-2</v>
      </c>
      <c r="Y208" s="318">
        <f t="shared" si="50"/>
        <v>9.7765880896528122E-3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0.12263044361403239</v>
      </c>
      <c r="C209" s="269">
        <f t="shared" si="51"/>
        <v>0.12026244590305564</v>
      </c>
      <c r="D209" s="269">
        <f t="shared" si="51"/>
        <v>0.11962304280109974</v>
      </c>
      <c r="E209" s="269">
        <f t="shared" si="51"/>
        <v>0.12098820041339484</v>
      </c>
      <c r="F209" s="269">
        <f t="shared" si="51"/>
        <v>0.1187294996220144</v>
      </c>
      <c r="G209" s="269">
        <f t="shared" si="51"/>
        <v>0.12060389409182172</v>
      </c>
      <c r="H209" s="269">
        <f t="shared" si="51"/>
        <v>0.11807729905226734</v>
      </c>
      <c r="I209" s="269">
        <f t="shared" si="51"/>
        <v>0.11718822449930261</v>
      </c>
      <c r="J209" s="269">
        <f t="shared" si="51"/>
        <v>0.11795281967890971</v>
      </c>
      <c r="K209" s="269">
        <f t="shared" si="51"/>
        <v>0.11921828799990887</v>
      </c>
      <c r="L209" s="269">
        <f t="shared" si="51"/>
        <v>0.11871416113987417</v>
      </c>
      <c r="M209" s="269">
        <f t="shared" si="51"/>
        <v>0.11848911301540903</v>
      </c>
      <c r="N209" s="269">
        <f t="shared" si="51"/>
        <v>0.11837067571604552</v>
      </c>
      <c r="O209" s="269">
        <f t="shared" si="51"/>
        <v>0.11787875265609979</v>
      </c>
      <c r="P209" s="269">
        <f t="shared" si="51"/>
        <v>0.11552602122516167</v>
      </c>
      <c r="Q209" s="269">
        <f t="shared" si="51"/>
        <v>0.11578720827243788</v>
      </c>
      <c r="R209" s="269">
        <f t="shared" si="51"/>
        <v>7.801800716767042E-2</v>
      </c>
      <c r="S209" s="269">
        <f t="shared" si="51"/>
        <v>8.5457667444857208E-2</v>
      </c>
      <c r="T209" s="269">
        <f t="shared" si="51"/>
        <v>8.2160769531146996E-2</v>
      </c>
      <c r="U209" s="269">
        <f t="shared" si="51"/>
        <v>8.0233205170862645E-2</v>
      </c>
      <c r="V209" s="269">
        <f t="shared" si="51"/>
        <v>8.5485251010915281E-2</v>
      </c>
      <c r="W209" s="269">
        <f t="shared" si="51"/>
        <v>0.11878522093897384</v>
      </c>
      <c r="X209" s="269">
        <f t="shared" si="51"/>
        <v>0.11372438167276798</v>
      </c>
      <c r="Y209" s="269">
        <f t="shared" si="51"/>
        <v>0.11439744815705612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6.3197061393625464E-2</v>
      </c>
      <c r="C210" s="318">
        <f t="shared" si="52"/>
        <v>5.760829638539211E-2</v>
      </c>
      <c r="D210" s="318">
        <f t="shared" si="52"/>
        <v>5.531731626509586E-2</v>
      </c>
      <c r="E210" s="318">
        <f t="shared" si="52"/>
        <v>5.7865744840065812E-2</v>
      </c>
      <c r="F210" s="318">
        <f t="shared" si="52"/>
        <v>5.1339178626095584E-2</v>
      </c>
      <c r="G210" s="318">
        <f t="shared" si="52"/>
        <v>5.8720210916093953E-2</v>
      </c>
      <c r="H210" s="318">
        <f t="shared" si="52"/>
        <v>5.1534739675372421E-2</v>
      </c>
      <c r="I210" s="318">
        <f t="shared" si="52"/>
        <v>4.8752546013497031E-2</v>
      </c>
      <c r="J210" s="318">
        <f t="shared" si="52"/>
        <v>5.1628729691751911E-2</v>
      </c>
      <c r="K210" s="318">
        <f t="shared" si="52"/>
        <v>5.5098518021111778E-2</v>
      </c>
      <c r="L210" s="318">
        <f t="shared" si="52"/>
        <v>5.2814862075242372E-2</v>
      </c>
      <c r="M210" s="318">
        <f t="shared" si="52"/>
        <v>5.2448262235170552E-2</v>
      </c>
      <c r="N210" s="318">
        <f t="shared" si="52"/>
        <v>5.1965237859519835E-2</v>
      </c>
      <c r="O210" s="318">
        <f t="shared" si="52"/>
        <v>5.0766677044448164E-2</v>
      </c>
      <c r="P210" s="318">
        <f t="shared" si="52"/>
        <v>4.7802694143258641E-2</v>
      </c>
      <c r="Q210" s="318">
        <f t="shared" si="52"/>
        <v>4.670705770504037E-2</v>
      </c>
      <c r="R210" s="318">
        <f t="shared" si="52"/>
        <v>3.6094730100964763E-2</v>
      </c>
      <c r="S210" s="318">
        <f t="shared" si="52"/>
        <v>4.1089765809932975E-2</v>
      </c>
      <c r="T210" s="318">
        <f t="shared" si="52"/>
        <v>3.7336690665677838E-2</v>
      </c>
      <c r="U210" s="318">
        <f t="shared" si="52"/>
        <v>3.5959905550292222E-2</v>
      </c>
      <c r="V210" s="318">
        <f t="shared" si="52"/>
        <v>3.9902203266712906E-2</v>
      </c>
      <c r="W210" s="318">
        <f t="shared" si="52"/>
        <v>5.2706539730016683E-2</v>
      </c>
      <c r="X210" s="318">
        <f t="shared" si="52"/>
        <v>4.5456753754584453E-2</v>
      </c>
      <c r="Y210" s="318">
        <f t="shared" si="52"/>
        <v>4.7419124021452562E-2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3.4038876904036737E-2</v>
      </c>
      <c r="C211" s="318">
        <f t="shared" si="53"/>
        <v>3.2457144686599285E-2</v>
      </c>
      <c r="D211" s="318">
        <f t="shared" si="53"/>
        <v>3.2820634373984484E-2</v>
      </c>
      <c r="E211" s="318">
        <f t="shared" si="53"/>
        <v>3.4929330742395667E-2</v>
      </c>
      <c r="F211" s="318">
        <f t="shared" si="53"/>
        <v>3.4079813252279073E-2</v>
      </c>
      <c r="G211" s="318">
        <f t="shared" si="53"/>
        <v>3.308097149443915E-2</v>
      </c>
      <c r="H211" s="318">
        <f t="shared" si="53"/>
        <v>3.1965486453124171E-2</v>
      </c>
      <c r="I211" s="318">
        <f t="shared" si="53"/>
        <v>3.1286020092802527E-2</v>
      </c>
      <c r="J211" s="318">
        <f t="shared" si="53"/>
        <v>3.1647707191887822E-2</v>
      </c>
      <c r="K211" s="318">
        <f t="shared" si="53"/>
        <v>3.2335649234673983E-2</v>
      </c>
      <c r="L211" s="318">
        <f t="shared" si="53"/>
        <v>3.2982232188904087E-2</v>
      </c>
      <c r="M211" s="318">
        <f t="shared" si="53"/>
        <v>3.2634377655742966E-2</v>
      </c>
      <c r="N211" s="318">
        <f t="shared" si="53"/>
        <v>3.284098964317346E-2</v>
      </c>
      <c r="O211" s="318">
        <f t="shared" si="53"/>
        <v>3.2061601016131328E-2</v>
      </c>
      <c r="P211" s="318">
        <f t="shared" si="53"/>
        <v>3.0738783657681512E-2</v>
      </c>
      <c r="Q211" s="318">
        <f t="shared" si="53"/>
        <v>3.0261054563420969E-2</v>
      </c>
      <c r="R211" s="318">
        <f t="shared" si="53"/>
        <v>2.1393850566924416E-2</v>
      </c>
      <c r="S211" s="318">
        <f t="shared" si="53"/>
        <v>2.3522883986819038E-2</v>
      </c>
      <c r="T211" s="318">
        <f t="shared" si="53"/>
        <v>2.2470765935760306E-2</v>
      </c>
      <c r="U211" s="318">
        <f t="shared" si="53"/>
        <v>2.1612901856446248E-2</v>
      </c>
      <c r="V211" s="318">
        <f t="shared" si="53"/>
        <v>2.3298953123760905E-2</v>
      </c>
      <c r="W211" s="318">
        <f t="shared" si="53"/>
        <v>3.1112659313170081E-2</v>
      </c>
      <c r="X211" s="318">
        <f t="shared" si="53"/>
        <v>3.0143852463822125E-2</v>
      </c>
      <c r="Y211" s="318">
        <f t="shared" si="53"/>
        <v>3.0817598948551652E-2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2.5394505316370174E-2</v>
      </c>
      <c r="C212" s="318">
        <f t="shared" si="54"/>
        <v>3.0197004831064234E-2</v>
      </c>
      <c r="D212" s="318">
        <f t="shared" si="54"/>
        <v>3.1485092162019383E-2</v>
      </c>
      <c r="E212" s="318">
        <f t="shared" si="54"/>
        <v>2.8193124830933346E-2</v>
      </c>
      <c r="F212" s="318">
        <f t="shared" si="54"/>
        <v>3.331050774363975E-2</v>
      </c>
      <c r="G212" s="318">
        <f t="shared" si="54"/>
        <v>2.8802711681288614E-2</v>
      </c>
      <c r="H212" s="318">
        <f t="shared" si="54"/>
        <v>3.4577072923770741E-2</v>
      </c>
      <c r="I212" s="318">
        <f t="shared" si="54"/>
        <v>3.7149658393003049E-2</v>
      </c>
      <c r="J212" s="318">
        <f t="shared" si="54"/>
        <v>3.4676382795269974E-2</v>
      </c>
      <c r="K212" s="318">
        <f t="shared" si="54"/>
        <v>3.1784120744123116E-2</v>
      </c>
      <c r="L212" s="318">
        <f t="shared" si="54"/>
        <v>3.2917066875727707E-2</v>
      </c>
      <c r="M212" s="318">
        <f t="shared" si="54"/>
        <v>3.3406473124495517E-2</v>
      </c>
      <c r="N212" s="318">
        <f t="shared" si="54"/>
        <v>3.3564448213352235E-2</v>
      </c>
      <c r="O212" s="318">
        <f t="shared" si="54"/>
        <v>3.5050474595520291E-2</v>
      </c>
      <c r="P212" s="318">
        <f t="shared" si="54"/>
        <v>3.6984543424221514E-2</v>
      </c>
      <c r="Q212" s="318">
        <f t="shared" si="54"/>
        <v>3.8819096003976546E-2</v>
      </c>
      <c r="R212" s="318">
        <f t="shared" si="54"/>
        <v>2.0529426499781248E-2</v>
      </c>
      <c r="S212" s="318">
        <f t="shared" si="54"/>
        <v>2.0845017648105198E-2</v>
      </c>
      <c r="T212" s="318">
        <f t="shared" si="54"/>
        <v>2.2353312929708859E-2</v>
      </c>
      <c r="U212" s="318">
        <f t="shared" si="54"/>
        <v>2.2660397764124176E-2</v>
      </c>
      <c r="V212" s="318">
        <f t="shared" si="54"/>
        <v>2.2284094620441466E-2</v>
      </c>
      <c r="W212" s="318">
        <f t="shared" si="54"/>
        <v>3.4966021895787083E-2</v>
      </c>
      <c r="X212" s="318">
        <f t="shared" si="54"/>
        <v>3.8123775454361415E-2</v>
      </c>
      <c r="Y212" s="318">
        <f t="shared" si="54"/>
        <v>3.6160725187051893E-2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0.11645887482799232</v>
      </c>
      <c r="C213" s="319">
        <f t="shared" si="55"/>
        <v>0.12306041106144978</v>
      </c>
      <c r="D213" s="319">
        <f t="shared" si="55"/>
        <v>0.12307346540605839</v>
      </c>
      <c r="E213" s="319">
        <f t="shared" si="55"/>
        <v>0.1161009492856705</v>
      </c>
      <c r="F213" s="319">
        <f t="shared" si="55"/>
        <v>0.12119418962854518</v>
      </c>
      <c r="G213" s="319">
        <f t="shared" si="55"/>
        <v>0.12149561406404231</v>
      </c>
      <c r="H213" s="319">
        <f t="shared" si="55"/>
        <v>0.12771688007166021</v>
      </c>
      <c r="I213" s="319">
        <f t="shared" si="55"/>
        <v>0.13070467154170531</v>
      </c>
      <c r="J213" s="319">
        <f t="shared" si="55"/>
        <v>0.12881560135156309</v>
      </c>
      <c r="K213" s="319">
        <f t="shared" si="55"/>
        <v>0.12520941291160606</v>
      </c>
      <c r="L213" s="319">
        <f t="shared" si="55"/>
        <v>0.12432267060520338</v>
      </c>
      <c r="M213" s="319">
        <f t="shared" si="55"/>
        <v>0.12549957007616852</v>
      </c>
      <c r="N213" s="319">
        <f t="shared" si="55"/>
        <v>0.12525129455679229</v>
      </c>
      <c r="O213" s="319">
        <f t="shared" si="55"/>
        <v>0.127750257004589</v>
      </c>
      <c r="P213" s="319">
        <f t="shared" si="55"/>
        <v>0.13360214601607937</v>
      </c>
      <c r="Q213" s="319">
        <f t="shared" si="55"/>
        <v>0.13488511490386243</v>
      </c>
      <c r="R213" s="319">
        <f t="shared" si="55"/>
        <v>0.18967126624526395</v>
      </c>
      <c r="S213" s="319">
        <f t="shared" si="55"/>
        <v>0.1772397844518403</v>
      </c>
      <c r="T213" s="319">
        <f t="shared" si="55"/>
        <v>0.18326715491168039</v>
      </c>
      <c r="U213" s="319">
        <f t="shared" si="55"/>
        <v>0.18751546466495739</v>
      </c>
      <c r="V213" s="319">
        <f t="shared" si="55"/>
        <v>0.17810296488512017</v>
      </c>
      <c r="W213" s="319">
        <f t="shared" si="55"/>
        <v>0.12940244962569877</v>
      </c>
      <c r="X213" s="319">
        <f t="shared" si="55"/>
        <v>0.1370625298000229</v>
      </c>
      <c r="Y213" s="319">
        <f t="shared" si="55"/>
        <v>0.13438203252458811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2113.1236398888209</v>
      </c>
      <c r="C217" s="320">
        <f t="shared" si="56"/>
        <v>2217.813478060606</v>
      </c>
      <c r="D217" s="320">
        <f t="shared" si="56"/>
        <v>1966.7682004102915</v>
      </c>
      <c r="E217" s="320">
        <f t="shared" si="56"/>
        <v>1882.0032140659898</v>
      </c>
      <c r="F217" s="320">
        <f t="shared" si="56"/>
        <v>1942.3279642593295</v>
      </c>
      <c r="G217" s="320">
        <f t="shared" si="56"/>
        <v>1638.2754911819052</v>
      </c>
      <c r="H217" s="320">
        <f t="shared" si="56"/>
        <v>2020.8046028189397</v>
      </c>
      <c r="I217" s="320">
        <f t="shared" si="56"/>
        <v>1983.9825125763036</v>
      </c>
      <c r="J217" s="320">
        <f t="shared" si="56"/>
        <v>1691.119999761486</v>
      </c>
      <c r="K217" s="320">
        <f t="shared" si="56"/>
        <v>1787.5978575624808</v>
      </c>
      <c r="L217" s="320">
        <f t="shared" si="56"/>
        <v>1458.9518210760264</v>
      </c>
      <c r="M217" s="320">
        <f t="shared" si="56"/>
        <v>1323.1123530826708</v>
      </c>
      <c r="N217" s="320">
        <f t="shared" si="56"/>
        <v>1563.6311556518126</v>
      </c>
      <c r="O217" s="320">
        <f t="shared" si="56"/>
        <v>1581.619968086779</v>
      </c>
      <c r="P217" s="320">
        <f t="shared" si="56"/>
        <v>1655.068078409075</v>
      </c>
      <c r="Q217" s="320">
        <f t="shared" si="56"/>
        <v>1425.3515504415516</v>
      </c>
      <c r="R217" s="320">
        <f t="shared" si="56"/>
        <v>1415.7499173160265</v>
      </c>
      <c r="S217" s="320">
        <f t="shared" si="56"/>
        <v>1221.5908691628485</v>
      </c>
      <c r="T217" s="320">
        <f t="shared" si="56"/>
        <v>1319.0541605749768</v>
      </c>
      <c r="U217" s="320">
        <f t="shared" si="56"/>
        <v>1357.2254875951178</v>
      </c>
      <c r="V217" s="320">
        <f t="shared" si="56"/>
        <v>1387.5910491458562</v>
      </c>
      <c r="W217" s="320">
        <f t="shared" si="56"/>
        <v>1374.424625212735</v>
      </c>
      <c r="X217" s="320">
        <f t="shared" si="56"/>
        <v>1295.9378479332463</v>
      </c>
      <c r="Y217" s="320">
        <f t="shared" si="56"/>
        <v>1575.0047694646803</v>
      </c>
      <c r="DA217" s="95"/>
    </row>
    <row r="218" spans="1:105" ht="12" customHeight="1" x14ac:dyDescent="0.25">
      <c r="A218" s="55" t="s">
        <v>91</v>
      </c>
      <c r="B218" s="273">
        <f>IF(B$6=0,0,B$6/CHI!B$10*1000)</f>
        <v>4.7670500167720036</v>
      </c>
      <c r="C218" s="273">
        <f>IF(C$6=0,0,C$6/CHI!C$10*1000)</f>
        <v>5.23209510842611</v>
      </c>
      <c r="D218" s="273">
        <f>IF(D$6=0,0,D$6/CHI!D$10*1000)</f>
        <v>4.8743819690829326</v>
      </c>
      <c r="E218" s="273">
        <f>IF(E$6=0,0,E$6/CHI!E$10*1000)</f>
        <v>4.4414623134011482</v>
      </c>
      <c r="F218" s="273">
        <f>IF(F$6=0,0,F$6/CHI!F$10*1000)</f>
        <v>4.6164180731227065</v>
      </c>
      <c r="G218" s="273">
        <f>IF(G$6=0,0,G$6/CHI!G$10*1000)</f>
        <v>4.5017320776451788</v>
      </c>
      <c r="H218" s="273">
        <f>IF(H$6=0,0,H$6/CHI!H$10*1000)</f>
        <v>4.8691449734130066</v>
      </c>
      <c r="I218" s="273">
        <f>IF(I$6=0,0,I$6/CHI!I$10*1000)</f>
        <v>5.0854529027606405</v>
      </c>
      <c r="J218" s="273">
        <f>IF(J$6=0,0,J$6/CHI!J$10*1000)</f>
        <v>4.6356456216387008</v>
      </c>
      <c r="K218" s="273">
        <f>IF(K$6=0,0,K$6/CHI!K$10*1000)</f>
        <v>4.1612300066834775</v>
      </c>
      <c r="L218" s="273">
        <f>IF(L$6=0,0,L$6/CHI!L$10*1000)</f>
        <v>4.122109250129613</v>
      </c>
      <c r="M218" s="273">
        <f>IF(M$6=0,0,M$6/CHI!M$10*1000)</f>
        <v>4.021717446739439</v>
      </c>
      <c r="N218" s="273">
        <f>IF(N$6=0,0,N$6/CHI!N$10*1000)</f>
        <v>3.9357368257574552</v>
      </c>
      <c r="O218" s="273">
        <f>IF(O$6=0,0,O$6/CHI!O$10*1000)</f>
        <v>4.2160633500583682</v>
      </c>
      <c r="P218" s="273">
        <f>IF(P$6=0,0,P$6/CHI!P$10*1000)</f>
        <v>4.4550395675459624</v>
      </c>
      <c r="Q218" s="273">
        <f>IF(Q$6=0,0,Q$6/CHI!Q$10*1000)</f>
        <v>4.2930215765934205</v>
      </c>
      <c r="R218" s="273">
        <f>IF(R$6=0,0,R$6/CHI!R$10*1000)</f>
        <v>4.1619706010129613</v>
      </c>
      <c r="S218" s="273">
        <f>IF(S$6=0,0,S$6/CHI!S$10*1000)</f>
        <v>3.7898620475151934</v>
      </c>
      <c r="T218" s="273">
        <f>IF(T$6=0,0,T$6/CHI!T$10*1000)</f>
        <v>3.779859403676626</v>
      </c>
      <c r="U218" s="273">
        <f>IF(U$6=0,0,U$6/CHI!U$10*1000)</f>
        <v>3.5965181583757575</v>
      </c>
      <c r="V218" s="273">
        <f>IF(V$6=0,0,V$6/CHI!V$10*1000)</f>
        <v>3.3647592705305649</v>
      </c>
      <c r="W218" s="273">
        <f>IF(W$6=0,0,W$6/CHI!W$10*1000)</f>
        <v>3.9342246545541402</v>
      </c>
      <c r="X218" s="273">
        <f>IF(X$6=0,0,X$6/CHI!X$10*1000)</f>
        <v>4.2056990386702964</v>
      </c>
      <c r="Y218" s="273">
        <f>IF(Y$6=0,0,Y$6/CHI!Y$10*1000)</f>
        <v>4.227603349038457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37.718326998895755</v>
      </c>
      <c r="C219" s="274">
        <f>IF(C$7=0,0,C$7/CHI!C$10*1000)</f>
        <v>41.397902999677612</v>
      </c>
      <c r="D219" s="274">
        <f>IF(D$7=0,0,D$7/CHI!D$10*1000)</f>
        <v>38.567569541023495</v>
      </c>
      <c r="E219" s="274">
        <f>IF(E$7=0,0,E$7/CHI!E$10*1000)</f>
        <v>35.142179608087133</v>
      </c>
      <c r="F219" s="274">
        <f>IF(F$7=0,0,F$7/CHI!F$10*1000)</f>
        <v>36.526481961177709</v>
      </c>
      <c r="G219" s="274">
        <f>IF(G$7=0,0,G$7/CHI!G$10*1000)</f>
        <v>35.619052027697713</v>
      </c>
      <c r="H219" s="274">
        <f>IF(H$7=0,0,H$7/CHI!H$10*1000)</f>
        <v>38.526132863313975</v>
      </c>
      <c r="I219" s="274">
        <f>IF(I$7=0,0,I$7/CHI!I$10*1000)</f>
        <v>40.237625963424712</v>
      </c>
      <c r="J219" s="274">
        <f>IF(J$7=0,0,J$7/CHI!J$10*1000)</f>
        <v>36.678616081810347</v>
      </c>
      <c r="K219" s="274">
        <f>IF(K$7=0,0,K$7/CHI!K$10*1000)</f>
        <v>32.924897695112932</v>
      </c>
      <c r="L219" s="274">
        <f>IF(L$7=0,0,L$7/CHI!L$10*1000)</f>
        <v>32.615362556410503</v>
      </c>
      <c r="M219" s="274">
        <f>IF(M$7=0,0,M$7/CHI!M$10*1000)</f>
        <v>31.821032550440997</v>
      </c>
      <c r="N219" s="274">
        <f>IF(N$7=0,0,N$7/CHI!N$10*1000)</f>
        <v>31.140728134427629</v>
      </c>
      <c r="O219" s="274">
        <f>IF(O$7=0,0,O$7/CHI!O$10*1000)</f>
        <v>33.358755525129425</v>
      </c>
      <c r="P219" s="274">
        <f>IF(P$7=0,0,P$7/CHI!P$10*1000)</f>
        <v>35.249606907943317</v>
      </c>
      <c r="Q219" s="274">
        <f>IF(Q$7=0,0,Q$7/CHI!Q$10*1000)</f>
        <v>33.967672054952146</v>
      </c>
      <c r="R219" s="274">
        <f>IF(R$7=0,0,R$7/CHI!R$10*1000)</f>
        <v>32.930757499183521</v>
      </c>
      <c r="S219" s="274">
        <f>IF(S$7=0,0,S$7/CHI!S$10*1000)</f>
        <v>29.986523213716783</v>
      </c>
      <c r="T219" s="274">
        <f>IF(T$7=0,0,T$7/CHI!T$10*1000)</f>
        <v>29.907379300850515</v>
      </c>
      <c r="U219" s="274">
        <f>IF(U$7=0,0,U$7/CHI!U$10*1000)</f>
        <v>28.456728475221958</v>
      </c>
      <c r="V219" s="274">
        <f>IF(V$7=0,0,V$7/CHI!V$10*1000)</f>
        <v>26.622982765424521</v>
      </c>
      <c r="W219" s="274">
        <f>IF(W$7=0,0,W$7/CHI!W$10*1000)</f>
        <v>31.128763383119317</v>
      </c>
      <c r="X219" s="274">
        <f>IF(X$7=0,0,X$7/CHI!X$10*1000)</f>
        <v>33.276749990327346</v>
      </c>
      <c r="Y219" s="274">
        <f>IF(Y$7=0,0,Y$7/CHI!Y$10*1000)</f>
        <v>33.450063452163242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41.627136766142108</v>
      </c>
      <c r="C220" s="274">
        <f>IF(C$8=0,0,C$8/CHI!C$10*1000)</f>
        <v>45.68803303628804</v>
      </c>
      <c r="D220" s="274">
        <f>IF(D$8=0,0,D$8/CHI!D$10*1000)</f>
        <v>42.564387653484275</v>
      </c>
      <c r="E220" s="274">
        <f>IF(E$8=0,0,E$8/CHI!E$10*1000)</f>
        <v>38.784019154640646</v>
      </c>
      <c r="F220" s="274">
        <f>IF(F$8=0,0,F$8/CHI!F$10*1000)</f>
        <v>40.311778945775622</v>
      </c>
      <c r="G220" s="274">
        <f>IF(G$8=0,0,G$8/CHI!G$10*1000)</f>
        <v>39.310310615863514</v>
      </c>
      <c r="H220" s="274">
        <f>IF(H$8=0,0,H$8/CHI!H$10*1000)</f>
        <v>42.518656827453761</v>
      </c>
      <c r="I220" s="274">
        <f>IF(I$8=0,0,I$8/CHI!I$10*1000)</f>
        <v>44.407514659210307</v>
      </c>
      <c r="J220" s="274">
        <f>IF(J$8=0,0,J$8/CHI!J$10*1000)</f>
        <v>40.479678965481099</v>
      </c>
      <c r="K220" s="274">
        <f>IF(K$8=0,0,K$8/CHI!K$10*1000)</f>
        <v>36.336956816929543</v>
      </c>
      <c r="L220" s="274">
        <f>IF(L$8=0,0,L$8/CHI!L$10*1000)</f>
        <v>35.995344063185989</v>
      </c>
      <c r="M220" s="274">
        <f>IF(M$8=0,0,M$8/CHI!M$10*1000)</f>
        <v>35.118696384806427</v>
      </c>
      <c r="N220" s="274">
        <f>IF(N$8=0,0,N$8/CHI!N$10*1000)</f>
        <v>34.367890948265519</v>
      </c>
      <c r="O220" s="274">
        <f>IF(O$8=0,0,O$8/CHI!O$10*1000)</f>
        <v>36.8157760187379</v>
      </c>
      <c r="P220" s="274">
        <f>IF(P$8=0,0,P$8/CHI!P$10*1000)</f>
        <v>38.902579315160544</v>
      </c>
      <c r="Q220" s="274">
        <f>IF(Q$8=0,0,Q$8/CHI!Q$10*1000)</f>
        <v>37.487795529752738</v>
      </c>
      <c r="R220" s="274">
        <f>IF(R$8=0,0,R$8/CHI!R$10*1000)</f>
        <v>36.343423881745963</v>
      </c>
      <c r="S220" s="274">
        <f>IF(S$8=0,0,S$8/CHI!S$10*1000)</f>
        <v>33.094073949648589</v>
      </c>
      <c r="T220" s="274">
        <f>IF(T$8=0,0,T$8/CHI!T$10*1000)</f>
        <v>33.006728228159197</v>
      </c>
      <c r="U220" s="274">
        <f>IF(U$8=0,0,U$8/CHI!U$10*1000)</f>
        <v>31.405744167542576</v>
      </c>
      <c r="V220" s="274">
        <f>IF(V$8=0,0,V$8/CHI!V$10*1000)</f>
        <v>29.381964495175392</v>
      </c>
      <c r="W220" s="274">
        <f>IF(W$8=0,0,W$8/CHI!W$10*1000)</f>
        <v>34.354686270892152</v>
      </c>
      <c r="X220" s="274">
        <f>IF(X$8=0,0,X$8/CHI!X$10*1000)</f>
        <v>36.725272120914262</v>
      </c>
      <c r="Y220" s="274">
        <f>IF(Y$8=0,0,Y$8/CHI!Y$10*1000)</f>
        <v>36.916546330384556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67.728648125593551</v>
      </c>
      <c r="C221" s="274">
        <f>IF(C$9=0,0,C$9/CHI!C$10*1000)</f>
        <v>74.335852846408159</v>
      </c>
      <c r="D221" s="274">
        <f>IF(D$9=0,0,D$9/CHI!D$10*1000)</f>
        <v>69.253584512903018</v>
      </c>
      <c r="E221" s="274">
        <f>IF(E$9=0,0,E$9/CHI!E$10*1000)</f>
        <v>63.102807213910154</v>
      </c>
      <c r="F221" s="274">
        <f>IF(F$9=0,0,F$9/CHI!F$10*1000)</f>
        <v>65.588519980933171</v>
      </c>
      <c r="G221" s="274">
        <f>IF(G$9=0,0,G$9/CHI!G$10*1000)</f>
        <v>63.959099814309752</v>
      </c>
      <c r="H221" s="274">
        <f>IF(H$9=0,0,H$9/CHI!H$10*1000)</f>
        <v>69.179179034522079</v>
      </c>
      <c r="I221" s="274">
        <f>IF(I$9=0,0,I$9/CHI!I$10*1000)</f>
        <v>72.252409561161713</v>
      </c>
      <c r="J221" s="274">
        <f>IF(J$9=0,0,J$9/CHI!J$10*1000)</f>
        <v>65.861698542764032</v>
      </c>
      <c r="K221" s="274">
        <f>IF(K$9=0,0,K$9/CHI!K$10*1000)</f>
        <v>59.121360569061125</v>
      </c>
      <c r="L221" s="274">
        <f>IF(L$9=0,0,L$9/CHI!L$10*1000)</f>
        <v>58.565545978125101</v>
      </c>
      <c r="M221" s="274">
        <f>IF(M$9=0,0,M$9/CHI!M$10*1000)</f>
        <v>57.139212899473861</v>
      </c>
      <c r="N221" s="274">
        <f>IF(N$9=0,0,N$9/CHI!N$10*1000)</f>
        <v>55.917629068043425</v>
      </c>
      <c r="O221" s="274">
        <f>IF(O$9=0,0,O$9/CHI!O$10*1000)</f>
        <v>59.900414324721638</v>
      </c>
      <c r="P221" s="274">
        <f>IF(P$9=0,0,P$9/CHI!P$10*1000)</f>
        <v>63.295708288002224</v>
      </c>
      <c r="Q221" s="274">
        <f>IF(Q$9=0,0,Q$9/CHI!Q$10*1000)</f>
        <v>60.993811001287639</v>
      </c>
      <c r="R221" s="274">
        <f>IF(R$9=0,0,R$9/CHI!R$10*1000)</f>
        <v>59.131882684954391</v>
      </c>
      <c r="S221" s="274">
        <f>IF(S$9=0,0,S$9/CHI!S$10*1000)</f>
        <v>53.845089134288081</v>
      </c>
      <c r="T221" s="274">
        <f>IF(T$9=0,0,T$9/CHI!T$10*1000)</f>
        <v>53.702974924769734</v>
      </c>
      <c r="U221" s="274">
        <f>IF(U$9=0,0,U$9/CHI!U$10*1000)</f>
        <v>51.098123990501769</v>
      </c>
      <c r="V221" s="274">
        <f>IF(V$9=0,0,V$9/CHI!V$10*1000)</f>
        <v>47.805371426626849</v>
      </c>
      <c r="W221" s="274">
        <f>IF(W$9=0,0,W$9/CHI!W$10*1000)</f>
        <v>55.896144646656069</v>
      </c>
      <c r="X221" s="274">
        <f>IF(X$9=0,0,X$9/CHI!X$10*1000)</f>
        <v>59.753161663936247</v>
      </c>
      <c r="Y221" s="274">
        <f>IF(Y$9=0,0,Y$9/CHI!Y$10*1000)</f>
        <v>60.064370760576573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16.346378221456451</v>
      </c>
      <c r="C222" s="275">
        <f>IF(C$10=0,0,C$10/CHI!C$10*1000)</f>
        <v>16.839949874629038</v>
      </c>
      <c r="D222" s="275">
        <f>IF(D$10=0,0,D$10/CHI!D$10*1000)</f>
        <v>15.497688853243258</v>
      </c>
      <c r="E222" s="275">
        <f>IF(E$10=0,0,E$10/CHI!E$10*1000)</f>
        <v>14.8405461902087</v>
      </c>
      <c r="F222" s="275">
        <f>IF(F$10=0,0,F$10/CHI!F$10*1000)</f>
        <v>14.529582175191218</v>
      </c>
      <c r="G222" s="275">
        <f>IF(G$10=0,0,G$10/CHI!G$10*1000)</f>
        <v>14.703659364829708</v>
      </c>
      <c r="H222" s="275">
        <f>IF(H$10=0,0,H$10/CHI!H$10*1000)</f>
        <v>14.881626580186872</v>
      </c>
      <c r="I222" s="275">
        <f>IF(I$10=0,0,I$10/CHI!I$10*1000)</f>
        <v>15.156812415632682</v>
      </c>
      <c r="J222" s="275">
        <f>IF(J$10=0,0,J$10/CHI!J$10*1000)</f>
        <v>14.035835028080704</v>
      </c>
      <c r="K222" s="275">
        <f>IF(K$10=0,0,K$10/CHI!K$10*1000)</f>
        <v>13.074443298554939</v>
      </c>
      <c r="L222" s="275">
        <f>IF(L$10=0,0,L$10/CHI!L$10*1000)</f>
        <v>12.868892866026718</v>
      </c>
      <c r="M222" s="275">
        <f>IF(M$10=0,0,M$10/CHI!M$10*1000)</f>
        <v>12.483486574249204</v>
      </c>
      <c r="N222" s="275">
        <f>IF(N$10=0,0,N$10/CHI!N$10*1000)</f>
        <v>12.207297091910508</v>
      </c>
      <c r="O222" s="275">
        <f>IF(O$10=0,0,O$10/CHI!O$10*1000)</f>
        <v>12.870808741051137</v>
      </c>
      <c r="P222" s="275">
        <f>IF(P$10=0,0,P$10/CHI!P$10*1000)</f>
        <v>13.295393507997105</v>
      </c>
      <c r="Q222" s="275">
        <f>IF(Q$10=0,0,Q$10/CHI!Q$10*1000)</f>
        <v>12.556818304805294</v>
      </c>
      <c r="R222" s="275">
        <f>IF(R$10=0,0,R$10/CHI!R$10*1000)</f>
        <v>13.476501285411549</v>
      </c>
      <c r="S222" s="275">
        <f>IF(S$10=0,0,S$10/CHI!S$10*1000)</f>
        <v>12.606730965090541</v>
      </c>
      <c r="T222" s="275">
        <f>IF(T$10=0,0,T$10/CHI!T$10*1000)</f>
        <v>12.17684318010485</v>
      </c>
      <c r="U222" s="275">
        <f>IF(U$10=0,0,U$10/CHI!U$10*1000)</f>
        <v>11.333180240189522</v>
      </c>
      <c r="V222" s="275">
        <f>IF(V$10=0,0,V$10/CHI!V$10*1000)</f>
        <v>10.945838532437696</v>
      </c>
      <c r="W222" s="275">
        <f>IF(W$10=0,0,W$10/CHI!W$10*1000)</f>
        <v>11.958575929232119</v>
      </c>
      <c r="X222" s="275">
        <f>IF(X$10=0,0,X$10/CHI!X$10*1000)</f>
        <v>12.476485596864558</v>
      </c>
      <c r="Y222" s="275">
        <f>IF(Y$10=0,0,Y$10/CHI!Y$10*1000)</f>
        <v>12.85059147125167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1485.6204797052339</v>
      </c>
      <c r="C223" s="321">
        <f>IF(C$16=0,0,C$16/CHI!C$10*1000)</f>
        <v>1574.7807962869595</v>
      </c>
      <c r="D223" s="321">
        <f>IF(D$16=0,0,D$16/CHI!D$10*1000)</f>
        <v>1367.0139151269664</v>
      </c>
      <c r="E223" s="321">
        <f>IF(E$16=0,0,E$16/CHI!E$10*1000)</f>
        <v>1293.1988438033889</v>
      </c>
      <c r="F223" s="321">
        <f>IF(F$16=0,0,F$16/CHI!F$10*1000)</f>
        <v>1361.529653949287</v>
      </c>
      <c r="G223" s="321">
        <f>IF(G$16=0,0,G$16/CHI!G$10*1000)</f>
        <v>1075.8822753943989</v>
      </c>
      <c r="H223" s="321">
        <f>IF(H$16=0,0,H$16/CHI!H$10*1000)</f>
        <v>1449.0851379010353</v>
      </c>
      <c r="I223" s="321">
        <f>IF(I$16=0,0,I$16/CHI!I$10*1000)</f>
        <v>1404.2869738197678</v>
      </c>
      <c r="J223" s="321">
        <f>IF(J$16=0,0,J$16/CHI!J$10*1000)</f>
        <v>1152.8825901434043</v>
      </c>
      <c r="K223" s="321">
        <f>IF(K$16=0,0,K$16/CHI!K$10*1000)</f>
        <v>1286.8800222403554</v>
      </c>
      <c r="L223" s="321">
        <f>IF(L$16=0,0,L$16/CHI!L$10*1000)</f>
        <v>957.68589511665334</v>
      </c>
      <c r="M223" s="321">
        <f>IF(M$16=0,0,M$16/CHI!M$10*1000)</f>
        <v>840.02143953575251</v>
      </c>
      <c r="N223" s="321">
        <f>IF(N$16=0,0,N$16/CHI!N$10*1000)</f>
        <v>1089.5006997283433</v>
      </c>
      <c r="O223" s="321">
        <f>IF(O$16=0,0,O$16/CHI!O$10*1000)</f>
        <v>1086.6065957436017</v>
      </c>
      <c r="P223" s="321">
        <f>IF(P$16=0,0,P$16/CHI!P$10*1000)</f>
        <v>1150.1067155031608</v>
      </c>
      <c r="Q223" s="321">
        <f>IF(Q$16=0,0,Q$16/CHI!Q$10*1000)</f>
        <v>950.52280289760688</v>
      </c>
      <c r="R223" s="321">
        <f>IF(R$16=0,0,R$16/CHI!R$10*1000)</f>
        <v>900.88394961405481</v>
      </c>
      <c r="S223" s="321">
        <f>IF(S$16=0,0,S$16/CHI!S$10*1000)</f>
        <v>742.1590036530315</v>
      </c>
      <c r="T223" s="321">
        <f>IF(T$16=0,0,T$16/CHI!T$10*1000)</f>
        <v>856.84449860748248</v>
      </c>
      <c r="U223" s="321">
        <f>IF(U$16=0,0,U$16/CHI!U$10*1000)</f>
        <v>929.23450810284339</v>
      </c>
      <c r="V223" s="321">
        <f>IF(V$16=0,0,V$16/CHI!V$10*1000)</f>
        <v>974.0661815881225</v>
      </c>
      <c r="W223" s="321">
        <f>IF(W$16=0,0,W$16/CHI!W$10*1000)</f>
        <v>928.61037333703734</v>
      </c>
      <c r="X223" s="321">
        <f>IF(X$16=0,0,X$16/CHI!X$10*1000)</f>
        <v>826.67241849265281</v>
      </c>
      <c r="Y223" s="321">
        <f>IF(Y$16=0,0,Y$16/CHI!Y$10*1000)</f>
        <v>1090.8011948143114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266.60346525349325</v>
      </c>
      <c r="C224" s="276">
        <f>IF(C$25=0,0,C$25/CHI!C$10*1000)</f>
        <v>264.04687310946832</v>
      </c>
      <c r="D224" s="276">
        <f>IF(D$25=0,0,D$25/CHI!D$10*1000)</f>
        <v>248.72277199349332</v>
      </c>
      <c r="E224" s="276">
        <f>IF(E$25=0,0,E$25/CHI!E$10*1000)</f>
        <v>255.67833179036865</v>
      </c>
      <c r="F224" s="276">
        <f>IF(F$25=0,0,F$25/CHI!F$10*1000)</f>
        <v>248.38993203835878</v>
      </c>
      <c r="G224" s="276">
        <f>IF(G$25=0,0,G$25/CHI!G$10*1000)</f>
        <v>234.53666627544467</v>
      </c>
      <c r="H224" s="276">
        <f>IF(H$25=0,0,H$25/CHI!H$10*1000)</f>
        <v>233.18422737976175</v>
      </c>
      <c r="I224" s="276">
        <f>IF(I$25=0,0,I$25/CHI!I$10*1000)</f>
        <v>232.9175939978428</v>
      </c>
      <c r="J224" s="276">
        <f>IF(J$25=0,0,J$25/CHI!J$10*1000)</f>
        <v>217.92018739009552</v>
      </c>
      <c r="K224" s="276">
        <f>IF(K$25=0,0,K$25/CHI!K$10*1000)</f>
        <v>205.62682807604429</v>
      </c>
      <c r="L224" s="276">
        <f>IF(L$25=0,0,L$25/CHI!L$10*1000)</f>
        <v>209.24864805738972</v>
      </c>
      <c r="M224" s="276">
        <f>IF(M$25=0,0,M$25/CHI!M$10*1000)</f>
        <v>200.10507397419099</v>
      </c>
      <c r="N224" s="276">
        <f>IF(N$25=0,0,N$25/CHI!N$10*1000)</f>
        <v>197.45744438082627</v>
      </c>
      <c r="O224" s="276">
        <f>IF(O$25=0,0,O$25/CHI!O$10*1000)</f>
        <v>202.46222232993009</v>
      </c>
      <c r="P224" s="276">
        <f>IF(P$25=0,0,P$25/CHI!P$10*1000)</f>
        <v>202.2056075325635</v>
      </c>
      <c r="Q224" s="276">
        <f>IF(Q$25=0,0,Q$25/CHI!Q$10*1000)</f>
        <v>187.04560230305756</v>
      </c>
      <c r="R224" s="276">
        <f>IF(R$25=0,0,R$25/CHI!R$10*1000)</f>
        <v>213.86501874597755</v>
      </c>
      <c r="S224" s="276">
        <f>IF(S$25=0,0,S$25/CHI!S$10*1000)</f>
        <v>200.61973464179661</v>
      </c>
      <c r="T224" s="276">
        <f>IF(T$25=0,0,T$25/CHI!T$10*1000)</f>
        <v>191.15654959956467</v>
      </c>
      <c r="U224" s="276">
        <f>IF(U$25=0,0,U$25/CHI!U$10*1000)</f>
        <v>174.54007469884149</v>
      </c>
      <c r="V224" s="276">
        <f>IF(V$25=0,0,V$25/CHI!V$10*1000)</f>
        <v>171.0043548421597</v>
      </c>
      <c r="W224" s="276">
        <f>IF(W$25=0,0,W$25/CHI!W$10*1000)</f>
        <v>176.92279075616477</v>
      </c>
      <c r="X224" s="276">
        <f>IF(X$25=0,0,X$25/CHI!X$10*1000)</f>
        <v>186.88857366432984</v>
      </c>
      <c r="Y224" s="276">
        <f>IF(Y$25=0,0,Y$25/CHI!Y$10*1000)</f>
        <v>195.89185242382752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139.01743486354823</v>
      </c>
      <c r="C225" s="276">
        <f>IF(C$36=0,0,C$36/CHI!C$10*1000)</f>
        <v>140.62329556261511</v>
      </c>
      <c r="D225" s="276">
        <f>IF(D$36=0,0,D$36/CHI!D$10*1000)</f>
        <v>129.22726694246063</v>
      </c>
      <c r="E225" s="276">
        <f>IF(E$36=0,0,E$36/CHI!E$10*1000)</f>
        <v>126.77119002091885</v>
      </c>
      <c r="F225" s="276">
        <f>IF(F$36=0,0,F$36/CHI!F$10*1000)</f>
        <v>121.66689929886101</v>
      </c>
      <c r="G225" s="276">
        <f>IF(G$36=0,0,G$36/CHI!G$10*1000)</f>
        <v>121.78010935253911</v>
      </c>
      <c r="H225" s="276">
        <f>IF(H$36=0,0,H$36/CHI!H$10*1000)</f>
        <v>119.97255608674347</v>
      </c>
      <c r="I225" s="276">
        <f>IF(I$36=0,0,I$36/CHI!I$10*1000)</f>
        <v>120.40191113533398</v>
      </c>
      <c r="J225" s="276">
        <f>IF(J$36=0,0,J$36/CHI!J$10*1000)</f>
        <v>112.85813502340112</v>
      </c>
      <c r="K225" s="276">
        <f>IF(K$36=0,0,K$36/CHI!K$10*1000)</f>
        <v>106.83055300364906</v>
      </c>
      <c r="L225" s="276">
        <f>IF(L$36=0,0,L$36/CHI!L$10*1000)</f>
        <v>105.28449398376425</v>
      </c>
      <c r="M225" s="276">
        <f>IF(M$36=0,0,M$36/CHI!M$10*1000)</f>
        <v>101.367582603239</v>
      </c>
      <c r="N225" s="276">
        <f>IF(N$36=0,0,N$36/CHI!N$10*1000)</f>
        <v>98.858851350475703</v>
      </c>
      <c r="O225" s="276">
        <f>IF(O$36=0,0,O$36/CHI!O$10*1000)</f>
        <v>103.35085346743939</v>
      </c>
      <c r="P225" s="276">
        <f>IF(P$36=0,0,P$36/CHI!P$10*1000)</f>
        <v>104.67068269386692</v>
      </c>
      <c r="Q225" s="276">
        <f>IF(Q$36=0,0,Q$36/CHI!Q$10*1000)</f>
        <v>98.139422778632806</v>
      </c>
      <c r="R225" s="276">
        <f>IF(R$36=0,0,R$36/CHI!R$10*1000)</f>
        <v>111.09589492601305</v>
      </c>
      <c r="S225" s="276">
        <f>IF(S$36=0,0,S$36/CHI!S$10*1000)</f>
        <v>104.58553426415496</v>
      </c>
      <c r="T225" s="276">
        <f>IF(T$36=0,0,T$36/CHI!T$10*1000)</f>
        <v>99.133953995496014</v>
      </c>
      <c r="U225" s="276">
        <f>IF(U$36=0,0,U$36/CHI!U$10*1000)</f>
        <v>91.117024707082109</v>
      </c>
      <c r="V225" s="276">
        <f>IF(V$36=0,0,V$36/CHI!V$10*1000)</f>
        <v>89.150893183154935</v>
      </c>
      <c r="W225" s="276">
        <f>IF(W$36=0,0,W$36/CHI!W$10*1000)</f>
        <v>93.657171318591423</v>
      </c>
      <c r="X225" s="276">
        <f>IF(X$36=0,0,X$36/CHI!X$10*1000)</f>
        <v>96.112892481468776</v>
      </c>
      <c r="Y225" s="276">
        <f>IF(Y$36=0,0,Y$36/CHI!Y$10*1000)</f>
        <v>99.708859052150601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22.319561928513519</v>
      </c>
      <c r="C226" s="276">
        <f>IF(C$44=0,0,C$44/CHI!C$10*1000)</f>
        <v>22.717045147458528</v>
      </c>
      <c r="D226" s="276">
        <f>IF(D$44=0,0,D$44/CHI!D$10*1000)</f>
        <v>21.058919553474542</v>
      </c>
      <c r="E226" s="276">
        <f>IF(E$44=0,0,E$44/CHI!E$10*1000)</f>
        <v>20.603615457941579</v>
      </c>
      <c r="F226" s="276">
        <f>IF(F$44=0,0,F$44/CHI!F$10*1000)</f>
        <v>20.128782321123726</v>
      </c>
      <c r="G226" s="276">
        <f>IF(G$44=0,0,G$44/CHI!G$10*1000)</f>
        <v>19.86292546980507</v>
      </c>
      <c r="H226" s="276">
        <f>IF(H$44=0,0,H$44/CHI!H$10*1000)</f>
        <v>20.001967926617937</v>
      </c>
      <c r="I226" s="276">
        <f>IF(I$44=0,0,I$44/CHI!I$10*1000)</f>
        <v>20.251441183347954</v>
      </c>
      <c r="J226" s="276">
        <f>IF(J$44=0,0,J$44/CHI!J$10*1000)</f>
        <v>18.855742483910142</v>
      </c>
      <c r="K226" s="276">
        <f>IF(K$44=0,0,K$44/CHI!K$10*1000)</f>
        <v>17.605674089988138</v>
      </c>
      <c r="L226" s="276">
        <f>IF(L$44=0,0,L$44/CHI!L$10*1000)</f>
        <v>17.502232906375664</v>
      </c>
      <c r="M226" s="276">
        <f>IF(M$44=0,0,M$44/CHI!M$10*1000)</f>
        <v>16.879565436435016</v>
      </c>
      <c r="N226" s="276">
        <f>IF(N$44=0,0,N$44/CHI!N$10*1000)</f>
        <v>16.538355327593248</v>
      </c>
      <c r="O226" s="276">
        <f>IF(O$44=0,0,O$44/CHI!O$10*1000)</f>
        <v>17.287809968954125</v>
      </c>
      <c r="P226" s="276">
        <f>IF(P$44=0,0,P$44/CHI!P$10*1000)</f>
        <v>17.638676947544187</v>
      </c>
      <c r="Q226" s="276">
        <f>IF(Q$44=0,0,Q$44/CHI!Q$10*1000)</f>
        <v>16.603166617670066</v>
      </c>
      <c r="R226" s="276">
        <f>IF(R$44=0,0,R$44/CHI!R$10*1000)</f>
        <v>18.117219692580871</v>
      </c>
      <c r="S226" s="276">
        <f>IF(S$44=0,0,S$44/CHI!S$10*1000)</f>
        <v>16.932724018121117</v>
      </c>
      <c r="T226" s="276">
        <f>IF(T$44=0,0,T$44/CHI!T$10*1000)</f>
        <v>16.234890236504135</v>
      </c>
      <c r="U226" s="276">
        <f>IF(U$44=0,0,U$44/CHI!U$10*1000)</f>
        <v>15.044036079909883</v>
      </c>
      <c r="V226" s="276">
        <f>IF(V$44=0,0,V$44/CHI!V$10*1000)</f>
        <v>14.572459664342515</v>
      </c>
      <c r="W226" s="276">
        <f>IF(W$44=0,0,W$44/CHI!W$10*1000)</f>
        <v>15.671182322705986</v>
      </c>
      <c r="X226" s="276">
        <f>IF(X$44=0,0,X$44/CHI!X$10*1000)</f>
        <v>16.363323412055362</v>
      </c>
      <c r="Y226" s="276">
        <f>IF(Y$44=0,0,Y$44/CHI!Y$10*1000)</f>
        <v>16.883509078463778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31.375158009172246</v>
      </c>
      <c r="C227" s="277">
        <f>IF(C$58=0,0,C$58/CHI!C$10*1000)</f>
        <v>32.1516340886755</v>
      </c>
      <c r="D227" s="277">
        <f>IF(D$58=0,0,D$58/CHI!D$10*1000)</f>
        <v>29.987714264159735</v>
      </c>
      <c r="E227" s="277">
        <f>IF(E$58=0,0,E$58/CHI!E$10*1000)</f>
        <v>29.44021851312408</v>
      </c>
      <c r="F227" s="277">
        <f>IF(F$58=0,0,F$58/CHI!F$10*1000)</f>
        <v>29.039915515498702</v>
      </c>
      <c r="G227" s="277">
        <f>IF(G$58=0,0,G$58/CHI!G$10*1000)</f>
        <v>28.119660789371451</v>
      </c>
      <c r="H227" s="277">
        <f>IF(H$58=0,0,H$58/CHI!H$10*1000)</f>
        <v>28.585973245891655</v>
      </c>
      <c r="I227" s="277">
        <f>IF(I$58=0,0,I$58/CHI!I$10*1000)</f>
        <v>28.984776937821266</v>
      </c>
      <c r="J227" s="277">
        <f>IF(J$58=0,0,J$58/CHI!J$10*1000)</f>
        <v>26.911870480900301</v>
      </c>
      <c r="K227" s="277">
        <f>IF(K$58=0,0,K$58/CHI!K$10*1000)</f>
        <v>25.035891766102001</v>
      </c>
      <c r="L227" s="277">
        <f>IF(L$58=0,0,L$58/CHI!L$10*1000)</f>
        <v>25.063296297965422</v>
      </c>
      <c r="M227" s="277">
        <f>IF(M$58=0,0,M$58/CHI!M$10*1000)</f>
        <v>24.154545677343162</v>
      </c>
      <c r="N227" s="277">
        <f>IF(N$58=0,0,N$58/CHI!N$10*1000)</f>
        <v>23.706522796169285</v>
      </c>
      <c r="O227" s="277">
        <f>IF(O$58=0,0,O$58/CHI!O$10*1000)</f>
        <v>24.750668617154989</v>
      </c>
      <c r="P227" s="277">
        <f>IF(P$58=0,0,P$58/CHI!P$10*1000)</f>
        <v>25.248068145290532</v>
      </c>
      <c r="Q227" s="277">
        <f>IF(Q$58=0,0,Q$58/CHI!Q$10*1000)</f>
        <v>23.741437377193087</v>
      </c>
      <c r="R227" s="277">
        <f>IF(R$58=0,0,R$58/CHI!R$10*1000)</f>
        <v>25.743298385091958</v>
      </c>
      <c r="S227" s="277">
        <f>IF(S$58=0,0,S$58/CHI!S$10*1000)</f>
        <v>23.971593275485311</v>
      </c>
      <c r="T227" s="277">
        <f>IF(T$58=0,0,T$58/CHI!T$10*1000)</f>
        <v>23.110483098368537</v>
      </c>
      <c r="U227" s="277">
        <f>IF(U$58=0,0,U$58/CHI!U$10*1000)</f>
        <v>21.399548974609594</v>
      </c>
      <c r="V227" s="277">
        <f>IF(V$58=0,0,V$58/CHI!V$10*1000)</f>
        <v>20.676243377881409</v>
      </c>
      <c r="W227" s="277">
        <f>IF(W$58=0,0,W$58/CHI!W$10*1000)</f>
        <v>22.290712593781567</v>
      </c>
      <c r="X227" s="277">
        <f>IF(X$58=0,0,X$58/CHI!X$10*1000)</f>
        <v>23.463271472026872</v>
      </c>
      <c r="Y227" s="277">
        <f>IF(Y$58=0,0,Y$58/CHI!Y$10*1000)</f>
        <v>24.210178732512748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706.1912594532688</v>
      </c>
      <c r="C229" s="320">
        <f t="shared" si="57"/>
        <v>702.49787837958797</v>
      </c>
      <c r="D229" s="320">
        <f t="shared" si="57"/>
        <v>684.27791769618489</v>
      </c>
      <c r="E229" s="320">
        <f t="shared" si="57"/>
        <v>673.79155425921147</v>
      </c>
      <c r="F229" s="320">
        <f t="shared" si="57"/>
        <v>669.29510606373435</v>
      </c>
      <c r="G229" s="320">
        <f t="shared" si="57"/>
        <v>643.31167075161181</v>
      </c>
      <c r="H229" s="320">
        <f t="shared" si="57"/>
        <v>638.09546490792457</v>
      </c>
      <c r="I229" s="320">
        <f t="shared" si="57"/>
        <v>645.86408449141334</v>
      </c>
      <c r="J229" s="320">
        <f t="shared" si="57"/>
        <v>632.20580768820469</v>
      </c>
      <c r="K229" s="320">
        <f t="shared" si="57"/>
        <v>574.26009880391268</v>
      </c>
      <c r="L229" s="320">
        <f t="shared" si="57"/>
        <v>596.99392138414009</v>
      </c>
      <c r="M229" s="320">
        <f t="shared" si="57"/>
        <v>558.62339502384611</v>
      </c>
      <c r="N229" s="320">
        <f t="shared" si="57"/>
        <v>566.83611999571633</v>
      </c>
      <c r="O229" s="320">
        <f t="shared" si="57"/>
        <v>571.13628402789107</v>
      </c>
      <c r="P229" s="320">
        <f t="shared" si="57"/>
        <v>604.27139510155507</v>
      </c>
      <c r="Q229" s="320">
        <f t="shared" si="57"/>
        <v>560.68089022138963</v>
      </c>
      <c r="R229" s="320">
        <f t="shared" si="57"/>
        <v>426.72311390601806</v>
      </c>
      <c r="S229" s="320">
        <f t="shared" si="57"/>
        <v>426.45179539859174</v>
      </c>
      <c r="T229" s="320">
        <f t="shared" si="57"/>
        <v>453.70509130750708</v>
      </c>
      <c r="U229" s="320">
        <f t="shared" si="57"/>
        <v>453.81728794977107</v>
      </c>
      <c r="V229" s="320">
        <f t="shared" si="57"/>
        <v>405.3835949756492</v>
      </c>
      <c r="W229" s="320">
        <f t="shared" si="57"/>
        <v>508.09825208898837</v>
      </c>
      <c r="X229" s="320">
        <f t="shared" si="57"/>
        <v>522.45563129270204</v>
      </c>
      <c r="Y229" s="320">
        <f t="shared" si="57"/>
        <v>589.25421710546095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5.9857073516963082</v>
      </c>
      <c r="C230" s="273">
        <f>IF(C$62=0,0,C$62/CHI!C$11*1000)</f>
        <v>6.3524503419769536</v>
      </c>
      <c r="D230" s="273">
        <f>IF(D$62=0,0,D$62/CHI!D$11*1000)</f>
        <v>6.1799973321717143</v>
      </c>
      <c r="E230" s="273">
        <f>IF(E$62=0,0,E$62/CHI!E$11*1000)</f>
        <v>5.6713564470383604</v>
      </c>
      <c r="F230" s="273">
        <f>IF(F$62=0,0,F$62/CHI!F$11*1000)</f>
        <v>5.9173235851264332</v>
      </c>
      <c r="G230" s="273">
        <f>IF(G$62=0,0,G$62/CHI!G$11*1000)</f>
        <v>5.7271696576471216</v>
      </c>
      <c r="H230" s="273">
        <f>IF(H$62=0,0,H$62/CHI!H$11*1000)</f>
        <v>6.0201344354118929</v>
      </c>
      <c r="I230" s="273">
        <f>IF(I$62=0,0,I$62/CHI!I$11*1000)</f>
        <v>6.2644242880312984</v>
      </c>
      <c r="J230" s="273">
        <f>IF(J$62=0,0,J$62/CHI!J$11*1000)</f>
        <v>6.0276123230280207</v>
      </c>
      <c r="K230" s="273">
        <f>IF(K$62=0,0,K$62/CHI!K$11*1000)</f>
        <v>5.2954779484334242</v>
      </c>
      <c r="L230" s="273">
        <f>IF(L$62=0,0,L$62/CHI!L$11*1000)</f>
        <v>5.4498275855472134</v>
      </c>
      <c r="M230" s="273">
        <f>IF(M$62=0,0,M$62/CHI!M$11*1000)</f>
        <v>5.1587045448315223</v>
      </c>
      <c r="N230" s="273">
        <f>IF(N$62=0,0,N$62/CHI!N$11*1000)</f>
        <v>5.2198919159941459</v>
      </c>
      <c r="O230" s="273">
        <f>IF(O$62=0,0,O$62/CHI!O$11*1000)</f>
        <v>5.3882873243989877</v>
      </c>
      <c r="P230" s="273">
        <f>IF(P$62=0,0,P$62/CHI!P$11*1000)</f>
        <v>5.8920155248569346</v>
      </c>
      <c r="Q230" s="273">
        <f>IF(Q$62=0,0,Q$62/CHI!Q$11*1000)</f>
        <v>5.5936745290701033</v>
      </c>
      <c r="R230" s="273">
        <f>IF(R$62=0,0,R$62/CHI!R$11*1000)</f>
        <v>3.8342318356762055</v>
      </c>
      <c r="S230" s="273">
        <f>IF(S$62=0,0,S$62/CHI!S$11*1000)</f>
        <v>3.7522690218584556</v>
      </c>
      <c r="T230" s="273">
        <f>IF(T$62=0,0,T$62/CHI!T$11*1000)</f>
        <v>4.1210517297045852</v>
      </c>
      <c r="U230" s="273">
        <f>IF(U$62=0,0,U$62/CHI!U$11*1000)</f>
        <v>4.2284940553906738</v>
      </c>
      <c r="V230" s="273">
        <f>IF(V$62=0,0,V$62/CHI!V$11*1000)</f>
        <v>3.6648805171975303</v>
      </c>
      <c r="W230" s="273">
        <f>IF(W$62=0,0,W$62/CHI!W$11*1000)</f>
        <v>4.9560298506370417</v>
      </c>
      <c r="X230" s="273">
        <f>IF(X$62=0,0,X$62/CHI!X$11*1000)</f>
        <v>5.1689080424599334</v>
      </c>
      <c r="Y230" s="273">
        <f>IF(Y$62=0,0,Y$62/CHI!Y$11*1000)</f>
        <v>5.6889261621776699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47.502997027919562</v>
      </c>
      <c r="C231" s="274">
        <f>IF(C$63=0,0,C$63/CHI!C$11*1000)</f>
        <v>50.413495345612091</v>
      </c>
      <c r="D231" s="274">
        <f>IF(D$63=0,0,D$63/CHI!D$11*1000)</f>
        <v>49.044896058860687</v>
      </c>
      <c r="E231" s="274">
        <f>IF(E$63=0,0,E$63/CHI!E$11*1000)</f>
        <v>45.008286008434361</v>
      </c>
      <c r="F231" s="274">
        <f>IF(F$63=0,0,F$63/CHI!F$11*1000)</f>
        <v>46.960298618314553</v>
      </c>
      <c r="G231" s="274">
        <f>IF(G$63=0,0,G$63/CHI!G$11*1000)</f>
        <v>45.451223596573449</v>
      </c>
      <c r="H231" s="274">
        <f>IF(H$63=0,0,H$63/CHI!H$11*1000)</f>
        <v>47.776212799979973</v>
      </c>
      <c r="I231" s="274">
        <f>IF(I$63=0,0,I$63/CHI!I$11*1000)</f>
        <v>49.71491435371393</v>
      </c>
      <c r="J231" s="274">
        <f>IF(J$63=0,0,J$63/CHI!J$11*1000)</f>
        <v>47.835557845157204</v>
      </c>
      <c r="K231" s="274">
        <f>IF(K$63=0,0,K$63/CHI!K$11*1000)</f>
        <v>42.025287650349078</v>
      </c>
      <c r="L231" s="274">
        <f>IF(L$63=0,0,L$63/CHI!L$11*1000)</f>
        <v>43.250217290619389</v>
      </c>
      <c r="M231" s="274">
        <f>IF(M$63=0,0,M$63/CHI!M$11*1000)</f>
        <v>40.939844242736058</v>
      </c>
      <c r="N231" s="274">
        <f>IF(N$63=0,0,N$63/CHI!N$11*1000)</f>
        <v>41.425431549248898</v>
      </c>
      <c r="O231" s="274">
        <f>IF(O$63=0,0,O$63/CHI!O$11*1000)</f>
        <v>42.761829424214099</v>
      </c>
      <c r="P231" s="274">
        <f>IF(P$63=0,0,P$63/CHI!P$11*1000)</f>
        <v>46.759452061487181</v>
      </c>
      <c r="Q231" s="274">
        <f>IF(Q$63=0,0,Q$63/CHI!Q$11*1000)</f>
        <v>44.39179681149372</v>
      </c>
      <c r="R231" s="274">
        <f>IF(R$63=0,0,R$63/CHI!R$11*1000)</f>
        <v>30.428735117306541</v>
      </c>
      <c r="S231" s="274">
        <f>IF(S$63=0,0,S$63/CHI!S$11*1000)</f>
        <v>29.778272428033727</v>
      </c>
      <c r="T231" s="274">
        <f>IF(T$63=0,0,T$63/CHI!T$11*1000)</f>
        <v>32.704958088634584</v>
      </c>
      <c r="U231" s="274">
        <f>IF(U$63=0,0,U$63/CHI!U$11*1000)</f>
        <v>33.557627986753261</v>
      </c>
      <c r="V231" s="274">
        <f>IF(V$63=0,0,V$63/CHI!V$11*1000)</f>
        <v>29.084751072365382</v>
      </c>
      <c r="W231" s="274">
        <f>IF(W$63=0,0,W$63/CHI!W$11*1000)</f>
        <v>39.331403530507366</v>
      </c>
      <c r="X231" s="274">
        <f>IF(X$63=0,0,X$63/CHI!X$11*1000)</f>
        <v>41.02081992180586</v>
      </c>
      <c r="Y231" s="274">
        <f>IF(Y$63=0,0,Y$63/CHI!Y$11*1000)</f>
        <v>45.147720510825728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53.174002372197251</v>
      </c>
      <c r="C232" s="274">
        <f>IF(C$64=0,0,C$64/CHI!C$11*1000)</f>
        <v>56.431961956479853</v>
      </c>
      <c r="D232" s="274">
        <f>IF(D$64=0,0,D$64/CHI!D$11*1000)</f>
        <v>54.899976476120919</v>
      </c>
      <c r="E232" s="274">
        <f>IF(E$64=0,0,E$64/CHI!E$11*1000)</f>
        <v>50.381467627703415</v>
      </c>
      <c r="F232" s="274">
        <f>IF(F$64=0,0,F$64/CHI!F$11*1000)</f>
        <v>52.56651551188898</v>
      </c>
      <c r="G232" s="274">
        <f>IF(G$64=0,0,G$64/CHI!G$11*1000)</f>
        <v>50.877284014795769</v>
      </c>
      <c r="H232" s="274">
        <f>IF(H$64=0,0,H$64/CHI!H$11*1000)</f>
        <v>53.479835204241994</v>
      </c>
      <c r="I232" s="274">
        <f>IF(I$64=0,0,I$64/CHI!I$11*1000)</f>
        <v>55.649982931061061</v>
      </c>
      <c r="J232" s="274">
        <f>IF(J$64=0,0,J$64/CHI!J$11*1000)</f>
        <v>53.546264982792124</v>
      </c>
      <c r="K232" s="274">
        <f>IF(K$64=0,0,K$64/CHI!K$11*1000)</f>
        <v>47.042352799309313</v>
      </c>
      <c r="L232" s="274">
        <f>IF(L$64=0,0,L$64/CHI!L$11*1000)</f>
        <v>48.413517055729294</v>
      </c>
      <c r="M232" s="274">
        <f>IF(M$64=0,0,M$64/CHI!M$11*1000)</f>
        <v>45.827326928470519</v>
      </c>
      <c r="N232" s="274">
        <f>IF(N$64=0,0,N$64/CHI!N$11*1000)</f>
        <v>46.370884644907804</v>
      </c>
      <c r="O232" s="274">
        <f>IF(O$64=0,0,O$64/CHI!O$11*1000)</f>
        <v>47.866824442807967</v>
      </c>
      <c r="P232" s="274">
        <f>IF(P$64=0,0,P$64/CHI!P$11*1000)</f>
        <v>52.341691480619765</v>
      </c>
      <c r="Q232" s="274">
        <f>IF(Q$64=0,0,Q$64/CHI!Q$11*1000)</f>
        <v>49.691380684319839</v>
      </c>
      <c r="R232" s="274">
        <f>IF(R$64=0,0,R$64/CHI!R$11*1000)</f>
        <v>34.061380008500116</v>
      </c>
      <c r="S232" s="274">
        <f>IF(S$64=0,0,S$64/CHI!S$11*1000)</f>
        <v>33.333263747496829</v>
      </c>
      <c r="T232" s="274">
        <f>IF(T$64=0,0,T$64/CHI!T$11*1000)</f>
        <v>36.609343152928879</v>
      </c>
      <c r="U232" s="274">
        <f>IF(U$64=0,0,U$64/CHI!U$11*1000)</f>
        <v>37.563806534652244</v>
      </c>
      <c r="V232" s="274">
        <f>IF(V$64=0,0,V$64/CHI!V$11*1000)</f>
        <v>32.556948388072172</v>
      </c>
      <c r="W232" s="274">
        <f>IF(W$64=0,0,W$64/CHI!W$11*1000)</f>
        <v>44.026867260687467</v>
      </c>
      <c r="X232" s="274">
        <f>IF(X$64=0,0,X$64/CHI!X$11*1000)</f>
        <v>45.917969650411138</v>
      </c>
      <c r="Y232" s="274">
        <f>IF(Y$64=0,0,Y$64/CHI!Y$11*1000)</f>
        <v>50.537548107353317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85.605628340568117</v>
      </c>
      <c r="C233" s="274">
        <f>IF(C$65=0,0,C$65/CHI!C$11*1000)</f>
        <v>90.850666608865083</v>
      </c>
      <c r="D233" s="274">
        <f>IF(D$65=0,0,D$65/CHI!D$11*1000)</f>
        <v>88.38430008003435</v>
      </c>
      <c r="E233" s="274">
        <f>IF(E$65=0,0,E$65/CHI!E$11*1000)</f>
        <v>81.10988454095795</v>
      </c>
      <c r="F233" s="274">
        <f>IF(F$65=0,0,F$65/CHI!F$11*1000)</f>
        <v>84.627626082597772</v>
      </c>
      <c r="G233" s="274">
        <f>IF(G$65=0,0,G$65/CHI!G$11*1000)</f>
        <v>81.908106819986273</v>
      </c>
      <c r="H233" s="274">
        <f>IF(H$65=0,0,H$65/CHI!H$11*1000)</f>
        <v>86.097993229167415</v>
      </c>
      <c r="I233" s="274">
        <f>IF(I$65=0,0,I$65/CHI!I$11*1000)</f>
        <v>89.591746782752466</v>
      </c>
      <c r="J233" s="274">
        <f>IF(J$65=0,0,J$65/CHI!J$11*1000)</f>
        <v>86.204939531488307</v>
      </c>
      <c r="K233" s="274">
        <f>IF(K$65=0,0,K$65/CHI!K$11*1000)</f>
        <v>75.734193221256859</v>
      </c>
      <c r="L233" s="274">
        <f>IF(L$65=0,0,L$65/CHI!L$11*1000)</f>
        <v>77.941651236310008</v>
      </c>
      <c r="M233" s="274">
        <f>IF(M$65=0,0,M$65/CHI!M$11*1000)</f>
        <v>73.7781047478869</v>
      </c>
      <c r="N233" s="274">
        <f>IF(N$65=0,0,N$65/CHI!N$11*1000)</f>
        <v>74.653186513018596</v>
      </c>
      <c r="O233" s="274">
        <f>IF(O$65=0,0,O$65/CHI!O$11*1000)</f>
        <v>77.061522554051038</v>
      </c>
      <c r="P233" s="274">
        <f>IF(P$65=0,0,P$65/CHI!P$11*1000)</f>
        <v>84.265678484067507</v>
      </c>
      <c r="Q233" s="274">
        <f>IF(Q$65=0,0,Q$65/CHI!Q$11*1000)</f>
        <v>79.998903163545904</v>
      </c>
      <c r="R233" s="274">
        <f>IF(R$65=0,0,R$65/CHI!R$11*1000)</f>
        <v>54.835929358199046</v>
      </c>
      <c r="S233" s="274">
        <f>IF(S$65=0,0,S$65/CHI!S$11*1000)</f>
        <v>53.663724008827799</v>
      </c>
      <c r="T233" s="274">
        <f>IF(T$65=0,0,T$65/CHI!T$11*1000)</f>
        <v>58.937933650459755</v>
      </c>
      <c r="U233" s="274">
        <f>IF(U$65=0,0,U$65/CHI!U$11*1000)</f>
        <v>60.474538643038123</v>
      </c>
      <c r="V233" s="274">
        <f>IF(V$65=0,0,V$65/CHI!V$11*1000)</f>
        <v>52.413922204013303</v>
      </c>
      <c r="W233" s="274">
        <f>IF(W$65=0,0,W$65/CHI!W$11*1000)</f>
        <v>70.879517575840467</v>
      </c>
      <c r="X233" s="274">
        <f>IF(X$65=0,0,X$65/CHI!X$11*1000)</f>
        <v>73.9240318329296</v>
      </c>
      <c r="Y233" s="274">
        <f>IF(Y$65=0,0,Y$65/CHI!Y$11*1000)</f>
        <v>81.361160859009033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20.525196075042668</v>
      </c>
      <c r="C234" s="275">
        <f>IF(C$66=0,0,C$66/CHI!C$11*1000)</f>
        <v>20.445909931507771</v>
      </c>
      <c r="D234" s="275">
        <f>IF(D$66=0,0,D$66/CHI!D$11*1000)</f>
        <v>19.648783450979828</v>
      </c>
      <c r="E234" s="275">
        <f>IF(E$66=0,0,E$66/CHI!E$11*1000)</f>
        <v>18.950071254563728</v>
      </c>
      <c r="F234" s="275">
        <f>IF(F$66=0,0,F$66/CHI!F$11*1000)</f>
        <v>18.624014966897221</v>
      </c>
      <c r="G234" s="275">
        <f>IF(G$66=0,0,G$66/CHI!G$11*1000)</f>
        <v>18.706211368909777</v>
      </c>
      <c r="H234" s="275">
        <f>IF(H$66=0,0,H$66/CHI!H$11*1000)</f>
        <v>18.399409571805588</v>
      </c>
      <c r="I234" s="275">
        <f>IF(I$66=0,0,I$66/CHI!I$11*1000)</f>
        <v>18.670648542253005</v>
      </c>
      <c r="J234" s="275">
        <f>IF(J$66=0,0,J$66/CHI!J$11*1000)</f>
        <v>18.250439978485897</v>
      </c>
      <c r="K234" s="275">
        <f>IF(K$66=0,0,K$66/CHI!K$11*1000)</f>
        <v>16.638211794190688</v>
      </c>
      <c r="L234" s="275">
        <f>IF(L$66=0,0,L$66/CHI!L$11*1000)</f>
        <v>17.013922504484636</v>
      </c>
      <c r="M234" s="275">
        <f>IF(M$66=0,0,M$66/CHI!M$11*1000)</f>
        <v>16.012715905274113</v>
      </c>
      <c r="N234" s="275">
        <f>IF(N$66=0,0,N$66/CHI!N$11*1000)</f>
        <v>16.190302915881436</v>
      </c>
      <c r="O234" s="275">
        <f>IF(O$66=0,0,O$66/CHI!O$11*1000)</f>
        <v>16.449377022100446</v>
      </c>
      <c r="P234" s="275">
        <f>IF(P$66=0,0,P$66/CHI!P$11*1000)</f>
        <v>17.583831472310106</v>
      </c>
      <c r="Q234" s="275">
        <f>IF(Q$66=0,0,Q$66/CHI!Q$11*1000)</f>
        <v>16.361146447693038</v>
      </c>
      <c r="R234" s="275">
        <f>IF(R$66=0,0,R$66/CHI!R$11*1000)</f>
        <v>12.415279975663525</v>
      </c>
      <c r="S234" s="275">
        <f>IF(S$66=0,0,S$66/CHI!S$11*1000)</f>
        <v>12.481680196836667</v>
      </c>
      <c r="T234" s="275">
        <f>IF(T$66=0,0,T$66/CHI!T$11*1000)</f>
        <v>13.275996615350818</v>
      </c>
      <c r="U234" s="275">
        <f>IF(U$66=0,0,U$66/CHI!U$11*1000)</f>
        <v>13.324633204675697</v>
      </c>
      <c r="V234" s="275">
        <f>IF(V$66=0,0,V$66/CHI!V$11*1000)</f>
        <v>11.922157621575009</v>
      </c>
      <c r="W234" s="275">
        <f>IF(W$66=0,0,W$66/CHI!W$11*1000)</f>
        <v>15.064482707610141</v>
      </c>
      <c r="X234" s="275">
        <f>IF(X$66=0,0,X$66/CHI!X$11*1000)</f>
        <v>15.333909095801255</v>
      </c>
      <c r="Y234" s="275">
        <f>IF(Y$66=0,0,Y$66/CHI!Y$11*1000)</f>
        <v>17.292555612363397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304.04267495631512</v>
      </c>
      <c r="C235" s="276">
        <f>IF(C$72=0,0,C$72/CHI!C$11*1000)</f>
        <v>291.1983295834541</v>
      </c>
      <c r="D235" s="276">
        <f>IF(D$72=0,0,D$72/CHI!D$11*1000)</f>
        <v>286.43235448753353</v>
      </c>
      <c r="E235" s="276">
        <f>IF(E$72=0,0,E$72/CHI!E$11*1000)</f>
        <v>296.51559645047996</v>
      </c>
      <c r="F235" s="276">
        <f>IF(F$72=0,0,F$72/CHI!F$11*1000)</f>
        <v>289.18212612532534</v>
      </c>
      <c r="G235" s="276">
        <f>IF(G$72=0,0,G$72/CHI!G$11*1000)</f>
        <v>271.01964132754642</v>
      </c>
      <c r="H235" s="276">
        <f>IF(H$72=0,0,H$72/CHI!H$11*1000)</f>
        <v>261.88852525911551</v>
      </c>
      <c r="I235" s="276">
        <f>IF(I$72=0,0,I$72/CHI!I$11*1000)</f>
        <v>260.63752866585389</v>
      </c>
      <c r="J235" s="276">
        <f>IF(J$72=0,0,J$72/CHI!J$11*1000)</f>
        <v>257.39748002311688</v>
      </c>
      <c r="K235" s="276">
        <f>IF(K$72=0,0,K$72/CHI!K$11*1000)</f>
        <v>237.69167509180039</v>
      </c>
      <c r="L235" s="276">
        <f>IF(L$72=0,0,L$72/CHI!L$11*1000)</f>
        <v>251.28454973569009</v>
      </c>
      <c r="M235" s="276">
        <f>IF(M$72=0,0,M$72/CHI!M$11*1000)</f>
        <v>233.14984988403333</v>
      </c>
      <c r="N235" s="276">
        <f>IF(N$72=0,0,N$72/CHI!N$11*1000)</f>
        <v>237.8775991826945</v>
      </c>
      <c r="O235" s="276">
        <f>IF(O$72=0,0,O$72/CHI!O$11*1000)</f>
        <v>235.04459752147778</v>
      </c>
      <c r="P235" s="276">
        <f>IF(P$72=0,0,P$72/CHI!P$11*1000)</f>
        <v>242.93643954571607</v>
      </c>
      <c r="Q235" s="276">
        <f>IF(Q$72=0,0,Q$72/CHI!Q$11*1000)</f>
        <v>221.40499437669416</v>
      </c>
      <c r="R235" s="276">
        <f>IF(R$72=0,0,R$72/CHI!R$11*1000)</f>
        <v>178.95924287231367</v>
      </c>
      <c r="S235" s="276">
        <f>IF(S$72=0,0,S$72/CHI!S$11*1000)</f>
        <v>180.41293888534534</v>
      </c>
      <c r="T235" s="276">
        <f>IF(T$72=0,0,T$72/CHI!T$11*1000)</f>
        <v>189.30538380637077</v>
      </c>
      <c r="U235" s="276">
        <f>IF(U$72=0,0,U$72/CHI!U$11*1000)</f>
        <v>186.40469875284575</v>
      </c>
      <c r="V235" s="276">
        <f>IF(V$72=0,0,V$72/CHI!V$11*1000)</f>
        <v>169.18131047129637</v>
      </c>
      <c r="W235" s="276">
        <f>IF(W$72=0,0,W$72/CHI!W$11*1000)</f>
        <v>202.46494481466075</v>
      </c>
      <c r="X235" s="276">
        <f>IF(X$72=0,0,X$72/CHI!X$11*1000)</f>
        <v>208.66041813270886</v>
      </c>
      <c r="Y235" s="276">
        <f>IF(Y$72=0,0,Y$72/CHI!Y$11*1000)</f>
        <v>239.45860390343779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144.45595925264436</v>
      </c>
      <c r="C236" s="276">
        <f>IF(C$85=0,0,C$85/CHI!C$11*1000)</f>
        <v>141.29387669418807</v>
      </c>
      <c r="D236" s="276">
        <f>IF(D$85=0,0,D$85/CHI!D$11*1000)</f>
        <v>135.58864138352968</v>
      </c>
      <c r="E236" s="276">
        <f>IF(E$85=0,0,E$85/CHI!E$11*1000)</f>
        <v>133.96210097397648</v>
      </c>
      <c r="F236" s="276">
        <f>IF(F$85=0,0,F$85/CHI!F$11*1000)</f>
        <v>129.06041201101371</v>
      </c>
      <c r="G236" s="276">
        <f>IF(G$85=0,0,G$85/CHI!G$11*1000)</f>
        <v>128.21451227289609</v>
      </c>
      <c r="H236" s="276">
        <f>IF(H$85=0,0,H$85/CHI!H$11*1000)</f>
        <v>122.75404634741223</v>
      </c>
      <c r="I236" s="276">
        <f>IF(I$85=0,0,I$85/CHI!I$11*1000)</f>
        <v>122.73977682476934</v>
      </c>
      <c r="J236" s="276">
        <f>IF(J$85=0,0,J$85/CHI!J$11*1000)</f>
        <v>121.44184978424076</v>
      </c>
      <c r="K236" s="276">
        <f>IF(K$85=0,0,K$85/CHI!K$11*1000)</f>
        <v>112.50694692446861</v>
      </c>
      <c r="L236" s="276">
        <f>IF(L$85=0,0,L$85/CHI!L$11*1000)</f>
        <v>115.1935333791216</v>
      </c>
      <c r="M236" s="276">
        <f>IF(M$85=0,0,M$85/CHI!M$11*1000)</f>
        <v>107.60404818817207</v>
      </c>
      <c r="N236" s="276">
        <f>IF(N$85=0,0,N$85/CHI!N$11*1000)</f>
        <v>108.50542211389721</v>
      </c>
      <c r="O236" s="276">
        <f>IF(O$85=0,0,O$85/CHI!O$11*1000)</f>
        <v>109.30954990161172</v>
      </c>
      <c r="P236" s="276">
        <f>IF(P$85=0,0,P$85/CHI!P$11*1000)</f>
        <v>114.56126336458154</v>
      </c>
      <c r="Q236" s="276">
        <f>IF(Q$85=0,0,Q$85/CHI!Q$11*1000)</f>
        <v>105.82250597349193</v>
      </c>
      <c r="R236" s="276">
        <f>IF(R$85=0,0,R$85/CHI!R$11*1000)</f>
        <v>84.698904474989462</v>
      </c>
      <c r="S236" s="276">
        <f>IF(S$85=0,0,S$85/CHI!S$11*1000)</f>
        <v>85.692459140178229</v>
      </c>
      <c r="T236" s="276">
        <f>IF(T$85=0,0,T$85/CHI!T$11*1000)</f>
        <v>89.444835397832122</v>
      </c>
      <c r="U236" s="276">
        <f>IF(U$85=0,0,U$85/CHI!U$11*1000)</f>
        <v>88.655037477092407</v>
      </c>
      <c r="V236" s="276">
        <f>IF(V$85=0,0,V$85/CHI!V$11*1000)</f>
        <v>80.358522158022126</v>
      </c>
      <c r="W236" s="276">
        <f>IF(W$85=0,0,W$85/CHI!W$11*1000)</f>
        <v>97.637402103339554</v>
      </c>
      <c r="X236" s="276">
        <f>IF(X$85=0,0,X$85/CHI!X$11*1000)</f>
        <v>97.755833438663544</v>
      </c>
      <c r="Y236" s="276">
        <f>IF(Y$85=0,0,Y$85/CHI!Y$11*1000)</f>
        <v>111.0376421539659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28.662432751503943</v>
      </c>
      <c r="C237" s="276">
        <f>IF(C$93=0,0,C$93/CHI!C$11*1000)</f>
        <v>28.279709876775318</v>
      </c>
      <c r="D237" s="276">
        <f>IF(D$93=0,0,D$93/CHI!D$11*1000)</f>
        <v>27.335281567823518</v>
      </c>
      <c r="E237" s="276">
        <f>IF(E$93=0,0,E$93/CHI!E$11*1000)</f>
        <v>26.808829048867487</v>
      </c>
      <c r="F237" s="276">
        <f>IF(F$93=0,0,F$93/CHI!F$11*1000)</f>
        <v>26.305623718078234</v>
      </c>
      <c r="G237" s="276">
        <f>IF(G$93=0,0,G$93/CHI!G$11*1000)</f>
        <v>25.872162441544649</v>
      </c>
      <c r="H237" s="276">
        <f>IF(H$93=0,0,H$93/CHI!H$11*1000)</f>
        <v>25.349260796894022</v>
      </c>
      <c r="I237" s="276">
        <f>IF(I$93=0,0,I$93/CHI!I$11*1000)</f>
        <v>25.602361059143654</v>
      </c>
      <c r="J237" s="276">
        <f>IF(J$93=0,0,J$93/CHI!J$11*1000)</f>
        <v>25.151331648478575</v>
      </c>
      <c r="K237" s="276">
        <f>IF(K$93=0,0,K$93/CHI!K$11*1000)</f>
        <v>22.961588905070649</v>
      </c>
      <c r="L237" s="276">
        <f>IF(L$93=0,0,L$93/CHI!L$11*1000)</f>
        <v>23.66365364534289</v>
      </c>
      <c r="M237" s="276">
        <f>IF(M$93=0,0,M$93/CHI!M$11*1000)</f>
        <v>22.159443799237255</v>
      </c>
      <c r="N237" s="276">
        <f>IF(N$93=0,0,N$93/CHI!N$11*1000)</f>
        <v>22.434069235656185</v>
      </c>
      <c r="O237" s="276">
        <f>IF(O$93=0,0,O$93/CHI!O$11*1000)</f>
        <v>22.638179266591948</v>
      </c>
      <c r="P237" s="276">
        <f>IF(P$93=0,0,P$93/CHI!P$11*1000)</f>
        <v>23.948507655546226</v>
      </c>
      <c r="Q237" s="276">
        <f>IF(Q$93=0,0,Q$93/CHI!Q$11*1000)</f>
        <v>22.243244112615496</v>
      </c>
      <c r="R237" s="276">
        <f>IF(R$93=0,0,R$93/CHI!R$11*1000)</f>
        <v>17.088780880573456</v>
      </c>
      <c r="S237" s="276">
        <f>IF(S$93=0,0,S$93/CHI!S$11*1000)</f>
        <v>17.158888609560435</v>
      </c>
      <c r="T237" s="276">
        <f>IF(T$93=0,0,T$93/CHI!T$11*1000)</f>
        <v>18.126939909953286</v>
      </c>
      <c r="U237" s="276">
        <f>IF(U$93=0,0,U$93/CHI!U$11*1000)</f>
        <v>18.138357309804082</v>
      </c>
      <c r="V237" s="276">
        <f>IF(V$93=0,0,V$93/CHI!V$11*1000)</f>
        <v>16.259850781298024</v>
      </c>
      <c r="W237" s="276">
        <f>IF(W$93=0,0,W$93/CHI!W$11*1000)</f>
        <v>20.294017134740212</v>
      </c>
      <c r="X237" s="276">
        <f>IF(X$93=0,0,X$93/CHI!X$11*1000)</f>
        <v>20.65270667417526</v>
      </c>
      <c r="Y237" s="276">
        <f>IF(Y$93=0,0,Y$93/CHI!Y$11*1000)</f>
        <v>23.298438774260362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16.236661325381576</v>
      </c>
      <c r="C238" s="277">
        <f>IF(C$107=0,0,C$107/CHI!C$11*1000)</f>
        <v>17.231478040728849</v>
      </c>
      <c r="D238" s="277">
        <f>IF(D$107=0,0,D$107/CHI!D$11*1000)</f>
        <v>16.763686859130758</v>
      </c>
      <c r="E238" s="277">
        <f>IF(E$107=0,0,E$107/CHI!E$11*1000)</f>
        <v>15.383961907189677</v>
      </c>
      <c r="F238" s="277">
        <f>IF(F$107=0,0,F$107/CHI!F$11*1000)</f>
        <v>16.051165444492188</v>
      </c>
      <c r="G238" s="277">
        <f>IF(G$107=0,0,G$107/CHI!G$11*1000)</f>
        <v>15.535359251712348</v>
      </c>
      <c r="H238" s="277">
        <f>IF(H$107=0,0,H$107/CHI!H$11*1000)</f>
        <v>16.330047263895938</v>
      </c>
      <c r="I238" s="277">
        <f>IF(I$107=0,0,I$107/CHI!I$11*1000)</f>
        <v>16.992701043834682</v>
      </c>
      <c r="J238" s="277">
        <f>IF(J$107=0,0,J$107/CHI!J$11*1000)</f>
        <v>16.350331571416916</v>
      </c>
      <c r="K238" s="277">
        <f>IF(K$107=0,0,K$107/CHI!K$11*1000)</f>
        <v>14.364364469033648</v>
      </c>
      <c r="L238" s="277">
        <f>IF(L$107=0,0,L$107/CHI!L$11*1000)</f>
        <v>14.783048951294866</v>
      </c>
      <c r="M238" s="277">
        <f>IF(M$107=0,0,M$107/CHI!M$11*1000)</f>
        <v>13.99335678320443</v>
      </c>
      <c r="N238" s="277">
        <f>IF(N$107=0,0,N$107/CHI!N$11*1000)</f>
        <v>14.159331924417502</v>
      </c>
      <c r="O238" s="277">
        <f>IF(O$107=0,0,O$107/CHI!O$11*1000)</f>
        <v>14.616116570637118</v>
      </c>
      <c r="P238" s="277">
        <f>IF(P$107=0,0,P$107/CHI!P$11*1000)</f>
        <v>15.982515512369837</v>
      </c>
      <c r="Q238" s="277">
        <f>IF(Q$107=0,0,Q$107/CHI!Q$11*1000)</f>
        <v>15.173244122465503</v>
      </c>
      <c r="R238" s="277">
        <f>IF(R$107=0,0,R$107/CHI!R$11*1000)</f>
        <v>10.400629382796001</v>
      </c>
      <c r="S238" s="277">
        <f>IF(S$107=0,0,S$107/CHI!S$11*1000)</f>
        <v>10.178299360454202</v>
      </c>
      <c r="T238" s="277">
        <f>IF(T$107=0,0,T$107/CHI!T$11*1000)</f>
        <v>11.178648956272285</v>
      </c>
      <c r="U238" s="277">
        <f>IF(U$107=0,0,U$107/CHI!U$11*1000)</f>
        <v>11.47009398551883</v>
      </c>
      <c r="V238" s="277">
        <f>IF(V$107=0,0,V$107/CHI!V$11*1000)</f>
        <v>9.941251761809264</v>
      </c>
      <c r="W238" s="277">
        <f>IF(W$107=0,0,W$107/CHI!W$11*1000)</f>
        <v>13.44358711096536</v>
      </c>
      <c r="X238" s="277">
        <f>IF(X$107=0,0,X$107/CHI!X$11*1000)</f>
        <v>14.021034503746495</v>
      </c>
      <c r="Y238" s="277">
        <f>IF(Y$107=0,0,Y$107/CHI!Y$11*1000)</f>
        <v>15.431621022067651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811.49122452728272</v>
      </c>
      <c r="C240" s="320">
        <f t="shared" si="58"/>
        <v>888.66431631741966</v>
      </c>
      <c r="D240" s="320">
        <f t="shared" si="58"/>
        <v>823.82790359702938</v>
      </c>
      <c r="E240" s="320">
        <f t="shared" si="58"/>
        <v>777.99836063935277</v>
      </c>
      <c r="F240" s="320">
        <f t="shared" si="58"/>
        <v>803.20937064897919</v>
      </c>
      <c r="G240" s="320">
        <f t="shared" si="58"/>
        <v>730.42678998478505</v>
      </c>
      <c r="H240" s="320">
        <f t="shared" si="58"/>
        <v>821.78596560984658</v>
      </c>
      <c r="I240" s="320">
        <f t="shared" si="58"/>
        <v>872.5388213836826</v>
      </c>
      <c r="J240" s="320">
        <f t="shared" si="58"/>
        <v>880.7024636696533</v>
      </c>
      <c r="K240" s="320">
        <f t="shared" si="58"/>
        <v>600.63081961950206</v>
      </c>
      <c r="L240" s="320">
        <f t="shared" si="58"/>
        <v>662.60339799013377</v>
      </c>
      <c r="M240" s="320">
        <f t="shared" si="58"/>
        <v>693.14193738490656</v>
      </c>
      <c r="N240" s="320">
        <f t="shared" si="58"/>
        <v>570.01713983347463</v>
      </c>
      <c r="O240" s="320">
        <f t="shared" si="58"/>
        <v>662.2206150598106</v>
      </c>
      <c r="P240" s="320">
        <f t="shared" si="58"/>
        <v>607.56926099322652</v>
      </c>
      <c r="Q240" s="320">
        <f t="shared" si="58"/>
        <v>683.5411941558757</v>
      </c>
      <c r="R240" s="320">
        <f t="shared" si="58"/>
        <v>1235.7815746978602</v>
      </c>
      <c r="S240" s="320">
        <f t="shared" si="58"/>
        <v>1128.3540192054163</v>
      </c>
      <c r="T240" s="320">
        <f t="shared" si="58"/>
        <v>1008.9238439233196</v>
      </c>
      <c r="U240" s="320">
        <f t="shared" si="58"/>
        <v>813.39037545882229</v>
      </c>
      <c r="V240" s="320">
        <f t="shared" si="58"/>
        <v>847.18356319670056</v>
      </c>
      <c r="W240" s="320">
        <f t="shared" si="58"/>
        <v>771.81265885332846</v>
      </c>
      <c r="X240" s="320">
        <f t="shared" si="58"/>
        <v>824.42612107085188</v>
      </c>
      <c r="Y240" s="320">
        <f t="shared" si="58"/>
        <v>614.6818581692188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5.5809078450388556</v>
      </c>
      <c r="C241" s="273">
        <f>IF(C$111=0,0,C$111/CHI!C$12*1000)</f>
        <v>6.4580965998037687</v>
      </c>
      <c r="D241" s="273">
        <f>IF(D$111=0,0,D$111/CHI!D$12*1000)</f>
        <v>5.9875528625482914</v>
      </c>
      <c r="E241" s="273">
        <f>IF(E$111=0,0,E$111/CHI!E$12*1000)</f>
        <v>5.3341212851765851</v>
      </c>
      <c r="F241" s="273">
        <f>IF(F$111=0,0,F$111/CHI!F$12*1000)</f>
        <v>5.7485590828797806</v>
      </c>
      <c r="G241" s="273">
        <f>IF(G$111=0,0,G$111/CHI!G$12*1000)</f>
        <v>5.2406568969662111</v>
      </c>
      <c r="H241" s="273">
        <f>IF(H$111=0,0,H$111/CHI!H$12*1000)</f>
        <v>6.1980554132774532</v>
      </c>
      <c r="I241" s="273">
        <f>IF(I$111=0,0,I$111/CHI!I$12*1000)</f>
        <v>6.7347937882129729</v>
      </c>
      <c r="J241" s="273">
        <f>IF(J$111=0,0,J$111/CHI!J$12*1000)</f>
        <v>6.6995573666104695</v>
      </c>
      <c r="K241" s="273">
        <f>IF(K$111=0,0,K$111/CHI!K$12*1000)</f>
        <v>4.4411252955333769</v>
      </c>
      <c r="L241" s="273">
        <f>IF(L$111=0,0,L$111/CHI!L$12*1000)</f>
        <v>4.8646592286825809</v>
      </c>
      <c r="M241" s="273">
        <f>IF(M$111=0,0,M$111/CHI!M$12*1000)</f>
        <v>5.1370388201685673</v>
      </c>
      <c r="N241" s="273">
        <f>IF(N$111=0,0,N$111/CHI!N$12*1000)</f>
        <v>4.2161744456554713</v>
      </c>
      <c r="O241" s="273">
        <f>IF(O$111=0,0,O$111/CHI!O$12*1000)</f>
        <v>4.9958905182317119</v>
      </c>
      <c r="P241" s="273">
        <f>IF(P$111=0,0,P$111/CHI!P$12*1000)</f>
        <v>4.7935544089143711</v>
      </c>
      <c r="Q241" s="273">
        <f>IF(Q$111=0,0,Q$111/CHI!Q$12*1000)</f>
        <v>5.4447400852910324</v>
      </c>
      <c r="R241" s="273">
        <f>IF(R$111=0,0,R$111/CHI!R$12*1000)</f>
        <v>13.841772051557816</v>
      </c>
      <c r="S241" s="273">
        <f>IF(S$111=0,0,S$111/CHI!S$12*1000)</f>
        <v>11.810139489887666</v>
      </c>
      <c r="T241" s="273">
        <f>IF(T$111=0,0,T$111/CHI!T$12*1000)</f>
        <v>10.91921600564203</v>
      </c>
      <c r="U241" s="273">
        <f>IF(U$111=0,0,U$111/CHI!U$12*1000)</f>
        <v>9.0070910596404357</v>
      </c>
      <c r="V241" s="273">
        <f>IF(V$111=0,0,V$111/CHI!V$12*1000)</f>
        <v>8.9103980206828854</v>
      </c>
      <c r="W241" s="273">
        <f>IF(W$111=0,0,W$111/CHI!W$12*1000)</f>
        <v>5.897973661477323</v>
      </c>
      <c r="X241" s="273">
        <f>IF(X$111=0,0,X$111/CHI!X$12*1000)</f>
        <v>6.6729661320737481</v>
      </c>
      <c r="Y241" s="273">
        <f>IF(Y$111=0,0,Y$111/CHI!Y$12*1000)</f>
        <v>4.877980217000208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44.536336772381581</v>
      </c>
      <c r="C242" s="274">
        <f>IF(C$112=0,0,C$112/CHI!C$12*1000)</f>
        <v>51.536411828249875</v>
      </c>
      <c r="D242" s="274">
        <f>IF(D$112=0,0,D$112/CHI!D$12*1000)</f>
        <v>47.78141444602754</v>
      </c>
      <c r="E242" s="274">
        <f>IF(E$112=0,0,E$112/CHI!E$12*1000)</f>
        <v>42.566949417115694</v>
      </c>
      <c r="F242" s="274">
        <f>IF(F$112=0,0,F$112/CHI!F$12*1000)</f>
        <v>45.87421444320308</v>
      </c>
      <c r="G242" s="274">
        <f>IF(G$112=0,0,G$112/CHI!G$12*1000)</f>
        <v>41.821092007328502</v>
      </c>
      <c r="H242" s="274">
        <f>IF(H$112=0,0,H$112/CHI!H$12*1000)</f>
        <v>49.461250908307278</v>
      </c>
      <c r="I242" s="274">
        <f>IF(I$112=0,0,I$112/CHI!I$12*1000)</f>
        <v>53.744489708969226</v>
      </c>
      <c r="J242" s="274">
        <f>IF(J$112=0,0,J$112/CHI!J$12*1000)</f>
        <v>53.463298694403782</v>
      </c>
      <c r="K242" s="274">
        <f>IF(K$112=0,0,K$112/CHI!K$12*1000)</f>
        <v>35.440730666435158</v>
      </c>
      <c r="L242" s="274">
        <f>IF(L$112=0,0,L$112/CHI!L$12*1000)</f>
        <v>38.820583981524784</v>
      </c>
      <c r="M242" s="274">
        <f>IF(M$112=0,0,M$112/CHI!M$12*1000)</f>
        <v>40.994206903309326</v>
      </c>
      <c r="N242" s="274">
        <f>IF(N$112=0,0,N$112/CHI!N$12*1000)</f>
        <v>33.645594985006234</v>
      </c>
      <c r="O242" s="274">
        <f>IF(O$112=0,0,O$112/CHI!O$12*1000)</f>
        <v>39.867825948014087</v>
      </c>
      <c r="P242" s="274">
        <f>IF(P$112=0,0,P$112/CHI!P$12*1000)</f>
        <v>38.253158701038998</v>
      </c>
      <c r="Q242" s="274">
        <f>IF(Q$112=0,0,Q$112/CHI!Q$12*1000)</f>
        <v>43.449701161463771</v>
      </c>
      <c r="R242" s="274">
        <f>IF(R$112=0,0,R$112/CHI!R$12*1000)</f>
        <v>110.45905768946203</v>
      </c>
      <c r="S242" s="274">
        <f>IF(S$112=0,0,S$112/CHI!S$12*1000)</f>
        <v>94.246377875242985</v>
      </c>
      <c r="T242" s="274">
        <f>IF(T$112=0,0,T$112/CHI!T$12*1000)</f>
        <v>87.136697974676366</v>
      </c>
      <c r="U242" s="274">
        <f>IF(U$112=0,0,U$112/CHI!U$12*1000)</f>
        <v>71.877703755357544</v>
      </c>
      <c r="V242" s="274">
        <f>IF(V$112=0,0,V$112/CHI!V$12*1000)</f>
        <v>71.106081312176272</v>
      </c>
      <c r="W242" s="274">
        <f>IF(W$112=0,0,W$112/CHI!W$12*1000)</f>
        <v>47.066561311470949</v>
      </c>
      <c r="X242" s="274">
        <f>IF(X$112=0,0,X$112/CHI!X$12*1000)</f>
        <v>53.251097344837795</v>
      </c>
      <c r="Y242" s="274">
        <f>IF(Y$112=0,0,Y$112/CHI!Y$12*1000)</f>
        <v>38.926887120427573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54.605624764615349</v>
      </c>
      <c r="C243" s="274">
        <f>IF(C$113=0,0,C$113/CHI!C$12*1000)</f>
        <v>63.188357416797238</v>
      </c>
      <c r="D243" s="274">
        <f>IF(D$113=0,0,D$113/CHI!D$12*1000)</f>
        <v>58.584386975903207</v>
      </c>
      <c r="E243" s="274">
        <f>IF(E$113=0,0,E$113/CHI!E$12*1000)</f>
        <v>52.190975632437173</v>
      </c>
      <c r="F243" s="274">
        <f>IF(F$113=0,0,F$113/CHI!F$12*1000)</f>
        <v>56.245985229087587</v>
      </c>
      <c r="G243" s="274">
        <f>IF(G$113=0,0,G$113/CHI!G$12*1000)</f>
        <v>51.276486188572434</v>
      </c>
      <c r="H243" s="274">
        <f>IF(H$113=0,0,H$113/CHI!H$12*1000)</f>
        <v>60.644020214127941</v>
      </c>
      <c r="I243" s="274">
        <f>IF(I$113=0,0,I$113/CHI!I$12*1000)</f>
        <v>65.895662977688801</v>
      </c>
      <c r="J243" s="274">
        <f>IF(J$113=0,0,J$113/CHI!J$12*1000)</f>
        <v>65.55089705975945</v>
      </c>
      <c r="K243" s="274">
        <f>IF(K$113=0,0,K$113/CHI!K$12*1000)</f>
        <v>43.45357926598205</v>
      </c>
      <c r="L243" s="274">
        <f>IF(L$113=0,0,L$113/CHI!L$12*1000)</f>
        <v>47.597588748092761</v>
      </c>
      <c r="M243" s="274">
        <f>IF(M$113=0,0,M$113/CHI!M$12*1000)</f>
        <v>50.262649376077299</v>
      </c>
      <c r="N243" s="274">
        <f>IF(N$113=0,0,N$113/CHI!N$12*1000)</f>
        <v>41.252578633113039</v>
      </c>
      <c r="O243" s="274">
        <f>IF(O$113=0,0,O$113/CHI!O$12*1000)</f>
        <v>48.881603240621374</v>
      </c>
      <c r="P243" s="274">
        <f>IF(P$113=0,0,P$113/CHI!P$12*1000)</f>
        <v>46.901873424524041</v>
      </c>
      <c r="Q243" s="274">
        <f>IF(Q$113=0,0,Q$113/CHI!Q$12*1000)</f>
        <v>53.273310058785249</v>
      </c>
      <c r="R243" s="274">
        <f>IF(R$113=0,0,R$113/CHI!R$12*1000)</f>
        <v>135.43291373223599</v>
      </c>
      <c r="S243" s="274">
        <f>IF(S$113=0,0,S$113/CHI!S$12*1000)</f>
        <v>115.55468452607674</v>
      </c>
      <c r="T243" s="274">
        <f>IF(T$113=0,0,T$113/CHI!T$12*1000)</f>
        <v>106.83756630346568</v>
      </c>
      <c r="U243" s="274">
        <f>IF(U$113=0,0,U$113/CHI!U$12*1000)</f>
        <v>88.128642916163997</v>
      </c>
      <c r="V243" s="274">
        <f>IF(V$113=0,0,V$113/CHI!V$12*1000)</f>
        <v>87.182563183390712</v>
      </c>
      <c r="W243" s="274">
        <f>IF(W$113=0,0,W$113/CHI!W$12*1000)</f>
        <v>57.707911610924114</v>
      </c>
      <c r="X243" s="274">
        <f>IF(X$113=0,0,X$113/CHI!X$12*1000)</f>
        <v>65.290718784923584</v>
      </c>
      <c r="Y243" s="274">
        <f>IF(Y$113=0,0,Y$113/CHI!Y$12*1000)</f>
        <v>47.727926125050701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101.1148556436823</v>
      </c>
      <c r="C244" s="274">
        <f>IF(C$114=0,0,C$114/CHI!C$12*1000)</f>
        <v>117.00775636397684</v>
      </c>
      <c r="D244" s="274">
        <f>IF(D$114=0,0,D$114/CHI!D$12*1000)</f>
        <v>108.48244768880821</v>
      </c>
      <c r="E244" s="274">
        <f>IF(E$114=0,0,E$114/CHI!E$12*1000)</f>
        <v>96.643578197763304</v>
      </c>
      <c r="F244" s="274">
        <f>IF(F$114=0,0,F$114/CHI!F$12*1000)</f>
        <v>104.15235978878997</v>
      </c>
      <c r="G244" s="274">
        <f>IF(G$114=0,0,G$114/CHI!G$12*1000)</f>
        <v>94.950190959678395</v>
      </c>
      <c r="H244" s="274">
        <f>IF(H$114=0,0,H$114/CHI!H$12*1000)</f>
        <v>112.29633166980381</v>
      </c>
      <c r="I244" s="274">
        <f>IF(I$114=0,0,I$114/CHI!I$12*1000)</f>
        <v>122.02095440269383</v>
      </c>
      <c r="J244" s="274">
        <f>IF(J$114=0,0,J$114/CHI!J$12*1000)</f>
        <v>121.38254112251326</v>
      </c>
      <c r="K244" s="274">
        <f>IF(K$114=0,0,K$114/CHI!K$12*1000)</f>
        <v>80.464282088541907</v>
      </c>
      <c r="L244" s="274">
        <f>IF(L$114=0,0,L$114/CHI!L$12*1000)</f>
        <v>88.137867408294639</v>
      </c>
      <c r="M244" s="274">
        <f>IF(M$114=0,0,M$114/CHI!M$12*1000)</f>
        <v>93.072839251249093</v>
      </c>
      <c r="N244" s="274">
        <f>IF(N$114=0,0,N$114/CHI!N$12*1000)</f>
        <v>76.388623908207009</v>
      </c>
      <c r="O244" s="274">
        <f>IF(O$114=0,0,O$114/CHI!O$12*1000)</f>
        <v>90.515515143598222</v>
      </c>
      <c r="P244" s="274">
        <f>IF(P$114=0,0,P$114/CHI!P$12*1000)</f>
        <v>86.849590700263334</v>
      </c>
      <c r="Q244" s="274">
        <f>IF(Q$114=0,0,Q$114/CHI!Q$12*1000)</f>
        <v>98.647768970236484</v>
      </c>
      <c r="R244" s="274">
        <f>IF(R$114=0,0,R$114/CHI!R$12*1000)</f>
        <v>250.78514494558567</v>
      </c>
      <c r="S244" s="274">
        <f>IF(S$114=0,0,S$114/CHI!S$12*1000)</f>
        <v>213.97603809446684</v>
      </c>
      <c r="T244" s="274">
        <f>IF(T$114=0,0,T$114/CHI!T$12*1000)</f>
        <v>197.83429162589803</v>
      </c>
      <c r="U244" s="274">
        <f>IF(U$114=0,0,U$114/CHI!U$12*1000)</f>
        <v>163.19042305539148</v>
      </c>
      <c r="V244" s="274">
        <f>IF(V$114=0,0,V$114/CHI!V$12*1000)</f>
        <v>161.43853914198249</v>
      </c>
      <c r="W244" s="274">
        <f>IF(W$114=0,0,W$114/CHI!W$12*1000)</f>
        <v>106.85945224855577</v>
      </c>
      <c r="X244" s="274">
        <f>IF(X$114=0,0,X$114/CHI!X$12*1000)</f>
        <v>120.90076129094734</v>
      </c>
      <c r="Y244" s="274">
        <f>IF(Y$114=0,0,Y$114/CHI!Y$12*1000)</f>
        <v>88.379216996599652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34.607736343027369</v>
      </c>
      <c r="C245" s="275">
        <f>IF(C$115=0,0,C$115/CHI!C$12*1000)</f>
        <v>37.58947056394198</v>
      </c>
      <c r="D245" s="275">
        <f>IF(D$115=0,0,D$115/CHI!D$12*1000)</f>
        <v>34.42652971533051</v>
      </c>
      <c r="E245" s="275">
        <f>IF(E$115=0,0,E$115/CHI!E$12*1000)</f>
        <v>32.231706321038423</v>
      </c>
      <c r="F245" s="275">
        <f>IF(F$115=0,0,F$115/CHI!F$12*1000)</f>
        <v>32.719262027434283</v>
      </c>
      <c r="G245" s="275">
        <f>IF(G$115=0,0,G$115/CHI!G$12*1000)</f>
        <v>30.954801529817949</v>
      </c>
      <c r="H245" s="275">
        <f>IF(H$115=0,0,H$115/CHI!H$12*1000)</f>
        <v>34.257026175269381</v>
      </c>
      <c r="I245" s="275">
        <f>IF(I$115=0,0,I$115/CHI!I$12*1000)</f>
        <v>36.299366791139313</v>
      </c>
      <c r="J245" s="275">
        <f>IF(J$115=0,0,J$115/CHI!J$12*1000)</f>
        <v>36.683489785932636</v>
      </c>
      <c r="K245" s="275">
        <f>IF(K$115=0,0,K$115/CHI!K$12*1000)</f>
        <v>25.234285816308056</v>
      </c>
      <c r="L245" s="275">
        <f>IF(L$115=0,0,L$115/CHI!L$12*1000)</f>
        <v>27.46443177422849</v>
      </c>
      <c r="M245" s="275">
        <f>IF(M$115=0,0,M$115/CHI!M$12*1000)</f>
        <v>28.835912464296747</v>
      </c>
      <c r="N245" s="275">
        <f>IF(N$115=0,0,N$115/CHI!N$12*1000)</f>
        <v>23.648769208048552</v>
      </c>
      <c r="O245" s="275">
        <f>IF(O$115=0,0,O$115/CHI!O$12*1000)</f>
        <v>27.580880642905743</v>
      </c>
      <c r="P245" s="275">
        <f>IF(P$115=0,0,P$115/CHI!P$12*1000)</f>
        <v>25.09278481397693</v>
      </c>
      <c r="Q245" s="275">
        <f>IF(Q$115=0,0,Q$115/CHI!Q$12*1000)</f>
        <v>28.375220807571065</v>
      </c>
      <c r="R245" s="275">
        <f>IF(R$115=0,0,R$115/CHI!R$12*1000)</f>
        <v>34.042893534995748</v>
      </c>
      <c r="S245" s="275">
        <f>IF(S$115=0,0,S$115/CHI!S$12*1000)</f>
        <v>34.081850736430347</v>
      </c>
      <c r="T245" s="275">
        <f>IF(T$115=0,0,T$115/CHI!T$12*1000)</f>
        <v>29.510745582926617</v>
      </c>
      <c r="U245" s="275">
        <f>IF(U$115=0,0,U$115/CHI!U$12*1000)</f>
        <v>23.325294667072104</v>
      </c>
      <c r="V245" s="275">
        <f>IF(V$115=0,0,V$115/CHI!V$12*1000)</f>
        <v>25.817500001608074</v>
      </c>
      <c r="W245" s="275">
        <f>IF(W$115=0,0,W$115/CHI!W$12*1000)</f>
        <v>33.166764335305295</v>
      </c>
      <c r="X245" s="275">
        <f>IF(X$115=0,0,X$115/CHI!X$12*1000)</f>
        <v>33.901460559082729</v>
      </c>
      <c r="Y245" s="275">
        <f>IF(Y$115=0,0,Y$115/CHI!Y$12*1000)</f>
        <v>25.393018482168632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245.89794954417241</v>
      </c>
      <c r="C246" s="276">
        <f>IF(C$121=0,0,C$121/CHI!C$12*1000)</f>
        <v>256.80258800293507</v>
      </c>
      <c r="D246" s="276">
        <f>IF(D$121=0,0,D$121/CHI!D$12*1000)</f>
        <v>240.72909149032279</v>
      </c>
      <c r="E246" s="276">
        <f>IF(E$121=0,0,E$121/CHI!E$12*1000)</f>
        <v>241.90797779359949</v>
      </c>
      <c r="F246" s="276">
        <f>IF(F$121=0,0,F$121/CHI!F$12*1000)</f>
        <v>243.69243337035147</v>
      </c>
      <c r="G246" s="276">
        <f>IF(G$121=0,0,G$121/CHI!G$12*1000)</f>
        <v>215.1238109527599</v>
      </c>
      <c r="H246" s="276">
        <f>IF(H$121=0,0,H$121/CHI!H$12*1000)</f>
        <v>233.89554933493855</v>
      </c>
      <c r="I246" s="276">
        <f>IF(I$121=0,0,I$121/CHI!I$12*1000)</f>
        <v>243.07725236465856</v>
      </c>
      <c r="J246" s="276">
        <f>IF(J$121=0,0,J$121/CHI!J$12*1000)</f>
        <v>248.17875409108962</v>
      </c>
      <c r="K246" s="276">
        <f>IF(K$121=0,0,K$121/CHI!K$12*1000)</f>
        <v>172.92295111447893</v>
      </c>
      <c r="L246" s="276">
        <f>IF(L$121=0,0,L$121/CHI!L$12*1000)</f>
        <v>194.57262360380699</v>
      </c>
      <c r="M246" s="276">
        <f>IF(M$121=0,0,M$121/CHI!M$12*1000)</f>
        <v>201.39884289389408</v>
      </c>
      <c r="N246" s="276">
        <f>IF(N$121=0,0,N$121/CHI!N$12*1000)</f>
        <v>166.67054316964328</v>
      </c>
      <c r="O246" s="276">
        <f>IF(O$121=0,0,O$121/CHI!O$12*1000)</f>
        <v>189.04630016668099</v>
      </c>
      <c r="P246" s="276">
        <f>IF(P$121=0,0,P$121/CHI!P$12*1000)</f>
        <v>166.30197424103011</v>
      </c>
      <c r="Q246" s="276">
        <f>IF(Q$121=0,0,Q$121/CHI!Q$12*1000)</f>
        <v>184.20018159315097</v>
      </c>
      <c r="R246" s="276">
        <f>IF(R$121=0,0,R$121/CHI!R$12*1000)</f>
        <v>235.38124441781318</v>
      </c>
      <c r="S246" s="276">
        <f>IF(S$121=0,0,S$121/CHI!S$12*1000)</f>
        <v>236.29839897823774</v>
      </c>
      <c r="T246" s="276">
        <f>IF(T$121=0,0,T$121/CHI!T$12*1000)</f>
        <v>201.8489141845518</v>
      </c>
      <c r="U246" s="276">
        <f>IF(U$121=0,0,U$121/CHI!U$12*1000)</f>
        <v>156.52587173731638</v>
      </c>
      <c r="V246" s="276">
        <f>IF(V$121=0,0,V$121/CHI!V$12*1000)</f>
        <v>175.73622662402059</v>
      </c>
      <c r="W246" s="276">
        <f>IF(W$121=0,0,W$121/CHI!W$12*1000)</f>
        <v>213.83059057910532</v>
      </c>
      <c r="X246" s="276">
        <f>IF(X$121=0,0,X$121/CHI!X$12*1000)</f>
        <v>221.29874724942997</v>
      </c>
      <c r="Y246" s="276">
        <f>IF(Y$121=0,0,Y$121/CHI!Y$12*1000)</f>
        <v>168.67518540652608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131.1289298204529</v>
      </c>
      <c r="C247" s="276">
        <f>IF(C$134=0,0,C$134/CHI!C$12*1000)</f>
        <v>139.8492952129514</v>
      </c>
      <c r="D247" s="276">
        <f>IF(D$134=0,0,D$134/CHI!D$12*1000)</f>
        <v>127.89632485146655</v>
      </c>
      <c r="E247" s="276">
        <f>IF(E$134=0,0,E$134/CHI!E$12*1000)</f>
        <v>122.66808220097127</v>
      </c>
      <c r="F247" s="276">
        <f>IF(F$134=0,0,F$134/CHI!F$12*1000)</f>
        <v>122.06760126050979</v>
      </c>
      <c r="G247" s="276">
        <f>IF(G$134=0,0,G$134/CHI!G$12*1000)</f>
        <v>114.22378485047857</v>
      </c>
      <c r="H247" s="276">
        <f>IF(H$134=0,0,H$134/CHI!H$12*1000)</f>
        <v>123.04352506148588</v>
      </c>
      <c r="I247" s="276">
        <f>IF(I$134=0,0,I$134/CHI!I$12*1000)</f>
        <v>128.47012600931103</v>
      </c>
      <c r="J247" s="276">
        <f>IF(J$134=0,0,J$134/CHI!J$12*1000)</f>
        <v>131.41436919193637</v>
      </c>
      <c r="K247" s="276">
        <f>IF(K$134=0,0,K$134/CHI!K$12*1000)</f>
        <v>91.863055036028868</v>
      </c>
      <c r="L247" s="276">
        <f>IF(L$134=0,0,L$134/CHI!L$12*1000)</f>
        <v>100.10861269445866</v>
      </c>
      <c r="M247" s="276">
        <f>IF(M$134=0,0,M$134/CHI!M$12*1000)</f>
        <v>104.32165917782336</v>
      </c>
      <c r="N247" s="276">
        <f>IF(N$134=0,0,N$134/CHI!N$12*1000)</f>
        <v>85.326156788282205</v>
      </c>
      <c r="O247" s="276">
        <f>IF(O$134=0,0,O$134/CHI!O$12*1000)</f>
        <v>98.672005545724971</v>
      </c>
      <c r="P247" s="276">
        <f>IF(P$134=0,0,P$134/CHI!P$12*1000)</f>
        <v>88.013708240121019</v>
      </c>
      <c r="Q247" s="276">
        <f>IF(Q$134=0,0,Q$134/CHI!Q$12*1000)</f>
        <v>98.805412353621236</v>
      </c>
      <c r="R247" s="276">
        <f>IF(R$134=0,0,R$134/CHI!R$12*1000)</f>
        <v>125.03307649824768</v>
      </c>
      <c r="S247" s="276">
        <f>IF(S$134=0,0,S$134/CHI!S$12*1000)</f>
        <v>125.97080382241369</v>
      </c>
      <c r="T247" s="276">
        <f>IF(T$134=0,0,T$134/CHI!T$12*1000)</f>
        <v>107.03985043271319</v>
      </c>
      <c r="U247" s="276">
        <f>IF(U$134=0,0,U$134/CHI!U$12*1000)</f>
        <v>83.551157181522413</v>
      </c>
      <c r="V247" s="276">
        <f>IF(V$134=0,0,V$134/CHI!V$12*1000)</f>
        <v>93.684650953375041</v>
      </c>
      <c r="W247" s="276">
        <f>IF(W$134=0,0,W$134/CHI!W$12*1000)</f>
        <v>115.72901919335568</v>
      </c>
      <c r="X247" s="276">
        <f>IF(X$134=0,0,X$134/CHI!X$12*1000)</f>
        <v>116.3550890687047</v>
      </c>
      <c r="Y247" s="276">
        <f>IF(Y$134=0,0,Y$134/CHI!Y$12*1000)</f>
        <v>87.781410361679576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99.513528852675051</v>
      </c>
      <c r="C248" s="276">
        <f>IF(C$142=0,0,C$142/CHI!C$12*1000)</f>
        <v>106.87294426709958</v>
      </c>
      <c r="D248" s="276">
        <f>IF(D$142=0,0,D$142/CHI!D$12*1000)</f>
        <v>98.548800572727714</v>
      </c>
      <c r="E248" s="276">
        <f>IF(E$142=0,0,E$142/CHI!E$12*1000)</f>
        <v>94.12862157832663</v>
      </c>
      <c r="F248" s="276">
        <f>IF(F$142=0,0,F$142/CHI!F$12*1000)</f>
        <v>95.364646668866385</v>
      </c>
      <c r="G248" s="276">
        <f>IF(G$142=0,0,G$142/CHI!G$12*1000)</f>
        <v>88.092315221154323</v>
      </c>
      <c r="H248" s="276">
        <f>IF(H$142=0,0,H$142/CHI!H$12*1000)</f>
        <v>97.034267218270145</v>
      </c>
      <c r="I248" s="276">
        <f>IF(I$142=0,0,I$142/CHI!I$12*1000)</f>
        <v>102.2512752846679</v>
      </c>
      <c r="J248" s="276">
        <f>IF(J$142=0,0,J$142/CHI!J$12*1000)</f>
        <v>103.88133888799815</v>
      </c>
      <c r="K248" s="276">
        <f>IF(K$142=0,0,K$142/CHI!K$12*1000)</f>
        <v>71.606178035019113</v>
      </c>
      <c r="L248" s="276">
        <f>IF(L$142=0,0,L$142/CHI!L$12*1000)</f>
        <v>78.660406560828903</v>
      </c>
      <c r="M248" s="276">
        <f>IF(M$142=0,0,M$142/CHI!M$12*1000)</f>
        <v>82.129773354519799</v>
      </c>
      <c r="N248" s="276">
        <f>IF(N$142=0,0,N$142/CHI!N$12*1000)</f>
        <v>67.473314011815987</v>
      </c>
      <c r="O248" s="276">
        <f>IF(O$142=0,0,O$142/CHI!O$12*1000)</f>
        <v>78.061740086405649</v>
      </c>
      <c r="P248" s="276">
        <f>IF(P$142=0,0,P$142/CHI!P$12*1000)</f>
        <v>70.190059341259314</v>
      </c>
      <c r="Q248" s="276">
        <f>IF(Q$142=0,0,Q$142/CHI!Q$12*1000)</f>
        <v>79.145326610517245</v>
      </c>
      <c r="R248" s="276">
        <f>IF(R$142=0,0,R$142/CHI!R$12*1000)</f>
        <v>96.4132157524527</v>
      </c>
      <c r="S248" s="276">
        <f>IF(S$142=0,0,S$142/CHI!S$12*1000)</f>
        <v>96.426502533324509</v>
      </c>
      <c r="T248" s="276">
        <f>IF(T$142=0,0,T$142/CHI!T$12*1000)</f>
        <v>82.89395941506281</v>
      </c>
      <c r="U248" s="276">
        <f>IF(U$142=0,0,U$142/CHI!U$12*1000)</f>
        <v>65.260916878192717</v>
      </c>
      <c r="V248" s="276">
        <f>IF(V$142=0,0,V$142/CHI!V$12*1000)</f>
        <v>72.421699552191555</v>
      </c>
      <c r="W248" s="276">
        <f>IF(W$142=0,0,W$142/CHI!W$12*1000)</f>
        <v>91.679937205389493</v>
      </c>
      <c r="X248" s="276">
        <f>IF(X$142=0,0,X$142/CHI!X$12*1000)</f>
        <v>93.75735085366118</v>
      </c>
      <c r="Y248" s="276">
        <f>IF(Y$142=0,0,Y$142/CHI!Y$12*1000)</f>
        <v>70.318036002996095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94.50535494123703</v>
      </c>
      <c r="C249" s="277">
        <f>IF(C$156=0,0,C$156/CHI!C$12*1000)</f>
        <v>109.35939606166389</v>
      </c>
      <c r="D249" s="277">
        <f>IF(D$156=0,0,D$156/CHI!D$12*1000)</f>
        <v>101.39135499389461</v>
      </c>
      <c r="E249" s="277">
        <f>IF(E$156=0,0,E$156/CHI!E$12*1000)</f>
        <v>90.326348212924273</v>
      </c>
      <c r="F249" s="277">
        <f>IF(F$156=0,0,F$156/CHI!F$12*1000)</f>
        <v>97.34430877785681</v>
      </c>
      <c r="G249" s="277">
        <f>IF(G$156=0,0,G$156/CHI!G$12*1000)</f>
        <v>88.743651378028744</v>
      </c>
      <c r="H249" s="277">
        <f>IF(H$156=0,0,H$156/CHI!H$12*1000)</f>
        <v>104.95593961436626</v>
      </c>
      <c r="I249" s="277">
        <f>IF(I$156=0,0,I$156/CHI!I$12*1000)</f>
        <v>114.04490005634094</v>
      </c>
      <c r="J249" s="277">
        <f>IF(J$156=0,0,J$156/CHI!J$12*1000)</f>
        <v>113.44821746940954</v>
      </c>
      <c r="K249" s="277">
        <f>IF(K$156=0,0,K$156/CHI!K$12*1000)</f>
        <v>75.204632301174627</v>
      </c>
      <c r="L249" s="277">
        <f>IF(L$156=0,0,L$156/CHI!L$12*1000)</f>
        <v>82.376623990215862</v>
      </c>
      <c r="M249" s="277">
        <f>IF(M$156=0,0,M$156/CHI!M$12*1000)</f>
        <v>86.989015143568324</v>
      </c>
      <c r="N249" s="277">
        <f>IF(N$156=0,0,N$156/CHI!N$12*1000)</f>
        <v>71.395384683702787</v>
      </c>
      <c r="O249" s="277">
        <f>IF(O$156=0,0,O$156/CHI!O$12*1000)</f>
        <v>84.598853767627773</v>
      </c>
      <c r="P249" s="277">
        <f>IF(P$156=0,0,P$156/CHI!P$12*1000)</f>
        <v>81.172557122098524</v>
      </c>
      <c r="Q249" s="277">
        <f>IF(Q$156=0,0,Q$156/CHI!Q$12*1000)</f>
        <v>92.199532515238616</v>
      </c>
      <c r="R249" s="277">
        <f>IF(R$156=0,0,R$156/CHI!R$12*1000)</f>
        <v>234.39225607550938</v>
      </c>
      <c r="S249" s="277">
        <f>IF(S$156=0,0,S$156/CHI!S$12*1000)</f>
        <v>199.98922314933571</v>
      </c>
      <c r="T249" s="277">
        <f>IF(T$156=0,0,T$156/CHI!T$12*1000)</f>
        <v>184.9026023983831</v>
      </c>
      <c r="U249" s="277">
        <f>IF(U$156=0,0,U$156/CHI!U$12*1000)</f>
        <v>152.5232742081653</v>
      </c>
      <c r="V249" s="277">
        <f>IF(V$156=0,0,V$156/CHI!V$12*1000)</f>
        <v>150.88590440727293</v>
      </c>
      <c r="W249" s="277">
        <f>IF(W$156=0,0,W$156/CHI!W$12*1000)</f>
        <v>99.874448707744492</v>
      </c>
      <c r="X249" s="277">
        <f>IF(X$156=0,0,X$156/CHI!X$12*1000)</f>
        <v>112.9979297871909</v>
      </c>
      <c r="Y249" s="277">
        <f>IF(Y$156=0,0,Y$156/CHI!Y$12*1000)</f>
        <v>82.602197456770185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AT: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1256.2987821110146</v>
      </c>
      <c r="C5" s="223">
        <f t="shared" si="0"/>
        <v>1233.5403994345154</v>
      </c>
      <c r="D5" s="223">
        <f t="shared" si="0"/>
        <v>1256.4179433371351</v>
      </c>
      <c r="E5" s="223">
        <f t="shared" si="0"/>
        <v>1306.0977914363821</v>
      </c>
      <c r="F5" s="223">
        <f t="shared" si="0"/>
        <v>1432.6779978084614</v>
      </c>
      <c r="G5" s="223">
        <f t="shared" si="0"/>
        <v>1215.7634179060012</v>
      </c>
      <c r="H5" s="223">
        <f t="shared" si="0"/>
        <v>1466.5118730040745</v>
      </c>
      <c r="I5" s="223">
        <f t="shared" si="0"/>
        <v>1472.773225984175</v>
      </c>
      <c r="J5" s="223">
        <f t="shared" si="0"/>
        <v>1511.9177626374862</v>
      </c>
      <c r="K5" s="223">
        <f t="shared" si="0"/>
        <v>1547.5997211018266</v>
      </c>
      <c r="L5" s="223">
        <f t="shared" si="0"/>
        <v>1646.5202969755519</v>
      </c>
      <c r="M5" s="223">
        <f t="shared" si="0"/>
        <v>1524.4571732200648</v>
      </c>
      <c r="N5" s="223">
        <f t="shared" si="0"/>
        <v>1697.1934955249374</v>
      </c>
      <c r="O5" s="223">
        <f t="shared" si="0"/>
        <v>1703.2973874146201</v>
      </c>
      <c r="P5" s="223">
        <f t="shared" si="0"/>
        <v>1739.7205484080323</v>
      </c>
      <c r="Q5" s="223">
        <f t="shared" si="0"/>
        <v>1739.6738629988745</v>
      </c>
      <c r="R5" s="223">
        <f t="shared" si="0"/>
        <v>1836.0420802377614</v>
      </c>
      <c r="S5" s="223">
        <f t="shared" si="0"/>
        <v>1665.7139796361387</v>
      </c>
      <c r="T5" s="223">
        <f t="shared" si="0"/>
        <v>1764.0473837986995</v>
      </c>
      <c r="U5" s="223">
        <f t="shared" si="0"/>
        <v>2049.2414591542311</v>
      </c>
      <c r="V5" s="223">
        <f t="shared" si="0"/>
        <v>2042.2736710641536</v>
      </c>
      <c r="W5" s="223">
        <f t="shared" si="0"/>
        <v>2157.7274697772459</v>
      </c>
      <c r="X5" s="223">
        <f t="shared" si="0"/>
        <v>1809.2393884694693</v>
      </c>
      <c r="Y5" s="223">
        <f t="shared" si="0"/>
        <v>1620.9328294463542</v>
      </c>
      <c r="DA5" s="89"/>
    </row>
    <row r="6" spans="1:105" ht="12" customHeight="1" x14ac:dyDescent="0.25">
      <c r="A6" s="55" t="s">
        <v>91</v>
      </c>
      <c r="B6" s="259">
        <v>1.565916681997102</v>
      </c>
      <c r="C6" s="259">
        <v>1.6029161112757171</v>
      </c>
      <c r="D6" s="259">
        <v>1.7344451607289859</v>
      </c>
      <c r="E6" s="259">
        <v>1.731780420783857</v>
      </c>
      <c r="F6" s="259">
        <v>1.9066887736222451</v>
      </c>
      <c r="G6" s="259">
        <v>1.913842248561024</v>
      </c>
      <c r="H6" s="259">
        <v>1.963868499435478</v>
      </c>
      <c r="I6" s="259">
        <v>2.1178223432604519</v>
      </c>
      <c r="J6" s="259">
        <v>2.373193830319265</v>
      </c>
      <c r="K6" s="259">
        <v>2.042160021141056</v>
      </c>
      <c r="L6" s="259">
        <v>2.72922489382761</v>
      </c>
      <c r="M6" s="259">
        <v>2.7652690521014551</v>
      </c>
      <c r="N6" s="259">
        <v>2.4961513961144588</v>
      </c>
      <c r="O6" s="259">
        <v>2.676099810175443</v>
      </c>
      <c r="P6" s="259">
        <v>2.750288793774105</v>
      </c>
      <c r="Q6" s="259">
        <v>3.1238388921754239</v>
      </c>
      <c r="R6" s="259">
        <v>3.266232823220224</v>
      </c>
      <c r="S6" s="259">
        <v>3.1699543039511662</v>
      </c>
      <c r="T6" s="259">
        <v>3.0605933085839889</v>
      </c>
      <c r="U6" s="259">
        <v>3.242020791003331</v>
      </c>
      <c r="V6" s="259">
        <v>2.9472424926707399</v>
      </c>
      <c r="W6" s="259">
        <v>3.7206808263290698</v>
      </c>
      <c r="X6" s="259">
        <v>3.6030139743599041</v>
      </c>
      <c r="Y6" s="259">
        <v>2.6169379591799329</v>
      </c>
      <c r="DA6" s="67" t="s">
        <v>1134</v>
      </c>
    </row>
    <row r="7" spans="1:105" ht="12" customHeight="1" x14ac:dyDescent="0.25">
      <c r="A7" s="173" t="s">
        <v>92</v>
      </c>
      <c r="B7" s="224">
        <v>3.2464151437435418</v>
      </c>
      <c r="C7" s="224">
        <v>3.323121336927954</v>
      </c>
      <c r="D7" s="224">
        <v>3.595803723479142</v>
      </c>
      <c r="E7" s="224">
        <v>3.5902792583454191</v>
      </c>
      <c r="F7" s="224">
        <v>3.9528944165782338</v>
      </c>
      <c r="G7" s="224">
        <v>3.9677248029191121</v>
      </c>
      <c r="H7" s="224">
        <v>4.0714378422466009</v>
      </c>
      <c r="I7" s="224">
        <v>4.3906106921031496</v>
      </c>
      <c r="J7" s="224">
        <v>4.9645684495916731</v>
      </c>
      <c r="K7" s="224">
        <v>4.233749659097267</v>
      </c>
      <c r="L7" s="224">
        <v>5.7589214295799476</v>
      </c>
      <c r="M7" s="224">
        <v>5.8053312501440546</v>
      </c>
      <c r="N7" s="224">
        <v>5.2006704099048333</v>
      </c>
      <c r="O7" s="224">
        <v>5.5480160916625643</v>
      </c>
      <c r="P7" s="224">
        <v>5.7018226400074417</v>
      </c>
      <c r="Q7" s="224">
        <v>6.5884834569973743</v>
      </c>
      <c r="R7" s="224">
        <v>6.9310850172132286</v>
      </c>
      <c r="S7" s="224">
        <v>6.7974846474010766</v>
      </c>
      <c r="T7" s="224">
        <v>6.5335335758930713</v>
      </c>
      <c r="U7" s="224">
        <v>7.0048260848759529</v>
      </c>
      <c r="V7" s="224">
        <v>6.3449536549077452</v>
      </c>
      <c r="W7" s="224">
        <v>8.0758545233020094</v>
      </c>
      <c r="X7" s="224">
        <v>7.7977512995467837</v>
      </c>
      <c r="Y7" s="224">
        <v>5.648896482360076</v>
      </c>
      <c r="DA7" s="177" t="s">
        <v>1135</v>
      </c>
    </row>
    <row r="8" spans="1:105" ht="12" customHeight="1" x14ac:dyDescent="0.25">
      <c r="A8" s="173" t="s">
        <v>93</v>
      </c>
      <c r="B8" s="224">
        <v>19.419448346423529</v>
      </c>
      <c r="C8" s="224">
        <v>19.878290450849441</v>
      </c>
      <c r="D8" s="224">
        <v>21.50942549863143</v>
      </c>
      <c r="E8" s="224">
        <v>21.476379181214909</v>
      </c>
      <c r="F8" s="224">
        <v>23.645475252770389</v>
      </c>
      <c r="G8" s="224">
        <v>23.734187850744561</v>
      </c>
      <c r="H8" s="224">
        <v>24.35457985881914</v>
      </c>
      <c r="I8" s="224">
        <v>26.263812164895299</v>
      </c>
      <c r="J8" s="224">
        <v>29.368527274476559</v>
      </c>
      <c r="K8" s="224">
        <v>25.26314523589593</v>
      </c>
      <c r="L8" s="224">
        <v>33.701479373510153</v>
      </c>
      <c r="M8" s="224">
        <v>34.091752647882387</v>
      </c>
      <c r="N8" s="224">
        <v>30.73010357504797</v>
      </c>
      <c r="O8" s="224">
        <v>32.964193372203702</v>
      </c>
      <c r="P8" s="224">
        <v>34.046087164776701</v>
      </c>
      <c r="Q8" s="224">
        <v>38.599395613186687</v>
      </c>
      <c r="R8" s="224">
        <v>40.292937006478603</v>
      </c>
      <c r="S8" s="224">
        <v>39.048241688841102</v>
      </c>
      <c r="T8" s="224">
        <v>37.65206063137623</v>
      </c>
      <c r="U8" s="224">
        <v>39.837657885322443</v>
      </c>
      <c r="V8" s="224">
        <v>36.17780597758501</v>
      </c>
      <c r="W8" s="224">
        <v>45.629390472539818</v>
      </c>
      <c r="X8" s="224">
        <v>44.149563510160696</v>
      </c>
      <c r="Y8" s="224">
        <v>32.04275320600761</v>
      </c>
      <c r="DA8" s="177" t="s">
        <v>1136</v>
      </c>
    </row>
    <row r="9" spans="1:105" ht="12" customHeight="1" x14ac:dyDescent="0.25">
      <c r="A9" s="173" t="s">
        <v>94</v>
      </c>
      <c r="B9" s="224">
        <v>22.428525641946649</v>
      </c>
      <c r="C9" s="224">
        <v>22.958466128470128</v>
      </c>
      <c r="D9" s="224">
        <v>24.84234838877099</v>
      </c>
      <c r="E9" s="224">
        <v>24.804181486996729</v>
      </c>
      <c r="F9" s="224">
        <v>27.309382767324951</v>
      </c>
      <c r="G9" s="224">
        <v>27.411841536643902</v>
      </c>
      <c r="H9" s="224">
        <v>28.128364365353502</v>
      </c>
      <c r="I9" s="224">
        <v>30.3334355377871</v>
      </c>
      <c r="J9" s="224">
        <v>34.298740562326032</v>
      </c>
      <c r="K9" s="224">
        <v>29.249728881300229</v>
      </c>
      <c r="L9" s="224">
        <v>39.833313941189722</v>
      </c>
      <c r="M9" s="224">
        <v>40.107323012825368</v>
      </c>
      <c r="N9" s="224">
        <v>35.929899436508492</v>
      </c>
      <c r="O9" s="224">
        <v>38.329608403162503</v>
      </c>
      <c r="P9" s="224">
        <v>39.392212525158563</v>
      </c>
      <c r="Q9" s="224">
        <v>45.564196819563023</v>
      </c>
      <c r="R9" s="224">
        <v>47.884824075771242</v>
      </c>
      <c r="S9" s="224">
        <v>46.961818487320812</v>
      </c>
      <c r="T9" s="224">
        <v>45.138258309890738</v>
      </c>
      <c r="U9" s="224">
        <v>48.394279383766971</v>
      </c>
      <c r="V9" s="224">
        <v>43.835415202616929</v>
      </c>
      <c r="W9" s="224">
        <v>55.793699276440627</v>
      </c>
      <c r="X9" s="224">
        <v>53.872366049196749</v>
      </c>
      <c r="Y9" s="224">
        <v>39.02656129715362</v>
      </c>
      <c r="DA9" s="177" t="s">
        <v>1137</v>
      </c>
    </row>
    <row r="10" spans="1:105" ht="12" customHeight="1" x14ac:dyDescent="0.25">
      <c r="A10" s="56" t="s">
        <v>95</v>
      </c>
      <c r="B10" s="260">
        <v>8.1516424973054544</v>
      </c>
      <c r="C10" s="260">
        <v>7.9240109341668417</v>
      </c>
      <c r="D10" s="260">
        <v>8.5145945740283633</v>
      </c>
      <c r="E10" s="260">
        <v>8.8667633877594554</v>
      </c>
      <c r="F10" s="260">
        <v>9.3366070192753181</v>
      </c>
      <c r="G10" s="260">
        <v>9.6261112673914084</v>
      </c>
      <c r="H10" s="260">
        <v>9.3930581309170371</v>
      </c>
      <c r="I10" s="260">
        <v>9.947967495252847</v>
      </c>
      <c r="J10" s="260">
        <v>11.326556654100269</v>
      </c>
      <c r="K10" s="260">
        <v>9.9552168644882357</v>
      </c>
      <c r="L10" s="260">
        <v>13.55547164446606</v>
      </c>
      <c r="M10" s="260">
        <v>13.57448660375081</v>
      </c>
      <c r="N10" s="260">
        <v>12.160221368852779</v>
      </c>
      <c r="O10" s="260">
        <v>12.828199871579679</v>
      </c>
      <c r="P10" s="260">
        <v>12.993526131567389</v>
      </c>
      <c r="Q10" s="260">
        <v>14.756930835222869</v>
      </c>
      <c r="R10" s="260">
        <v>16.85312683134439</v>
      </c>
      <c r="S10" s="260">
        <v>16.908497409329708</v>
      </c>
      <c r="T10" s="260">
        <v>15.90138330589374</v>
      </c>
      <c r="U10" s="260">
        <v>16.692199951412348</v>
      </c>
      <c r="V10" s="260">
        <v>15.52783021846435</v>
      </c>
      <c r="W10" s="260">
        <v>18.65380357610211</v>
      </c>
      <c r="X10" s="260">
        <v>17.80681765850845</v>
      </c>
      <c r="Y10" s="260">
        <v>13.177081743355361</v>
      </c>
      <c r="DA10" s="68" t="s">
        <v>1138</v>
      </c>
    </row>
    <row r="11" spans="1:105" ht="12" customHeight="1" x14ac:dyDescent="0.25">
      <c r="A11" s="37" t="s">
        <v>159</v>
      </c>
      <c r="B11" s="226">
        <v>4.4784368098873741E-2</v>
      </c>
      <c r="C11" s="226">
        <v>9.5319477310816358E-2</v>
      </c>
      <c r="D11" s="226">
        <v>5.8649633865579323E-2</v>
      </c>
      <c r="E11" s="226">
        <v>4.8510561677670982E-2</v>
      </c>
      <c r="F11" s="226">
        <v>3.2469510627957172E-2</v>
      </c>
      <c r="G11" s="226">
        <v>2.475716945392066E-2</v>
      </c>
      <c r="H11" s="226">
        <v>1.8049384184993768E-2</v>
      </c>
      <c r="I11" s="226">
        <v>1.7719397492552951E-2</v>
      </c>
      <c r="J11" s="226">
        <v>2.2974861971804091E-2</v>
      </c>
      <c r="K11" s="226">
        <v>2.0457305196775001E-2</v>
      </c>
      <c r="L11" s="226">
        <v>2.3041750053801931E-2</v>
      </c>
      <c r="M11" s="226">
        <v>2.0328564136507611E-2</v>
      </c>
      <c r="N11" s="226">
        <v>4.5379780469813183E-2</v>
      </c>
      <c r="O11" s="226">
        <v>7.4132023276908456E-3</v>
      </c>
      <c r="P11" s="226">
        <v>6.4184809002049764E-3</v>
      </c>
      <c r="Q11" s="226">
        <v>7.1738116772513127E-3</v>
      </c>
      <c r="R11" s="226">
        <v>7.6312013339425531E-3</v>
      </c>
      <c r="S11" s="226">
        <v>7.8903061614765627E-3</v>
      </c>
      <c r="T11" s="226">
        <v>5.4178811435146287E-2</v>
      </c>
      <c r="U11" s="226">
        <v>9.4971379784952542E-2</v>
      </c>
      <c r="V11" s="226">
        <v>9.6772000427292712E-2</v>
      </c>
      <c r="W11" s="226">
        <v>3.5632209324181943E-2</v>
      </c>
      <c r="X11" s="226">
        <v>0.1175593389431893</v>
      </c>
      <c r="Y11" s="226">
        <v>0.1188888741844866</v>
      </c>
      <c r="DA11" s="69" t="s">
        <v>1139</v>
      </c>
    </row>
    <row r="12" spans="1:105" ht="12" customHeight="1" x14ac:dyDescent="0.25">
      <c r="A12" s="37" t="s">
        <v>35</v>
      </c>
      <c r="B12" s="226">
        <v>5.402102902943783</v>
      </c>
      <c r="C12" s="226">
        <v>4.7356718180241213</v>
      </c>
      <c r="D12" s="226">
        <v>4.9473239419867987</v>
      </c>
      <c r="E12" s="226">
        <v>5.4871370974358387</v>
      </c>
      <c r="F12" s="226">
        <v>5.1448057528730606</v>
      </c>
      <c r="G12" s="226">
        <v>5.857827166397378</v>
      </c>
      <c r="H12" s="226">
        <v>5.0220602642333407</v>
      </c>
      <c r="I12" s="226">
        <v>5.0043492083937888</v>
      </c>
      <c r="J12" s="226">
        <v>6.1018117517937176</v>
      </c>
      <c r="K12" s="226">
        <v>5.7016626632838836</v>
      </c>
      <c r="L12" s="226">
        <v>7.5168723459172631</v>
      </c>
      <c r="M12" s="226">
        <v>7.4122536989344674</v>
      </c>
      <c r="N12" s="226">
        <v>6.5696399231015894</v>
      </c>
      <c r="O12" s="226">
        <v>6.7305529361081122</v>
      </c>
      <c r="P12" s="226">
        <v>6.3962539709715278</v>
      </c>
      <c r="Q12" s="226">
        <v>7.0758404142420339</v>
      </c>
      <c r="R12" s="226">
        <v>9.5644175084719905</v>
      </c>
      <c r="S12" s="226">
        <v>9.9783821317475319</v>
      </c>
      <c r="T12" s="226">
        <v>8.6454434808078258</v>
      </c>
      <c r="U12" s="226">
        <v>8.9013359580026385</v>
      </c>
      <c r="V12" s="226">
        <v>8.6719310715517448</v>
      </c>
      <c r="W12" s="226">
        <v>9.6980467370442707</v>
      </c>
      <c r="X12" s="226">
        <v>8.1573266160586968</v>
      </c>
      <c r="Y12" s="226">
        <v>6.2402767656127152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0.16334936251341931</v>
      </c>
      <c r="H14" s="226">
        <v>0.1544664167133212</v>
      </c>
      <c r="I14" s="226">
        <v>0.1744356403011911</v>
      </c>
      <c r="J14" s="226">
        <v>9.5269323349127244E-2</v>
      </c>
      <c r="K14" s="226">
        <v>0.13488843029084749</v>
      </c>
      <c r="L14" s="226">
        <v>0.1780910922261065</v>
      </c>
      <c r="M14" s="226">
        <v>0.2592674388061762</v>
      </c>
      <c r="N14" s="226">
        <v>0.25794488882594652</v>
      </c>
      <c r="O14" s="226">
        <v>0.30010588795391929</v>
      </c>
      <c r="P14" s="226">
        <v>0.42467890146688858</v>
      </c>
      <c r="Q14" s="226">
        <v>0.34629254383804248</v>
      </c>
      <c r="R14" s="226">
        <v>0.50288735427700892</v>
      </c>
      <c r="S14" s="226">
        <v>0.61481622530873192</v>
      </c>
      <c r="T14" s="226">
        <v>0.75241622407846276</v>
      </c>
      <c r="U14" s="226">
        <v>0.70670944484861631</v>
      </c>
      <c r="V14" s="226">
        <v>0.72469820460768619</v>
      </c>
      <c r="W14" s="226">
        <v>0.90356114606810656</v>
      </c>
      <c r="X14" s="226">
        <v>1.0074579105707</v>
      </c>
      <c r="Y14" s="226">
        <v>0.88853043356325778</v>
      </c>
      <c r="DA14" s="69" t="s">
        <v>1142</v>
      </c>
    </row>
    <row r="15" spans="1:105" ht="12" customHeight="1" x14ac:dyDescent="0.25">
      <c r="A15" s="37" t="s">
        <v>40</v>
      </c>
      <c r="B15" s="226">
        <v>2.704755226262797</v>
      </c>
      <c r="C15" s="226">
        <v>3.0930196388319038</v>
      </c>
      <c r="D15" s="226">
        <v>3.5086209981759851</v>
      </c>
      <c r="E15" s="226">
        <v>3.3311157286459472</v>
      </c>
      <c r="F15" s="226">
        <v>4.1593317557742999</v>
      </c>
      <c r="G15" s="226">
        <v>3.5801775690266902</v>
      </c>
      <c r="H15" s="226">
        <v>4.1984820657853819</v>
      </c>
      <c r="I15" s="226">
        <v>4.7514632490653144</v>
      </c>
      <c r="J15" s="226">
        <v>5.1065007169856198</v>
      </c>
      <c r="K15" s="226">
        <v>4.0982084657167288</v>
      </c>
      <c r="L15" s="226">
        <v>5.8374664562688858</v>
      </c>
      <c r="M15" s="226">
        <v>5.8826369018736582</v>
      </c>
      <c r="N15" s="226">
        <v>5.2872567764554326</v>
      </c>
      <c r="O15" s="226">
        <v>5.790127845189958</v>
      </c>
      <c r="P15" s="226">
        <v>6.1661747782287719</v>
      </c>
      <c r="Q15" s="226">
        <v>7.3276240654655469</v>
      </c>
      <c r="R15" s="226">
        <v>6.7781907672614459</v>
      </c>
      <c r="S15" s="226">
        <v>6.3074087461119666</v>
      </c>
      <c r="T15" s="226">
        <v>6.4493447895723044</v>
      </c>
      <c r="U15" s="226">
        <v>6.989183168776143</v>
      </c>
      <c r="V15" s="226">
        <v>6.0344289418776196</v>
      </c>
      <c r="W15" s="226">
        <v>8.0165634836655535</v>
      </c>
      <c r="X15" s="226">
        <v>8.5244737929358649</v>
      </c>
      <c r="Y15" s="226">
        <v>5.9293856699949004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1014.998923642823</v>
      </c>
      <c r="C16" s="314">
        <f>CHI_fec!C16</f>
        <v>1003.44606970388</v>
      </c>
      <c r="D16" s="314">
        <f>CHI_fec!D16</f>
        <v>1007.506891582481</v>
      </c>
      <c r="E16" s="314">
        <f>CHI_fec!E16</f>
        <v>1038.848341066064</v>
      </c>
      <c r="F16" s="314">
        <f>CHI_fec!F16</f>
        <v>1154.9607653904479</v>
      </c>
      <c r="G16" s="314">
        <f>CHI_fec!G16</f>
        <v>935.78022364304979</v>
      </c>
      <c r="H16" s="314">
        <f>CHI_fec!H16</f>
        <v>1195.73851352921</v>
      </c>
      <c r="I16" s="314">
        <f>CHI_fec!I16</f>
        <v>1189.819871076779</v>
      </c>
      <c r="J16" s="314">
        <f>CHI_fec!J16</f>
        <v>1186.686884586692</v>
      </c>
      <c r="K16" s="314">
        <f>CHI_fec!K16</f>
        <v>1258.407502955376</v>
      </c>
      <c r="L16" s="314">
        <f>CHI_fec!L16</f>
        <v>1251.44657437774</v>
      </c>
      <c r="M16" s="314">
        <f>CHI_fec!M16</f>
        <v>1130.2849071803921</v>
      </c>
      <c r="N16" s="314">
        <f>CHI_fec!N16</f>
        <v>1341.970293434754</v>
      </c>
      <c r="O16" s="314">
        <f>CHI_fec!O16</f>
        <v>1332.861515949118</v>
      </c>
      <c r="P16" s="314">
        <f>CHI_fec!P16</f>
        <v>1372.0893248235709</v>
      </c>
      <c r="Q16" s="314">
        <f>CHI_fec!Q16</f>
        <v>1328.261978234962</v>
      </c>
      <c r="R16" s="314">
        <f>CHI_fec!R16</f>
        <v>1350.1357729283729</v>
      </c>
      <c r="S16" s="314">
        <f>CHI_fec!S16</f>
        <v>1179.524527670723</v>
      </c>
      <c r="T16" s="314">
        <f>CHI_fec!T16</f>
        <v>1312.380219654671</v>
      </c>
      <c r="U16" s="314">
        <f>CHI_fec!U16</f>
        <v>1578.107452113604</v>
      </c>
      <c r="V16" s="314">
        <f>CHI_fec!V16</f>
        <v>1601.618448891563</v>
      </c>
      <c r="W16" s="314">
        <f>CHI_fec!W16</f>
        <v>1643.229668093921</v>
      </c>
      <c r="X16" s="314">
        <f>CHI_fec!X16</f>
        <v>1321.295760786199</v>
      </c>
      <c r="Y16" s="314">
        <f>CHI_fec!Y16</f>
        <v>1256.4649934454651</v>
      </c>
      <c r="DA16" s="136"/>
    </row>
    <row r="17" spans="1:105" ht="12" customHeight="1" x14ac:dyDescent="0.25">
      <c r="A17" s="135" t="s">
        <v>28</v>
      </c>
      <c r="B17" s="315">
        <f>CHI_fec!B17</f>
        <v>10.25356835769561</v>
      </c>
      <c r="C17" s="315">
        <f>CHI_fec!C17</f>
        <v>11.63748925193465</v>
      </c>
      <c r="D17" s="315">
        <f>CHI_fec!D17</f>
        <v>15.73602751504729</v>
      </c>
      <c r="E17" s="315">
        <f>CHI_fec!E17</f>
        <v>14.349269131556319</v>
      </c>
      <c r="F17" s="315">
        <f>CHI_fec!F17</f>
        <v>14.38976784178848</v>
      </c>
      <c r="G17" s="315">
        <f>CHI_fec!G17</f>
        <v>11.83886500429923</v>
      </c>
      <c r="H17" s="315">
        <f>CHI_fec!H17</f>
        <v>13.236801375752369</v>
      </c>
      <c r="I17" s="315">
        <f>CHI_fec!I17</f>
        <v>12.657609630266551</v>
      </c>
      <c r="J17" s="315">
        <f>CHI_fec!J17</f>
        <v>15.88263112639725</v>
      </c>
      <c r="K17" s="315">
        <f>CHI_fec!K17</f>
        <v>14.29621668099742</v>
      </c>
      <c r="L17" s="315">
        <f>CHI_fec!L17</f>
        <v>14.45434221840069</v>
      </c>
      <c r="M17" s="315">
        <f>CHI_fec!M17</f>
        <v>17.81306964746345</v>
      </c>
      <c r="N17" s="315">
        <f>CHI_fec!N17</f>
        <v>17.079965606190878</v>
      </c>
      <c r="O17" s="315">
        <f>CHI_fec!O17</f>
        <v>18.385124677558039</v>
      </c>
      <c r="P17" s="315">
        <f>CHI_fec!P17</f>
        <v>16.606706792777299</v>
      </c>
      <c r="Q17" s="315">
        <f>CHI_fec!Q17</f>
        <v>19.48306104901118</v>
      </c>
      <c r="R17" s="315">
        <f>CHI_fec!R17</f>
        <v>12.583576956147891</v>
      </c>
      <c r="S17" s="315">
        <f>CHI_fec!S17</f>
        <v>35.598796216681002</v>
      </c>
      <c r="T17" s="315">
        <f>CHI_fec!T17</f>
        <v>22.982889079965609</v>
      </c>
      <c r="U17" s="315">
        <f>CHI_fec!U17</f>
        <v>21.414789337919171</v>
      </c>
      <c r="V17" s="315">
        <f>CHI_fec!V17</f>
        <v>21.465950128976779</v>
      </c>
      <c r="W17" s="315">
        <f>CHI_fec!W17</f>
        <v>37.273688736027523</v>
      </c>
      <c r="X17" s="315">
        <f>CHI_fec!X17</f>
        <v>24.01306964746345</v>
      </c>
      <c r="Y17" s="315">
        <f>CHI_fec!Y17</f>
        <v>19.42055030094583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33.790283748925191</v>
      </c>
      <c r="O19" s="315">
        <f>CHI_fec!O19</f>
        <v>19.618228718830611</v>
      </c>
      <c r="P19" s="315">
        <f>CHI_fec!P19</f>
        <v>33.953310404127258</v>
      </c>
      <c r="Q19" s="315">
        <f>CHI_fec!Q19</f>
        <v>27.98177128116939</v>
      </c>
      <c r="R19" s="315">
        <f>CHI_fec!R19</f>
        <v>17.318658641444539</v>
      </c>
      <c r="S19" s="315">
        <f>CHI_fec!S19</f>
        <v>9.0030094582975053</v>
      </c>
      <c r="T19" s="315">
        <f>CHI_fec!T19</f>
        <v>15.048409286328461</v>
      </c>
      <c r="U19" s="315">
        <f>CHI_fec!U19</f>
        <v>16.11797076526225</v>
      </c>
      <c r="V19" s="315">
        <f>CHI_fec!V19</f>
        <v>16.613671539122961</v>
      </c>
      <c r="W19" s="315">
        <f>CHI_fec!W19</f>
        <v>15.90094582975064</v>
      </c>
      <c r="X19" s="315">
        <f>CHI_fec!X19</f>
        <v>34.579019776440241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41.570634734826207</v>
      </c>
      <c r="C22" s="315">
        <f>CHI_fec!C22</f>
        <v>44.999552077053238</v>
      </c>
      <c r="D22" s="315">
        <f>CHI_fec!D22</f>
        <v>43.390210585060288</v>
      </c>
      <c r="E22" s="315">
        <f>CHI_fec!E22</f>
        <v>46.938624814989737</v>
      </c>
      <c r="F22" s="315">
        <f>CHI_fec!F22</f>
        <v>46.883723258031893</v>
      </c>
      <c r="G22" s="315">
        <f>CHI_fec!G22</f>
        <v>54.995442903582969</v>
      </c>
      <c r="H22" s="315">
        <f>CHI_fec!H22</f>
        <v>52.140835111324712</v>
      </c>
      <c r="I22" s="315">
        <f>CHI_fec!I22</f>
        <v>35.105683630519081</v>
      </c>
      <c r="J22" s="315">
        <f>CHI_fec!J22</f>
        <v>67.930908662358391</v>
      </c>
      <c r="K22" s="315">
        <f>CHI_fec!K22</f>
        <v>138.2304608229598</v>
      </c>
      <c r="L22" s="315">
        <f>CHI_fec!L22</f>
        <v>60.064459158479849</v>
      </c>
      <c r="M22" s="315">
        <f>CHI_fec!M22</f>
        <v>74.697374936195658</v>
      </c>
      <c r="N22" s="315">
        <f>CHI_fec!N22</f>
        <v>62.034093950660733</v>
      </c>
      <c r="O22" s="315">
        <f>CHI_fec!O22</f>
        <v>82.138816035102295</v>
      </c>
      <c r="P22" s="315">
        <f>CHI_fec!P22</f>
        <v>81.377029036812559</v>
      </c>
      <c r="Q22" s="315">
        <f>CHI_fec!Q22</f>
        <v>66.219329911659699</v>
      </c>
      <c r="R22" s="315">
        <f>CHI_fec!R22</f>
        <v>83.391920821752208</v>
      </c>
      <c r="S22" s="315">
        <f>CHI_fec!S22</f>
        <v>78.07801004389583</v>
      </c>
      <c r="T22" s="315">
        <f>CHI_fec!T22</f>
        <v>72.069385604800246</v>
      </c>
      <c r="U22" s="315">
        <f>CHI_fec!U22</f>
        <v>65.588363549546472</v>
      </c>
      <c r="V22" s="315">
        <f>CHI_fec!V22</f>
        <v>61.877004351580268</v>
      </c>
      <c r="W22" s="315">
        <f>CHI_fec!W22</f>
        <v>62.143597586611982</v>
      </c>
      <c r="X22" s="315">
        <f>CHI_fec!X22</f>
        <v>46.292493374333361</v>
      </c>
      <c r="Y22" s="315">
        <f>CHI_fec!Y22</f>
        <v>57.236790521991161</v>
      </c>
      <c r="DA22" s="137"/>
    </row>
    <row r="23" spans="1:105" ht="12" customHeight="1" x14ac:dyDescent="0.25">
      <c r="A23" s="135" t="s">
        <v>83</v>
      </c>
      <c r="B23" s="315">
        <f>CHI_fec!B23</f>
        <v>646.10679277730003</v>
      </c>
      <c r="C23" s="315">
        <f>CHI_fec!C23</f>
        <v>709.27678417884772</v>
      </c>
      <c r="D23" s="315">
        <f>CHI_fec!D23</f>
        <v>701.51908856405851</v>
      </c>
      <c r="E23" s="315">
        <f>CHI_fec!E23</f>
        <v>700.41083404987103</v>
      </c>
      <c r="F23" s="315">
        <f>CHI_fec!F23</f>
        <v>794.61160791057614</v>
      </c>
      <c r="G23" s="315">
        <f>CHI_fec!G23</f>
        <v>552.87351676698188</v>
      </c>
      <c r="H23" s="315">
        <f>CHI_fec!H23</f>
        <v>809.5141874462596</v>
      </c>
      <c r="I23" s="315">
        <f>CHI_fec!I23</f>
        <v>854.6098022355975</v>
      </c>
      <c r="J23" s="315">
        <f>CHI_fec!J23</f>
        <v>779.38770421324159</v>
      </c>
      <c r="K23" s="315">
        <f>CHI_fec!K23</f>
        <v>765.7629406706792</v>
      </c>
      <c r="L23" s="315">
        <f>CHI_fec!L23</f>
        <v>800.06199484092849</v>
      </c>
      <c r="M23" s="315">
        <f>CHI_fec!M23</f>
        <v>706.47841788478058</v>
      </c>
      <c r="N23" s="315">
        <f>CHI_fec!N23</f>
        <v>913.65485812553743</v>
      </c>
      <c r="O23" s="315">
        <f>CHI_fec!O23</f>
        <v>916.04316423043849</v>
      </c>
      <c r="P23" s="315">
        <f>CHI_fec!P23</f>
        <v>895.48632846087696</v>
      </c>
      <c r="Q23" s="315">
        <f>CHI_fec!Q23</f>
        <v>882.34471195184858</v>
      </c>
      <c r="R23" s="315">
        <f>CHI_fec!R23</f>
        <v>896.30197764402408</v>
      </c>
      <c r="S23" s="315">
        <f>CHI_fec!S23</f>
        <v>726.05563198624247</v>
      </c>
      <c r="T23" s="315">
        <f>CHI_fec!T23</f>
        <v>925.93645743766115</v>
      </c>
      <c r="U23" s="315">
        <f>CHI_fec!U23</f>
        <v>1119.908168529664</v>
      </c>
      <c r="V23" s="315">
        <f>CHI_fec!V23</f>
        <v>1163.052106620808</v>
      </c>
      <c r="W23" s="315">
        <f>CHI_fec!W23</f>
        <v>1198.604643164231</v>
      </c>
      <c r="X23" s="315">
        <f>CHI_fec!X23</f>
        <v>922.93086844368008</v>
      </c>
      <c r="Y23" s="315">
        <f>CHI_fec!Y23</f>
        <v>873.82459157351673</v>
      </c>
      <c r="DA23" s="137"/>
    </row>
    <row r="24" spans="1:105" ht="12" customHeight="1" x14ac:dyDescent="0.25">
      <c r="A24" s="135" t="s">
        <v>73</v>
      </c>
      <c r="B24" s="315">
        <f>CHI_fec!B24</f>
        <v>317.06792777300092</v>
      </c>
      <c r="C24" s="315">
        <f>CHI_fec!C24</f>
        <v>237.5322441960447</v>
      </c>
      <c r="D24" s="315">
        <f>CHI_fec!D24</f>
        <v>246.86156491831471</v>
      </c>
      <c r="E24" s="315">
        <f>CHI_fec!E24</f>
        <v>277.14961306964739</v>
      </c>
      <c r="F24" s="315">
        <f>CHI_fec!F24</f>
        <v>299.07566638005159</v>
      </c>
      <c r="G24" s="315">
        <f>CHI_fec!G24</f>
        <v>316.07239896818572</v>
      </c>
      <c r="H24" s="315">
        <f>CHI_fec!H24</f>
        <v>320.8466895958727</v>
      </c>
      <c r="I24" s="315">
        <f>CHI_fec!I24</f>
        <v>287.44677558039552</v>
      </c>
      <c r="J24" s="315">
        <f>CHI_fec!J24</f>
        <v>323.48564058469469</v>
      </c>
      <c r="K24" s="315">
        <f>CHI_fec!K24</f>
        <v>340.11788478073942</v>
      </c>
      <c r="L24" s="315">
        <f>CHI_fec!L24</f>
        <v>376.86577815993121</v>
      </c>
      <c r="M24" s="315">
        <f>CHI_fec!M24</f>
        <v>331.29604471195182</v>
      </c>
      <c r="N24" s="315">
        <f>CHI_fec!N24</f>
        <v>315.41109200343942</v>
      </c>
      <c r="O24" s="315">
        <f>CHI_fec!O24</f>
        <v>296.67618228718828</v>
      </c>
      <c r="P24" s="315">
        <f>CHI_fec!P24</f>
        <v>344.66595012897682</v>
      </c>
      <c r="Q24" s="315">
        <f>CHI_fec!Q24</f>
        <v>332.23310404127261</v>
      </c>
      <c r="R24" s="315">
        <f>CHI_fec!R24</f>
        <v>340.53963886500429</v>
      </c>
      <c r="S24" s="315">
        <f>CHI_fec!S24</f>
        <v>330.78907996560622</v>
      </c>
      <c r="T24" s="315">
        <f>CHI_fec!T24</f>
        <v>276.34307824591571</v>
      </c>
      <c r="U24" s="315">
        <f>CHI_fec!U24</f>
        <v>355.07815993121238</v>
      </c>
      <c r="V24" s="315">
        <f>CHI_fec!V24</f>
        <v>338.60971625107481</v>
      </c>
      <c r="W24" s="315">
        <f>CHI_fec!W24</f>
        <v>329.30679277730007</v>
      </c>
      <c r="X24" s="315">
        <f>CHI_fec!X24</f>
        <v>293.48030954428202</v>
      </c>
      <c r="Y24" s="315">
        <f>CHI_fec!Y24</f>
        <v>305.98306104901121</v>
      </c>
      <c r="DA24" s="137"/>
    </row>
    <row r="25" spans="1:105" ht="12" customHeight="1" x14ac:dyDescent="0.25">
      <c r="A25" s="57" t="s">
        <v>998</v>
      </c>
      <c r="B25" s="294">
        <v>119.80767781500769</v>
      </c>
      <c r="C25" s="294">
        <v>111.1066050033488</v>
      </c>
      <c r="D25" s="294">
        <v>120.7231764927935</v>
      </c>
      <c r="E25" s="294">
        <v>134.07005560031891</v>
      </c>
      <c r="F25" s="294">
        <v>136.58433408473371</v>
      </c>
      <c r="G25" s="294">
        <v>136.48844377022559</v>
      </c>
      <c r="H25" s="294">
        <v>129.63254684928739</v>
      </c>
      <c r="I25" s="294">
        <v>133.43308638398929</v>
      </c>
      <c r="J25" s="294">
        <v>154.61523520319841</v>
      </c>
      <c r="K25" s="294">
        <v>139.7913326271229</v>
      </c>
      <c r="L25" s="294">
        <v>192.66526138735821</v>
      </c>
      <c r="M25" s="294">
        <v>191.45093503098579</v>
      </c>
      <c r="N25" s="294">
        <v>173.14512172898341</v>
      </c>
      <c r="O25" s="294">
        <v>178.5321136468753</v>
      </c>
      <c r="P25" s="294">
        <v>174.04136951727071</v>
      </c>
      <c r="Q25" s="294">
        <v>191.82555081138349</v>
      </c>
      <c r="R25" s="294">
        <v>237.76933033130081</v>
      </c>
      <c r="S25" s="294">
        <v>239.7962317781037</v>
      </c>
      <c r="T25" s="294">
        <v>220.0437878759673</v>
      </c>
      <c r="U25" s="294">
        <v>227.35617187978079</v>
      </c>
      <c r="V25" s="294">
        <v>215.00789703458199</v>
      </c>
      <c r="W25" s="294">
        <v>242.6565491801083</v>
      </c>
      <c r="X25" s="294">
        <v>229.3281500356959</v>
      </c>
      <c r="Y25" s="294">
        <v>173.9043931068214</v>
      </c>
      <c r="DA25" s="70" t="s">
        <v>1144</v>
      </c>
    </row>
    <row r="26" spans="1:105" ht="12" customHeight="1" x14ac:dyDescent="0.25">
      <c r="A26" s="46" t="s">
        <v>28</v>
      </c>
      <c r="B26" s="229">
        <v>8.0080866833382771</v>
      </c>
      <c r="C26" s="229">
        <v>9.3965406289311026</v>
      </c>
      <c r="D26" s="229">
        <v>9.2399547868135059</v>
      </c>
      <c r="E26" s="229">
        <v>8.9095460986217745</v>
      </c>
      <c r="F26" s="229">
        <v>7.9890680792297593</v>
      </c>
      <c r="G26" s="229">
        <v>5.4193390663738761</v>
      </c>
      <c r="H26" s="229">
        <v>3.5252621057627178</v>
      </c>
      <c r="I26" s="229">
        <v>2.7114176139496342</v>
      </c>
      <c r="J26" s="229">
        <v>2.582386015592455</v>
      </c>
      <c r="K26" s="229">
        <v>2.1844141422018319</v>
      </c>
      <c r="L26" s="229">
        <v>2.729686492563447</v>
      </c>
      <c r="M26" s="229">
        <v>2.6391335775953579</v>
      </c>
      <c r="N26" s="229">
        <v>2.2642328965309271</v>
      </c>
      <c r="O26" s="229">
        <v>3.2131965434628298</v>
      </c>
      <c r="P26" s="229">
        <v>4.1001689914257087</v>
      </c>
      <c r="Q26" s="229">
        <v>4.7712736975550234</v>
      </c>
      <c r="R26" s="229">
        <v>4.914692501259629</v>
      </c>
      <c r="S26" s="229">
        <v>7.0412758489540881</v>
      </c>
      <c r="T26" s="229">
        <v>5.7676669434331256</v>
      </c>
      <c r="U26" s="229">
        <v>0.838472974807149</v>
      </c>
      <c r="V26" s="229">
        <v>2.0605640469565891</v>
      </c>
      <c r="W26" s="229">
        <v>2.253983742844587</v>
      </c>
      <c r="X26" s="229">
        <v>2.657137406688066</v>
      </c>
      <c r="Y26" s="229">
        <v>0.66289519713944678</v>
      </c>
      <c r="DA26" s="73" t="s">
        <v>1145</v>
      </c>
    </row>
    <row r="27" spans="1:105" ht="12" customHeight="1" x14ac:dyDescent="0.25">
      <c r="A27" s="46" t="s">
        <v>30</v>
      </c>
      <c r="B27" s="229">
        <v>0.59949281084667028</v>
      </c>
      <c r="C27" s="229">
        <v>0.20079493340358981</v>
      </c>
      <c r="D27" s="229">
        <v>0.58275846187830782</v>
      </c>
      <c r="E27" s="229">
        <v>0.59340443184996616</v>
      </c>
      <c r="F27" s="229">
        <v>0.71361168090309413</v>
      </c>
      <c r="G27" s="229">
        <v>0.48351306674212252</v>
      </c>
      <c r="H27" s="229">
        <v>0.48806232364913499</v>
      </c>
      <c r="I27" s="229">
        <v>0.63662778380265328</v>
      </c>
      <c r="J27" s="229">
        <v>0.73015310667345157</v>
      </c>
      <c r="K27" s="229">
        <v>0.63777619265472596</v>
      </c>
      <c r="L27" s="229">
        <v>1.39843085987681</v>
      </c>
      <c r="M27" s="229">
        <v>0.84623841687292745</v>
      </c>
      <c r="N27" s="229">
        <v>0.86301223617363676</v>
      </c>
      <c r="O27" s="229">
        <v>0.26364550630457961</v>
      </c>
      <c r="P27" s="229">
        <v>0.35063647133574077</v>
      </c>
      <c r="Q27" s="229">
        <v>4.0603676951491967E-2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0.19913758144994201</v>
      </c>
      <c r="H28" s="229">
        <v>0.27897928246641368</v>
      </c>
      <c r="I28" s="229">
        <v>0.24324243135342771</v>
      </c>
      <c r="J28" s="229">
        <v>0.25060719556736832</v>
      </c>
      <c r="K28" s="229">
        <v>9.8198493796788133E-2</v>
      </c>
      <c r="L28" s="229">
        <v>0.1034162691770352</v>
      </c>
      <c r="M28" s="229">
        <v>0.1008832790920717</v>
      </c>
      <c r="N28" s="229">
        <v>9.4408983815847031E-2</v>
      </c>
      <c r="O28" s="229">
        <v>5.3262811348627828E-2</v>
      </c>
      <c r="P28" s="229">
        <v>5.3556334656374931E-2</v>
      </c>
      <c r="Q28" s="229">
        <v>6.5792746924889595E-2</v>
      </c>
      <c r="R28" s="229">
        <v>6.2644892357899926E-2</v>
      </c>
      <c r="S28" s="229">
        <v>7.0840054959912732E-2</v>
      </c>
      <c r="T28" s="229">
        <v>6.544858197969261E-2</v>
      </c>
      <c r="U28" s="229">
        <v>6.2125987884272989E-2</v>
      </c>
      <c r="V28" s="229">
        <v>4.8114186368503613E-2</v>
      </c>
      <c r="W28" s="229">
        <v>5.5203079484671763E-2</v>
      </c>
      <c r="X28" s="229">
        <v>6.2142801597393653E-2</v>
      </c>
      <c r="Y28" s="229">
        <v>7.0202012635068894E-2</v>
      </c>
      <c r="DA28" s="73" t="s">
        <v>1147</v>
      </c>
    </row>
    <row r="29" spans="1:105" ht="12" customHeight="1" x14ac:dyDescent="0.25">
      <c r="A29" s="46" t="s">
        <v>159</v>
      </c>
      <c r="B29" s="229">
        <v>0.55800833964273522</v>
      </c>
      <c r="C29" s="229">
        <v>1.3062029382794791</v>
      </c>
      <c r="D29" s="229">
        <v>0.76176922939930702</v>
      </c>
      <c r="E29" s="229">
        <v>0.52800984723161504</v>
      </c>
      <c r="F29" s="229">
        <v>0.36290390820885959</v>
      </c>
      <c r="G29" s="229">
        <v>0.332768572828604</v>
      </c>
      <c r="H29" s="229">
        <v>0.25739208633470673</v>
      </c>
      <c r="I29" s="229">
        <v>0.26655516162912302</v>
      </c>
      <c r="J29" s="229">
        <v>0.3376501057318082</v>
      </c>
      <c r="K29" s="229">
        <v>0.28922867618475001</v>
      </c>
      <c r="L29" s="229">
        <v>0.29848870889092122</v>
      </c>
      <c r="M29" s="229">
        <v>0.2737176299358367</v>
      </c>
      <c r="N29" s="229">
        <v>0.60486094874298935</v>
      </c>
      <c r="O29" s="229">
        <v>0.1046315380914612</v>
      </c>
      <c r="P29" s="229">
        <v>9.7982234814891767E-2</v>
      </c>
      <c r="Q29" s="229">
        <v>0.1151182803717145</v>
      </c>
      <c r="R29" s="229">
        <v>0.1142434032218145</v>
      </c>
      <c r="S29" s="229">
        <v>0.115339915944669</v>
      </c>
      <c r="T29" s="229">
        <v>0.82254377217484809</v>
      </c>
      <c r="U29" s="229">
        <v>1.541467642575048</v>
      </c>
      <c r="V29" s="229">
        <v>1.501900756409881</v>
      </c>
      <c r="W29" s="229">
        <v>0.58788973347435258</v>
      </c>
      <c r="X29" s="229">
        <v>1.8738893609367351</v>
      </c>
      <c r="Y29" s="229">
        <v>1.8417621712823189</v>
      </c>
      <c r="DA29" s="73" t="s">
        <v>1148</v>
      </c>
    </row>
    <row r="30" spans="1:105" ht="12" customHeight="1" x14ac:dyDescent="0.25">
      <c r="A30" s="46" t="s">
        <v>32</v>
      </c>
      <c r="B30" s="229">
        <v>1.886173635174659</v>
      </c>
      <c r="C30" s="229">
        <v>1.727907390463491</v>
      </c>
      <c r="D30" s="229">
        <v>1.575487776625714</v>
      </c>
      <c r="E30" s="229">
        <v>1.7875712894729141</v>
      </c>
      <c r="F30" s="229">
        <v>2.5010770225825012</v>
      </c>
      <c r="G30" s="229">
        <v>2.3061522477215188</v>
      </c>
      <c r="H30" s="229">
        <v>1.944453202226021</v>
      </c>
      <c r="I30" s="229">
        <v>2.4619811726178829</v>
      </c>
      <c r="J30" s="229">
        <v>2.8697159875839811</v>
      </c>
      <c r="K30" s="229">
        <v>4.6021445607331666</v>
      </c>
      <c r="L30" s="229">
        <v>6.3743936603799813</v>
      </c>
      <c r="M30" s="229">
        <v>5.6592818020186311</v>
      </c>
      <c r="N30" s="229">
        <v>2.9720785391769979</v>
      </c>
      <c r="O30" s="229">
        <v>4.2567849899784989</v>
      </c>
      <c r="P30" s="229">
        <v>2.6289378835568469</v>
      </c>
      <c r="Q30" s="229">
        <v>3.4107861004247231</v>
      </c>
      <c r="R30" s="229">
        <v>4.0985973915128886</v>
      </c>
      <c r="S30" s="229">
        <v>3.80431695270202</v>
      </c>
      <c r="T30" s="229">
        <v>1.8023812317670751</v>
      </c>
      <c r="U30" s="229">
        <v>1.242711985688054</v>
      </c>
      <c r="V30" s="229">
        <v>2.4976785310198211</v>
      </c>
      <c r="W30" s="229">
        <v>1.796854265965411</v>
      </c>
      <c r="X30" s="229">
        <v>1.4071623816409451</v>
      </c>
      <c r="Y30" s="229">
        <v>0.55439731673830617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1.236245528071668</v>
      </c>
      <c r="H31" s="229">
        <v>1.763977243065469</v>
      </c>
      <c r="I31" s="229">
        <v>1.6857891932634439</v>
      </c>
      <c r="J31" s="229">
        <v>3.2648674775799229</v>
      </c>
      <c r="K31" s="229">
        <v>2.7670211029480409</v>
      </c>
      <c r="L31" s="229">
        <v>4.6690213252860806</v>
      </c>
      <c r="M31" s="229">
        <v>4.5658862894716918</v>
      </c>
      <c r="N31" s="229">
        <v>4.2495516931417381</v>
      </c>
      <c r="O31" s="229">
        <v>2.0187420102302811</v>
      </c>
      <c r="P31" s="229">
        <v>1.315443264556575</v>
      </c>
      <c r="Q31" s="229">
        <v>1.2558987835977129</v>
      </c>
      <c r="R31" s="229">
        <v>1.5481558856561131</v>
      </c>
      <c r="S31" s="229">
        <v>1.345573387627742</v>
      </c>
      <c r="T31" s="229">
        <v>0.97369271616439845</v>
      </c>
      <c r="U31" s="229">
        <v>1.2815961990597311</v>
      </c>
      <c r="V31" s="229">
        <v>0.92620033965479409</v>
      </c>
      <c r="W31" s="229">
        <v>0.94388599351678582</v>
      </c>
      <c r="X31" s="229">
        <v>1.1089243578039329</v>
      </c>
      <c r="Y31" s="229">
        <v>0.79366230008865724</v>
      </c>
      <c r="DA31" s="73" t="s">
        <v>1150</v>
      </c>
    </row>
    <row r="32" spans="1:105" ht="12" customHeight="1" x14ac:dyDescent="0.25">
      <c r="A32" s="46" t="s">
        <v>35</v>
      </c>
      <c r="B32" s="229">
        <v>64.31694076355511</v>
      </c>
      <c r="C32" s="229">
        <v>62.009594266609831</v>
      </c>
      <c r="D32" s="229">
        <v>61.401185485444493</v>
      </c>
      <c r="E32" s="229">
        <v>57.06894152896934</v>
      </c>
      <c r="F32" s="229">
        <v>54.945631829237684</v>
      </c>
      <c r="G32" s="229">
        <v>75.236079393815345</v>
      </c>
      <c r="H32" s="229">
        <v>68.43259490408542</v>
      </c>
      <c r="I32" s="229">
        <v>71.933971926311102</v>
      </c>
      <c r="J32" s="229">
        <v>85.688210180400816</v>
      </c>
      <c r="K32" s="229">
        <v>77.026955339228095</v>
      </c>
      <c r="L32" s="229">
        <v>92.78602621315909</v>
      </c>
      <c r="M32" s="229">
        <v>95.366233286620101</v>
      </c>
      <c r="N32" s="229">
        <v>83.672551019777643</v>
      </c>
      <c r="O32" s="229">
        <v>90.772811674588439</v>
      </c>
      <c r="P32" s="229">
        <v>93.301596395722399</v>
      </c>
      <c r="Q32" s="229">
        <v>108.20256629350919</v>
      </c>
      <c r="R32" s="229">
        <v>136.81856574191161</v>
      </c>
      <c r="S32" s="229">
        <v>139.3779891458035</v>
      </c>
      <c r="T32" s="229">
        <v>125.4195125509101</v>
      </c>
      <c r="U32" s="229">
        <v>137.91236081049459</v>
      </c>
      <c r="V32" s="229">
        <v>128.6043391287341</v>
      </c>
      <c r="W32" s="229">
        <v>152.8923250914259</v>
      </c>
      <c r="X32" s="229">
        <v>124.24615259205029</v>
      </c>
      <c r="Y32" s="229">
        <v>92.372877643103834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30.280692214903151</v>
      </c>
      <c r="C34" s="229">
        <v>23.304935166941998</v>
      </c>
      <c r="D34" s="229">
        <v>31.779211183348679</v>
      </c>
      <c r="E34" s="229">
        <v>47.812800705383012</v>
      </c>
      <c r="F34" s="229">
        <v>56.085955708313257</v>
      </c>
      <c r="G34" s="229">
        <v>36.684643055155547</v>
      </c>
      <c r="H34" s="229">
        <v>33.215661918976267</v>
      </c>
      <c r="I34" s="229">
        <v>35.575952622005033</v>
      </c>
      <c r="J34" s="229">
        <v>40.289609562090163</v>
      </c>
      <c r="K34" s="229">
        <v>30.358267464408002</v>
      </c>
      <c r="L34" s="229">
        <v>52.226578775035968</v>
      </c>
      <c r="M34" s="229">
        <v>48.643909787514033</v>
      </c>
      <c r="N34" s="229">
        <v>46.044147634333576</v>
      </c>
      <c r="O34" s="229">
        <v>39.994615220280863</v>
      </c>
      <c r="P34" s="229">
        <v>36.766546310558681</v>
      </c>
      <c r="Q34" s="229">
        <v>40.458136807072002</v>
      </c>
      <c r="R34" s="229">
        <v>52.321904601638138</v>
      </c>
      <c r="S34" s="229">
        <v>50.757034908782657</v>
      </c>
      <c r="T34" s="229">
        <v>50.299127510276378</v>
      </c>
      <c r="U34" s="229">
        <v>49.10806301215014</v>
      </c>
      <c r="V34" s="229">
        <v>48.716168676102782</v>
      </c>
      <c r="W34" s="229">
        <v>51.954408945001177</v>
      </c>
      <c r="X34" s="229">
        <v>60.578364146481761</v>
      </c>
      <c r="Y34" s="229">
        <v>44.269505740612551</v>
      </c>
      <c r="DA34" s="73" t="s">
        <v>1153</v>
      </c>
    </row>
    <row r="35" spans="1:105" ht="12" customHeight="1" x14ac:dyDescent="0.25">
      <c r="A35" s="46" t="s">
        <v>39</v>
      </c>
      <c r="B35" s="229">
        <v>14.15828336754711</v>
      </c>
      <c r="C35" s="229">
        <v>13.160629678719349</v>
      </c>
      <c r="D35" s="229">
        <v>15.382809569283481</v>
      </c>
      <c r="E35" s="229">
        <v>17.369781698790259</v>
      </c>
      <c r="F35" s="229">
        <v>13.986085856258571</v>
      </c>
      <c r="G35" s="229">
        <v>14.590565258067031</v>
      </c>
      <c r="H35" s="229">
        <v>19.72616378272124</v>
      </c>
      <c r="I35" s="229">
        <v>17.917548479056951</v>
      </c>
      <c r="J35" s="229">
        <v>18.60203557197849</v>
      </c>
      <c r="K35" s="229">
        <v>21.827326654967521</v>
      </c>
      <c r="L35" s="229">
        <v>32.079219082988857</v>
      </c>
      <c r="M35" s="229">
        <v>33.355650961865123</v>
      </c>
      <c r="N35" s="229">
        <v>32.380277777290033</v>
      </c>
      <c r="O35" s="229">
        <v>37.854423352589741</v>
      </c>
      <c r="P35" s="229">
        <v>35.426501630643443</v>
      </c>
      <c r="Q35" s="229">
        <v>33.505374424976743</v>
      </c>
      <c r="R35" s="229">
        <v>37.890525913742621</v>
      </c>
      <c r="S35" s="229">
        <v>37.283861563329168</v>
      </c>
      <c r="T35" s="229">
        <v>34.893414569261722</v>
      </c>
      <c r="U35" s="229">
        <v>35.369373267121858</v>
      </c>
      <c r="V35" s="229">
        <v>30.65293136933553</v>
      </c>
      <c r="W35" s="229">
        <v>32.171998328395397</v>
      </c>
      <c r="X35" s="229">
        <v>37.394376988496788</v>
      </c>
      <c r="Y35" s="229">
        <v>33.339090725221183</v>
      </c>
      <c r="DA35" s="73" t="s">
        <v>1154</v>
      </c>
    </row>
    <row r="36" spans="1:105" ht="12" customHeight="1" x14ac:dyDescent="0.25">
      <c r="A36" s="57" t="s">
        <v>1010</v>
      </c>
      <c r="B36" s="261">
        <v>42.199754572212747</v>
      </c>
      <c r="C36" s="261">
        <v>39.738727218596232</v>
      </c>
      <c r="D36" s="261">
        <v>42.488901872502367</v>
      </c>
      <c r="E36" s="261">
        <v>45.53790948390818</v>
      </c>
      <c r="F36" s="261">
        <v>46.451561167708448</v>
      </c>
      <c r="G36" s="261">
        <v>48.334280580308523</v>
      </c>
      <c r="H36" s="261">
        <v>45.517512407635778</v>
      </c>
      <c r="I36" s="261">
        <v>47.330753720679773</v>
      </c>
      <c r="J36" s="261">
        <v>55.010887974826332</v>
      </c>
      <c r="K36" s="261">
        <v>49.208274995982507</v>
      </c>
      <c r="L36" s="261">
        <v>66.798947376536589</v>
      </c>
      <c r="M36" s="261">
        <v>66.343734955616242</v>
      </c>
      <c r="N36" s="261">
        <v>59.428639383939839</v>
      </c>
      <c r="O36" s="261">
        <v>61.764574959125639</v>
      </c>
      <c r="P36" s="261">
        <v>61.013327075982652</v>
      </c>
      <c r="Q36" s="261">
        <v>68.713966573388774</v>
      </c>
      <c r="R36" s="261">
        <v>84.007544436347246</v>
      </c>
      <c r="S36" s="261">
        <v>84.87661638601422</v>
      </c>
      <c r="T36" s="261">
        <v>77.857319028102623</v>
      </c>
      <c r="U36" s="261">
        <v>81.330215460481313</v>
      </c>
      <c r="V36" s="261">
        <v>76.654267295137899</v>
      </c>
      <c r="W36" s="261">
        <v>88.034793902235378</v>
      </c>
      <c r="X36" s="261">
        <v>81.71988168095497</v>
      </c>
      <c r="Y36" s="261">
        <v>61.194412309758413</v>
      </c>
      <c r="DA36" s="70" t="s">
        <v>1155</v>
      </c>
    </row>
    <row r="37" spans="1:105" ht="12" customHeight="1" x14ac:dyDescent="0.25">
      <c r="A37" s="60" t="s">
        <v>1012</v>
      </c>
      <c r="B37" s="262">
        <v>40.464993901050619</v>
      </c>
      <c r="C37" s="262">
        <v>37.697037521887808</v>
      </c>
      <c r="D37" s="262">
        <v>40.106917083970728</v>
      </c>
      <c r="E37" s="262">
        <v>43.349353078946088</v>
      </c>
      <c r="F37" s="262">
        <v>43.527365890540793</v>
      </c>
      <c r="G37" s="262">
        <v>45.821788425364034</v>
      </c>
      <c r="H37" s="262">
        <v>42.281732491827611</v>
      </c>
      <c r="I37" s="262">
        <v>43.517566781738992</v>
      </c>
      <c r="J37" s="262">
        <v>51.037476052119509</v>
      </c>
      <c r="K37" s="262">
        <v>46.184746000468358</v>
      </c>
      <c r="L37" s="262">
        <v>62.41937584252517</v>
      </c>
      <c r="M37" s="262">
        <v>61.863061288952139</v>
      </c>
      <c r="N37" s="262">
        <v>55.290580967900702</v>
      </c>
      <c r="O37" s="262">
        <v>57.241753017797151</v>
      </c>
      <c r="P37" s="262">
        <v>56.006390490114903</v>
      </c>
      <c r="Q37" s="262">
        <v>62.710078955227239</v>
      </c>
      <c r="R37" s="262">
        <v>78.796908109277851</v>
      </c>
      <c r="S37" s="262">
        <v>80.199181283864746</v>
      </c>
      <c r="T37" s="262">
        <v>72.790876998300334</v>
      </c>
      <c r="U37" s="262">
        <v>75.571633610104428</v>
      </c>
      <c r="V37" s="262">
        <v>71.89621533679076</v>
      </c>
      <c r="W37" s="262">
        <v>81.521998645987338</v>
      </c>
      <c r="X37" s="262">
        <v>74.33673600117892</v>
      </c>
      <c r="Y37" s="262">
        <v>56.059878261159199</v>
      </c>
      <c r="DA37" s="72" t="s">
        <v>1156</v>
      </c>
    </row>
    <row r="38" spans="1:105" ht="12" customHeight="1" x14ac:dyDescent="0.25">
      <c r="A38" s="59" t="s">
        <v>28</v>
      </c>
      <c r="B38" s="230">
        <v>4.3627309704803032</v>
      </c>
      <c r="C38" s="230">
        <v>4.7904725793287941</v>
      </c>
      <c r="D38" s="230">
        <v>5.1114787332762424</v>
      </c>
      <c r="E38" s="230">
        <v>5.6918073280431543</v>
      </c>
      <c r="F38" s="230">
        <v>5.3185755973920612</v>
      </c>
      <c r="G38" s="230">
        <v>2.9945906444668191</v>
      </c>
      <c r="H38" s="230">
        <v>2.0164041912179211</v>
      </c>
      <c r="I38" s="230">
        <v>1.5309157688769299</v>
      </c>
      <c r="J38" s="230">
        <v>1.4470371557383419</v>
      </c>
      <c r="K38" s="230">
        <v>1.206408679437269</v>
      </c>
      <c r="L38" s="230">
        <v>1.6682877741529369</v>
      </c>
      <c r="M38" s="230">
        <v>1.580042922005267</v>
      </c>
      <c r="N38" s="230">
        <v>1.4071048568994591</v>
      </c>
      <c r="O38" s="230">
        <v>1.882063098649513</v>
      </c>
      <c r="P38" s="230">
        <v>2.3082095682332291</v>
      </c>
      <c r="Q38" s="230">
        <v>2.5763190549302282</v>
      </c>
      <c r="R38" s="230">
        <v>2.6709601762171049</v>
      </c>
      <c r="S38" s="230">
        <v>3.780547376880055</v>
      </c>
      <c r="T38" s="230">
        <v>3.158569361525601</v>
      </c>
      <c r="U38" s="230">
        <v>0.45047306984798541</v>
      </c>
      <c r="V38" s="230">
        <v>1.1079493586789699</v>
      </c>
      <c r="W38" s="230">
        <v>1.174651806191763</v>
      </c>
      <c r="X38" s="230">
        <v>1.5280352330524201</v>
      </c>
      <c r="Y38" s="230">
        <v>0.39217163999555688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0.1089524300306674</v>
      </c>
      <c r="H39" s="295">
        <v>0.1579976709342592</v>
      </c>
      <c r="I39" s="295">
        <v>0.13598367453956581</v>
      </c>
      <c r="J39" s="295">
        <v>0.139041553427554</v>
      </c>
      <c r="K39" s="295">
        <v>5.3697844534556012E-2</v>
      </c>
      <c r="L39" s="295">
        <v>6.2808327134889624E-2</v>
      </c>
      <c r="M39" s="295">
        <v>5.9802488439724667E-2</v>
      </c>
      <c r="N39" s="295">
        <v>5.809131966945838E-2</v>
      </c>
      <c r="O39" s="295">
        <v>3.0889688419322731E-2</v>
      </c>
      <c r="P39" s="295">
        <v>2.9852236941685321E-2</v>
      </c>
      <c r="Q39" s="295">
        <v>3.5227227661030681E-2</v>
      </c>
      <c r="R39" s="295">
        <v>3.370926497670388E-2</v>
      </c>
      <c r="S39" s="295">
        <v>3.7659519022683517E-2</v>
      </c>
      <c r="T39" s="295">
        <v>3.5488123772674303E-2</v>
      </c>
      <c r="U39" s="295">
        <v>3.3048033695515872E-2</v>
      </c>
      <c r="V39" s="295">
        <v>2.5615302668744729E-2</v>
      </c>
      <c r="W39" s="295">
        <v>2.8484869235730442E-2</v>
      </c>
      <c r="X39" s="295">
        <v>3.538365866124623E-2</v>
      </c>
      <c r="Y39" s="295">
        <v>4.1121924208754573E-2</v>
      </c>
      <c r="DA39" s="122" t="s">
        <v>1158</v>
      </c>
    </row>
    <row r="40" spans="1:105" ht="12" customHeight="1" x14ac:dyDescent="0.25">
      <c r="A40" s="59" t="s">
        <v>159</v>
      </c>
      <c r="B40" s="295">
        <v>0.29538031357164929</v>
      </c>
      <c r="C40" s="295">
        <v>0.6470416085168702</v>
      </c>
      <c r="D40" s="295">
        <v>0.40945985491021297</v>
      </c>
      <c r="E40" s="295">
        <v>0.32775386627454378</v>
      </c>
      <c r="F40" s="295">
        <v>0.23474808060712621</v>
      </c>
      <c r="G40" s="295">
        <v>0.1786671187180088</v>
      </c>
      <c r="H40" s="295">
        <v>0.14305154712749429</v>
      </c>
      <c r="I40" s="295">
        <v>0.14623561985202829</v>
      </c>
      <c r="J40" s="295">
        <v>0.18383855667172169</v>
      </c>
      <c r="K40" s="295">
        <v>0.15520725335631461</v>
      </c>
      <c r="L40" s="295">
        <v>0.1777731570201905</v>
      </c>
      <c r="M40" s="295">
        <v>0.15922874552507649</v>
      </c>
      <c r="N40" s="295">
        <v>0.36523475945215828</v>
      </c>
      <c r="O40" s="295">
        <v>5.9548481068566042E-2</v>
      </c>
      <c r="P40" s="295">
        <v>5.35959546612816E-2</v>
      </c>
      <c r="Q40" s="295">
        <v>6.0445342558873821E-2</v>
      </c>
      <c r="R40" s="295">
        <v>6.0327229977075389E-2</v>
      </c>
      <c r="S40" s="295">
        <v>6.0171958466762807E-2</v>
      </c>
      <c r="T40" s="295">
        <v>0.43768378057847179</v>
      </c>
      <c r="U40" s="295">
        <v>0.8046840013225447</v>
      </c>
      <c r="V40" s="295">
        <v>0.78466850035887259</v>
      </c>
      <c r="W40" s="295">
        <v>0.29769081678593612</v>
      </c>
      <c r="X40" s="295">
        <v>1.047067043814718</v>
      </c>
      <c r="Y40" s="295">
        <v>1.058707648548419</v>
      </c>
      <c r="DA40" s="122" t="s">
        <v>1159</v>
      </c>
    </row>
    <row r="41" spans="1:105" ht="12" customHeight="1" x14ac:dyDescent="0.25">
      <c r="A41" s="59" t="s">
        <v>32</v>
      </c>
      <c r="B41" s="295">
        <v>1.0298764747352409</v>
      </c>
      <c r="C41" s="295">
        <v>0.88288598985003552</v>
      </c>
      <c r="D41" s="295">
        <v>0.87350531230071038</v>
      </c>
      <c r="E41" s="295">
        <v>1.144542127078225</v>
      </c>
      <c r="F41" s="295">
        <v>1.66878382383426</v>
      </c>
      <c r="G41" s="295">
        <v>1.2771823702911449</v>
      </c>
      <c r="H41" s="295">
        <v>1.1146986483577059</v>
      </c>
      <c r="I41" s="295">
        <v>1.3931998250920381</v>
      </c>
      <c r="J41" s="295">
        <v>1.6116518798854611</v>
      </c>
      <c r="K41" s="295">
        <v>2.5473788007274289</v>
      </c>
      <c r="L41" s="295">
        <v>3.9045489991962881</v>
      </c>
      <c r="M41" s="295">
        <v>3.395804135720518</v>
      </c>
      <c r="N41" s="295">
        <v>1.85114078034658</v>
      </c>
      <c r="O41" s="295">
        <v>2.4989202906522658</v>
      </c>
      <c r="P41" s="295">
        <v>1.483295247478984</v>
      </c>
      <c r="Q41" s="295">
        <v>1.845838076625858</v>
      </c>
      <c r="R41" s="295">
        <v>2.2324416789590522</v>
      </c>
      <c r="S41" s="295">
        <v>2.0471695788785049</v>
      </c>
      <c r="T41" s="295">
        <v>0.98926057445180349</v>
      </c>
      <c r="U41" s="295">
        <v>0.66915087670773687</v>
      </c>
      <c r="V41" s="295">
        <v>1.345997129616755</v>
      </c>
      <c r="W41" s="295">
        <v>0.93852323068353327</v>
      </c>
      <c r="X41" s="295">
        <v>0.81103084514070001</v>
      </c>
      <c r="Y41" s="295">
        <v>0.32872007845509332</v>
      </c>
      <c r="DA41" s="122" t="s">
        <v>1160</v>
      </c>
    </row>
    <row r="42" spans="1:105" ht="12" customHeight="1" x14ac:dyDescent="0.25">
      <c r="A42" s="59" t="s">
        <v>35</v>
      </c>
      <c r="B42" s="295">
        <v>34.777006142263417</v>
      </c>
      <c r="C42" s="295">
        <v>31.376637344192101</v>
      </c>
      <c r="D42" s="295">
        <v>33.71247318348356</v>
      </c>
      <c r="E42" s="295">
        <v>36.185249757550167</v>
      </c>
      <c r="F42" s="295">
        <v>36.305258388707337</v>
      </c>
      <c r="G42" s="295">
        <v>41.262395861857392</v>
      </c>
      <c r="H42" s="295">
        <v>38.84958043419023</v>
      </c>
      <c r="I42" s="295">
        <v>40.311231893378427</v>
      </c>
      <c r="J42" s="295">
        <v>47.655906906396432</v>
      </c>
      <c r="K42" s="295">
        <v>42.222053422412792</v>
      </c>
      <c r="L42" s="295">
        <v>56.605957585020867</v>
      </c>
      <c r="M42" s="295">
        <v>56.668182997261553</v>
      </c>
      <c r="N42" s="295">
        <v>51.609009251533053</v>
      </c>
      <c r="O42" s="295">
        <v>52.770331459007487</v>
      </c>
      <c r="P42" s="295">
        <v>52.131437482799733</v>
      </c>
      <c r="Q42" s="295">
        <v>58.192249253451251</v>
      </c>
      <c r="R42" s="295">
        <v>73.799469759147911</v>
      </c>
      <c r="S42" s="295">
        <v>74.273632850616735</v>
      </c>
      <c r="T42" s="295">
        <v>68.169875157971788</v>
      </c>
      <c r="U42" s="295">
        <v>73.614277628530644</v>
      </c>
      <c r="V42" s="295">
        <v>68.631985045467417</v>
      </c>
      <c r="W42" s="295">
        <v>79.082647923090377</v>
      </c>
      <c r="X42" s="295">
        <v>70.91521922050984</v>
      </c>
      <c r="Y42" s="295">
        <v>54.239156969951367</v>
      </c>
      <c r="DA42" s="122" t="s">
        <v>1161</v>
      </c>
    </row>
    <row r="43" spans="1:105" ht="12" customHeight="1" x14ac:dyDescent="0.25">
      <c r="A43" s="60" t="s">
        <v>1019</v>
      </c>
      <c r="B43" s="262">
        <v>1.7347606711621359</v>
      </c>
      <c r="C43" s="262">
        <v>2.041689696708425</v>
      </c>
      <c r="D43" s="262">
        <v>2.381984788531637</v>
      </c>
      <c r="E43" s="262">
        <v>2.1885564049620858</v>
      </c>
      <c r="F43" s="262">
        <v>2.9241952771676538</v>
      </c>
      <c r="G43" s="262">
        <v>2.512492154944491</v>
      </c>
      <c r="H43" s="262">
        <v>3.235779915808175</v>
      </c>
      <c r="I43" s="262">
        <v>3.8131869389407731</v>
      </c>
      <c r="J43" s="262">
        <v>3.973411922706823</v>
      </c>
      <c r="K43" s="262">
        <v>3.0235289955141522</v>
      </c>
      <c r="L43" s="262">
        <v>4.3795715340114194</v>
      </c>
      <c r="M43" s="262">
        <v>4.4806736666641047</v>
      </c>
      <c r="N43" s="262">
        <v>4.13805841603914</v>
      </c>
      <c r="O43" s="262">
        <v>4.5228219413284876</v>
      </c>
      <c r="P43" s="262">
        <v>5.0069365858677477</v>
      </c>
      <c r="Q43" s="262">
        <v>6.003887618161535</v>
      </c>
      <c r="R43" s="262">
        <v>5.2106363270694001</v>
      </c>
      <c r="S43" s="262">
        <v>4.6774351021494693</v>
      </c>
      <c r="T43" s="262">
        <v>5.0664420298022836</v>
      </c>
      <c r="U43" s="262">
        <v>5.7585818503768893</v>
      </c>
      <c r="V43" s="262">
        <v>4.7580519583471332</v>
      </c>
      <c r="W43" s="262">
        <v>6.5127952562480456</v>
      </c>
      <c r="X43" s="262">
        <v>7.383145679776046</v>
      </c>
      <c r="Y43" s="262">
        <v>5.1345340485992121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9.7801104004350403</v>
      </c>
      <c r="C44" s="261">
        <f t="shared" si="1"/>
        <v>9.5126708572100522</v>
      </c>
      <c r="D44" s="261">
        <f t="shared" si="1"/>
        <v>10.282599595493526</v>
      </c>
      <c r="E44" s="261">
        <f t="shared" si="1"/>
        <v>10.798990880423128</v>
      </c>
      <c r="F44" s="261">
        <f t="shared" si="1"/>
        <v>11.422521027513671</v>
      </c>
      <c r="G44" s="261">
        <f t="shared" si="1"/>
        <v>11.45536799094142</v>
      </c>
      <c r="H44" s="261">
        <f t="shared" si="1"/>
        <v>11.266910936619155</v>
      </c>
      <c r="I44" s="261">
        <f t="shared" si="1"/>
        <v>11.919037171042364</v>
      </c>
      <c r="J44" s="261">
        <f t="shared" si="1"/>
        <v>13.604223588916026</v>
      </c>
      <c r="K44" s="261">
        <f t="shared" si="1"/>
        <v>11.923754670554194</v>
      </c>
      <c r="L44" s="261">
        <f t="shared" si="1"/>
        <v>16.341104745246415</v>
      </c>
      <c r="M44" s="261">
        <f t="shared" si="1"/>
        <v>16.304917999388493</v>
      </c>
      <c r="N44" s="261">
        <f t="shared" si="1"/>
        <v>14.636355008727785</v>
      </c>
      <c r="O44" s="261">
        <f t="shared" si="1"/>
        <v>15.384944401921825</v>
      </c>
      <c r="P44" s="261">
        <f t="shared" si="1"/>
        <v>15.460606221240919</v>
      </c>
      <c r="Q44" s="261">
        <f t="shared" si="1"/>
        <v>17.577468692013284</v>
      </c>
      <c r="R44" s="261">
        <f t="shared" si="1"/>
        <v>20.038274418709253</v>
      </c>
      <c r="S44" s="261">
        <f t="shared" si="1"/>
        <v>19.965725531768488</v>
      </c>
      <c r="T44" s="261">
        <f t="shared" si="1"/>
        <v>18.711627324797469</v>
      </c>
      <c r="U44" s="261">
        <f t="shared" si="1"/>
        <v>19.667081295992801</v>
      </c>
      <c r="V44" s="261">
        <f t="shared" si="1"/>
        <v>18.226130581781014</v>
      </c>
      <c r="W44" s="261">
        <f t="shared" si="1"/>
        <v>21.733169611615473</v>
      </c>
      <c r="X44" s="261">
        <f t="shared" si="1"/>
        <v>20.858865487084401</v>
      </c>
      <c r="Y44" s="261">
        <f t="shared" si="1"/>
        <v>15.3719732600954</v>
      </c>
      <c r="DA44" s="70"/>
    </row>
    <row r="45" spans="1:105" ht="12" customHeight="1" x14ac:dyDescent="0.25">
      <c r="A45" s="60" t="s">
        <v>1022</v>
      </c>
      <c r="B45" s="262">
        <v>4.530570730071708</v>
      </c>
      <c r="C45" s="262">
        <v>4.0007133415022604</v>
      </c>
      <c r="D45" s="262">
        <v>4.156398842778497</v>
      </c>
      <c r="E45" s="262">
        <v>4.6019147776846383</v>
      </c>
      <c r="F45" s="262">
        <v>4.3063259216548948</v>
      </c>
      <c r="G45" s="262">
        <v>4.9316598387484394</v>
      </c>
      <c r="H45" s="262">
        <v>4.2249751541128031</v>
      </c>
      <c r="I45" s="262">
        <v>4.2116831008221673</v>
      </c>
      <c r="J45" s="262">
        <v>5.1171605357042624</v>
      </c>
      <c r="K45" s="262">
        <v>4.7912924274950566</v>
      </c>
      <c r="L45" s="262">
        <v>6.3133082856143652</v>
      </c>
      <c r="M45" s="262">
        <v>6.2393656181875272</v>
      </c>
      <c r="N45" s="262">
        <v>5.5489983076228269</v>
      </c>
      <c r="O45" s="262">
        <v>5.6699500328140644</v>
      </c>
      <c r="P45" s="262">
        <v>5.4091888630035836</v>
      </c>
      <c r="Q45" s="262">
        <v>5.9610264195803779</v>
      </c>
      <c r="R45" s="262">
        <v>8.0762160523509525</v>
      </c>
      <c r="S45" s="262">
        <v>8.4479765650400509</v>
      </c>
      <c r="T45" s="262">
        <v>7.3788847232385262</v>
      </c>
      <c r="U45" s="262">
        <v>7.601981951361128</v>
      </c>
      <c r="V45" s="262">
        <v>7.4225513567509376</v>
      </c>
      <c r="W45" s="262">
        <v>8.2689734992097144</v>
      </c>
      <c r="X45" s="262">
        <v>7.0230331150790271</v>
      </c>
      <c r="Y45" s="262">
        <v>5.4131691712519814</v>
      </c>
      <c r="DA45" s="72" t="s">
        <v>1163</v>
      </c>
    </row>
    <row r="46" spans="1:105" ht="12" customHeight="1" x14ac:dyDescent="0.25">
      <c r="A46" s="60" t="s">
        <v>1024</v>
      </c>
      <c r="B46" s="262">
        <v>2.3829408993043359</v>
      </c>
      <c r="C46" s="262">
        <v>2.2098790167199649</v>
      </c>
      <c r="D46" s="262">
        <v>2.401149909631064</v>
      </c>
      <c r="E46" s="262">
        <v>2.6666155682886159</v>
      </c>
      <c r="F46" s="262">
        <v>2.7166238577573769</v>
      </c>
      <c r="G46" s="262">
        <v>2.7147166264642268</v>
      </c>
      <c r="H46" s="262">
        <v>2.578354771595925</v>
      </c>
      <c r="I46" s="262">
        <v>2.6539464303429372</v>
      </c>
      <c r="J46" s="262">
        <v>3.0752533922755712</v>
      </c>
      <c r="K46" s="262">
        <v>2.7804101536779808</v>
      </c>
      <c r="L46" s="262">
        <v>3.8320576745006041</v>
      </c>
      <c r="M46" s="262">
        <v>3.8079050659827169</v>
      </c>
      <c r="N46" s="262">
        <v>3.443807605720397</v>
      </c>
      <c r="O46" s="262">
        <v>3.5509533546363188</v>
      </c>
      <c r="P46" s="262">
        <v>3.461633721288035</v>
      </c>
      <c r="Q46" s="262">
        <v>3.8153560681297809</v>
      </c>
      <c r="R46" s="262">
        <v>4.7291648764073226</v>
      </c>
      <c r="S46" s="262">
        <v>4.7694793741468082</v>
      </c>
      <c r="T46" s="262">
        <v>4.376608839519692</v>
      </c>
      <c r="U46" s="262">
        <v>4.5220500936354053</v>
      </c>
      <c r="V46" s="262">
        <v>4.2764463919268234</v>
      </c>
      <c r="W46" s="262">
        <v>4.8263702800264214</v>
      </c>
      <c r="X46" s="262">
        <v>4.5612721826197209</v>
      </c>
      <c r="Y46" s="262">
        <v>3.4589092991420389</v>
      </c>
      <c r="DA46" s="72" t="s">
        <v>1164</v>
      </c>
    </row>
    <row r="47" spans="1:105" ht="12" customHeight="1" x14ac:dyDescent="0.25">
      <c r="A47" s="64" t="s">
        <v>28</v>
      </c>
      <c r="B47" s="229">
        <v>0.1592785840684309</v>
      </c>
      <c r="C47" s="229">
        <v>0.18689454119316831</v>
      </c>
      <c r="D47" s="229">
        <v>0.18378009298551529</v>
      </c>
      <c r="E47" s="229">
        <v>0.1772083574261859</v>
      </c>
      <c r="F47" s="229">
        <v>0.15890030940019259</v>
      </c>
      <c r="G47" s="229">
        <v>0.1077891245701318</v>
      </c>
      <c r="H47" s="229">
        <v>7.0116468374929339E-2</v>
      </c>
      <c r="I47" s="229">
        <v>5.3929331118087988E-2</v>
      </c>
      <c r="J47" s="229">
        <v>5.1362929042398822E-2</v>
      </c>
      <c r="K47" s="229">
        <v>4.3447380797322299E-2</v>
      </c>
      <c r="L47" s="229">
        <v>5.4292693957826051E-2</v>
      </c>
      <c r="M47" s="229">
        <v>5.249162203519124E-2</v>
      </c>
      <c r="N47" s="229">
        <v>4.5034953294270409E-2</v>
      </c>
      <c r="O47" s="229">
        <v>6.390957241274367E-2</v>
      </c>
      <c r="P47" s="229">
        <v>8.1551204079041331E-2</v>
      </c>
      <c r="Q47" s="229">
        <v>9.4899287283028072E-2</v>
      </c>
      <c r="R47" s="229">
        <v>9.7751846812682827E-2</v>
      </c>
      <c r="S47" s="229">
        <v>0.1400489894284116</v>
      </c>
      <c r="T47" s="229">
        <v>0.1147172677388358</v>
      </c>
      <c r="U47" s="229">
        <v>1.667699083287837E-2</v>
      </c>
      <c r="V47" s="229">
        <v>4.0984037356192188E-2</v>
      </c>
      <c r="W47" s="229">
        <v>4.4831100519992048E-2</v>
      </c>
      <c r="X47" s="229">
        <v>5.284971311475746E-2</v>
      </c>
      <c r="Y47" s="229">
        <v>1.3184798387087381E-2</v>
      </c>
      <c r="DA47" s="73" t="s">
        <v>1165</v>
      </c>
    </row>
    <row r="48" spans="1:105" ht="12" customHeight="1" x14ac:dyDescent="0.25">
      <c r="A48" s="64" t="s">
        <v>30</v>
      </c>
      <c r="B48" s="229">
        <v>1.1923742817311331E-2</v>
      </c>
      <c r="C48" s="229">
        <v>3.9937545565261537E-3</v>
      </c>
      <c r="D48" s="229">
        <v>1.159090133914234E-2</v>
      </c>
      <c r="E48" s="229">
        <v>1.180264667734513E-2</v>
      </c>
      <c r="F48" s="229">
        <v>1.419353493580764E-2</v>
      </c>
      <c r="G48" s="229">
        <v>9.6169384391785791E-3</v>
      </c>
      <c r="H48" s="229">
        <v>9.7074218751558809E-3</v>
      </c>
      <c r="I48" s="229">
        <v>1.266234694907665E-2</v>
      </c>
      <c r="J48" s="229">
        <v>1.45225392260156E-2</v>
      </c>
      <c r="K48" s="229">
        <v>1.268518847703742E-2</v>
      </c>
      <c r="L48" s="229">
        <v>2.7814395134135139E-2</v>
      </c>
      <c r="M48" s="229">
        <v>1.6831443283983331E-2</v>
      </c>
      <c r="N48" s="229">
        <v>1.7165069815923299E-2</v>
      </c>
      <c r="O48" s="229">
        <v>5.2438347136737834E-3</v>
      </c>
      <c r="P48" s="229">
        <v>6.9740604573259191E-3</v>
      </c>
      <c r="Q48" s="229">
        <v>8.0759567528927462E-4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3.9607902939102994E-3</v>
      </c>
      <c r="H49" s="229">
        <v>5.5488191939942547E-3</v>
      </c>
      <c r="I49" s="229">
        <v>4.8380233111045444E-3</v>
      </c>
      <c r="J49" s="229">
        <v>4.9845063928168022E-3</v>
      </c>
      <c r="K49" s="229">
        <v>1.9531403277823749E-3</v>
      </c>
      <c r="L49" s="229">
        <v>2.0569204075212748E-3</v>
      </c>
      <c r="M49" s="229">
        <v>2.006539949598438E-3</v>
      </c>
      <c r="N49" s="229">
        <v>1.8777680437468769E-3</v>
      </c>
      <c r="O49" s="229">
        <v>1.05938228575429E-3</v>
      </c>
      <c r="P49" s="229">
        <v>1.065220381506464E-3</v>
      </c>
      <c r="Q49" s="229">
        <v>1.3085991681349479E-3</v>
      </c>
      <c r="R49" s="229">
        <v>1.245989229193271E-3</v>
      </c>
      <c r="S49" s="229">
        <v>1.408988700487084E-3</v>
      </c>
      <c r="T49" s="229">
        <v>1.30175382450611E-3</v>
      </c>
      <c r="U49" s="229">
        <v>1.23566836565941E-3</v>
      </c>
      <c r="V49" s="229">
        <v>9.5697758795802636E-4</v>
      </c>
      <c r="W49" s="229">
        <v>1.097973671392656E-3</v>
      </c>
      <c r="X49" s="229">
        <v>1.2360027856681689E-3</v>
      </c>
      <c r="Y49" s="229">
        <v>1.396298218715913E-3</v>
      </c>
      <c r="DA49" s="73" t="s">
        <v>1167</v>
      </c>
    </row>
    <row r="50" spans="1:105" ht="12" customHeight="1" x14ac:dyDescent="0.25">
      <c r="A50" s="64" t="s">
        <v>159</v>
      </c>
      <c r="B50" s="229">
        <v>1.109862839292102E-2</v>
      </c>
      <c r="C50" s="229">
        <v>2.5980007802369441E-2</v>
      </c>
      <c r="D50" s="229">
        <v>1.5151374984248031E-2</v>
      </c>
      <c r="E50" s="229">
        <v>1.050196684511683E-2</v>
      </c>
      <c r="F50" s="229">
        <v>7.2180563145841361E-3</v>
      </c>
      <c r="G50" s="229">
        <v>6.6186729987440119E-3</v>
      </c>
      <c r="H50" s="229">
        <v>5.1194559553295526E-3</v>
      </c>
      <c r="I50" s="229">
        <v>5.3017069369084161E-3</v>
      </c>
      <c r="J50" s="229">
        <v>6.7157653105097623E-3</v>
      </c>
      <c r="K50" s="229">
        <v>5.752676742441256E-3</v>
      </c>
      <c r="L50" s="229">
        <v>5.9368561795763554E-3</v>
      </c>
      <c r="M50" s="229">
        <v>5.4441664101184126E-3</v>
      </c>
      <c r="N50" s="229">
        <v>1.20305135650592E-2</v>
      </c>
      <c r="O50" s="229">
        <v>2.0810917632528392E-3</v>
      </c>
      <c r="P50" s="229">
        <v>1.948838997665634E-3</v>
      </c>
      <c r="Q50" s="229">
        <v>2.2896701076112439E-3</v>
      </c>
      <c r="R50" s="229">
        <v>2.2722690480098499E-3</v>
      </c>
      <c r="S50" s="229">
        <v>2.2940783766067369E-3</v>
      </c>
      <c r="T50" s="229">
        <v>1.6360163488103131E-2</v>
      </c>
      <c r="U50" s="229">
        <v>3.0659356373788211E-2</v>
      </c>
      <c r="V50" s="229">
        <v>2.9872382174633109E-2</v>
      </c>
      <c r="W50" s="229">
        <v>1.1692960883026781E-2</v>
      </c>
      <c r="X50" s="229">
        <v>3.72711305350754E-2</v>
      </c>
      <c r="Y50" s="229">
        <v>3.6632129799868539E-2</v>
      </c>
      <c r="DA50" s="73" t="s">
        <v>1168</v>
      </c>
    </row>
    <row r="51" spans="1:105" ht="12" customHeight="1" x14ac:dyDescent="0.25">
      <c r="A51" s="64" t="s">
        <v>32</v>
      </c>
      <c r="B51" s="229">
        <v>3.7515461282767733E-2</v>
      </c>
      <c r="C51" s="229">
        <v>3.4367590341776069E-2</v>
      </c>
      <c r="D51" s="229">
        <v>3.1336007238804753E-2</v>
      </c>
      <c r="E51" s="229">
        <v>3.5554288454571911E-2</v>
      </c>
      <c r="F51" s="229">
        <v>4.9745716118667543E-2</v>
      </c>
      <c r="G51" s="229">
        <v>4.5868717358862339E-2</v>
      </c>
      <c r="H51" s="229">
        <v>3.867462542360748E-2</v>
      </c>
      <c r="I51" s="229">
        <v>4.8968110696604297E-2</v>
      </c>
      <c r="J51" s="229">
        <v>5.7077841094294153E-2</v>
      </c>
      <c r="K51" s="229">
        <v>9.1535356483708682E-2</v>
      </c>
      <c r="L51" s="229">
        <v>0.12678489090690789</v>
      </c>
      <c r="M51" s="229">
        <v>0.1125615178648396</v>
      </c>
      <c r="N51" s="229">
        <v>5.911380335645227E-2</v>
      </c>
      <c r="O51" s="229">
        <v>8.4666252089679664E-2</v>
      </c>
      <c r="P51" s="229">
        <v>5.2288832558220699E-2</v>
      </c>
      <c r="Q51" s="229">
        <v>6.7839572936474191E-2</v>
      </c>
      <c r="R51" s="229">
        <v>8.1519945400316401E-2</v>
      </c>
      <c r="S51" s="229">
        <v>7.5666790524963265E-2</v>
      </c>
      <c r="T51" s="229">
        <v>3.5848854027102098E-2</v>
      </c>
      <c r="U51" s="229">
        <v>2.471719067390872E-2</v>
      </c>
      <c r="V51" s="229">
        <v>4.9678121080616991E-2</v>
      </c>
      <c r="W51" s="229">
        <v>3.5738924237141749E-2</v>
      </c>
      <c r="X51" s="229">
        <v>2.798806263779088E-2</v>
      </c>
      <c r="Y51" s="229">
        <v>1.1026806166464259E-2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2.458857465689937E-2</v>
      </c>
      <c r="H52" s="229">
        <v>3.5085009530301303E-2</v>
      </c>
      <c r="I52" s="229">
        <v>3.3529871286174892E-2</v>
      </c>
      <c r="J52" s="229">
        <v>6.4937292709626504E-2</v>
      </c>
      <c r="K52" s="229">
        <v>5.503526882170421E-2</v>
      </c>
      <c r="L52" s="229">
        <v>9.2865516456530767E-2</v>
      </c>
      <c r="M52" s="229">
        <v>9.0814189701222098E-2</v>
      </c>
      <c r="N52" s="229">
        <v>8.4522383856996439E-2</v>
      </c>
      <c r="O52" s="229">
        <v>4.0152208848830528E-2</v>
      </c>
      <c r="P52" s="229">
        <v>2.6163795284191861E-2</v>
      </c>
      <c r="Q52" s="229">
        <v>2.4979472362719229E-2</v>
      </c>
      <c r="R52" s="229">
        <v>3.0792383641097119E-2</v>
      </c>
      <c r="S52" s="229">
        <v>2.6763074928675228E-2</v>
      </c>
      <c r="T52" s="229">
        <v>1.936647332640502E-2</v>
      </c>
      <c r="U52" s="229">
        <v>2.5490586703866981E-2</v>
      </c>
      <c r="V52" s="229">
        <v>1.8421863361051689E-2</v>
      </c>
      <c r="W52" s="229">
        <v>1.8773626025075221E-2</v>
      </c>
      <c r="X52" s="229">
        <v>2.2056192513187769E-2</v>
      </c>
      <c r="Y52" s="229">
        <v>1.5785719159313389E-2</v>
      </c>
      <c r="DA52" s="73" t="s">
        <v>1170</v>
      </c>
    </row>
    <row r="53" spans="1:105" ht="12" customHeight="1" x14ac:dyDescent="0.25">
      <c r="A53" s="64" t="s">
        <v>35</v>
      </c>
      <c r="B53" s="229">
        <v>1.27924580009188</v>
      </c>
      <c r="C53" s="229">
        <v>1.233353329453001</v>
      </c>
      <c r="D53" s="229">
        <v>1.22125225050234</v>
      </c>
      <c r="E53" s="229">
        <v>1.1350851408652689</v>
      </c>
      <c r="F53" s="229">
        <v>1.092853110183623</v>
      </c>
      <c r="G53" s="229">
        <v>1.496424385819894</v>
      </c>
      <c r="H53" s="229">
        <v>1.3611049994163531</v>
      </c>
      <c r="I53" s="229">
        <v>1.4307464002206409</v>
      </c>
      <c r="J53" s="229">
        <v>1.704314317337394</v>
      </c>
      <c r="K53" s="229">
        <v>1.532044402948461</v>
      </c>
      <c r="L53" s="229">
        <v>1.8454878750647521</v>
      </c>
      <c r="M53" s="229">
        <v>1.8968074655631031</v>
      </c>
      <c r="N53" s="229">
        <v>1.664223425497199</v>
      </c>
      <c r="O53" s="229">
        <v>1.8054456060672539</v>
      </c>
      <c r="P53" s="229">
        <v>1.855742420490371</v>
      </c>
      <c r="Q53" s="229">
        <v>2.1521185063666541</v>
      </c>
      <c r="R53" s="229">
        <v>2.7212826593131738</v>
      </c>
      <c r="S53" s="229">
        <v>2.7721888684894171</v>
      </c>
      <c r="T53" s="229">
        <v>2.494558708414758</v>
      </c>
      <c r="U53" s="229">
        <v>2.7430379345335849</v>
      </c>
      <c r="V53" s="229">
        <v>2.5579040102175918</v>
      </c>
      <c r="W53" s="229">
        <v>3.0409851963966119</v>
      </c>
      <c r="X53" s="229">
        <v>2.471220909981751</v>
      </c>
      <c r="Y53" s="229">
        <v>1.837270466606223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0.60227442225827321</v>
      </c>
      <c r="C55" s="229">
        <v>0.46352858329072372</v>
      </c>
      <c r="D55" s="229">
        <v>0.63207954162471247</v>
      </c>
      <c r="E55" s="229">
        <v>0.95098311217640752</v>
      </c>
      <c r="F55" s="229">
        <v>1.115533830313248</v>
      </c>
      <c r="G55" s="229">
        <v>0.72964719713113901</v>
      </c>
      <c r="H55" s="229">
        <v>0.66065014135746192</v>
      </c>
      <c r="I55" s="229">
        <v>0.70759565731328855</v>
      </c>
      <c r="J55" s="229">
        <v>0.8013489635509925</v>
      </c>
      <c r="K55" s="229">
        <v>0.60381737207743458</v>
      </c>
      <c r="L55" s="229">
        <v>1.0387719123138139</v>
      </c>
      <c r="M55" s="229">
        <v>0.96751363726221462</v>
      </c>
      <c r="N55" s="229">
        <v>0.91580510174712992</v>
      </c>
      <c r="O55" s="229">
        <v>0.79548160934648016</v>
      </c>
      <c r="P55" s="229">
        <v>0.73127622976615636</v>
      </c>
      <c r="Q55" s="229">
        <v>0.80470092289148121</v>
      </c>
      <c r="R55" s="229">
        <v>1.0406679161018271</v>
      </c>
      <c r="S55" s="229">
        <v>1.009543099552549</v>
      </c>
      <c r="T55" s="229">
        <v>1.000435450628083</v>
      </c>
      <c r="U55" s="229">
        <v>0.97674551390568976</v>
      </c>
      <c r="V55" s="229">
        <v>0.96895084616315263</v>
      </c>
      <c r="W55" s="229">
        <v>1.033358531206904</v>
      </c>
      <c r="X55" s="229">
        <v>1.204886566289161</v>
      </c>
      <c r="Y55" s="229">
        <v>0.88050797532509439</v>
      </c>
      <c r="DA55" s="73" t="s">
        <v>1173</v>
      </c>
    </row>
    <row r="56" spans="1:105" ht="12" customHeight="1" x14ac:dyDescent="0.25">
      <c r="A56" s="64" t="s">
        <v>39</v>
      </c>
      <c r="B56" s="229">
        <v>0.28160426039275149</v>
      </c>
      <c r="C56" s="229">
        <v>0.26176121008240061</v>
      </c>
      <c r="D56" s="229">
        <v>0.30595974095630102</v>
      </c>
      <c r="E56" s="229">
        <v>0.34548005584371988</v>
      </c>
      <c r="F56" s="229">
        <v>0.27817930049125461</v>
      </c>
      <c r="G56" s="229">
        <v>0.29020222519546712</v>
      </c>
      <c r="H56" s="229">
        <v>0.39234783046879262</v>
      </c>
      <c r="I56" s="229">
        <v>0.35637498251105088</v>
      </c>
      <c r="J56" s="229">
        <v>0.36998923761152258</v>
      </c>
      <c r="K56" s="229">
        <v>0.43413936700208983</v>
      </c>
      <c r="L56" s="229">
        <v>0.63804661407954111</v>
      </c>
      <c r="M56" s="229">
        <v>0.66343448391244686</v>
      </c>
      <c r="N56" s="229">
        <v>0.64403458654361989</v>
      </c>
      <c r="O56" s="229">
        <v>0.75291379710865014</v>
      </c>
      <c r="P56" s="229">
        <v>0.70462311927355659</v>
      </c>
      <c r="Q56" s="229">
        <v>0.66641244133838995</v>
      </c>
      <c r="R56" s="229">
        <v>0.75363186686102179</v>
      </c>
      <c r="S56" s="229">
        <v>0.7415654841456979</v>
      </c>
      <c r="T56" s="229">
        <v>0.69402016807189837</v>
      </c>
      <c r="U56" s="229">
        <v>0.70348685224602836</v>
      </c>
      <c r="V56" s="229">
        <v>0.60967815398562553</v>
      </c>
      <c r="W56" s="229">
        <v>0.63989196708627638</v>
      </c>
      <c r="X56" s="229">
        <v>0.74376360476232917</v>
      </c>
      <c r="Y56" s="229">
        <v>0.66310510547927259</v>
      </c>
      <c r="DA56" s="73" t="s">
        <v>1174</v>
      </c>
    </row>
    <row r="57" spans="1:105" ht="12" customHeight="1" x14ac:dyDescent="0.25">
      <c r="A57" s="60" t="s">
        <v>1036</v>
      </c>
      <c r="B57" s="262">
        <v>2.866598771058996</v>
      </c>
      <c r="C57" s="262">
        <v>3.3020784989878269</v>
      </c>
      <c r="D57" s="262">
        <v>3.7250508430839639</v>
      </c>
      <c r="E57" s="262">
        <v>3.5304605344498738</v>
      </c>
      <c r="F57" s="262">
        <v>4.3995712481013998</v>
      </c>
      <c r="G57" s="262">
        <v>3.8089915257287532</v>
      </c>
      <c r="H57" s="262">
        <v>4.4635810109104268</v>
      </c>
      <c r="I57" s="262">
        <v>5.0534076398772587</v>
      </c>
      <c r="J57" s="262">
        <v>5.4118096609361928</v>
      </c>
      <c r="K57" s="262">
        <v>4.3520520893811572</v>
      </c>
      <c r="L57" s="262">
        <v>6.1957387851314456</v>
      </c>
      <c r="M57" s="262">
        <v>6.2576473152182484</v>
      </c>
      <c r="N57" s="262">
        <v>5.6435490953845608</v>
      </c>
      <c r="O57" s="262">
        <v>6.1640410144714419</v>
      </c>
      <c r="P57" s="262">
        <v>6.589783636949301</v>
      </c>
      <c r="Q57" s="262">
        <v>7.8010862043031262</v>
      </c>
      <c r="R57" s="262">
        <v>7.2328934899509791</v>
      </c>
      <c r="S57" s="262">
        <v>6.7482695925816296</v>
      </c>
      <c r="T57" s="262">
        <v>6.9561337620392498</v>
      </c>
      <c r="U57" s="262">
        <v>7.5430492509962681</v>
      </c>
      <c r="V57" s="262">
        <v>6.527132833103253</v>
      </c>
      <c r="W57" s="262">
        <v>8.63782583237934</v>
      </c>
      <c r="X57" s="262">
        <v>9.2745601893856549</v>
      </c>
      <c r="Y57" s="262">
        <v>6.4998947897013792</v>
      </c>
      <c r="DA57" s="72" t="s">
        <v>1175</v>
      </c>
    </row>
    <row r="58" spans="1:105" ht="12" customHeight="1" x14ac:dyDescent="0.25">
      <c r="A58" s="132" t="s">
        <v>1038</v>
      </c>
      <c r="B58" s="316">
        <v>14.700367369119951</v>
      </c>
      <c r="C58" s="316">
        <v>14.04952168979055</v>
      </c>
      <c r="D58" s="316">
        <v>15.219756448225789</v>
      </c>
      <c r="E58" s="316">
        <v>16.373110670567439</v>
      </c>
      <c r="F58" s="316">
        <v>17.107767908486561</v>
      </c>
      <c r="G58" s="316">
        <v>17.0513942152159</v>
      </c>
      <c r="H58" s="316">
        <v>16.445080584550379</v>
      </c>
      <c r="I58" s="316">
        <v>17.216829398385649</v>
      </c>
      <c r="J58" s="316">
        <v>19.668944513039492</v>
      </c>
      <c r="K58" s="316">
        <v>17.52485519086818</v>
      </c>
      <c r="L58" s="316">
        <v>23.68999780609705</v>
      </c>
      <c r="M58" s="316">
        <v>23.72851548697804</v>
      </c>
      <c r="N58" s="316">
        <v>21.496039782103811</v>
      </c>
      <c r="O58" s="316">
        <v>22.40812090879546</v>
      </c>
      <c r="P58" s="316">
        <v>22.231983514683151</v>
      </c>
      <c r="Q58" s="316">
        <v>24.66205306998161</v>
      </c>
      <c r="R58" s="316">
        <v>28.862952369003569</v>
      </c>
      <c r="S58" s="316">
        <v>28.664881732685661</v>
      </c>
      <c r="T58" s="316">
        <v>26.76860078352324</v>
      </c>
      <c r="U58" s="316">
        <v>27.609554307991001</v>
      </c>
      <c r="V58" s="316">
        <v>25.933679714844839</v>
      </c>
      <c r="W58" s="316">
        <v>30.199860314651971</v>
      </c>
      <c r="X58" s="316">
        <v>28.807217987762542</v>
      </c>
      <c r="Y58" s="316">
        <v>21.48482663615717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203.66294215397789</v>
      </c>
      <c r="C61" s="223">
        <v>211.6304751778051</v>
      </c>
      <c r="D61" s="223">
        <v>201.53852205469869</v>
      </c>
      <c r="E61" s="223">
        <v>221.90365159538371</v>
      </c>
      <c r="F61" s="223">
        <v>209.61782265649751</v>
      </c>
      <c r="G61" s="223">
        <v>210.79000292997489</v>
      </c>
      <c r="H61" s="223">
        <v>200.8747955510589</v>
      </c>
      <c r="I61" s="223">
        <v>182.83901566531711</v>
      </c>
      <c r="J61" s="223">
        <v>168.48613979896251</v>
      </c>
      <c r="K61" s="223">
        <v>225.40902262456041</v>
      </c>
      <c r="L61" s="223">
        <v>173.4924602514464</v>
      </c>
      <c r="M61" s="223">
        <v>169.16551468825099</v>
      </c>
      <c r="N61" s="223">
        <v>229.01681569914959</v>
      </c>
      <c r="O61" s="223">
        <v>189.6275626005079</v>
      </c>
      <c r="P61" s="223">
        <v>199.0629747694737</v>
      </c>
      <c r="Q61" s="223">
        <v>153.7525355367095</v>
      </c>
      <c r="R61" s="223">
        <v>96.192824553890617</v>
      </c>
      <c r="S61" s="223">
        <v>108.10547482588819</v>
      </c>
      <c r="T61" s="223">
        <v>129.19670388169629</v>
      </c>
      <c r="U61" s="223">
        <v>135.58326144429569</v>
      </c>
      <c r="V61" s="223">
        <v>130.9225207427975</v>
      </c>
      <c r="W61" s="223">
        <v>135.8427540074926</v>
      </c>
      <c r="X61" s="223">
        <v>112.79480009186879</v>
      </c>
      <c r="Y61" s="223">
        <v>191.01441414689361</v>
      </c>
      <c r="DA61" s="89" t="s">
        <v>1177</v>
      </c>
    </row>
    <row r="62" spans="1:105" ht="12" customHeight="1" x14ac:dyDescent="0.25">
      <c r="A62" s="55" t="s">
        <v>91</v>
      </c>
      <c r="B62" s="259">
        <v>1.436895166029762</v>
      </c>
      <c r="C62" s="259">
        <v>1.596893624017204</v>
      </c>
      <c r="D62" s="259">
        <v>1.520932237577576</v>
      </c>
      <c r="E62" s="259">
        <v>1.5605245847382301</v>
      </c>
      <c r="F62" s="259">
        <v>1.5611053428262329</v>
      </c>
      <c r="G62" s="259">
        <v>1.5608281784515801</v>
      </c>
      <c r="H62" s="259">
        <v>1.5745001656054891</v>
      </c>
      <c r="I62" s="259">
        <v>1.4762351366574229</v>
      </c>
      <c r="J62" s="259">
        <v>1.3366849024877681</v>
      </c>
      <c r="K62" s="259">
        <v>1.693715039433576</v>
      </c>
      <c r="L62" s="259">
        <v>1.2871619253252</v>
      </c>
      <c r="M62" s="259">
        <v>1.2704583729163861</v>
      </c>
      <c r="N62" s="259">
        <v>1.7037336084660359</v>
      </c>
      <c r="O62" s="259">
        <v>1.445491263217584</v>
      </c>
      <c r="P62" s="259">
        <v>1.571889109049067</v>
      </c>
      <c r="Q62" s="259">
        <v>1.2471107553755869</v>
      </c>
      <c r="R62" s="259">
        <v>0.69936249668921457</v>
      </c>
      <c r="S62" s="259">
        <v>0.77017327586973083</v>
      </c>
      <c r="T62" s="259">
        <v>0.95141185555754448</v>
      </c>
      <c r="U62" s="259">
        <v>1.0214457299519999</v>
      </c>
      <c r="V62" s="259">
        <v>0.94521600792666982</v>
      </c>
      <c r="W62" s="259">
        <v>1.058219185306988</v>
      </c>
      <c r="X62" s="259">
        <v>0.89384503230195844</v>
      </c>
      <c r="Y62" s="259">
        <v>1.448482378689445</v>
      </c>
      <c r="DA62" s="67" t="s">
        <v>1178</v>
      </c>
    </row>
    <row r="63" spans="1:105" ht="12" customHeight="1" x14ac:dyDescent="0.25">
      <c r="A63" s="173" t="s">
        <v>92</v>
      </c>
      <c r="B63" s="224">
        <v>3.0332847616400431</v>
      </c>
      <c r="C63" s="224">
        <v>3.3710414024673558</v>
      </c>
      <c r="D63" s="224">
        <v>3.210686965061166</v>
      </c>
      <c r="E63" s="224">
        <v>3.3028853309640098</v>
      </c>
      <c r="F63" s="224">
        <v>3.2954923641322851</v>
      </c>
      <c r="G63" s="224">
        <v>3.3009920490634919</v>
      </c>
      <c r="H63" s="224">
        <v>3.3237688263138989</v>
      </c>
      <c r="I63" s="224">
        <v>3.1163314140677012</v>
      </c>
      <c r="J63" s="224">
        <v>2.821740960430287</v>
      </c>
      <c r="K63" s="224">
        <v>3.629130110253469</v>
      </c>
      <c r="L63" s="224">
        <v>2.7928165696281821</v>
      </c>
      <c r="M63" s="224">
        <v>2.7505993568650409</v>
      </c>
      <c r="N63" s="224">
        <v>3.7153146615585619</v>
      </c>
      <c r="O63" s="224">
        <v>3.1466545852637462</v>
      </c>
      <c r="P63" s="224">
        <v>3.416428714307219</v>
      </c>
      <c r="Q63" s="224">
        <v>2.706709032336998</v>
      </c>
      <c r="R63" s="224">
        <v>1.5159577870069409</v>
      </c>
      <c r="S63" s="224">
        <v>1.667543651797585</v>
      </c>
      <c r="T63" s="224">
        <v>2.059602539967829</v>
      </c>
      <c r="U63" s="224">
        <v>2.211210852124168</v>
      </c>
      <c r="V63" s="224">
        <v>2.072676883960308</v>
      </c>
      <c r="W63" s="224">
        <v>2.3409188298394432</v>
      </c>
      <c r="X63" s="224">
        <v>1.9773017689781249</v>
      </c>
      <c r="Y63" s="224">
        <v>3.2379637229139751</v>
      </c>
      <c r="DA63" s="177" t="s">
        <v>1179</v>
      </c>
    </row>
    <row r="64" spans="1:105" ht="12" customHeight="1" x14ac:dyDescent="0.25">
      <c r="A64" s="173" t="s">
        <v>93</v>
      </c>
      <c r="B64" s="224">
        <v>18.05749633959315</v>
      </c>
      <c r="C64" s="224">
        <v>20.06820083478036</v>
      </c>
      <c r="D64" s="224">
        <v>19.11359225232264</v>
      </c>
      <c r="E64" s="224">
        <v>19.580118890244151</v>
      </c>
      <c r="F64" s="224">
        <v>19.57663719294554</v>
      </c>
      <c r="G64" s="224">
        <v>19.546605336406859</v>
      </c>
      <c r="H64" s="224">
        <v>19.71427029599624</v>
      </c>
      <c r="I64" s="224">
        <v>18.51156916004588</v>
      </c>
      <c r="J64" s="224">
        <v>16.784199723795421</v>
      </c>
      <c r="K64" s="224">
        <v>21.235757431317982</v>
      </c>
      <c r="L64" s="224">
        <v>16.1117081122865</v>
      </c>
      <c r="M64" s="224">
        <v>15.86815777792115</v>
      </c>
      <c r="N64" s="224">
        <v>21.23838103035947</v>
      </c>
      <c r="O64" s="224">
        <v>17.98766864735066</v>
      </c>
      <c r="P64" s="224">
        <v>19.52981682770293</v>
      </c>
      <c r="Q64" s="224">
        <v>15.472745380595439</v>
      </c>
      <c r="R64" s="224">
        <v>8.6658848682516734</v>
      </c>
      <c r="S64" s="224">
        <v>9.532416682784369</v>
      </c>
      <c r="T64" s="224">
        <v>11.773598604588461</v>
      </c>
      <c r="U64" s="224">
        <v>12.64025873818674</v>
      </c>
      <c r="V64" s="224">
        <v>11.69692579186809</v>
      </c>
      <c r="W64" s="224">
        <v>13.0953254899035</v>
      </c>
      <c r="X64" s="224">
        <v>11.06121661565963</v>
      </c>
      <c r="Y64" s="224">
        <v>17.924782009905851</v>
      </c>
      <c r="DA64" s="177" t="s">
        <v>1180</v>
      </c>
    </row>
    <row r="65" spans="1:105" ht="12" customHeight="1" x14ac:dyDescent="0.25">
      <c r="A65" s="173" t="s">
        <v>94</v>
      </c>
      <c r="B65" s="224">
        <v>21.37048280075199</v>
      </c>
      <c r="C65" s="224">
        <v>23.750088756289511</v>
      </c>
      <c r="D65" s="224">
        <v>22.620339320974239</v>
      </c>
      <c r="E65" s="224">
        <v>23.26990695066122</v>
      </c>
      <c r="F65" s="224">
        <v>23.217821082389989</v>
      </c>
      <c r="G65" s="224">
        <v>23.2565681607119</v>
      </c>
      <c r="H65" s="224">
        <v>23.417038002726731</v>
      </c>
      <c r="I65" s="224">
        <v>21.955573617087239</v>
      </c>
      <c r="J65" s="224">
        <v>19.88008756238521</v>
      </c>
      <c r="K65" s="224">
        <v>25.548969260310589</v>
      </c>
      <c r="L65" s="224">
        <v>19.660504823409308</v>
      </c>
      <c r="M65" s="224">
        <v>19.378871707337371</v>
      </c>
      <c r="N65" s="224">
        <v>26.175606417938091</v>
      </c>
      <c r="O65" s="224">
        <v>22.1692102715499</v>
      </c>
      <c r="P65" s="224">
        <v>24.069857206423979</v>
      </c>
      <c r="Q65" s="224">
        <v>19.06965002221644</v>
      </c>
      <c r="R65" s="224">
        <v>10.68041821315237</v>
      </c>
      <c r="S65" s="224">
        <v>11.748390187730211</v>
      </c>
      <c r="T65" s="224">
        <v>14.51057322853184</v>
      </c>
      <c r="U65" s="224">
        <v>15.578703352139581</v>
      </c>
      <c r="V65" s="224">
        <v>14.591987250979489</v>
      </c>
      <c r="W65" s="224">
        <v>16.492538459854909</v>
      </c>
      <c r="X65" s="224">
        <v>13.930737390773849</v>
      </c>
      <c r="Y65" s="224">
        <v>22.796117464063819</v>
      </c>
      <c r="DA65" s="177" t="s">
        <v>1181</v>
      </c>
    </row>
    <row r="66" spans="1:105" ht="12" customHeight="1" x14ac:dyDescent="0.25">
      <c r="A66" s="56" t="s">
        <v>95</v>
      </c>
      <c r="B66" s="260">
        <v>7.4576967065310056</v>
      </c>
      <c r="C66" s="260">
        <v>7.8707010744815307</v>
      </c>
      <c r="D66" s="260">
        <v>7.4441724524705641</v>
      </c>
      <c r="E66" s="260">
        <v>7.9869478759155292</v>
      </c>
      <c r="F66" s="260">
        <v>7.6215734565569182</v>
      </c>
      <c r="G66" s="260">
        <v>7.8415926483685796</v>
      </c>
      <c r="H66" s="260">
        <v>7.5082802787299983</v>
      </c>
      <c r="I66" s="260">
        <v>6.9135885420819498</v>
      </c>
      <c r="J66" s="260">
        <v>6.3035326378885026</v>
      </c>
      <c r="K66" s="260">
        <v>8.4814270823126598</v>
      </c>
      <c r="L66" s="260">
        <v>6.414767158492265</v>
      </c>
      <c r="M66" s="260">
        <v>6.2975874890011418</v>
      </c>
      <c r="N66" s="260">
        <v>8.5060555725209905</v>
      </c>
      <c r="O66" s="260">
        <v>7.1240595769241066</v>
      </c>
      <c r="P66" s="260">
        <v>7.6231795373997198</v>
      </c>
      <c r="Q66" s="260">
        <v>5.9300865198657604</v>
      </c>
      <c r="R66" s="260">
        <v>3.6092489277988622</v>
      </c>
      <c r="S66" s="260">
        <v>4.0614812819107202</v>
      </c>
      <c r="T66" s="260">
        <v>4.9081820479767151</v>
      </c>
      <c r="U66" s="260">
        <v>5.1593720079472227</v>
      </c>
      <c r="V66" s="260">
        <v>5.0104251251761891</v>
      </c>
      <c r="W66" s="260">
        <v>5.294387592529425</v>
      </c>
      <c r="X66" s="260">
        <v>4.4212019351917702</v>
      </c>
      <c r="Y66" s="260">
        <v>7.6616033159531396</v>
      </c>
      <c r="DA66" s="68" t="s">
        <v>1182</v>
      </c>
    </row>
    <row r="67" spans="1:105" ht="12" customHeight="1" x14ac:dyDescent="0.25">
      <c r="A67" s="37" t="s">
        <v>159</v>
      </c>
      <c r="B67" s="226">
        <v>4.0971894263695158E-2</v>
      </c>
      <c r="C67" s="226">
        <v>9.4678202582281309E-2</v>
      </c>
      <c r="D67" s="226">
        <v>5.1276427194943977E-2</v>
      </c>
      <c r="E67" s="226">
        <v>4.3697041480301478E-2</v>
      </c>
      <c r="F67" s="226">
        <v>2.65052132791425E-2</v>
      </c>
      <c r="G67" s="226">
        <v>2.0167607935503179E-2</v>
      </c>
      <c r="H67" s="226">
        <v>1.442765853575945E-2</v>
      </c>
      <c r="I67" s="226">
        <v>1.231453797326626E-2</v>
      </c>
      <c r="J67" s="226">
        <v>1.2786127038690431E-2</v>
      </c>
      <c r="K67" s="226">
        <v>1.742901017706628E-2</v>
      </c>
      <c r="L67" s="226">
        <v>1.090389662536438E-2</v>
      </c>
      <c r="M67" s="226">
        <v>9.4309946970704411E-3</v>
      </c>
      <c r="N67" s="226">
        <v>3.1743084507798718E-2</v>
      </c>
      <c r="O67" s="226">
        <v>4.1168749759866886E-3</v>
      </c>
      <c r="P67" s="226">
        <v>3.7656623586388438E-3</v>
      </c>
      <c r="Q67" s="226">
        <v>2.8828029621025932E-3</v>
      </c>
      <c r="R67" s="226">
        <v>1.6342905092913431E-3</v>
      </c>
      <c r="S67" s="226">
        <v>1.8952796341145889E-3</v>
      </c>
      <c r="T67" s="226">
        <v>1.672304003690921E-2</v>
      </c>
      <c r="U67" s="226">
        <v>2.9354589559487641E-2</v>
      </c>
      <c r="V67" s="226">
        <v>3.1225796233778021E-2</v>
      </c>
      <c r="W67" s="226">
        <v>1.011325792998301E-2</v>
      </c>
      <c r="X67" s="226">
        <v>2.9188459544153611E-2</v>
      </c>
      <c r="Y67" s="226">
        <v>6.9235567773888937E-2</v>
      </c>
      <c r="DA67" s="69" t="s">
        <v>1183</v>
      </c>
    </row>
    <row r="68" spans="1:105" ht="12" customHeight="1" x14ac:dyDescent="0.25">
      <c r="A68" s="37" t="s">
        <v>35</v>
      </c>
      <c r="B68" s="226">
        <v>4.9422242254787907</v>
      </c>
      <c r="C68" s="226">
        <v>4.7038119427372251</v>
      </c>
      <c r="D68" s="226">
        <v>4.3253653808395089</v>
      </c>
      <c r="E68" s="226">
        <v>4.9426691644578478</v>
      </c>
      <c r="F68" s="226">
        <v>4.1997606715466258</v>
      </c>
      <c r="G68" s="226">
        <v>4.771884841913252</v>
      </c>
      <c r="H68" s="226">
        <v>4.0143513981271868</v>
      </c>
      <c r="I68" s="226">
        <v>3.4778975066251769</v>
      </c>
      <c r="J68" s="226">
        <v>3.395821934441086</v>
      </c>
      <c r="K68" s="226">
        <v>4.8576455026070384</v>
      </c>
      <c r="L68" s="226">
        <v>3.5571603204860738</v>
      </c>
      <c r="M68" s="226">
        <v>3.438753709242603</v>
      </c>
      <c r="N68" s="226">
        <v>4.5954527127680604</v>
      </c>
      <c r="O68" s="226">
        <v>3.7377699585663828</v>
      </c>
      <c r="P68" s="226">
        <v>3.7526220283700629</v>
      </c>
      <c r="Q68" s="226">
        <v>2.843433118021002</v>
      </c>
      <c r="R68" s="226">
        <v>2.0483061679254848</v>
      </c>
      <c r="S68" s="226">
        <v>2.3968429169515169</v>
      </c>
      <c r="T68" s="226">
        <v>2.668535791698742</v>
      </c>
      <c r="U68" s="226">
        <v>2.7513032259817312</v>
      </c>
      <c r="V68" s="226">
        <v>2.7982055904392809</v>
      </c>
      <c r="W68" s="226">
        <v>2.7525334501837149</v>
      </c>
      <c r="X68" s="226">
        <v>2.025358428021943</v>
      </c>
      <c r="Y68" s="226">
        <v>3.6340583414304048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0.13306714670336869</v>
      </c>
      <c r="H70" s="226">
        <v>0.1234717313754654</v>
      </c>
      <c r="I70" s="226">
        <v>0.1212284061736765</v>
      </c>
      <c r="J70" s="226">
        <v>5.3019934253662228E-2</v>
      </c>
      <c r="K70" s="226">
        <v>0.11480192932124871</v>
      </c>
      <c r="L70" s="226">
        <v>8.4276882398144334E-2</v>
      </c>
      <c r="M70" s="226">
        <v>0.12028148294610209</v>
      </c>
      <c r="N70" s="226">
        <v>0.18043204086902609</v>
      </c>
      <c r="O70" s="226">
        <v>0.16666190475454129</v>
      </c>
      <c r="P70" s="226">
        <v>0.24915511608220051</v>
      </c>
      <c r="Q70" s="226">
        <v>0.1391579840736567</v>
      </c>
      <c r="R70" s="226">
        <v>0.1076978570440815</v>
      </c>
      <c r="S70" s="226">
        <v>0.1476810464263133</v>
      </c>
      <c r="T70" s="226">
        <v>0.23224368173425219</v>
      </c>
      <c r="U70" s="226">
        <v>0.2184359723773478</v>
      </c>
      <c r="V70" s="226">
        <v>0.23384117687084849</v>
      </c>
      <c r="W70" s="226">
        <v>0.25645187595752911</v>
      </c>
      <c r="X70" s="226">
        <v>0.25013873614363352</v>
      </c>
      <c r="Y70" s="226">
        <v>0.50530014723290806</v>
      </c>
      <c r="DA70" s="69" t="s">
        <v>1186</v>
      </c>
    </row>
    <row r="71" spans="1:105" ht="12" customHeight="1" x14ac:dyDescent="0.25">
      <c r="A71" s="37" t="s">
        <v>40</v>
      </c>
      <c r="B71" s="226">
        <v>2.4745005867885199</v>
      </c>
      <c r="C71" s="226">
        <v>3.072210929162023</v>
      </c>
      <c r="D71" s="226">
        <v>3.0675306444361108</v>
      </c>
      <c r="E71" s="226">
        <v>3.0005816699773802</v>
      </c>
      <c r="F71" s="226">
        <v>3.3953075717311498</v>
      </c>
      <c r="G71" s="226">
        <v>2.916473051816455</v>
      </c>
      <c r="H71" s="226">
        <v>3.356029490691586</v>
      </c>
      <c r="I71" s="226">
        <v>3.3021480913098298</v>
      </c>
      <c r="J71" s="226">
        <v>2.8419046421550642</v>
      </c>
      <c r="K71" s="226">
        <v>3.4915506402073082</v>
      </c>
      <c r="L71" s="226">
        <v>2.7624260589826819</v>
      </c>
      <c r="M71" s="226">
        <v>2.7291213021153649</v>
      </c>
      <c r="N71" s="226">
        <v>3.6984277343761058</v>
      </c>
      <c r="O71" s="226">
        <v>3.2155108386271962</v>
      </c>
      <c r="P71" s="226">
        <v>3.617636730588818</v>
      </c>
      <c r="Q71" s="226">
        <v>2.9446126148089991</v>
      </c>
      <c r="R71" s="226">
        <v>1.4516106123200041</v>
      </c>
      <c r="S71" s="226">
        <v>1.515062038898775</v>
      </c>
      <c r="T71" s="226">
        <v>1.990679534506812</v>
      </c>
      <c r="U71" s="226">
        <v>2.160278220028657</v>
      </c>
      <c r="V71" s="226">
        <v>1.9471525616322809</v>
      </c>
      <c r="W71" s="226">
        <v>2.275289008458198</v>
      </c>
      <c r="X71" s="226">
        <v>2.11651631148204</v>
      </c>
      <c r="Y71" s="226">
        <v>3.4530092595159378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103.67986254477746</v>
      </c>
      <c r="C72" s="261">
        <f t="shared" si="2"/>
        <v>104.39866332044228</v>
      </c>
      <c r="D72" s="261">
        <f t="shared" si="2"/>
        <v>99.859409201798854</v>
      </c>
      <c r="E72" s="261">
        <f t="shared" si="2"/>
        <v>114.18032938566233</v>
      </c>
      <c r="F72" s="261">
        <f t="shared" si="2"/>
        <v>105.40598971839687</v>
      </c>
      <c r="G72" s="261">
        <f t="shared" si="2"/>
        <v>105.0766700999532</v>
      </c>
      <c r="H72" s="261">
        <f t="shared" si="2"/>
        <v>97.987725150727584</v>
      </c>
      <c r="I72" s="261">
        <f t="shared" si="2"/>
        <v>87.68280905814845</v>
      </c>
      <c r="J72" s="261">
        <f t="shared" si="2"/>
        <v>81.470782258788361</v>
      </c>
      <c r="K72" s="261">
        <f t="shared" si="2"/>
        <v>111.01086571233482</v>
      </c>
      <c r="L72" s="261">
        <f t="shared" si="2"/>
        <v>86.512416358446814</v>
      </c>
      <c r="M72" s="261">
        <f t="shared" si="2"/>
        <v>83.858597762320827</v>
      </c>
      <c r="N72" s="261">
        <f t="shared" si="2"/>
        <v>114.03833189090639</v>
      </c>
      <c r="O72" s="261">
        <f t="shared" si="2"/>
        <v>93.225755144283113</v>
      </c>
      <c r="P72" s="261">
        <f t="shared" si="2"/>
        <v>95.947524286120668</v>
      </c>
      <c r="Q72" s="261">
        <f t="shared" si="2"/>
        <v>72.91277258589254</v>
      </c>
      <c r="R72" s="261">
        <f t="shared" si="2"/>
        <v>48.104604634089128</v>
      </c>
      <c r="S72" s="261">
        <f t="shared" si="2"/>
        <v>54.517831656517174</v>
      </c>
      <c r="T72" s="261">
        <f t="shared" si="2"/>
        <v>64.261625944487733</v>
      </c>
      <c r="U72" s="261">
        <f t="shared" si="2"/>
        <v>66.671543238029926</v>
      </c>
      <c r="V72" s="261">
        <f t="shared" si="2"/>
        <v>65.185426200982889</v>
      </c>
      <c r="W72" s="261">
        <f t="shared" si="2"/>
        <v>65.138829357335709</v>
      </c>
      <c r="X72" s="261">
        <f t="shared" si="2"/>
        <v>53.857105470875489</v>
      </c>
      <c r="Y72" s="261">
        <f t="shared" si="2"/>
        <v>92.322401365299157</v>
      </c>
      <c r="DA72" s="70"/>
    </row>
    <row r="73" spans="1:105" ht="12" customHeight="1" x14ac:dyDescent="0.25">
      <c r="A73" s="60" t="s">
        <v>1052</v>
      </c>
      <c r="B73" s="262">
        <v>103.60010204648989</v>
      </c>
      <c r="C73" s="262">
        <v>104.31002148060939</v>
      </c>
      <c r="D73" s="262">
        <v>99.77498389646081</v>
      </c>
      <c r="E73" s="262">
        <v>114.0934797159195</v>
      </c>
      <c r="F73" s="262">
        <v>105.3193344473883</v>
      </c>
      <c r="G73" s="262">
        <v>104.9898702142299</v>
      </c>
      <c r="H73" s="262">
        <v>97.900326347577902</v>
      </c>
      <c r="I73" s="262">
        <v>87.600864840593061</v>
      </c>
      <c r="J73" s="262">
        <v>81.396584323965811</v>
      </c>
      <c r="K73" s="262">
        <v>110.9155121282582</v>
      </c>
      <c r="L73" s="262">
        <v>86.4390410934611</v>
      </c>
      <c r="M73" s="262">
        <v>83.786270502425054</v>
      </c>
      <c r="N73" s="262">
        <v>113.9406373544591</v>
      </c>
      <c r="O73" s="262">
        <v>93.143013576187201</v>
      </c>
      <c r="P73" s="262">
        <v>95.857688982800909</v>
      </c>
      <c r="Q73" s="262">
        <v>72.84159942606631</v>
      </c>
      <c r="R73" s="262">
        <v>48.064742386401832</v>
      </c>
      <c r="S73" s="262">
        <v>54.473983444748313</v>
      </c>
      <c r="T73" s="262">
        <v>64.207468508647992</v>
      </c>
      <c r="U73" s="262">
        <v>66.613399247853096</v>
      </c>
      <c r="V73" s="262">
        <v>65.13096610047954</v>
      </c>
      <c r="W73" s="262">
        <v>65.077274684104893</v>
      </c>
      <c r="X73" s="262">
        <v>53.805112141283402</v>
      </c>
      <c r="Y73" s="262">
        <v>92.237321838681908</v>
      </c>
      <c r="DA73" s="72" t="s">
        <v>1188</v>
      </c>
    </row>
    <row r="74" spans="1:105" ht="12" customHeight="1" x14ac:dyDescent="0.25">
      <c r="A74" s="64" t="s">
        <v>28</v>
      </c>
      <c r="B74" s="229">
        <v>6.9119921114731362</v>
      </c>
      <c r="C74" s="229">
        <v>8.8054432812614341</v>
      </c>
      <c r="D74" s="229">
        <v>7.6214424350895653</v>
      </c>
      <c r="E74" s="229">
        <v>7.5715742553275573</v>
      </c>
      <c r="F74" s="229">
        <v>6.1527115908196439</v>
      </c>
      <c r="G74" s="229">
        <v>4.1649961127462127</v>
      </c>
      <c r="H74" s="229">
        <v>2.658518914532622</v>
      </c>
      <c r="I74" s="229">
        <v>1.7777900060597169</v>
      </c>
      <c r="J74" s="229">
        <v>1.3558827678097329</v>
      </c>
      <c r="K74" s="229">
        <v>1.742784993226185</v>
      </c>
      <c r="L74" s="229">
        <v>1.2190126811792941</v>
      </c>
      <c r="M74" s="229">
        <v>1.155119843155483</v>
      </c>
      <c r="N74" s="229">
        <v>1.4942480797139079</v>
      </c>
      <c r="O74" s="229">
        <v>1.6835033763992231</v>
      </c>
      <c r="P74" s="229">
        <v>2.2694768480083449</v>
      </c>
      <c r="Q74" s="229">
        <v>1.8088984797809331</v>
      </c>
      <c r="R74" s="229">
        <v>0.99299616948083358</v>
      </c>
      <c r="S74" s="229">
        <v>1.5956795349777779</v>
      </c>
      <c r="T74" s="229">
        <v>1.679580430707772</v>
      </c>
      <c r="U74" s="229">
        <v>0.24450469886076709</v>
      </c>
      <c r="V74" s="229">
        <v>0.62632914735833767</v>
      </c>
      <c r="W74" s="229">
        <v>0.6035510194528948</v>
      </c>
      <c r="X74" s="229">
        <v>0.62241912550870271</v>
      </c>
      <c r="Y74" s="229">
        <v>0.35351414620602473</v>
      </c>
      <c r="DA74" s="73" t="s">
        <v>1189</v>
      </c>
    </row>
    <row r="75" spans="1:105" ht="12" customHeight="1" x14ac:dyDescent="0.25">
      <c r="A75" s="64" t="s">
        <v>30</v>
      </c>
      <c r="B75" s="229">
        <v>0.51743815262120629</v>
      </c>
      <c r="C75" s="229">
        <v>0.18816375803305671</v>
      </c>
      <c r="D75" s="229">
        <v>0.48067984889983928</v>
      </c>
      <c r="E75" s="229">
        <v>0.50429120288041462</v>
      </c>
      <c r="F75" s="229">
        <v>0.54958185571752793</v>
      </c>
      <c r="G75" s="229">
        <v>0.37160067284559301</v>
      </c>
      <c r="H75" s="229">
        <v>0.36806424032156843</v>
      </c>
      <c r="I75" s="229">
        <v>0.41741652256055872</v>
      </c>
      <c r="J75" s="229">
        <v>0.38336716866635739</v>
      </c>
      <c r="K75" s="229">
        <v>0.50740429594639036</v>
      </c>
      <c r="L75" s="229">
        <v>0.62633307025916074</v>
      </c>
      <c r="M75" s="229">
        <v>0.37038928065969812</v>
      </c>
      <c r="N75" s="229">
        <v>0.56953256824764509</v>
      </c>
      <c r="O75" s="229">
        <v>0.13813288232842169</v>
      </c>
      <c r="P75" s="229">
        <v>0.19408013558170531</v>
      </c>
      <c r="Q75" s="229">
        <v>1.540590698558E-2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0.15304583132416069</v>
      </c>
      <c r="H76" s="229">
        <v>0.2103876752844264</v>
      </c>
      <c r="I76" s="229">
        <v>0.1594863001866681</v>
      </c>
      <c r="J76" s="229">
        <v>0.13158140413835939</v>
      </c>
      <c r="K76" s="229">
        <v>7.8071608830109898E-2</v>
      </c>
      <c r="L76" s="229">
        <v>4.6351301106153923E-2</v>
      </c>
      <c r="M76" s="229">
        <v>4.4155505621668027E-2</v>
      </c>
      <c r="N76" s="229">
        <v>6.230385707702929E-2</v>
      </c>
      <c r="O76" s="229">
        <v>2.790620540295221E-2</v>
      </c>
      <c r="P76" s="229">
        <v>2.9643866343315381E-2</v>
      </c>
      <c r="Q76" s="229">
        <v>2.4980461702887341E-2</v>
      </c>
      <c r="R76" s="229">
        <v>1.265717807024354E-2</v>
      </c>
      <c r="S76" s="229">
        <v>1.6053628402163019E-2</v>
      </c>
      <c r="T76" s="229">
        <v>1.9059033503282179E-2</v>
      </c>
      <c r="U76" s="229">
        <v>1.8116381106457968E-2</v>
      </c>
      <c r="V76" s="229">
        <v>1.45755181231254E-2</v>
      </c>
      <c r="W76" s="229">
        <v>1.47817724975535E-2</v>
      </c>
      <c r="X76" s="229">
        <v>1.4556593170362619E-2</v>
      </c>
      <c r="Y76" s="229">
        <v>3.7314156115063522E-2</v>
      </c>
      <c r="DA76" s="73" t="s">
        <v>1191</v>
      </c>
    </row>
    <row r="77" spans="1:105" ht="12" customHeight="1" x14ac:dyDescent="0.25">
      <c r="A77" s="64" t="s">
        <v>159</v>
      </c>
      <c r="B77" s="229">
        <v>0.48163180473203709</v>
      </c>
      <c r="C77" s="229">
        <v>1.2240351360184929</v>
      </c>
      <c r="D77" s="229">
        <v>0.62833427918661289</v>
      </c>
      <c r="E77" s="229">
        <v>0.44871710877356219</v>
      </c>
      <c r="F77" s="229">
        <v>0.27948730192892179</v>
      </c>
      <c r="G77" s="229">
        <v>0.25574701920295428</v>
      </c>
      <c r="H77" s="229">
        <v>0.1941080434425688</v>
      </c>
      <c r="I77" s="229">
        <v>0.17477171350141199</v>
      </c>
      <c r="J77" s="229">
        <v>0.17728331750040899</v>
      </c>
      <c r="K77" s="229">
        <v>0.23010559895025601</v>
      </c>
      <c r="L77" s="229">
        <v>0.13368794614115739</v>
      </c>
      <c r="M77" s="229">
        <v>0.1198032067965495</v>
      </c>
      <c r="N77" s="229">
        <v>0.39916932243935338</v>
      </c>
      <c r="O77" s="229">
        <v>5.4820035211722962E-2</v>
      </c>
      <c r="P77" s="229">
        <v>5.4233963013117739E-2</v>
      </c>
      <c r="Q77" s="229">
        <v>4.367834769903485E-2</v>
      </c>
      <c r="R77" s="229">
        <v>2.308247398156461E-2</v>
      </c>
      <c r="S77" s="229">
        <v>2.613809590577303E-2</v>
      </c>
      <c r="T77" s="229">
        <v>0.23952985439257879</v>
      </c>
      <c r="U77" s="229">
        <v>0.44950295725168271</v>
      </c>
      <c r="V77" s="229">
        <v>0.4552803139074808</v>
      </c>
      <c r="W77" s="229">
        <v>0.15741970149107751</v>
      </c>
      <c r="X77" s="229">
        <v>0.43894778433309201</v>
      </c>
      <c r="Y77" s="229">
        <v>0.97957782643405311</v>
      </c>
      <c r="DA77" s="73" t="s">
        <v>1192</v>
      </c>
    </row>
    <row r="78" spans="1:105" ht="12" customHeight="1" x14ac:dyDescent="0.25">
      <c r="A78" s="64" t="s">
        <v>32</v>
      </c>
      <c r="B78" s="229">
        <v>1.628006514255302</v>
      </c>
      <c r="C78" s="229">
        <v>1.619211912430107</v>
      </c>
      <c r="D78" s="229">
        <v>1.29951819827909</v>
      </c>
      <c r="E78" s="229">
        <v>1.519126631718029</v>
      </c>
      <c r="F78" s="229">
        <v>1.9261828080278001</v>
      </c>
      <c r="G78" s="229">
        <v>1.772377596146226</v>
      </c>
      <c r="H78" s="229">
        <v>1.466377665391484</v>
      </c>
      <c r="I78" s="229">
        <v>1.6142424911858531</v>
      </c>
      <c r="J78" s="229">
        <v>1.506745479792468</v>
      </c>
      <c r="K78" s="229">
        <v>3.671716055188496</v>
      </c>
      <c r="L78" s="229">
        <v>2.8466517045094242</v>
      </c>
      <c r="M78" s="229">
        <v>2.4770056214724661</v>
      </c>
      <c r="N78" s="229">
        <v>1.9613806763113111</v>
      </c>
      <c r="O78" s="229">
        <v>2.2302749944798812</v>
      </c>
      <c r="P78" s="229">
        <v>1.455138476989877</v>
      </c>
      <c r="Q78" s="229">
        <v>1.2931066593555169</v>
      </c>
      <c r="R78" s="229">
        <v>0.82810705023220221</v>
      </c>
      <c r="S78" s="229">
        <v>0.86212652880192797</v>
      </c>
      <c r="T78" s="229">
        <v>0.5248646073431249</v>
      </c>
      <c r="U78" s="229">
        <v>0.36238367718555259</v>
      </c>
      <c r="V78" s="229">
        <v>0.75919448707231918</v>
      </c>
      <c r="W78" s="229">
        <v>0.48114509586615217</v>
      </c>
      <c r="X78" s="229">
        <v>0.3296196789918287</v>
      </c>
      <c r="Y78" s="229">
        <v>0.29565351345338742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0.95010807697323052</v>
      </c>
      <c r="H79" s="229">
        <v>1.3302746646351939</v>
      </c>
      <c r="I79" s="229">
        <v>1.105318179202067</v>
      </c>
      <c r="J79" s="229">
        <v>1.714219921152049</v>
      </c>
      <c r="K79" s="229">
        <v>2.2076046666211542</v>
      </c>
      <c r="L79" s="229">
        <v>2.0850732198463229</v>
      </c>
      <c r="M79" s="229">
        <v>1.998438388770696</v>
      </c>
      <c r="N79" s="229">
        <v>2.8044307928088168</v>
      </c>
      <c r="O79" s="229">
        <v>1.057687864508605</v>
      </c>
      <c r="P79" s="229">
        <v>0.7281085340683956</v>
      </c>
      <c r="Q79" s="229">
        <v>0.47613982018528461</v>
      </c>
      <c r="R79" s="229">
        <v>0.31279939972271242</v>
      </c>
      <c r="S79" s="229">
        <v>0.3049310896926784</v>
      </c>
      <c r="T79" s="229">
        <v>0.28354536550596571</v>
      </c>
      <c r="U79" s="229">
        <v>0.3737225910999411</v>
      </c>
      <c r="V79" s="229">
        <v>0.28152790003096251</v>
      </c>
      <c r="W79" s="229">
        <v>0.2527451031724875</v>
      </c>
      <c r="X79" s="229">
        <v>0.2597591405330929</v>
      </c>
      <c r="Y79" s="229">
        <v>0.42325069121405989</v>
      </c>
      <c r="DA79" s="73" t="s">
        <v>1194</v>
      </c>
    </row>
    <row r="80" spans="1:105" ht="12" customHeight="1" x14ac:dyDescent="0.25">
      <c r="A80" s="64" t="s">
        <v>35</v>
      </c>
      <c r="B80" s="229">
        <v>55.513658227093273</v>
      </c>
      <c r="C80" s="229">
        <v>58.108828213599679</v>
      </c>
      <c r="D80" s="229">
        <v>50.645875593613709</v>
      </c>
      <c r="E80" s="229">
        <v>48.498736487415457</v>
      </c>
      <c r="F80" s="229">
        <v>42.315902489249162</v>
      </c>
      <c r="G80" s="229">
        <v>57.822176168647957</v>
      </c>
      <c r="H80" s="229">
        <v>51.607325204461063</v>
      </c>
      <c r="I80" s="229">
        <v>47.164809924094449</v>
      </c>
      <c r="J80" s="229">
        <v>44.990627615914043</v>
      </c>
      <c r="K80" s="229">
        <v>61.11633661333029</v>
      </c>
      <c r="L80" s="229">
        <v>41.673718359491389</v>
      </c>
      <c r="M80" s="229">
        <v>41.740755137048197</v>
      </c>
      <c r="N80" s="229">
        <v>55.218501982558358</v>
      </c>
      <c r="O80" s="229">
        <v>47.55897526726821</v>
      </c>
      <c r="P80" s="229">
        <v>51.643191620909953</v>
      </c>
      <c r="Q80" s="229">
        <v>41.166367463290158</v>
      </c>
      <c r="R80" s="229">
        <v>27.64370541203931</v>
      </c>
      <c r="S80" s="229">
        <v>31.585554901864729</v>
      </c>
      <c r="T80" s="229">
        <v>36.522940900611111</v>
      </c>
      <c r="U80" s="229">
        <v>40.257174090117559</v>
      </c>
      <c r="V80" s="229">
        <v>38.883412855473843</v>
      </c>
      <c r="W80" s="229">
        <v>40.940099487583637</v>
      </c>
      <c r="X80" s="229">
        <v>29.103945264371969</v>
      </c>
      <c r="Y80" s="229">
        <v>49.005230827112157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26.136068950755551</v>
      </c>
      <c r="C82" s="229">
        <v>21.838918479653969</v>
      </c>
      <c r="D82" s="229">
        <v>26.21262054356577</v>
      </c>
      <c r="E82" s="229">
        <v>40.632616621399613</v>
      </c>
      <c r="F82" s="229">
        <v>43.194113048790797</v>
      </c>
      <c r="G82" s="229">
        <v>28.193732455356269</v>
      </c>
      <c r="H82" s="229">
        <v>25.04904963689614</v>
      </c>
      <c r="I82" s="229">
        <v>23.32601687842741</v>
      </c>
      <c r="J82" s="229">
        <v>21.15407495129557</v>
      </c>
      <c r="K82" s="229">
        <v>24.13599934787019</v>
      </c>
      <c r="L82" s="229">
        <v>23.408017885482959</v>
      </c>
      <c r="M82" s="229">
        <v>21.29090619786653</v>
      </c>
      <c r="N82" s="229">
        <v>30.38617594951408</v>
      </c>
      <c r="O82" s="229">
        <v>20.954544438968089</v>
      </c>
      <c r="P82" s="229">
        <v>20.350582087599658</v>
      </c>
      <c r="Q82" s="229">
        <v>15.361312368262009</v>
      </c>
      <c r="R82" s="229">
        <v>10.571455047503409</v>
      </c>
      <c r="S82" s="229">
        <v>11.502455463682439</v>
      </c>
      <c r="T82" s="229">
        <v>14.647418284809749</v>
      </c>
      <c r="U82" s="229">
        <v>14.320261378946681</v>
      </c>
      <c r="V82" s="229">
        <v>14.75788022246573</v>
      </c>
      <c r="W82" s="229">
        <v>13.91187340342328</v>
      </c>
      <c r="X82" s="229">
        <v>14.19013271270668</v>
      </c>
      <c r="Y82" s="229">
        <v>23.530368807642031</v>
      </c>
      <c r="DA82" s="73" t="s">
        <v>1197</v>
      </c>
    </row>
    <row r="83" spans="1:105" ht="12" customHeight="1" x14ac:dyDescent="0.25">
      <c r="A83" s="64" t="s">
        <v>39</v>
      </c>
      <c r="B83" s="229">
        <v>12.41130628555937</v>
      </c>
      <c r="C83" s="229">
        <v>12.525420699612679</v>
      </c>
      <c r="D83" s="229">
        <v>12.88651299782623</v>
      </c>
      <c r="E83" s="229">
        <v>14.91841740840488</v>
      </c>
      <c r="F83" s="229">
        <v>10.901355352854409</v>
      </c>
      <c r="G83" s="229">
        <v>11.306086280987319</v>
      </c>
      <c r="H83" s="229">
        <v>15.01622030261283</v>
      </c>
      <c r="I83" s="229">
        <v>11.86101282537493</v>
      </c>
      <c r="J83" s="229">
        <v>9.9828016976968321</v>
      </c>
      <c r="K83" s="229">
        <v>17.225488948295151</v>
      </c>
      <c r="L83" s="229">
        <v>14.400194925445231</v>
      </c>
      <c r="M83" s="229">
        <v>14.589697321033769</v>
      </c>
      <c r="N83" s="229">
        <v>21.04489412578862</v>
      </c>
      <c r="O83" s="229">
        <v>19.437168511620101</v>
      </c>
      <c r="P83" s="229">
        <v>19.133233450286539</v>
      </c>
      <c r="Q83" s="229">
        <v>12.651709918804899</v>
      </c>
      <c r="R83" s="229">
        <v>7.6799396553715473</v>
      </c>
      <c r="S83" s="229">
        <v>8.5810442014208181</v>
      </c>
      <c r="T83" s="229">
        <v>10.290530031774409</v>
      </c>
      <c r="U83" s="229">
        <v>10.58773347328445</v>
      </c>
      <c r="V83" s="229">
        <v>9.3527656560477492</v>
      </c>
      <c r="W83" s="229">
        <v>8.7156591006178008</v>
      </c>
      <c r="X83" s="229">
        <v>8.8457318416676749</v>
      </c>
      <c r="Y83" s="229">
        <v>17.61241187050512</v>
      </c>
      <c r="DA83" s="73" t="s">
        <v>1198</v>
      </c>
    </row>
    <row r="84" spans="1:105" ht="12" customHeight="1" x14ac:dyDescent="0.25">
      <c r="A84" s="60" t="s">
        <v>1064</v>
      </c>
      <c r="B84" s="262">
        <v>7.976049828757599E-2</v>
      </c>
      <c r="C84" s="262">
        <v>8.8641839832890867E-2</v>
      </c>
      <c r="D84" s="262">
        <v>8.4425305338046291E-2</v>
      </c>
      <c r="E84" s="262">
        <v>8.6849669742835992E-2</v>
      </c>
      <c r="F84" s="262">
        <v>8.6655271008573037E-2</v>
      </c>
      <c r="G84" s="262">
        <v>8.6799885723315678E-2</v>
      </c>
      <c r="H84" s="262">
        <v>8.7398803149682E-2</v>
      </c>
      <c r="I84" s="262">
        <v>8.1944217555385071E-2</v>
      </c>
      <c r="J84" s="262">
        <v>7.4197934822543707E-2</v>
      </c>
      <c r="K84" s="262">
        <v>9.5353584076617995E-2</v>
      </c>
      <c r="L84" s="262">
        <v>7.3375264985707761E-2</v>
      </c>
      <c r="M84" s="262">
        <v>7.2327259895777748E-2</v>
      </c>
      <c r="N84" s="262">
        <v>9.7694536447288385E-2</v>
      </c>
      <c r="O84" s="262">
        <v>8.274156809590881E-2</v>
      </c>
      <c r="P84" s="262">
        <v>8.9835303319755755E-2</v>
      </c>
      <c r="Q84" s="262">
        <v>7.1173159826232235E-2</v>
      </c>
      <c r="R84" s="262">
        <v>3.9862247687298819E-2</v>
      </c>
      <c r="S84" s="262">
        <v>4.3848211768863582E-2</v>
      </c>
      <c r="T84" s="262">
        <v>5.4157435839743133E-2</v>
      </c>
      <c r="U84" s="262">
        <v>5.8143990176827448E-2</v>
      </c>
      <c r="V84" s="262">
        <v>5.4460100503350539E-2</v>
      </c>
      <c r="W84" s="262">
        <v>6.1554673230814948E-2</v>
      </c>
      <c r="X84" s="262">
        <v>5.1993329592085323E-2</v>
      </c>
      <c r="Y84" s="262">
        <v>8.507952661724448E-2</v>
      </c>
      <c r="DA84" s="72" t="s">
        <v>1199</v>
      </c>
    </row>
    <row r="85" spans="1:105" ht="12" customHeight="1" x14ac:dyDescent="0.25">
      <c r="A85" s="57" t="s">
        <v>1010</v>
      </c>
      <c r="B85" s="261">
        <v>33.397444458628421</v>
      </c>
      <c r="C85" s="261">
        <v>34.144914058963273</v>
      </c>
      <c r="D85" s="261">
        <v>32.134509650905457</v>
      </c>
      <c r="E85" s="261">
        <v>35.483997414947048</v>
      </c>
      <c r="F85" s="261">
        <v>32.801944787616208</v>
      </c>
      <c r="G85" s="261">
        <v>34.060606589025113</v>
      </c>
      <c r="H85" s="261">
        <v>31.474272745561858</v>
      </c>
      <c r="I85" s="261">
        <v>28.454850665418778</v>
      </c>
      <c r="J85" s="261">
        <v>26.483688928234269</v>
      </c>
      <c r="K85" s="261">
        <v>36.266542922445119</v>
      </c>
      <c r="L85" s="261">
        <v>27.345105401344849</v>
      </c>
      <c r="M85" s="261">
        <v>26.625295245919968</v>
      </c>
      <c r="N85" s="261">
        <v>35.960542968063237</v>
      </c>
      <c r="O85" s="261">
        <v>29.671875667930191</v>
      </c>
      <c r="P85" s="261">
        <v>30.965461033895309</v>
      </c>
      <c r="Q85" s="261">
        <v>23.88656638693983</v>
      </c>
      <c r="R85" s="261">
        <v>15.563180555004401</v>
      </c>
      <c r="S85" s="261">
        <v>17.636451865345691</v>
      </c>
      <c r="T85" s="261">
        <v>20.78877600093551</v>
      </c>
      <c r="U85" s="261">
        <v>21.74597608837329</v>
      </c>
      <c r="V85" s="261">
        <v>21.39655517813225</v>
      </c>
      <c r="W85" s="261">
        <v>21.61456019713783</v>
      </c>
      <c r="X85" s="261">
        <v>17.551954630980351</v>
      </c>
      <c r="Y85" s="261">
        <v>30.34661712226103</v>
      </c>
      <c r="DA85" s="70" t="s">
        <v>1200</v>
      </c>
    </row>
    <row r="86" spans="1:105" ht="12" customHeight="1" x14ac:dyDescent="0.25">
      <c r="A86" s="60" t="s">
        <v>1012</v>
      </c>
      <c r="B86" s="262">
        <v>32.024531896660591</v>
      </c>
      <c r="C86" s="262">
        <v>32.390622361453723</v>
      </c>
      <c r="D86" s="262">
        <v>30.333005968718819</v>
      </c>
      <c r="E86" s="262">
        <v>33.778633012051422</v>
      </c>
      <c r="F86" s="262">
        <v>30.737013284376641</v>
      </c>
      <c r="G86" s="262">
        <v>32.29008252576967</v>
      </c>
      <c r="H86" s="262">
        <v>29.23680821317074</v>
      </c>
      <c r="I86" s="262">
        <v>26.162394780452011</v>
      </c>
      <c r="J86" s="262">
        <v>24.570783879458119</v>
      </c>
      <c r="K86" s="262">
        <v>34.038199333851047</v>
      </c>
      <c r="L86" s="262">
        <v>25.55226509601486</v>
      </c>
      <c r="M86" s="262">
        <v>24.827095923024419</v>
      </c>
      <c r="N86" s="262">
        <v>33.456584792057193</v>
      </c>
      <c r="O86" s="262">
        <v>27.49909927628342</v>
      </c>
      <c r="P86" s="262">
        <v>28.42434244261128</v>
      </c>
      <c r="Q86" s="262">
        <v>21.7994759841791</v>
      </c>
      <c r="R86" s="262">
        <v>14.597861612417161</v>
      </c>
      <c r="S86" s="262">
        <v>16.66453094595887</v>
      </c>
      <c r="T86" s="262">
        <v>19.435979246641061</v>
      </c>
      <c r="U86" s="262">
        <v>20.206253335737959</v>
      </c>
      <c r="V86" s="262">
        <v>20.06843705947335</v>
      </c>
      <c r="W86" s="262">
        <v>20.015519648759469</v>
      </c>
      <c r="X86" s="262">
        <v>15.966188286980019</v>
      </c>
      <c r="Y86" s="262">
        <v>27.81402641941262</v>
      </c>
      <c r="DA86" s="72" t="s">
        <v>1201</v>
      </c>
    </row>
    <row r="87" spans="1:105" ht="12" customHeight="1" x14ac:dyDescent="0.25">
      <c r="A87" s="59" t="s">
        <v>28</v>
      </c>
      <c r="B87" s="230">
        <v>3.452723049022083</v>
      </c>
      <c r="C87" s="230">
        <v>4.1161427647953719</v>
      </c>
      <c r="D87" s="230">
        <v>3.8658297919241971</v>
      </c>
      <c r="E87" s="230">
        <v>4.4351635550162829</v>
      </c>
      <c r="F87" s="230">
        <v>3.7557321801209058</v>
      </c>
      <c r="G87" s="230">
        <v>2.1102532739033562</v>
      </c>
      <c r="H87" s="230">
        <v>1.3942953409079619</v>
      </c>
      <c r="I87" s="230">
        <v>0.92037367166825157</v>
      </c>
      <c r="J87" s="230">
        <v>0.69664176149470924</v>
      </c>
      <c r="K87" s="230">
        <v>0.88912428160495538</v>
      </c>
      <c r="L87" s="230">
        <v>0.68293748353302819</v>
      </c>
      <c r="M87" s="230">
        <v>0.63410824439957214</v>
      </c>
      <c r="N87" s="230">
        <v>0.85144561934523821</v>
      </c>
      <c r="O87" s="230">
        <v>0.9041484103029005</v>
      </c>
      <c r="P87" s="230">
        <v>1.171461660403794</v>
      </c>
      <c r="Q87" s="230">
        <v>0.89558817818795033</v>
      </c>
      <c r="R87" s="230">
        <v>0.49482026592492362</v>
      </c>
      <c r="S87" s="230">
        <v>0.78555725564939805</v>
      </c>
      <c r="T87" s="230">
        <v>0.84337338813930418</v>
      </c>
      <c r="U87" s="230">
        <v>0.12044695258590959</v>
      </c>
      <c r="V87" s="230">
        <v>0.30926262064805482</v>
      </c>
      <c r="W87" s="230">
        <v>0.28840394860018898</v>
      </c>
      <c r="X87" s="230">
        <v>0.32819437000391588</v>
      </c>
      <c r="Y87" s="230">
        <v>0.19684751063707251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7.6777513012259643E-2</v>
      </c>
      <c r="H88" s="295">
        <v>0.10925161602887121</v>
      </c>
      <c r="I88" s="295">
        <v>8.1752240304333798E-2</v>
      </c>
      <c r="J88" s="295">
        <v>6.6938262308343141E-2</v>
      </c>
      <c r="K88" s="295">
        <v>3.9575359709606843E-2</v>
      </c>
      <c r="L88" s="295">
        <v>2.5711487875765299E-2</v>
      </c>
      <c r="M88" s="295">
        <v>2.4000139760198928E-2</v>
      </c>
      <c r="N88" s="295">
        <v>3.5151324659295352E-2</v>
      </c>
      <c r="O88" s="295">
        <v>1.483949326625824E-2</v>
      </c>
      <c r="P88" s="295">
        <v>1.515059617452404E-2</v>
      </c>
      <c r="Q88" s="295">
        <v>1.224580029526237E-2</v>
      </c>
      <c r="R88" s="295">
        <v>6.2449555064240398E-3</v>
      </c>
      <c r="S88" s="295">
        <v>7.8252447234108957E-3</v>
      </c>
      <c r="T88" s="295">
        <v>9.4757264315421374E-3</v>
      </c>
      <c r="U88" s="295">
        <v>8.8363438660708261E-3</v>
      </c>
      <c r="V88" s="295">
        <v>7.1500159912313054E-3</v>
      </c>
      <c r="W88" s="295">
        <v>6.9936884442193424E-3</v>
      </c>
      <c r="X88" s="295">
        <v>7.5997708112813724E-3</v>
      </c>
      <c r="Y88" s="295">
        <v>2.0462127747765051E-2</v>
      </c>
      <c r="DA88" s="122" t="s">
        <v>1203</v>
      </c>
    </row>
    <row r="89" spans="1:105" ht="12" customHeight="1" x14ac:dyDescent="0.25">
      <c r="A89" s="59" t="s">
        <v>159</v>
      </c>
      <c r="B89" s="295">
        <v>0.2337678907539707</v>
      </c>
      <c r="C89" s="295">
        <v>0.55596093940933056</v>
      </c>
      <c r="D89" s="295">
        <v>0.30967596429659561</v>
      </c>
      <c r="E89" s="295">
        <v>0.25539199044116279</v>
      </c>
      <c r="F89" s="295">
        <v>0.16576824084067049</v>
      </c>
      <c r="G89" s="295">
        <v>0.12590464506733531</v>
      </c>
      <c r="H89" s="295">
        <v>9.891672837134316E-2</v>
      </c>
      <c r="I89" s="295">
        <v>8.7915623516393315E-2</v>
      </c>
      <c r="J89" s="295">
        <v>8.8504718377522509E-2</v>
      </c>
      <c r="K89" s="295">
        <v>0.1143878852932998</v>
      </c>
      <c r="L89" s="295">
        <v>7.2773986824146666E-2</v>
      </c>
      <c r="M89" s="295">
        <v>6.3902226247570179E-2</v>
      </c>
      <c r="N89" s="295">
        <v>0.22100523244116141</v>
      </c>
      <c r="O89" s="295">
        <v>2.8607257924949531E-2</v>
      </c>
      <c r="P89" s="295">
        <v>2.720099894850073E-2</v>
      </c>
      <c r="Q89" s="295">
        <v>2.101220115523094E-2</v>
      </c>
      <c r="R89" s="295">
        <v>1.1176181601497619E-2</v>
      </c>
      <c r="S89" s="295">
        <v>1.2503088534023E-2</v>
      </c>
      <c r="T89" s="295">
        <v>0.11686647045224099</v>
      </c>
      <c r="U89" s="295">
        <v>0.21515544932939781</v>
      </c>
      <c r="V89" s="295">
        <v>0.21902502570180879</v>
      </c>
      <c r="W89" s="295">
        <v>7.3089920409200398E-2</v>
      </c>
      <c r="X89" s="295">
        <v>0.22489108978866409</v>
      </c>
      <c r="Y89" s="295">
        <v>0.52903547500133741</v>
      </c>
      <c r="DA89" s="122" t="s">
        <v>1204</v>
      </c>
    </row>
    <row r="90" spans="1:105" ht="12" customHeight="1" x14ac:dyDescent="0.25">
      <c r="A90" s="59" t="s">
        <v>32</v>
      </c>
      <c r="B90" s="295">
        <v>0.81505787682628961</v>
      </c>
      <c r="C90" s="295">
        <v>0.75860673849626814</v>
      </c>
      <c r="D90" s="295">
        <v>0.66063521652015855</v>
      </c>
      <c r="E90" s="295">
        <v>0.89184879891979274</v>
      </c>
      <c r="F90" s="295">
        <v>1.178417979414035</v>
      </c>
      <c r="G90" s="295">
        <v>0.90001559420433097</v>
      </c>
      <c r="H90" s="295">
        <v>0.77078749324697293</v>
      </c>
      <c r="I90" s="295">
        <v>0.837580005677377</v>
      </c>
      <c r="J90" s="295">
        <v>0.77589162107367848</v>
      </c>
      <c r="K90" s="295">
        <v>1.877420466859498</v>
      </c>
      <c r="L90" s="295">
        <v>1.5983830302877129</v>
      </c>
      <c r="M90" s="295">
        <v>1.362815762051409</v>
      </c>
      <c r="N90" s="295">
        <v>1.1201337984792701</v>
      </c>
      <c r="O90" s="295">
        <v>1.2004883416970189</v>
      </c>
      <c r="P90" s="295">
        <v>0.75280145156438871</v>
      </c>
      <c r="Q90" s="295">
        <v>0.6416560701640549</v>
      </c>
      <c r="R90" s="295">
        <v>0.41358062732666168</v>
      </c>
      <c r="S90" s="295">
        <v>0.42537991351926741</v>
      </c>
      <c r="T90" s="295">
        <v>0.26414365079039259</v>
      </c>
      <c r="U90" s="295">
        <v>0.17891676398510239</v>
      </c>
      <c r="V90" s="295">
        <v>0.37570904882002909</v>
      </c>
      <c r="W90" s="295">
        <v>0.230428969806521</v>
      </c>
      <c r="X90" s="295">
        <v>0.17419477739592421</v>
      </c>
      <c r="Y90" s="295">
        <v>0.16469775208379051</v>
      </c>
      <c r="DA90" s="122" t="s">
        <v>1205</v>
      </c>
    </row>
    <row r="91" spans="1:105" ht="12" customHeight="1" x14ac:dyDescent="0.25">
      <c r="A91" s="59" t="s">
        <v>35</v>
      </c>
      <c r="B91" s="295">
        <v>27.52298308005825</v>
      </c>
      <c r="C91" s="295">
        <v>26.959911918752749</v>
      </c>
      <c r="D91" s="295">
        <v>25.496864995977869</v>
      </c>
      <c r="E91" s="295">
        <v>28.19622866767418</v>
      </c>
      <c r="F91" s="295">
        <v>25.63709488400103</v>
      </c>
      <c r="G91" s="295">
        <v>29.077131499582389</v>
      </c>
      <c r="H91" s="295">
        <v>26.863557034615589</v>
      </c>
      <c r="I91" s="295">
        <v>24.234773239285651</v>
      </c>
      <c r="J91" s="295">
        <v>22.942807516203871</v>
      </c>
      <c r="K91" s="295">
        <v>31.117691340383701</v>
      </c>
      <c r="L91" s="295">
        <v>23.172459107494209</v>
      </c>
      <c r="M91" s="295">
        <v>22.74226955056567</v>
      </c>
      <c r="N91" s="295">
        <v>31.228848817132221</v>
      </c>
      <c r="O91" s="295">
        <v>25.351015773092289</v>
      </c>
      <c r="P91" s="295">
        <v>26.457727735520081</v>
      </c>
      <c r="Q91" s="295">
        <v>20.228973734376599</v>
      </c>
      <c r="R91" s="295">
        <v>13.67203958205765</v>
      </c>
      <c r="S91" s="295">
        <v>15.433265443532781</v>
      </c>
      <c r="T91" s="295">
        <v>18.202120010827581</v>
      </c>
      <c r="U91" s="295">
        <v>19.68289782597148</v>
      </c>
      <c r="V91" s="295">
        <v>19.15729034831223</v>
      </c>
      <c r="W91" s="295">
        <v>19.416603121499339</v>
      </c>
      <c r="X91" s="295">
        <v>15.231308278980229</v>
      </c>
      <c r="Y91" s="295">
        <v>26.902983553942651</v>
      </c>
      <c r="DA91" s="122" t="s">
        <v>1206</v>
      </c>
    </row>
    <row r="92" spans="1:105" ht="12" customHeight="1" x14ac:dyDescent="0.25">
      <c r="A92" s="60" t="s">
        <v>1019</v>
      </c>
      <c r="B92" s="262">
        <v>1.3729125619678331</v>
      </c>
      <c r="C92" s="262">
        <v>1.7542916975095459</v>
      </c>
      <c r="D92" s="262">
        <v>1.8015036821866419</v>
      </c>
      <c r="E92" s="262">
        <v>1.705364402895633</v>
      </c>
      <c r="F92" s="262">
        <v>2.064931503239579</v>
      </c>
      <c r="G92" s="262">
        <v>1.7705240632554371</v>
      </c>
      <c r="H92" s="262">
        <v>2.237464532391118</v>
      </c>
      <c r="I92" s="262">
        <v>2.2924558849667669</v>
      </c>
      <c r="J92" s="262">
        <v>1.912905048776155</v>
      </c>
      <c r="K92" s="262">
        <v>2.228343588594067</v>
      </c>
      <c r="L92" s="262">
        <v>1.7928403053299899</v>
      </c>
      <c r="M92" s="262">
        <v>1.7981993228955451</v>
      </c>
      <c r="N92" s="262">
        <v>2.5039581760060492</v>
      </c>
      <c r="O92" s="262">
        <v>2.1727763916467722</v>
      </c>
      <c r="P92" s="262">
        <v>2.5411185912840262</v>
      </c>
      <c r="Q92" s="262">
        <v>2.087090402760734</v>
      </c>
      <c r="R92" s="262">
        <v>0.96531894258724926</v>
      </c>
      <c r="S92" s="262">
        <v>0.97192091938682146</v>
      </c>
      <c r="T92" s="262">
        <v>1.3527967542944499</v>
      </c>
      <c r="U92" s="262">
        <v>1.539722752635323</v>
      </c>
      <c r="V92" s="262">
        <v>1.328118118658896</v>
      </c>
      <c r="W92" s="262">
        <v>1.599040548378369</v>
      </c>
      <c r="X92" s="262">
        <v>1.5857663440003329</v>
      </c>
      <c r="Y92" s="262">
        <v>2.532590702848406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9.6240389497234826</v>
      </c>
      <c r="C93" s="261">
        <f t="shared" si="3"/>
        <v>10.200031776483879</v>
      </c>
      <c r="D93" s="261">
        <f t="shared" si="3"/>
        <v>9.7012868128476519</v>
      </c>
      <c r="E93" s="261">
        <f t="shared" si="3"/>
        <v>10.451005098377903</v>
      </c>
      <c r="F93" s="261">
        <f t="shared" si="3"/>
        <v>10.046938737784693</v>
      </c>
      <c r="G93" s="261">
        <f t="shared" si="3"/>
        <v>10.057018734382929</v>
      </c>
      <c r="H93" s="261">
        <f t="shared" si="3"/>
        <v>9.7323630636216727</v>
      </c>
      <c r="I93" s="261">
        <f t="shared" si="3"/>
        <v>8.9688411296619819</v>
      </c>
      <c r="J93" s="261">
        <f t="shared" si="3"/>
        <v>8.1906313967040028</v>
      </c>
      <c r="K93" s="261">
        <f t="shared" si="3"/>
        <v>10.93507357986465</v>
      </c>
      <c r="L93" s="261">
        <f t="shared" si="3"/>
        <v>8.3465747181573882</v>
      </c>
      <c r="M93" s="261">
        <f t="shared" si="3"/>
        <v>8.1597811719379436</v>
      </c>
      <c r="N93" s="261">
        <f t="shared" si="3"/>
        <v>11.032532157748221</v>
      </c>
      <c r="O93" s="261">
        <f t="shared" si="3"/>
        <v>9.2180112750848906</v>
      </c>
      <c r="P93" s="261">
        <f t="shared" si="3"/>
        <v>9.8069742451866517</v>
      </c>
      <c r="Q93" s="261">
        <f t="shared" si="3"/>
        <v>7.6620401640207891</v>
      </c>
      <c r="R93" s="261">
        <f t="shared" si="3"/>
        <v>4.6260481364204447</v>
      </c>
      <c r="S93" s="261">
        <f t="shared" si="3"/>
        <v>5.1668681186520651</v>
      </c>
      <c r="T93" s="261">
        <f t="shared" si="3"/>
        <v>6.231899354961663</v>
      </c>
      <c r="U93" s="261">
        <f t="shared" si="3"/>
        <v>6.5705461513803529</v>
      </c>
      <c r="V93" s="261">
        <f t="shared" si="3"/>
        <v>6.3364412437626561</v>
      </c>
      <c r="W93" s="261">
        <f t="shared" si="3"/>
        <v>6.6803327229392178</v>
      </c>
      <c r="X93" s="261">
        <f t="shared" si="3"/>
        <v>5.6149455047858385</v>
      </c>
      <c r="Y93" s="261">
        <f t="shared" si="3"/>
        <v>9.6265615307728005</v>
      </c>
      <c r="DA93" s="70"/>
    </row>
    <row r="94" spans="1:105" ht="12" customHeight="1" x14ac:dyDescent="0.25">
      <c r="A94" s="60" t="s">
        <v>1022</v>
      </c>
      <c r="B94" s="262">
        <v>4.8065091976041252</v>
      </c>
      <c r="C94" s="262">
        <v>4.6081123291737596</v>
      </c>
      <c r="D94" s="262">
        <v>4.2139263161995704</v>
      </c>
      <c r="E94" s="262">
        <v>4.8069717839047907</v>
      </c>
      <c r="F94" s="262">
        <v>4.0764275351561974</v>
      </c>
      <c r="G94" s="262">
        <v>4.6586896999294156</v>
      </c>
      <c r="H94" s="262">
        <v>3.9162904693337199</v>
      </c>
      <c r="I94" s="262">
        <v>3.394236725107485</v>
      </c>
      <c r="J94" s="262">
        <v>3.3024208412636051</v>
      </c>
      <c r="K94" s="262">
        <v>4.7336293331199792</v>
      </c>
      <c r="L94" s="262">
        <v>3.4644997269853048</v>
      </c>
      <c r="M94" s="262">
        <v>3.3566688793724619</v>
      </c>
      <c r="N94" s="262">
        <v>4.5010993336359402</v>
      </c>
      <c r="O94" s="262">
        <v>3.651390882279574</v>
      </c>
      <c r="P94" s="262">
        <v>3.6800908442769571</v>
      </c>
      <c r="Q94" s="262">
        <v>2.7778149118163942</v>
      </c>
      <c r="R94" s="262">
        <v>2.0056795471431581</v>
      </c>
      <c r="S94" s="262">
        <v>2.3531489143825759</v>
      </c>
      <c r="T94" s="262">
        <v>2.6411541666869418</v>
      </c>
      <c r="U94" s="262">
        <v>2.7247544416221201</v>
      </c>
      <c r="V94" s="262">
        <v>2.777373479225389</v>
      </c>
      <c r="W94" s="262">
        <v>2.7215555494835422</v>
      </c>
      <c r="X94" s="262">
        <v>2.0220692573683352</v>
      </c>
      <c r="Y94" s="262">
        <v>3.6555852271968359</v>
      </c>
      <c r="DA94" s="72" t="s">
        <v>1208</v>
      </c>
    </row>
    <row r="95" spans="1:105" ht="12" customHeight="1" x14ac:dyDescent="0.25">
      <c r="A95" s="60" t="s">
        <v>1024</v>
      </c>
      <c r="B95" s="262">
        <v>1.7763382158120391</v>
      </c>
      <c r="C95" s="262">
        <v>1.788510568889532</v>
      </c>
      <c r="D95" s="262">
        <v>1.710752338813156</v>
      </c>
      <c r="E95" s="262">
        <v>1.9562587699326519</v>
      </c>
      <c r="F95" s="262">
        <v>1.8058163548799691</v>
      </c>
      <c r="G95" s="262">
        <v>1.8001673265822959</v>
      </c>
      <c r="H95" s="262">
        <v>1.6786092638560779</v>
      </c>
      <c r="I95" s="262">
        <v>1.502013616595689</v>
      </c>
      <c r="J95" s="262">
        <v>1.3956343721200659</v>
      </c>
      <c r="K95" s="262">
        <v>1.9017690043526769</v>
      </c>
      <c r="L95" s="262">
        <v>1.482092864769186</v>
      </c>
      <c r="M95" s="262">
        <v>1.4366081819787671</v>
      </c>
      <c r="N95" s="262">
        <v>1.953638118772143</v>
      </c>
      <c r="O95" s="262">
        <v>1.597039880105859</v>
      </c>
      <c r="P95" s="262">
        <v>1.643585989357075</v>
      </c>
      <c r="Q95" s="262">
        <v>1.248949703768925</v>
      </c>
      <c r="R95" s="262">
        <v>0.82412311423991558</v>
      </c>
      <c r="S95" s="262">
        <v>0.93401663366119503</v>
      </c>
      <c r="T95" s="262">
        <v>1.100907989465864</v>
      </c>
      <c r="U95" s="262">
        <v>1.142160330266929</v>
      </c>
      <c r="V95" s="262">
        <v>1.116742376036687</v>
      </c>
      <c r="W95" s="262">
        <v>1.115821777380088</v>
      </c>
      <c r="X95" s="262">
        <v>0.92254809613725008</v>
      </c>
      <c r="Y95" s="262">
        <v>1.5815107945808859</v>
      </c>
      <c r="DA95" s="72" t="s">
        <v>1209</v>
      </c>
    </row>
    <row r="96" spans="1:105" ht="12" customHeight="1" x14ac:dyDescent="0.25">
      <c r="A96" s="64" t="s">
        <v>28</v>
      </c>
      <c r="B96" s="229">
        <v>0.1185137417093604</v>
      </c>
      <c r="C96" s="229">
        <v>0.15097905406165571</v>
      </c>
      <c r="D96" s="229">
        <v>0.13067805136896449</v>
      </c>
      <c r="E96" s="229">
        <v>0.12982300632832841</v>
      </c>
      <c r="F96" s="229">
        <v>0.1054950382649061</v>
      </c>
      <c r="G96" s="229">
        <v>7.1413460195818013E-2</v>
      </c>
      <c r="H96" s="229">
        <v>4.5583244148005547E-2</v>
      </c>
      <c r="I96" s="229">
        <v>3.048217390785465E-2</v>
      </c>
      <c r="J96" s="229">
        <v>2.3248108148972959E-2</v>
      </c>
      <c r="K96" s="229">
        <v>2.988197428630127E-2</v>
      </c>
      <c r="L96" s="229">
        <v>2.090131928795376E-2</v>
      </c>
      <c r="M96" s="229">
        <v>1.9805805985781019E-2</v>
      </c>
      <c r="N96" s="229">
        <v>2.5620534299362709E-2</v>
      </c>
      <c r="O96" s="229">
        <v>2.8865525466418789E-2</v>
      </c>
      <c r="P96" s="229">
        <v>3.8912688070604683E-2</v>
      </c>
      <c r="Q96" s="229">
        <v>3.1015563061098771E-2</v>
      </c>
      <c r="R96" s="229">
        <v>1.702601647257293E-2</v>
      </c>
      <c r="S96" s="229">
        <v>2.7359688669980869E-2</v>
      </c>
      <c r="T96" s="229">
        <v>2.8798262228134031E-2</v>
      </c>
      <c r="U96" s="229">
        <v>4.192303211603938E-3</v>
      </c>
      <c r="V96" s="229">
        <v>1.07391052532972E-2</v>
      </c>
      <c r="W96" s="229">
        <v>1.0348549083140771E-2</v>
      </c>
      <c r="X96" s="229">
        <v>1.0672063608559729E-2</v>
      </c>
      <c r="Y96" s="229">
        <v>6.0613906292691956E-3</v>
      </c>
      <c r="DA96" s="73" t="s">
        <v>1210</v>
      </c>
    </row>
    <row r="97" spans="1:105" ht="12" customHeight="1" x14ac:dyDescent="0.25">
      <c r="A97" s="64" t="s">
        <v>30</v>
      </c>
      <c r="B97" s="229">
        <v>8.8720488364747996E-3</v>
      </c>
      <c r="C97" s="229">
        <v>3.226275530838174E-3</v>
      </c>
      <c r="D97" s="229">
        <v>8.2417871054642506E-3</v>
      </c>
      <c r="E97" s="229">
        <v>8.6466298572980358E-3</v>
      </c>
      <c r="F97" s="229">
        <v>9.4231881411647716E-3</v>
      </c>
      <c r="G97" s="229">
        <v>6.3715041120411611E-3</v>
      </c>
      <c r="H97" s="229">
        <v>6.3108680690646167E-3</v>
      </c>
      <c r="I97" s="229">
        <v>7.1570674766609534E-3</v>
      </c>
      <c r="J97" s="229">
        <v>6.5732536835158813E-3</v>
      </c>
      <c r="K97" s="229">
        <v>8.7000072775248113E-3</v>
      </c>
      <c r="L97" s="229">
        <v>1.0739172515766161E-2</v>
      </c>
      <c r="M97" s="229">
        <v>6.350733454564628E-3</v>
      </c>
      <c r="N97" s="229">
        <v>9.7652651507416921E-3</v>
      </c>
      <c r="O97" s="229">
        <v>2.368440888505441E-3</v>
      </c>
      <c r="P97" s="229">
        <v>3.3277183608280609E-3</v>
      </c>
      <c r="Q97" s="229">
        <v>2.6415129702720813E-4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2.624139876134812E-3</v>
      </c>
      <c r="H98" s="229">
        <v>3.6073291469913469E-3</v>
      </c>
      <c r="I98" s="229">
        <v>2.7345688307615721E-3</v>
      </c>
      <c r="J98" s="229">
        <v>2.256108556305187E-3</v>
      </c>
      <c r="K98" s="229">
        <v>1.338623993561516E-3</v>
      </c>
      <c r="L98" s="229">
        <v>7.9474427033406287E-4</v>
      </c>
      <c r="M98" s="229">
        <v>7.5709493065050288E-4</v>
      </c>
      <c r="N98" s="229">
        <v>1.0682684681985631E-3</v>
      </c>
      <c r="O98" s="229">
        <v>4.7848272478843518E-4</v>
      </c>
      <c r="P98" s="229">
        <v>5.0827684152690968E-4</v>
      </c>
      <c r="Q98" s="229">
        <v>4.2831761643975471E-4</v>
      </c>
      <c r="R98" s="229">
        <v>2.1702130274372109E-4</v>
      </c>
      <c r="S98" s="229">
        <v>2.7525719637236509E-4</v>
      </c>
      <c r="T98" s="229">
        <v>3.2678818745882901E-4</v>
      </c>
      <c r="U98" s="229">
        <v>3.1062537059254588E-4</v>
      </c>
      <c r="V98" s="229">
        <v>2.4991336249601551E-4</v>
      </c>
      <c r="W98" s="229">
        <v>2.5344982163300208E-4</v>
      </c>
      <c r="X98" s="229">
        <v>2.495888732709965E-4</v>
      </c>
      <c r="Y98" s="229">
        <v>6.3979243445358729E-4</v>
      </c>
      <c r="DA98" s="73" t="s">
        <v>1212</v>
      </c>
    </row>
    <row r="99" spans="1:105" ht="12" customHeight="1" x14ac:dyDescent="0.25">
      <c r="A99" s="64" t="s">
        <v>159</v>
      </c>
      <c r="B99" s="229">
        <v>8.2581094400092456E-3</v>
      </c>
      <c r="C99" s="229">
        <v>2.098743482540813E-2</v>
      </c>
      <c r="D99" s="229">
        <v>1.077348545393356E-2</v>
      </c>
      <c r="E99" s="229">
        <v>7.6937506108390192E-3</v>
      </c>
      <c r="F99" s="229">
        <v>4.7921185929696948E-3</v>
      </c>
      <c r="G99" s="229">
        <v>4.3850652153446922E-3</v>
      </c>
      <c r="H99" s="229">
        <v>3.3281968719375511E-3</v>
      </c>
      <c r="I99" s="229">
        <v>2.9966541306706142E-3</v>
      </c>
      <c r="J99" s="229">
        <v>3.0397183562676389E-3</v>
      </c>
      <c r="K99" s="229">
        <v>3.9454147342850732E-3</v>
      </c>
      <c r="L99" s="229">
        <v>2.2922275464303519E-3</v>
      </c>
      <c r="M99" s="229">
        <v>2.0541583493233042E-3</v>
      </c>
      <c r="N99" s="229">
        <v>6.844199069520566E-3</v>
      </c>
      <c r="O99" s="229">
        <v>9.3995007355346957E-4</v>
      </c>
      <c r="P99" s="229">
        <v>9.299012181658541E-4</v>
      </c>
      <c r="Q99" s="229">
        <v>7.4891353086220514E-4</v>
      </c>
      <c r="R99" s="229">
        <v>3.957745198990323E-4</v>
      </c>
      <c r="S99" s="229">
        <v>4.4816653390118873E-4</v>
      </c>
      <c r="T99" s="229">
        <v>4.1070040065645588E-3</v>
      </c>
      <c r="U99" s="229">
        <v>7.7072248512687876E-3</v>
      </c>
      <c r="V99" s="229">
        <v>7.8062840144486204E-3</v>
      </c>
      <c r="W99" s="229">
        <v>2.6991347127712471E-3</v>
      </c>
      <c r="X99" s="229">
        <v>7.5262447493246506E-3</v>
      </c>
      <c r="Y99" s="229">
        <v>1.6795944155306521E-2</v>
      </c>
      <c r="DA99" s="73" t="s">
        <v>1213</v>
      </c>
    </row>
    <row r="100" spans="1:105" ht="12" customHeight="1" x14ac:dyDescent="0.25">
      <c r="A100" s="64" t="s">
        <v>32</v>
      </c>
      <c r="B100" s="229">
        <v>2.7913970447296699E-2</v>
      </c>
      <c r="C100" s="229">
        <v>2.7763177281977861E-2</v>
      </c>
      <c r="D100" s="229">
        <v>2.2281675327988391E-2</v>
      </c>
      <c r="E100" s="229">
        <v>2.604710456141858E-2</v>
      </c>
      <c r="F100" s="229">
        <v>3.3026532454616009E-2</v>
      </c>
      <c r="G100" s="229">
        <v>3.0389372159795959E-2</v>
      </c>
      <c r="H100" s="229">
        <v>2.5142665252194961E-2</v>
      </c>
      <c r="I100" s="229">
        <v>2.767797106410487E-2</v>
      </c>
      <c r="J100" s="229">
        <v>2.5834816031902661E-2</v>
      </c>
      <c r="K100" s="229">
        <v>6.2955628591129686E-2</v>
      </c>
      <c r="L100" s="229">
        <v>4.8808988697303081E-2</v>
      </c>
      <c r="M100" s="229">
        <v>4.247099818712842E-2</v>
      </c>
      <c r="N100" s="229">
        <v>3.3630038795942403E-2</v>
      </c>
      <c r="O100" s="229">
        <v>3.8240528978309277E-2</v>
      </c>
      <c r="P100" s="229">
        <v>2.494995694903587E-2</v>
      </c>
      <c r="Q100" s="229">
        <v>2.217174240912894E-2</v>
      </c>
      <c r="R100" s="229">
        <v>1.419881033949888E-2</v>
      </c>
      <c r="S100" s="229">
        <v>1.478211188719703E-2</v>
      </c>
      <c r="T100" s="229">
        <v>8.9993836080624005E-3</v>
      </c>
      <c r="U100" s="229">
        <v>6.2134685377271829E-3</v>
      </c>
      <c r="V100" s="229">
        <v>1.3017228303647909E-2</v>
      </c>
      <c r="W100" s="229">
        <v>8.2497642787462012E-3</v>
      </c>
      <c r="X100" s="229">
        <v>5.6516935882373522E-3</v>
      </c>
      <c r="Y100" s="229">
        <v>5.0693061513653681E-3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1.6290652740109129E-2</v>
      </c>
      <c r="H101" s="229">
        <v>2.2809028926029928E-2</v>
      </c>
      <c r="I101" s="229">
        <v>1.8951901432175629E-2</v>
      </c>
      <c r="J101" s="229">
        <v>2.939219456446332E-2</v>
      </c>
      <c r="K101" s="229">
        <v>3.7851821159060488E-2</v>
      </c>
      <c r="L101" s="229">
        <v>3.5750884120917439E-2</v>
      </c>
      <c r="M101" s="229">
        <v>3.4265434220578567E-2</v>
      </c>
      <c r="N101" s="229">
        <v>4.8085064516933472E-2</v>
      </c>
      <c r="O101" s="229">
        <v>1.8135227060723909E-2</v>
      </c>
      <c r="P101" s="229">
        <v>1.248422529298459E-2</v>
      </c>
      <c r="Q101" s="229">
        <v>8.1639432969424428E-3</v>
      </c>
      <c r="R101" s="229">
        <v>5.3632913156898346E-3</v>
      </c>
      <c r="S101" s="229">
        <v>5.2283804466451813E-3</v>
      </c>
      <c r="T101" s="229">
        <v>4.861698576692712E-3</v>
      </c>
      <c r="U101" s="229">
        <v>6.4078867449881474E-3</v>
      </c>
      <c r="V101" s="229">
        <v>4.8271069020559328E-3</v>
      </c>
      <c r="W101" s="229">
        <v>4.3335940482295866E-3</v>
      </c>
      <c r="X101" s="229">
        <v>4.4538574684836116E-3</v>
      </c>
      <c r="Y101" s="229">
        <v>7.2571007443121447E-3</v>
      </c>
      <c r="DA101" s="73" t="s">
        <v>1215</v>
      </c>
    </row>
    <row r="102" spans="1:105" ht="12" customHeight="1" x14ac:dyDescent="0.25">
      <c r="A102" s="64" t="s">
        <v>35</v>
      </c>
      <c r="B102" s="229">
        <v>0.95184300652583442</v>
      </c>
      <c r="C102" s="229">
        <v>0.99634006330953417</v>
      </c>
      <c r="D102" s="229">
        <v>0.86837949493358024</v>
      </c>
      <c r="E102" s="229">
        <v>0.83156442261547681</v>
      </c>
      <c r="F102" s="229">
        <v>0.72555290239480885</v>
      </c>
      <c r="G102" s="229">
        <v>0.99142509728121964</v>
      </c>
      <c r="H102" s="229">
        <v>0.88486461080305534</v>
      </c>
      <c r="I102" s="229">
        <v>0.80869277785154947</v>
      </c>
      <c r="J102" s="229">
        <v>0.77141401995582659</v>
      </c>
      <c r="K102" s="229">
        <v>1.0479071177745951</v>
      </c>
      <c r="L102" s="229">
        <v>0.7145419459503366</v>
      </c>
      <c r="M102" s="229">
        <v>0.71569136556949509</v>
      </c>
      <c r="N102" s="229">
        <v>0.94678222659950162</v>
      </c>
      <c r="O102" s="229">
        <v>0.81545117816773871</v>
      </c>
      <c r="P102" s="229">
        <v>0.88547958014134587</v>
      </c>
      <c r="Q102" s="229">
        <v>0.70584285427044369</v>
      </c>
      <c r="R102" s="229">
        <v>0.4739818724118644</v>
      </c>
      <c r="S102" s="229">
        <v>0.54156923720629246</v>
      </c>
      <c r="T102" s="229">
        <v>0.6262261753997781</v>
      </c>
      <c r="U102" s="229">
        <v>0.69025372933304907</v>
      </c>
      <c r="V102" s="229">
        <v>0.66669907511655346</v>
      </c>
      <c r="W102" s="229">
        <v>0.70196323982680553</v>
      </c>
      <c r="X102" s="229">
        <v>0.49901929807758688</v>
      </c>
      <c r="Y102" s="229">
        <v>0.84024882768770326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0.44813177951786148</v>
      </c>
      <c r="C104" s="229">
        <v>0.37445238683263898</v>
      </c>
      <c r="D104" s="229">
        <v>0.44944434115731868</v>
      </c>
      <c r="E104" s="229">
        <v>0.69669110635279596</v>
      </c>
      <c r="F104" s="229">
        <v>0.74061079276004682</v>
      </c>
      <c r="G104" s="229">
        <v>0.48341269378630281</v>
      </c>
      <c r="H104" s="229">
        <v>0.42949363235013233</v>
      </c>
      <c r="I104" s="229">
        <v>0.39995033195270041</v>
      </c>
      <c r="J104" s="229">
        <v>0.36270998786541919</v>
      </c>
      <c r="K104" s="229">
        <v>0.41383837632898252</v>
      </c>
      <c r="L104" s="229">
        <v>0.40135632982037123</v>
      </c>
      <c r="M104" s="229">
        <v>0.36505611077070471</v>
      </c>
      <c r="N104" s="229">
        <v>0.52100455989212369</v>
      </c>
      <c r="O104" s="229">
        <v>0.35928881677324392</v>
      </c>
      <c r="P104" s="229">
        <v>0.34893321494993668</v>
      </c>
      <c r="Q104" s="229">
        <v>0.2633866730413561</v>
      </c>
      <c r="R104" s="229">
        <v>0.1812592770342317</v>
      </c>
      <c r="S104" s="229">
        <v>0.1972223078182517</v>
      </c>
      <c r="T104" s="229">
        <v>0.25114617020952201</v>
      </c>
      <c r="U104" s="229">
        <v>0.245536703587659</v>
      </c>
      <c r="V104" s="229">
        <v>0.25304016217839981</v>
      </c>
      <c r="W104" s="229">
        <v>0.2385344405254585</v>
      </c>
      <c r="X104" s="229">
        <v>0.24330550382772981</v>
      </c>
      <c r="Y104" s="229">
        <v>0.40345417156451802</v>
      </c>
      <c r="DA104" s="73" t="s">
        <v>1218</v>
      </c>
    </row>
    <row r="105" spans="1:105" ht="12" customHeight="1" x14ac:dyDescent="0.25">
      <c r="A105" s="64" t="s">
        <v>39</v>
      </c>
      <c r="B105" s="229">
        <v>0.2128055593352019</v>
      </c>
      <c r="C105" s="229">
        <v>0.2147621770474793</v>
      </c>
      <c r="D105" s="229">
        <v>0.22095350346590581</v>
      </c>
      <c r="E105" s="229">
        <v>0.25579274960649567</v>
      </c>
      <c r="F105" s="229">
        <v>0.186915782271457</v>
      </c>
      <c r="G105" s="229">
        <v>0.19385534121552961</v>
      </c>
      <c r="H105" s="229">
        <v>0.25746968828866668</v>
      </c>
      <c r="I105" s="229">
        <v>0.20337016994921081</v>
      </c>
      <c r="J105" s="229">
        <v>0.17116616495739259</v>
      </c>
      <c r="K105" s="229">
        <v>0.29535004020723671</v>
      </c>
      <c r="L105" s="229">
        <v>0.2469072525597733</v>
      </c>
      <c r="M105" s="229">
        <v>0.25015648051054112</v>
      </c>
      <c r="N105" s="229">
        <v>0.36083796197981849</v>
      </c>
      <c r="O105" s="229">
        <v>0.33327172997257698</v>
      </c>
      <c r="P105" s="229">
        <v>0.32806042753264603</v>
      </c>
      <c r="Q105" s="229">
        <v>0.21692754524562571</v>
      </c>
      <c r="R105" s="229">
        <v>0.13168105084341511</v>
      </c>
      <c r="S105" s="229">
        <v>0.14713148390255421</v>
      </c>
      <c r="T105" s="229">
        <v>0.17644250724965091</v>
      </c>
      <c r="U105" s="229">
        <v>0.18153838863004029</v>
      </c>
      <c r="V105" s="229">
        <v>0.16036350090578769</v>
      </c>
      <c r="W105" s="229">
        <v>0.14943960508330351</v>
      </c>
      <c r="X105" s="229">
        <v>0.151669845944057</v>
      </c>
      <c r="Y105" s="229">
        <v>0.30198426121395749</v>
      </c>
      <c r="DA105" s="73" t="s">
        <v>1219</v>
      </c>
    </row>
    <row r="106" spans="1:105" ht="12" customHeight="1" x14ac:dyDescent="0.25">
      <c r="A106" s="60" t="s">
        <v>1036</v>
      </c>
      <c r="B106" s="262">
        <v>3.0411915363073181</v>
      </c>
      <c r="C106" s="262">
        <v>3.8034088784205879</v>
      </c>
      <c r="D106" s="262">
        <v>3.776608157834926</v>
      </c>
      <c r="E106" s="262">
        <v>3.6877745445404608</v>
      </c>
      <c r="F106" s="262">
        <v>4.1646948477485264</v>
      </c>
      <c r="G106" s="262">
        <v>3.5981617078712169</v>
      </c>
      <c r="H106" s="262">
        <v>4.1374633304318742</v>
      </c>
      <c r="I106" s="262">
        <v>4.0725907879588066</v>
      </c>
      <c r="J106" s="262">
        <v>3.492576183320331</v>
      </c>
      <c r="K106" s="262">
        <v>4.2996752423919933</v>
      </c>
      <c r="L106" s="262">
        <v>3.3999821264028971</v>
      </c>
      <c r="M106" s="262">
        <v>3.3665041105867148</v>
      </c>
      <c r="N106" s="262">
        <v>4.5777947053401382</v>
      </c>
      <c r="O106" s="262">
        <v>3.9695805126994572</v>
      </c>
      <c r="P106" s="262">
        <v>4.483297411552619</v>
      </c>
      <c r="Q106" s="262">
        <v>3.6352755484354691</v>
      </c>
      <c r="R106" s="262">
        <v>1.7962454750373711</v>
      </c>
      <c r="S106" s="262">
        <v>1.8797025706082939</v>
      </c>
      <c r="T106" s="262">
        <v>2.489837198808857</v>
      </c>
      <c r="U106" s="262">
        <v>2.7036313794913038</v>
      </c>
      <c r="V106" s="262">
        <v>2.44232538850058</v>
      </c>
      <c r="W106" s="262">
        <v>2.8429553960755869</v>
      </c>
      <c r="X106" s="262">
        <v>2.6703281512802528</v>
      </c>
      <c r="Y106" s="262">
        <v>4.3894655089950776</v>
      </c>
      <c r="DA106" s="72" t="s">
        <v>1220</v>
      </c>
    </row>
    <row r="107" spans="1:105" ht="12" customHeight="1" x14ac:dyDescent="0.25">
      <c r="A107" s="132" t="s">
        <v>1038</v>
      </c>
      <c r="B107" s="316">
        <v>5.6057404263025337</v>
      </c>
      <c r="C107" s="316">
        <v>6.2299403298797023</v>
      </c>
      <c r="D107" s="316">
        <v>5.9335931607405747</v>
      </c>
      <c r="E107" s="316">
        <v>6.0879360638732711</v>
      </c>
      <c r="F107" s="316">
        <v>6.0903199738488336</v>
      </c>
      <c r="G107" s="316">
        <v>6.0891211336112816</v>
      </c>
      <c r="H107" s="316">
        <v>6.1425770217755122</v>
      </c>
      <c r="I107" s="316">
        <v>5.7592169421477193</v>
      </c>
      <c r="J107" s="316">
        <v>5.2147914282486667</v>
      </c>
      <c r="K107" s="316">
        <v>6.6075414862875181</v>
      </c>
      <c r="L107" s="316">
        <v>5.0214051843559258</v>
      </c>
      <c r="M107" s="316">
        <v>4.9561658040311833</v>
      </c>
      <c r="N107" s="316">
        <v>6.6463173915885614</v>
      </c>
      <c r="O107" s="316">
        <v>5.638836168903703</v>
      </c>
      <c r="P107" s="316">
        <v>6.1318438093881618</v>
      </c>
      <c r="Q107" s="316">
        <v>4.8648546894660729</v>
      </c>
      <c r="R107" s="316">
        <v>2.7281189354775792</v>
      </c>
      <c r="S107" s="316">
        <v>3.0043181052806371</v>
      </c>
      <c r="T107" s="316">
        <v>3.7110343046890182</v>
      </c>
      <c r="U107" s="316">
        <v>3.9842052861624442</v>
      </c>
      <c r="V107" s="316">
        <v>3.6868670600089262</v>
      </c>
      <c r="W107" s="316">
        <v>4.127642172645575</v>
      </c>
      <c r="X107" s="316">
        <v>3.486491742321792</v>
      </c>
      <c r="Y107" s="316">
        <v>5.6498852370344048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29.963862319096329</v>
      </c>
      <c r="C110" s="223">
        <v>27.229955883090629</v>
      </c>
      <c r="D110" s="223">
        <v>27.97809851892394</v>
      </c>
      <c r="E110" s="223">
        <v>30.033888368833068</v>
      </c>
      <c r="F110" s="223">
        <v>27.36191940839409</v>
      </c>
      <c r="G110" s="223">
        <v>36.94737411304159</v>
      </c>
      <c r="H110" s="223">
        <v>37.034694529802472</v>
      </c>
      <c r="I110" s="223">
        <v>43.224065174911509</v>
      </c>
      <c r="J110" s="223">
        <v>35.66510237124232</v>
      </c>
      <c r="K110" s="223">
        <v>45.532867989279687</v>
      </c>
      <c r="L110" s="223">
        <v>46.783406301478003</v>
      </c>
      <c r="M110" s="223">
        <v>46.992655835433141</v>
      </c>
      <c r="N110" s="223">
        <v>49.360491459038712</v>
      </c>
      <c r="O110" s="223">
        <v>50.467446568405947</v>
      </c>
      <c r="P110" s="223">
        <v>47.359169294867463</v>
      </c>
      <c r="Q110" s="223">
        <v>49.535634848876853</v>
      </c>
      <c r="R110" s="223">
        <v>76.382673259212311</v>
      </c>
      <c r="S110" s="223">
        <v>81.536119742066262</v>
      </c>
      <c r="T110" s="223">
        <v>76.270428955853944</v>
      </c>
      <c r="U110" s="223">
        <v>79.169978735844339</v>
      </c>
      <c r="V110" s="223">
        <v>82.33260032692057</v>
      </c>
      <c r="W110" s="223">
        <v>62.238908296081867</v>
      </c>
      <c r="X110" s="223">
        <v>58.709626056235223</v>
      </c>
      <c r="Y110" s="223">
        <v>64.543575966772195</v>
      </c>
      <c r="DA110" s="89" t="s">
        <v>1222</v>
      </c>
    </row>
    <row r="111" spans="1:105" ht="12" customHeight="1" x14ac:dyDescent="0.25">
      <c r="A111" s="55" t="s">
        <v>91</v>
      </c>
      <c r="B111" s="259">
        <v>0.16456096415589061</v>
      </c>
      <c r="C111" s="259">
        <v>0.1577770248125499</v>
      </c>
      <c r="D111" s="259">
        <v>0.16218653119741919</v>
      </c>
      <c r="E111" s="259">
        <v>0.16491046946460461</v>
      </c>
      <c r="F111" s="259">
        <v>0.15698651935412181</v>
      </c>
      <c r="G111" s="259">
        <v>0.21115097764924301</v>
      </c>
      <c r="H111" s="259">
        <v>0.22117604197202401</v>
      </c>
      <c r="I111" s="259">
        <v>0.26412712111042502</v>
      </c>
      <c r="J111" s="259">
        <v>0.21509638661454311</v>
      </c>
      <c r="K111" s="259">
        <v>0.26648860458027529</v>
      </c>
      <c r="L111" s="259">
        <v>0.27213536201076038</v>
      </c>
      <c r="M111" s="259">
        <v>0.27550530032116921</v>
      </c>
      <c r="N111" s="259">
        <v>0.28844739827820493</v>
      </c>
      <c r="O111" s="259">
        <v>0.29998549600196439</v>
      </c>
      <c r="P111" s="259">
        <v>0.29446719985308789</v>
      </c>
      <c r="Q111" s="259">
        <v>0.31109421153188521</v>
      </c>
      <c r="R111" s="259">
        <v>0.70029595769044284</v>
      </c>
      <c r="S111" s="259">
        <v>0.69489922023132222</v>
      </c>
      <c r="T111" s="259">
        <v>0.67284554880097913</v>
      </c>
      <c r="U111" s="259">
        <v>0.71473548041823987</v>
      </c>
      <c r="V111" s="259">
        <v>0.70387125291427588</v>
      </c>
      <c r="W111" s="259">
        <v>0.37470787248513199</v>
      </c>
      <c r="X111" s="259">
        <v>0.37520794177502542</v>
      </c>
      <c r="Y111" s="259">
        <v>0.40346980600598381</v>
      </c>
      <c r="DA111" s="67" t="s">
        <v>1223</v>
      </c>
    </row>
    <row r="112" spans="1:105" ht="12" customHeight="1" x14ac:dyDescent="0.25">
      <c r="A112" s="173" t="s">
        <v>92</v>
      </c>
      <c r="B112" s="224">
        <v>0.35390317792088122</v>
      </c>
      <c r="C112" s="224">
        <v>0.33931370523064819</v>
      </c>
      <c r="D112" s="224">
        <v>0.34879674594247428</v>
      </c>
      <c r="E112" s="224">
        <v>0.35465482057251813</v>
      </c>
      <c r="F112" s="224">
        <v>0.33761365202947408</v>
      </c>
      <c r="G112" s="224">
        <v>0.45409919900796308</v>
      </c>
      <c r="H112" s="224">
        <v>0.47565900294380081</v>
      </c>
      <c r="I112" s="224">
        <v>0.56802916788651303</v>
      </c>
      <c r="J112" s="224">
        <v>0.46258415641070721</v>
      </c>
      <c r="K112" s="224">
        <v>0.57310775082308363</v>
      </c>
      <c r="L112" s="224">
        <v>0.58525161136648607</v>
      </c>
      <c r="M112" s="224">
        <v>0.59249896728451035</v>
      </c>
      <c r="N112" s="224">
        <v>0.62033211483230566</v>
      </c>
      <c r="O112" s="224">
        <v>0.6451458333988298</v>
      </c>
      <c r="P112" s="224">
        <v>0.63327824041398362</v>
      </c>
      <c r="Q112" s="224">
        <v>0.66903612687653313</v>
      </c>
      <c r="R112" s="224">
        <v>1.506049543298833</v>
      </c>
      <c r="S112" s="224">
        <v>1.494443373226944</v>
      </c>
      <c r="T112" s="224">
        <v>1.447014966107089</v>
      </c>
      <c r="U112" s="224">
        <v>1.537749703102947</v>
      </c>
      <c r="V112" s="224">
        <v>1.51373853775879</v>
      </c>
      <c r="W112" s="224">
        <v>0.80584303540441804</v>
      </c>
      <c r="X112" s="224">
        <v>0.80691847946116468</v>
      </c>
      <c r="Y112" s="224">
        <v>0.86769816446489156</v>
      </c>
      <c r="DA112" s="177" t="s">
        <v>1224</v>
      </c>
    </row>
    <row r="113" spans="1:105" ht="12" customHeight="1" x14ac:dyDescent="0.25">
      <c r="A113" s="173" t="s">
        <v>93</v>
      </c>
      <c r="B113" s="224">
        <v>2.2764331444001349</v>
      </c>
      <c r="C113" s="224">
        <v>2.182588383280776</v>
      </c>
      <c r="D113" s="224">
        <v>2.2435867284013802</v>
      </c>
      <c r="E113" s="224">
        <v>2.2812679815863488</v>
      </c>
      <c r="F113" s="224">
        <v>2.171653026675243</v>
      </c>
      <c r="G113" s="224">
        <v>2.920930163838146</v>
      </c>
      <c r="H113" s="224">
        <v>3.0596106146740012</v>
      </c>
      <c r="I113" s="224">
        <v>3.6537688990517321</v>
      </c>
      <c r="J113" s="224">
        <v>2.975508476397827</v>
      </c>
      <c r="K113" s="224">
        <v>3.6864361799484802</v>
      </c>
      <c r="L113" s="224">
        <v>3.7645498798716699</v>
      </c>
      <c r="M113" s="224">
        <v>3.8111674924005499</v>
      </c>
      <c r="N113" s="224">
        <v>3.9902003565952469</v>
      </c>
      <c r="O113" s="224">
        <v>4.1498111623317264</v>
      </c>
      <c r="P113" s="224">
        <v>4.0734745151909246</v>
      </c>
      <c r="Q113" s="224">
        <v>4.3034821641621992</v>
      </c>
      <c r="R113" s="224">
        <v>9.6874549632911453</v>
      </c>
      <c r="S113" s="224">
        <v>9.6127998828072343</v>
      </c>
      <c r="T113" s="224">
        <v>9.3077232271297348</v>
      </c>
      <c r="U113" s="224">
        <v>9.8672421763023781</v>
      </c>
      <c r="V113" s="224">
        <v>9.7369133545341509</v>
      </c>
      <c r="W113" s="224">
        <v>5.1834736431463737</v>
      </c>
      <c r="X113" s="224">
        <v>5.1903912879951939</v>
      </c>
      <c r="Y113" s="224">
        <v>5.5813481883020231</v>
      </c>
      <c r="DA113" s="177" t="s">
        <v>1225</v>
      </c>
    </row>
    <row r="114" spans="1:105" ht="12" customHeight="1" x14ac:dyDescent="0.25">
      <c r="A114" s="173" t="s">
        <v>94</v>
      </c>
      <c r="B114" s="224">
        <v>3.174780757641261</v>
      </c>
      <c r="C114" s="224">
        <v>3.043902087850284</v>
      </c>
      <c r="D114" s="224">
        <v>3.1289721777904318</v>
      </c>
      <c r="E114" s="224">
        <v>3.181523564080746</v>
      </c>
      <c r="F114" s="224">
        <v>3.0286513172249312</v>
      </c>
      <c r="G114" s="224">
        <v>4.0736152965348342</v>
      </c>
      <c r="H114" s="224">
        <v>4.2670231406693047</v>
      </c>
      <c r="I114" s="224">
        <v>5.0956537959889143</v>
      </c>
      <c r="J114" s="224">
        <v>4.1497318198446651</v>
      </c>
      <c r="K114" s="224">
        <v>5.141212548746747</v>
      </c>
      <c r="L114" s="224">
        <v>5.2501522169440564</v>
      </c>
      <c r="M114" s="224">
        <v>5.3151665133612083</v>
      </c>
      <c r="N114" s="224">
        <v>5.5648510224929266</v>
      </c>
      <c r="O114" s="224">
        <v>5.7874489564627032</v>
      </c>
      <c r="P114" s="224">
        <v>5.6809876184516881</v>
      </c>
      <c r="Q114" s="224">
        <v>6.0017630648383324</v>
      </c>
      <c r="R114" s="224">
        <v>13.510410215046081</v>
      </c>
      <c r="S114" s="224">
        <v>13.40629403945643</v>
      </c>
      <c r="T114" s="224">
        <v>12.98082514377063</v>
      </c>
      <c r="U114" s="224">
        <v>13.794784766163421</v>
      </c>
      <c r="V114" s="224">
        <v>13.579386345185659</v>
      </c>
      <c r="W114" s="224">
        <v>7.2290251178618243</v>
      </c>
      <c r="X114" s="224">
        <v>7.2386726692552186</v>
      </c>
      <c r="Y114" s="224">
        <v>7.7839126852927931</v>
      </c>
      <c r="DA114" s="177" t="s">
        <v>1226</v>
      </c>
    </row>
    <row r="115" spans="1:105" ht="12" customHeight="1" x14ac:dyDescent="0.25">
      <c r="A115" s="56" t="s">
        <v>95</v>
      </c>
      <c r="B115" s="260">
        <v>1.54370287906531</v>
      </c>
      <c r="C115" s="260">
        <v>1.405524600302442</v>
      </c>
      <c r="D115" s="260">
        <v>1.434757828054172</v>
      </c>
      <c r="E115" s="260">
        <v>1.521531468808182</v>
      </c>
      <c r="F115" s="260">
        <v>1.3852624037845329</v>
      </c>
      <c r="G115" s="260">
        <v>1.913807504973025</v>
      </c>
      <c r="H115" s="260">
        <v>1.9063081509805579</v>
      </c>
      <c r="I115" s="260">
        <v>2.2357242957998769</v>
      </c>
      <c r="J115" s="260">
        <v>1.8333497985233549</v>
      </c>
      <c r="K115" s="260">
        <v>2.3409924600902938</v>
      </c>
      <c r="L115" s="260">
        <v>2.384892569567715</v>
      </c>
      <c r="M115" s="260">
        <v>2.4067012746573608</v>
      </c>
      <c r="N115" s="260">
        <v>2.5196754088444608</v>
      </c>
      <c r="O115" s="260">
        <v>2.591338127801333</v>
      </c>
      <c r="P115" s="260">
        <v>2.4315943848781409</v>
      </c>
      <c r="Q115" s="260">
        <v>2.5621573381900529</v>
      </c>
      <c r="R115" s="260">
        <v>2.6718792160439322</v>
      </c>
      <c r="S115" s="260">
        <v>3.0978970311222391</v>
      </c>
      <c r="T115" s="260">
        <v>2.8381224877428322</v>
      </c>
      <c r="U115" s="260">
        <v>2.892787919698395</v>
      </c>
      <c r="V115" s="260">
        <v>3.1695448742050871</v>
      </c>
      <c r="W115" s="260">
        <v>3.3078896296351452</v>
      </c>
      <c r="X115" s="260">
        <v>3.0313332162440569</v>
      </c>
      <c r="Y115" s="260">
        <v>3.3297481604127439</v>
      </c>
      <c r="DA115" s="68" t="s">
        <v>1227</v>
      </c>
    </row>
    <row r="116" spans="1:105" ht="12" customHeight="1" x14ac:dyDescent="0.25">
      <c r="A116" s="37" t="s">
        <v>159</v>
      </c>
      <c r="B116" s="226">
        <v>8.4809604928337296E-3</v>
      </c>
      <c r="C116" s="226">
        <v>1.690733031054422E-2</v>
      </c>
      <c r="D116" s="226">
        <v>9.8827983610427581E-3</v>
      </c>
      <c r="E116" s="226">
        <v>8.3243843254046501E-3</v>
      </c>
      <c r="F116" s="226">
        <v>4.8174665860235086E-3</v>
      </c>
      <c r="G116" s="226">
        <v>4.9220765672327417E-3</v>
      </c>
      <c r="H116" s="226">
        <v>3.6630975463444741E-3</v>
      </c>
      <c r="I116" s="226">
        <v>3.9822895983466569E-3</v>
      </c>
      <c r="J116" s="226">
        <v>3.718778782769864E-3</v>
      </c>
      <c r="K116" s="226">
        <v>4.810583021073964E-3</v>
      </c>
      <c r="L116" s="226">
        <v>4.0538684255654496E-3</v>
      </c>
      <c r="M116" s="226">
        <v>3.6041717559887861E-3</v>
      </c>
      <c r="N116" s="226">
        <v>9.4029798833617541E-3</v>
      </c>
      <c r="O116" s="226">
        <v>1.497490998983424E-3</v>
      </c>
      <c r="P116" s="226">
        <v>1.2011475528932E-3</v>
      </c>
      <c r="Q116" s="226">
        <v>1.2455458683719809E-3</v>
      </c>
      <c r="R116" s="226">
        <v>1.2098436356442789E-3</v>
      </c>
      <c r="S116" s="226">
        <v>1.44562555977307E-3</v>
      </c>
      <c r="T116" s="226">
        <v>9.6699828018279935E-3</v>
      </c>
      <c r="U116" s="226">
        <v>1.645870891546285E-2</v>
      </c>
      <c r="V116" s="226">
        <v>1.9753126715422849E-2</v>
      </c>
      <c r="W116" s="226">
        <v>6.3186800066584422E-3</v>
      </c>
      <c r="X116" s="226">
        <v>2.0012645485135681E-2</v>
      </c>
      <c r="Y116" s="226">
        <v>3.004231269256236E-2</v>
      </c>
      <c r="DA116" s="69" t="s">
        <v>1228</v>
      </c>
    </row>
    <row r="117" spans="1:105" ht="12" customHeight="1" x14ac:dyDescent="0.25">
      <c r="A117" s="37" t="s">
        <v>35</v>
      </c>
      <c r="B117" s="226">
        <v>1.023013681848528</v>
      </c>
      <c r="C117" s="226">
        <v>0.83999167776157735</v>
      </c>
      <c r="D117" s="226">
        <v>0.8336523473867683</v>
      </c>
      <c r="E117" s="226">
        <v>0.94158955216274109</v>
      </c>
      <c r="F117" s="226">
        <v>0.76332933039979256</v>
      </c>
      <c r="G117" s="226">
        <v>1.164619157464216</v>
      </c>
      <c r="H117" s="226">
        <v>1.019220181860935</v>
      </c>
      <c r="I117" s="226">
        <v>1.1246865367435039</v>
      </c>
      <c r="J117" s="226">
        <v>0.98765721016623265</v>
      </c>
      <c r="K117" s="226">
        <v>1.3407592708842579</v>
      </c>
      <c r="L117" s="226">
        <v>1.3224868506501339</v>
      </c>
      <c r="M117" s="226">
        <v>1.3141624391437501</v>
      </c>
      <c r="N117" s="226">
        <v>1.3612712842219881</v>
      </c>
      <c r="O117" s="226">
        <v>1.3595935999689439</v>
      </c>
      <c r="P117" s="226">
        <v>1.1969880294682349</v>
      </c>
      <c r="Q117" s="226">
        <v>1.2285357059436379</v>
      </c>
      <c r="R117" s="226">
        <v>1.516333948601422</v>
      </c>
      <c r="S117" s="226">
        <v>1.8281932233840821</v>
      </c>
      <c r="T117" s="226">
        <v>1.5430624548429031</v>
      </c>
      <c r="U117" s="226">
        <v>1.542617342437733</v>
      </c>
      <c r="V117" s="226">
        <v>1.770116899179681</v>
      </c>
      <c r="W117" s="226">
        <v>1.7197601603505861</v>
      </c>
      <c r="X117" s="226">
        <v>1.3886577377960141</v>
      </c>
      <c r="Y117" s="226">
        <v>1.576870394026588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3.2476171033857013E-2</v>
      </c>
      <c r="H119" s="226">
        <v>3.134874554477135E-2</v>
      </c>
      <c r="I119" s="226">
        <v>3.920298284658489E-2</v>
      </c>
      <c r="J119" s="226">
        <v>1.5420573092207179E-2</v>
      </c>
      <c r="K119" s="226">
        <v>3.1719328926996943E-2</v>
      </c>
      <c r="L119" s="226">
        <v>3.1332596437515528E-2</v>
      </c>
      <c r="M119" s="226">
        <v>4.5967062598121403E-2</v>
      </c>
      <c r="N119" s="226">
        <v>5.3447825783550881E-2</v>
      </c>
      <c r="O119" s="226">
        <v>6.0622366163437559E-2</v>
      </c>
      <c r="P119" s="226">
        <v>7.9473948928637517E-2</v>
      </c>
      <c r="Q119" s="226">
        <v>6.0124696135145983E-2</v>
      </c>
      <c r="R119" s="226">
        <v>7.9727298284200804E-2</v>
      </c>
      <c r="S119" s="226">
        <v>0.1126437975510922</v>
      </c>
      <c r="T119" s="226">
        <v>0.13429331050136659</v>
      </c>
      <c r="U119" s="226">
        <v>0.1224740028723332</v>
      </c>
      <c r="V119" s="226">
        <v>0.14792559214284651</v>
      </c>
      <c r="W119" s="226">
        <v>0.16022901348918839</v>
      </c>
      <c r="X119" s="226">
        <v>0.17150400969156701</v>
      </c>
      <c r="Y119" s="226">
        <v>0.22452487085161199</v>
      </c>
      <c r="DA119" s="69" t="s">
        <v>1231</v>
      </c>
    </row>
    <row r="120" spans="1:105" ht="12" customHeight="1" x14ac:dyDescent="0.25">
      <c r="A120" s="37" t="s">
        <v>40</v>
      </c>
      <c r="B120" s="226">
        <v>0.51220823672394755</v>
      </c>
      <c r="C120" s="226">
        <v>0.54862559223032004</v>
      </c>
      <c r="D120" s="226">
        <v>0.59122268230636132</v>
      </c>
      <c r="E120" s="226">
        <v>0.57161753232003643</v>
      </c>
      <c r="F120" s="226">
        <v>0.61711560679871691</v>
      </c>
      <c r="G120" s="226">
        <v>0.71179009990772013</v>
      </c>
      <c r="H120" s="226">
        <v>0.8520761260285078</v>
      </c>
      <c r="I120" s="226">
        <v>1.0678524866114421</v>
      </c>
      <c r="J120" s="226">
        <v>0.82655323648214518</v>
      </c>
      <c r="K120" s="226">
        <v>0.96370327725796501</v>
      </c>
      <c r="L120" s="226">
        <v>1.0270192540544989</v>
      </c>
      <c r="M120" s="226">
        <v>1.042967601159501</v>
      </c>
      <c r="N120" s="226">
        <v>1.09555331895556</v>
      </c>
      <c r="O120" s="226">
        <v>1.1696246706699689</v>
      </c>
      <c r="P120" s="226">
        <v>1.153931258928375</v>
      </c>
      <c r="Q120" s="226">
        <v>1.2722513902428969</v>
      </c>
      <c r="R120" s="226">
        <v>1.0746081255226649</v>
      </c>
      <c r="S120" s="226">
        <v>1.1556143846272919</v>
      </c>
      <c r="T120" s="226">
        <v>1.151096739596734</v>
      </c>
      <c r="U120" s="226">
        <v>1.2112378654728659</v>
      </c>
      <c r="V120" s="226">
        <v>1.231749256167137</v>
      </c>
      <c r="W120" s="226">
        <v>1.421581775788713</v>
      </c>
      <c r="X120" s="226">
        <v>1.451158823271341</v>
      </c>
      <c r="Y120" s="226">
        <v>1.498310582841982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10.586183431123111</v>
      </c>
      <c r="C121" s="261">
        <f t="shared" si="4"/>
        <v>9.1964413965959722</v>
      </c>
      <c r="D121" s="261">
        <f t="shared" si="4"/>
        <v>9.494000418580427</v>
      </c>
      <c r="E121" s="261">
        <f t="shared" si="4"/>
        <v>10.736280853918194</v>
      </c>
      <c r="F121" s="261">
        <f t="shared" si="4"/>
        <v>9.4538153863950427</v>
      </c>
      <c r="G121" s="261">
        <f t="shared" si="4"/>
        <v>12.660143534417706</v>
      </c>
      <c r="H121" s="261">
        <f t="shared" si="4"/>
        <v>12.283901428364429</v>
      </c>
      <c r="I121" s="261">
        <f t="shared" si="4"/>
        <v>13.998797447274562</v>
      </c>
      <c r="J121" s="261">
        <f t="shared" si="4"/>
        <v>11.697401237129867</v>
      </c>
      <c r="K121" s="261">
        <f t="shared" si="4"/>
        <v>15.360000103397637</v>
      </c>
      <c r="L121" s="261">
        <f t="shared" si="4"/>
        <v>15.969302853245168</v>
      </c>
      <c r="M121" s="261">
        <f t="shared" si="4"/>
        <v>15.916354734707378</v>
      </c>
      <c r="N121" s="261">
        <f t="shared" si="4"/>
        <v>16.81320441539663</v>
      </c>
      <c r="O121" s="261">
        <f t="shared" si="4"/>
        <v>16.897422182044707</v>
      </c>
      <c r="P121" s="261">
        <f t="shared" si="4"/>
        <v>15.243891700792458</v>
      </c>
      <c r="Q121" s="261">
        <f t="shared" si="4"/>
        <v>15.671918948500272</v>
      </c>
      <c r="R121" s="261">
        <f t="shared" si="4"/>
        <v>17.702942211718234</v>
      </c>
      <c r="S121" s="261">
        <f t="shared" si="4"/>
        <v>20.669438067461954</v>
      </c>
      <c r="T121" s="261">
        <f t="shared" si="4"/>
        <v>18.472834646856032</v>
      </c>
      <c r="U121" s="261">
        <f t="shared" si="4"/>
        <v>18.572453263455639</v>
      </c>
      <c r="V121" s="261">
        <f t="shared" si="4"/>
        <v>20.657459809364578</v>
      </c>
      <c r="W121" s="261">
        <f t="shared" si="4"/>
        <v>20.269136802798279</v>
      </c>
      <c r="X121" s="261">
        <f t="shared" si="4"/>
        <v>18.430357985707271</v>
      </c>
      <c r="Y121" s="261">
        <f t="shared" si="4"/>
        <v>20.785631978024639</v>
      </c>
      <c r="DA121" s="70"/>
    </row>
    <row r="122" spans="1:105" ht="12" customHeight="1" x14ac:dyDescent="0.25">
      <c r="A122" s="60" t="s">
        <v>1052</v>
      </c>
      <c r="B122" s="262">
        <v>10.574782597535309</v>
      </c>
      <c r="C122" s="262">
        <v>9.1855105563867347</v>
      </c>
      <c r="D122" s="262">
        <v>9.4827640864293059</v>
      </c>
      <c r="E122" s="262">
        <v>10.72485580649643</v>
      </c>
      <c r="F122" s="262">
        <v>9.4429393126441088</v>
      </c>
      <c r="G122" s="262">
        <v>12.64551493054176</v>
      </c>
      <c r="H122" s="262">
        <v>12.26857828498674</v>
      </c>
      <c r="I122" s="262">
        <v>13.980498640086291</v>
      </c>
      <c r="J122" s="262">
        <v>11.68249929412225</v>
      </c>
      <c r="K122" s="262">
        <v>15.341537691917191</v>
      </c>
      <c r="L122" s="262">
        <v>15.95044923269454</v>
      </c>
      <c r="M122" s="262">
        <v>15.89726764380687</v>
      </c>
      <c r="N122" s="262">
        <v>16.79322069201805</v>
      </c>
      <c r="O122" s="262">
        <v>16.876639095750729</v>
      </c>
      <c r="P122" s="262">
        <v>15.224104162270899</v>
      </c>
      <c r="Q122" s="262">
        <v>15.65068402189034</v>
      </c>
      <c r="R122" s="262">
        <v>17.682564682707039</v>
      </c>
      <c r="S122" s="262">
        <v>20.6463427380978</v>
      </c>
      <c r="T122" s="262">
        <v>18.45120953725494</v>
      </c>
      <c r="U122" s="262">
        <v>18.549941250213479</v>
      </c>
      <c r="V122" s="262">
        <v>20.633442268024901</v>
      </c>
      <c r="W122" s="262">
        <v>20.24257937191663</v>
      </c>
      <c r="X122" s="262">
        <v>18.405741236101289</v>
      </c>
      <c r="Y122" s="262">
        <v>20.759161015973469</v>
      </c>
      <c r="DA122" s="72" t="s">
        <v>1233</v>
      </c>
    </row>
    <row r="123" spans="1:105" ht="12" customHeight="1" x14ac:dyDescent="0.25">
      <c r="A123" s="64" t="s">
        <v>28</v>
      </c>
      <c r="B123" s="229">
        <v>0.70555263513864674</v>
      </c>
      <c r="C123" s="229">
        <v>0.7754315093443056</v>
      </c>
      <c r="D123" s="229">
        <v>0.72438014632686665</v>
      </c>
      <c r="E123" s="229">
        <v>0.7113010704393703</v>
      </c>
      <c r="F123" s="229">
        <v>0.55146906235900472</v>
      </c>
      <c r="G123" s="229">
        <v>0.50127467406380188</v>
      </c>
      <c r="H123" s="229">
        <v>0.33285843793151421</v>
      </c>
      <c r="I123" s="229">
        <v>0.28350607220143792</v>
      </c>
      <c r="J123" s="229">
        <v>0.1944691240974307</v>
      </c>
      <c r="K123" s="229">
        <v>0.2389826280555235</v>
      </c>
      <c r="L123" s="229">
        <v>0.22349269601003191</v>
      </c>
      <c r="M123" s="229">
        <v>0.2176918701466829</v>
      </c>
      <c r="N123" s="229">
        <v>0.21827614528012881</v>
      </c>
      <c r="O123" s="229">
        <v>0.30197968076657622</v>
      </c>
      <c r="P123" s="229">
        <v>0.35698332297512608</v>
      </c>
      <c r="Q123" s="229">
        <v>0.3854128116961974</v>
      </c>
      <c r="R123" s="229">
        <v>0.36250562199278008</v>
      </c>
      <c r="S123" s="229">
        <v>0.60019916248422645</v>
      </c>
      <c r="T123" s="229">
        <v>0.4789370839335636</v>
      </c>
      <c r="U123" s="229">
        <v>6.7604273396604186E-2</v>
      </c>
      <c r="V123" s="229">
        <v>0.1956835471989252</v>
      </c>
      <c r="W123" s="229">
        <v>0.18595867962408391</v>
      </c>
      <c r="X123" s="229">
        <v>0.21044734134980889</v>
      </c>
      <c r="Y123" s="229">
        <v>7.7932585268487495E-2</v>
      </c>
      <c r="DA123" s="73" t="s">
        <v>1234</v>
      </c>
    </row>
    <row r="124" spans="1:105" ht="12" customHeight="1" x14ac:dyDescent="0.25">
      <c r="A124" s="64" t="s">
        <v>30</v>
      </c>
      <c r="B124" s="229">
        <v>5.2818325920420767E-2</v>
      </c>
      <c r="C124" s="229">
        <v>1.657021710718095E-2</v>
      </c>
      <c r="D124" s="229">
        <v>4.568622570438001E-2</v>
      </c>
      <c r="E124" s="229">
        <v>4.7374939520616069E-2</v>
      </c>
      <c r="F124" s="229">
        <v>4.9259157720684239E-2</v>
      </c>
      <c r="G124" s="229">
        <v>4.4723692680650143E-2</v>
      </c>
      <c r="H124" s="229">
        <v>4.6083286232110582E-2</v>
      </c>
      <c r="I124" s="229">
        <v>6.6565858948332793E-2</v>
      </c>
      <c r="J124" s="229">
        <v>5.4984899335132127E-2</v>
      </c>
      <c r="K124" s="229">
        <v>6.9774969721739438E-2</v>
      </c>
      <c r="L124" s="229">
        <v>0.11483134559112269</v>
      </c>
      <c r="M124" s="229">
        <v>6.980291756466786E-2</v>
      </c>
      <c r="N124" s="229">
        <v>8.3195940015790087E-2</v>
      </c>
      <c r="O124" s="229">
        <v>2.477768936711177E-2</v>
      </c>
      <c r="P124" s="229">
        <v>3.05283447963887E-2</v>
      </c>
      <c r="Q124" s="229">
        <v>3.2824583548555762E-3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1.841970487776946E-2</v>
      </c>
      <c r="H125" s="229">
        <v>2.634147629057898E-2</v>
      </c>
      <c r="I125" s="229">
        <v>2.5433450734756169E-2</v>
      </c>
      <c r="J125" s="229">
        <v>1.8872221860029979E-2</v>
      </c>
      <c r="K125" s="229">
        <v>1.074326230784955E-2</v>
      </c>
      <c r="L125" s="229">
        <v>8.4980061386772995E-3</v>
      </c>
      <c r="M125" s="229">
        <v>8.3214695453547281E-3</v>
      </c>
      <c r="N125" s="229">
        <v>9.1011967446943658E-3</v>
      </c>
      <c r="O125" s="229">
        <v>5.0056965237660579E-3</v>
      </c>
      <c r="P125" s="229">
        <v>4.6629098341999528E-3</v>
      </c>
      <c r="Q125" s="229">
        <v>5.3224600993334696E-3</v>
      </c>
      <c r="R125" s="229">
        <v>4.6206605322817139E-3</v>
      </c>
      <c r="S125" s="229">
        <v>6.0384144250777852E-3</v>
      </c>
      <c r="T125" s="229">
        <v>5.4347370103660364E-3</v>
      </c>
      <c r="U125" s="229">
        <v>5.0090848437047333E-3</v>
      </c>
      <c r="V125" s="229">
        <v>4.5692123344018096E-3</v>
      </c>
      <c r="W125" s="229">
        <v>4.5543770245643342E-3</v>
      </c>
      <c r="X125" s="229">
        <v>4.9217580345235828E-3</v>
      </c>
      <c r="Y125" s="229">
        <v>8.2532266930138275E-3</v>
      </c>
      <c r="DA125" s="73" t="s">
        <v>1236</v>
      </c>
    </row>
    <row r="126" spans="1:105" ht="12" customHeight="1" x14ac:dyDescent="0.25">
      <c r="A126" s="64" t="s">
        <v>159</v>
      </c>
      <c r="B126" s="229">
        <v>4.9163335767008952E-2</v>
      </c>
      <c r="C126" s="229">
        <v>0.1077918944788559</v>
      </c>
      <c r="D126" s="229">
        <v>5.9720043938642678E-2</v>
      </c>
      <c r="E126" s="229">
        <v>4.2154108119657648E-2</v>
      </c>
      <c r="F126" s="229">
        <v>2.5050516030356958E-2</v>
      </c>
      <c r="G126" s="229">
        <v>3.0780221691304479E-2</v>
      </c>
      <c r="H126" s="229">
        <v>2.4303193698207999E-2</v>
      </c>
      <c r="I126" s="229">
        <v>2.7871031931673451E-2</v>
      </c>
      <c r="J126" s="229">
        <v>2.542707399923913E-2</v>
      </c>
      <c r="K126" s="229">
        <v>3.1642639464868033E-2</v>
      </c>
      <c r="L126" s="229">
        <v>2.451022862061324E-2</v>
      </c>
      <c r="M126" s="229">
        <v>2.257790331595937E-2</v>
      </c>
      <c r="N126" s="229">
        <v>5.8309689133296268E-2</v>
      </c>
      <c r="O126" s="229">
        <v>9.8333849310456353E-3</v>
      </c>
      <c r="P126" s="229">
        <v>8.5308736907906395E-3</v>
      </c>
      <c r="Q126" s="229">
        <v>9.3063237020177391E-3</v>
      </c>
      <c r="R126" s="229">
        <v>8.4265446786104189E-3</v>
      </c>
      <c r="S126" s="229">
        <v>9.8315876889376978E-3</v>
      </c>
      <c r="T126" s="229">
        <v>6.8302611700155502E-2</v>
      </c>
      <c r="U126" s="229">
        <v>0.12428522214998169</v>
      </c>
      <c r="V126" s="229">
        <v>0.14262952320706279</v>
      </c>
      <c r="W126" s="229">
        <v>4.8502212559650697E-2</v>
      </c>
      <c r="X126" s="229">
        <v>0.14841348926865019</v>
      </c>
      <c r="Y126" s="229">
        <v>0.21652485653405679</v>
      </c>
      <c r="DA126" s="73" t="s">
        <v>1237</v>
      </c>
    </row>
    <row r="127" spans="1:105" ht="12" customHeight="1" x14ac:dyDescent="0.25">
      <c r="A127" s="64" t="s">
        <v>32</v>
      </c>
      <c r="B127" s="229">
        <v>0.1661813653185584</v>
      </c>
      <c r="C127" s="229">
        <v>0.14259224630700101</v>
      </c>
      <c r="D127" s="229">
        <v>0.1235127327459464</v>
      </c>
      <c r="E127" s="229">
        <v>0.14271225016563521</v>
      </c>
      <c r="F127" s="229">
        <v>0.17264424171288331</v>
      </c>
      <c r="G127" s="229">
        <v>0.2133130446646159</v>
      </c>
      <c r="H127" s="229">
        <v>0.18359703083236459</v>
      </c>
      <c r="I127" s="229">
        <v>0.25742497522026941</v>
      </c>
      <c r="J127" s="229">
        <v>0.21610679082995929</v>
      </c>
      <c r="K127" s="229">
        <v>0.50349088140715037</v>
      </c>
      <c r="L127" s="229">
        <v>0.52190258055961125</v>
      </c>
      <c r="M127" s="229">
        <v>0.4668121574547362</v>
      </c>
      <c r="N127" s="229">
        <v>0.28651374511663041</v>
      </c>
      <c r="O127" s="229">
        <v>0.40005724983767399</v>
      </c>
      <c r="P127" s="229">
        <v>0.22888982954846179</v>
      </c>
      <c r="Q127" s="229">
        <v>0.27551566822348322</v>
      </c>
      <c r="R127" s="229">
        <v>0.30231079489257301</v>
      </c>
      <c r="S127" s="229">
        <v>0.32428041420582387</v>
      </c>
      <c r="T127" s="229">
        <v>0.1496666190584999</v>
      </c>
      <c r="U127" s="229">
        <v>0.10019719580468919</v>
      </c>
      <c r="V127" s="229">
        <v>0.23719456594151461</v>
      </c>
      <c r="W127" s="229">
        <v>0.14824447950726391</v>
      </c>
      <c r="X127" s="229">
        <v>0.1114483508901076</v>
      </c>
      <c r="Y127" s="229">
        <v>6.5177144661435815E-2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0.1143494744575196</v>
      </c>
      <c r="H128" s="229">
        <v>0.16655632746106849</v>
      </c>
      <c r="I128" s="229">
        <v>0.17626627129767819</v>
      </c>
      <c r="J128" s="229">
        <v>0.2458640632444305</v>
      </c>
      <c r="K128" s="229">
        <v>0.30272188880862722</v>
      </c>
      <c r="L128" s="229">
        <v>0.38227546150788011</v>
      </c>
      <c r="M128" s="229">
        <v>0.37662221180097782</v>
      </c>
      <c r="N128" s="229">
        <v>0.40966446701166642</v>
      </c>
      <c r="O128" s="229">
        <v>0.18972355396051679</v>
      </c>
      <c r="P128" s="229">
        <v>0.1145297446882472</v>
      </c>
      <c r="Q128" s="229">
        <v>0.10144869317395661</v>
      </c>
      <c r="R128" s="229">
        <v>0.1141913175906151</v>
      </c>
      <c r="S128" s="229">
        <v>0.11469683018244441</v>
      </c>
      <c r="T128" s="229">
        <v>8.0853758495553332E-2</v>
      </c>
      <c r="U128" s="229">
        <v>0.1033323463349675</v>
      </c>
      <c r="V128" s="229">
        <v>8.7957551306493159E-2</v>
      </c>
      <c r="W128" s="229">
        <v>7.7872697009133005E-2</v>
      </c>
      <c r="X128" s="229">
        <v>8.7827668328511924E-2</v>
      </c>
      <c r="Y128" s="229">
        <v>9.3306083892220421E-2</v>
      </c>
      <c r="DA128" s="73" t="s">
        <v>1239</v>
      </c>
    </row>
    <row r="129" spans="1:105" ht="12" customHeight="1" x14ac:dyDescent="0.25">
      <c r="A129" s="64" t="s">
        <v>35</v>
      </c>
      <c r="B129" s="229">
        <v>5.6666453341718483</v>
      </c>
      <c r="C129" s="229">
        <v>5.1172229413810406</v>
      </c>
      <c r="D129" s="229">
        <v>4.8136382431291072</v>
      </c>
      <c r="E129" s="229">
        <v>4.5561467160125178</v>
      </c>
      <c r="F129" s="229">
        <v>3.7927848110807632</v>
      </c>
      <c r="G129" s="229">
        <v>6.9591403516310706</v>
      </c>
      <c r="H129" s="229">
        <v>6.461467533474563</v>
      </c>
      <c r="I129" s="229">
        <v>7.5214226439172878</v>
      </c>
      <c r="J129" s="229">
        <v>6.4528351217221456</v>
      </c>
      <c r="K129" s="229">
        <v>8.4270211689479719</v>
      </c>
      <c r="L129" s="229">
        <v>7.6404222964400894</v>
      </c>
      <c r="M129" s="229">
        <v>7.8663898823662484</v>
      </c>
      <c r="N129" s="229">
        <v>8.0661852101584461</v>
      </c>
      <c r="O129" s="229">
        <v>8.5309268577251753</v>
      </c>
      <c r="P129" s="229">
        <v>8.1233514984092174</v>
      </c>
      <c r="Q129" s="229">
        <v>8.7711088315287746</v>
      </c>
      <c r="R129" s="229">
        <v>10.09167903418575</v>
      </c>
      <c r="S129" s="229">
        <v>11.88059581083915</v>
      </c>
      <c r="T129" s="229">
        <v>10.414619325045001</v>
      </c>
      <c r="U129" s="229">
        <v>11.13089857186255</v>
      </c>
      <c r="V129" s="229">
        <v>12.213041037503061</v>
      </c>
      <c r="W129" s="229">
        <v>12.6139573938436</v>
      </c>
      <c r="X129" s="229">
        <v>9.8403915507442132</v>
      </c>
      <c r="Y129" s="229">
        <v>10.85972140766982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2.6678809846675011</v>
      </c>
      <c r="C131" s="229">
        <v>1.9231951167254959</v>
      </c>
      <c r="D131" s="229">
        <v>2.49137903575016</v>
      </c>
      <c r="E131" s="229">
        <v>3.817174965591585</v>
      </c>
      <c r="F131" s="229">
        <v>3.871499040843593</v>
      </c>
      <c r="G131" s="229">
        <v>3.393233430386613</v>
      </c>
      <c r="H131" s="229">
        <v>3.1362528542596548</v>
      </c>
      <c r="I131" s="229">
        <v>3.7198248402602729</v>
      </c>
      <c r="J131" s="229">
        <v>3.0340487574122839</v>
      </c>
      <c r="K131" s="229">
        <v>3.3213017631097039</v>
      </c>
      <c r="L131" s="229">
        <v>4.2916050884856833</v>
      </c>
      <c r="M131" s="229">
        <v>4.0124470329156106</v>
      </c>
      <c r="N131" s="229">
        <v>4.4387390863059233</v>
      </c>
      <c r="O131" s="229">
        <v>3.758737124616284</v>
      </c>
      <c r="P131" s="229">
        <v>3.2010982727076018</v>
      </c>
      <c r="Q131" s="229">
        <v>3.2729568062395789</v>
      </c>
      <c r="R131" s="229">
        <v>3.8592413597803978</v>
      </c>
      <c r="S131" s="229">
        <v>4.3265354881614488</v>
      </c>
      <c r="T131" s="229">
        <v>4.1767525223699806</v>
      </c>
      <c r="U131" s="229">
        <v>3.9594775474005628</v>
      </c>
      <c r="V131" s="229">
        <v>4.6263801926278054</v>
      </c>
      <c r="W131" s="229">
        <v>4.2863544684972759</v>
      </c>
      <c r="X131" s="229">
        <v>4.7978533762910827</v>
      </c>
      <c r="Y131" s="229">
        <v>5.2044984573908986</v>
      </c>
      <c r="DA131" s="73" t="s">
        <v>1242</v>
      </c>
    </row>
    <row r="132" spans="1:105" ht="12" customHeight="1" x14ac:dyDescent="0.25">
      <c r="A132" s="64" t="s">
        <v>39</v>
      </c>
      <c r="B132" s="229">
        <v>1.2665406165513271</v>
      </c>
      <c r="C132" s="229">
        <v>1.102706631042855</v>
      </c>
      <c r="D132" s="229">
        <v>1.2244476588342039</v>
      </c>
      <c r="E132" s="229">
        <v>1.4079917566470459</v>
      </c>
      <c r="F132" s="229">
        <v>0.98023248289682319</v>
      </c>
      <c r="G132" s="229">
        <v>1.3702803360884159</v>
      </c>
      <c r="H132" s="229">
        <v>1.8911181448066749</v>
      </c>
      <c r="I132" s="229">
        <v>1.90218349557458</v>
      </c>
      <c r="J132" s="229">
        <v>1.439891241621595</v>
      </c>
      <c r="K132" s="229">
        <v>2.4358584900937599</v>
      </c>
      <c r="L132" s="229">
        <v>2.7429115293408342</v>
      </c>
      <c r="M132" s="229">
        <v>2.856602198696633</v>
      </c>
      <c r="N132" s="229">
        <v>3.22323521225147</v>
      </c>
      <c r="O132" s="229">
        <v>3.655597858022579</v>
      </c>
      <c r="P132" s="229">
        <v>3.1555293656208629</v>
      </c>
      <c r="Q132" s="229">
        <v>2.8263299688721428</v>
      </c>
      <c r="R132" s="229">
        <v>2.939589349054025</v>
      </c>
      <c r="S132" s="229">
        <v>3.3841650301106938</v>
      </c>
      <c r="T132" s="229">
        <v>3.0766428796418199</v>
      </c>
      <c r="U132" s="229">
        <v>3.0591370084204139</v>
      </c>
      <c r="V132" s="229">
        <v>3.1259866379056289</v>
      </c>
      <c r="W132" s="229">
        <v>2.8771350638510631</v>
      </c>
      <c r="X132" s="229">
        <v>3.204437701194391</v>
      </c>
      <c r="Y132" s="229">
        <v>4.233747253863533</v>
      </c>
      <c r="DA132" s="73" t="s">
        <v>1243</v>
      </c>
    </row>
    <row r="133" spans="1:105" ht="12" customHeight="1" x14ac:dyDescent="0.25">
      <c r="A133" s="60" t="s">
        <v>1064</v>
      </c>
      <c r="B133" s="262">
        <v>1.140083358780071E-2</v>
      </c>
      <c r="C133" s="262">
        <v>1.093084020923802E-2</v>
      </c>
      <c r="D133" s="262">
        <v>1.123633215112173E-2</v>
      </c>
      <c r="E133" s="262">
        <v>1.1425047421762719E-2</v>
      </c>
      <c r="F133" s="262">
        <v>1.0876073750934761E-2</v>
      </c>
      <c r="G133" s="262">
        <v>1.462860387594706E-2</v>
      </c>
      <c r="H133" s="262">
        <v>1.532314337768911E-2</v>
      </c>
      <c r="I133" s="262">
        <v>1.8298807188272339E-2</v>
      </c>
      <c r="J133" s="262">
        <v>1.490194300761739E-2</v>
      </c>
      <c r="K133" s="262">
        <v>1.8462411480445799E-2</v>
      </c>
      <c r="L133" s="262">
        <v>1.8853620550627549E-2</v>
      </c>
      <c r="M133" s="262">
        <v>1.9087090900507909E-2</v>
      </c>
      <c r="N133" s="262">
        <v>1.9983723378580918E-2</v>
      </c>
      <c r="O133" s="262">
        <v>2.0783086293978952E-2</v>
      </c>
      <c r="P133" s="262">
        <v>1.9787538521559279E-2</v>
      </c>
      <c r="Q133" s="262">
        <v>2.1234926609932109E-2</v>
      </c>
      <c r="R133" s="262">
        <v>2.037752901119478E-2</v>
      </c>
      <c r="S133" s="262">
        <v>2.309532936415486E-2</v>
      </c>
      <c r="T133" s="262">
        <v>2.1625109601091659E-2</v>
      </c>
      <c r="U133" s="262">
        <v>2.251201324216184E-2</v>
      </c>
      <c r="V133" s="262">
        <v>2.401754133967629E-2</v>
      </c>
      <c r="W133" s="262">
        <v>2.655743088164773E-2</v>
      </c>
      <c r="X133" s="262">
        <v>2.4616749605983659E-2</v>
      </c>
      <c r="Y133" s="262">
        <v>2.6470962051169479E-2</v>
      </c>
      <c r="DA133" s="72" t="s">
        <v>1244</v>
      </c>
    </row>
    <row r="134" spans="1:105" ht="12" customHeight="1" x14ac:dyDescent="0.25">
      <c r="A134" s="57" t="s">
        <v>1010</v>
      </c>
      <c r="B134" s="261">
        <v>3.6153891618924092</v>
      </c>
      <c r="C134" s="261">
        <v>3.1888484175244889</v>
      </c>
      <c r="D134" s="261">
        <v>3.2390427004539699</v>
      </c>
      <c r="E134" s="261">
        <v>3.535211867120287</v>
      </c>
      <c r="F134" s="261">
        <v>3.117954833727556</v>
      </c>
      <c r="G134" s="261">
        <v>4.3473957057241508</v>
      </c>
      <c r="H134" s="261">
        <v>4.179180715671059</v>
      </c>
      <c r="I134" s="261">
        <v>4.8123127756661743</v>
      </c>
      <c r="J134" s="261">
        <v>4.0283076034658807</v>
      </c>
      <c r="K134" s="261">
        <v>5.2349672376517011</v>
      </c>
      <c r="L134" s="261">
        <v>5.3168002423024694</v>
      </c>
      <c r="M134" s="261">
        <v>5.3213917174656524</v>
      </c>
      <c r="N134" s="261">
        <v>5.5709010015180791</v>
      </c>
      <c r="O134" s="261">
        <v>5.6444854977718304</v>
      </c>
      <c r="P134" s="261">
        <v>5.1655355257480764</v>
      </c>
      <c r="Q134" s="261">
        <v>5.3973590577850032</v>
      </c>
      <c r="R134" s="261">
        <v>6.0253344734517142</v>
      </c>
      <c r="S134" s="261">
        <v>7.0352017844929211</v>
      </c>
      <c r="T134" s="261">
        <v>6.2866923879543233</v>
      </c>
      <c r="U134" s="261">
        <v>6.3764869746842416</v>
      </c>
      <c r="V134" s="261">
        <v>7.0786266210548288</v>
      </c>
      <c r="W134" s="261">
        <v>7.0625982142655754</v>
      </c>
      <c r="X134" s="261">
        <v>6.293636171816579</v>
      </c>
      <c r="Y134" s="261">
        <v>6.9956883377170103</v>
      </c>
      <c r="DA134" s="70" t="s">
        <v>1245</v>
      </c>
    </row>
    <row r="135" spans="1:105" ht="12" customHeight="1" x14ac:dyDescent="0.25">
      <c r="A135" s="60" t="s">
        <v>1012</v>
      </c>
      <c r="B135" s="262">
        <v>3.4667666167478788</v>
      </c>
      <c r="C135" s="262">
        <v>3.0250122955820129</v>
      </c>
      <c r="D135" s="262">
        <v>3.0574576252492149</v>
      </c>
      <c r="E135" s="262">
        <v>3.3653092373691762</v>
      </c>
      <c r="F135" s="262">
        <v>2.9216749118043639</v>
      </c>
      <c r="G135" s="262">
        <v>4.1214112186493344</v>
      </c>
      <c r="H135" s="262">
        <v>3.882088271268656</v>
      </c>
      <c r="I135" s="262">
        <v>4.4246103458557133</v>
      </c>
      <c r="J135" s="262">
        <v>3.7373447404910731</v>
      </c>
      <c r="K135" s="262">
        <v>4.9133124908657431</v>
      </c>
      <c r="L135" s="262">
        <v>4.9682123092927348</v>
      </c>
      <c r="M135" s="262">
        <v>4.9619995343996246</v>
      </c>
      <c r="N135" s="262">
        <v>5.1829952036868301</v>
      </c>
      <c r="O135" s="262">
        <v>5.2311579087173046</v>
      </c>
      <c r="P135" s="262">
        <v>4.7416361901609738</v>
      </c>
      <c r="Q135" s="262">
        <v>4.9257644339584532</v>
      </c>
      <c r="R135" s="262">
        <v>5.6516081980229664</v>
      </c>
      <c r="S135" s="262">
        <v>6.6475013650059571</v>
      </c>
      <c r="T135" s="262">
        <v>5.8775958130867352</v>
      </c>
      <c r="U135" s="262">
        <v>5.925000132387316</v>
      </c>
      <c r="V135" s="262">
        <v>6.6392450387217812</v>
      </c>
      <c r="W135" s="262">
        <v>6.5401087063360661</v>
      </c>
      <c r="X135" s="262">
        <v>5.7250250608333006</v>
      </c>
      <c r="Y135" s="262">
        <v>6.408713177606379</v>
      </c>
      <c r="DA135" s="72" t="s">
        <v>1246</v>
      </c>
    </row>
    <row r="136" spans="1:105" ht="12" customHeight="1" x14ac:dyDescent="0.25">
      <c r="A136" s="59" t="s">
        <v>28</v>
      </c>
      <c r="B136" s="230">
        <v>0.37376924171290937</v>
      </c>
      <c r="C136" s="230">
        <v>0.38441319017984171</v>
      </c>
      <c r="D136" s="230">
        <v>0.38966170340728201</v>
      </c>
      <c r="E136" s="230">
        <v>0.44186799612684952</v>
      </c>
      <c r="F136" s="230">
        <v>0.35699722626248342</v>
      </c>
      <c r="G136" s="230">
        <v>0.26934652490639521</v>
      </c>
      <c r="H136" s="230">
        <v>0.18513572172987591</v>
      </c>
      <c r="I136" s="230">
        <v>0.155654514958978</v>
      </c>
      <c r="J136" s="230">
        <v>0.1059628555646271</v>
      </c>
      <c r="K136" s="230">
        <v>0.12834243656353261</v>
      </c>
      <c r="L136" s="230">
        <v>0.1327858175945178</v>
      </c>
      <c r="M136" s="230">
        <v>0.1267343076783965</v>
      </c>
      <c r="N136" s="230">
        <v>0.13190343810328831</v>
      </c>
      <c r="O136" s="230">
        <v>0.1719962919399822</v>
      </c>
      <c r="P136" s="230">
        <v>0.19541859290400521</v>
      </c>
      <c r="Q136" s="230">
        <v>0.20236524945798939</v>
      </c>
      <c r="R136" s="230">
        <v>0.1915712277386184</v>
      </c>
      <c r="S136" s="230">
        <v>0.31335973068513112</v>
      </c>
      <c r="T136" s="230">
        <v>0.25504286828527151</v>
      </c>
      <c r="U136" s="230">
        <v>3.5318185818989142E-2</v>
      </c>
      <c r="V136" s="230">
        <v>0.1023134145282351</v>
      </c>
      <c r="W136" s="230">
        <v>9.4236532864571398E-2</v>
      </c>
      <c r="X136" s="230">
        <v>0.11768124985905511</v>
      </c>
      <c r="Y136" s="230">
        <v>4.4832697377874403E-2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9.7996560775646287E-3</v>
      </c>
      <c r="H137" s="295">
        <v>1.4506522535239191E-2</v>
      </c>
      <c r="I137" s="295">
        <v>1.382602056436014E-2</v>
      </c>
      <c r="J137" s="295">
        <v>1.018165980389614E-2</v>
      </c>
      <c r="K137" s="295">
        <v>5.7125850661065734E-3</v>
      </c>
      <c r="L137" s="295">
        <v>4.9991705265507143E-3</v>
      </c>
      <c r="M137" s="295">
        <v>4.7967222056443286E-3</v>
      </c>
      <c r="N137" s="295">
        <v>5.4455392935270318E-3</v>
      </c>
      <c r="O137" s="295">
        <v>2.8229190993209708E-3</v>
      </c>
      <c r="P137" s="295">
        <v>2.527362427773999E-3</v>
      </c>
      <c r="Q137" s="295">
        <v>2.7670356665241988E-3</v>
      </c>
      <c r="R137" s="295">
        <v>2.4177542350705072E-3</v>
      </c>
      <c r="S137" s="295">
        <v>3.121499497889796E-3</v>
      </c>
      <c r="T137" s="295">
        <v>2.8655355767377932E-3</v>
      </c>
      <c r="U137" s="295">
        <v>2.591046331369644E-3</v>
      </c>
      <c r="V137" s="295">
        <v>2.3654412177631528E-3</v>
      </c>
      <c r="W137" s="295">
        <v>2.2852008584386529E-3</v>
      </c>
      <c r="X137" s="295">
        <v>2.7250635886998499E-3</v>
      </c>
      <c r="Y137" s="295">
        <v>4.7010201545116008E-3</v>
      </c>
      <c r="DA137" s="122" t="s">
        <v>1248</v>
      </c>
    </row>
    <row r="138" spans="1:105" ht="12" customHeight="1" x14ac:dyDescent="0.25">
      <c r="A138" s="59" t="s">
        <v>159</v>
      </c>
      <c r="B138" s="295">
        <v>2.530618471953178E-2</v>
      </c>
      <c r="C138" s="295">
        <v>5.1922085929968241E-2</v>
      </c>
      <c r="D138" s="295">
        <v>3.1214220554713481E-2</v>
      </c>
      <c r="E138" s="295">
        <v>2.5444280835020931E-2</v>
      </c>
      <c r="F138" s="295">
        <v>1.575692816856435E-2</v>
      </c>
      <c r="G138" s="295">
        <v>1.6070098806543989E-2</v>
      </c>
      <c r="H138" s="295">
        <v>1.313424735842646E-2</v>
      </c>
      <c r="I138" s="295">
        <v>1.486837809142902E-2</v>
      </c>
      <c r="J138" s="295">
        <v>1.346203057092585E-2</v>
      </c>
      <c r="K138" s="295">
        <v>1.651154986498813E-2</v>
      </c>
      <c r="L138" s="295">
        <v>1.414968950022443E-2</v>
      </c>
      <c r="M138" s="295">
        <v>1.2771643444349969E-2</v>
      </c>
      <c r="N138" s="295">
        <v>3.4237477221649167E-2</v>
      </c>
      <c r="O138" s="295">
        <v>5.4419630998561574E-3</v>
      </c>
      <c r="P138" s="295">
        <v>4.5375628753117703E-3</v>
      </c>
      <c r="Q138" s="295">
        <v>4.7478734445145776E-3</v>
      </c>
      <c r="R138" s="295">
        <v>4.3268939820534872E-3</v>
      </c>
      <c r="S138" s="295">
        <v>4.9874969998398499E-3</v>
      </c>
      <c r="T138" s="295">
        <v>3.5341356805524783E-2</v>
      </c>
      <c r="U138" s="295">
        <v>6.3089185539699E-2</v>
      </c>
      <c r="V138" s="295">
        <v>7.2460092977704227E-2</v>
      </c>
      <c r="W138" s="295">
        <v>2.3882269019343118E-2</v>
      </c>
      <c r="X138" s="295">
        <v>8.0639605512365153E-2</v>
      </c>
      <c r="Y138" s="295">
        <v>0.12103047435951771</v>
      </c>
      <c r="DA138" s="122" t="s">
        <v>1249</v>
      </c>
    </row>
    <row r="139" spans="1:105" ht="12" customHeight="1" x14ac:dyDescent="0.25">
      <c r="A139" s="59" t="s">
        <v>32</v>
      </c>
      <c r="B139" s="295">
        <v>8.8232841223619352E-2</v>
      </c>
      <c r="C139" s="295">
        <v>7.0847502893105527E-2</v>
      </c>
      <c r="D139" s="295">
        <v>6.658964767094723E-2</v>
      </c>
      <c r="E139" s="295">
        <v>8.8853418084461039E-2</v>
      </c>
      <c r="F139" s="295">
        <v>0.1120132985667545</v>
      </c>
      <c r="G139" s="295">
        <v>0.11487534489739309</v>
      </c>
      <c r="H139" s="295">
        <v>0.1023458191933096</v>
      </c>
      <c r="I139" s="295">
        <v>0.14165236744195259</v>
      </c>
      <c r="J139" s="295">
        <v>0.1180171737066598</v>
      </c>
      <c r="K139" s="295">
        <v>0.27100004145207918</v>
      </c>
      <c r="L139" s="295">
        <v>0.31077895506330422</v>
      </c>
      <c r="M139" s="295">
        <v>0.27237544003285041</v>
      </c>
      <c r="N139" s="295">
        <v>0.17352781645494991</v>
      </c>
      <c r="O139" s="295">
        <v>0.22836908292510591</v>
      </c>
      <c r="P139" s="295">
        <v>0.1255793555805296</v>
      </c>
      <c r="Q139" s="295">
        <v>0.14498727637038081</v>
      </c>
      <c r="R139" s="295">
        <v>0.1601190452411618</v>
      </c>
      <c r="S139" s="295">
        <v>0.16968455727529269</v>
      </c>
      <c r="T139" s="295">
        <v>7.987915588083197E-2</v>
      </c>
      <c r="U139" s="295">
        <v>5.2463058474235762E-2</v>
      </c>
      <c r="V139" s="295">
        <v>0.1242958996253153</v>
      </c>
      <c r="W139" s="295">
        <v>7.5293099458303731E-2</v>
      </c>
      <c r="X139" s="295">
        <v>6.2461336928563593E-2</v>
      </c>
      <c r="Y139" s="295">
        <v>3.7578973838024853E-2</v>
      </c>
      <c r="DA139" s="122" t="s">
        <v>1250</v>
      </c>
    </row>
    <row r="140" spans="1:105" ht="12" customHeight="1" x14ac:dyDescent="0.25">
      <c r="A140" s="59" t="s">
        <v>35</v>
      </c>
      <c r="B140" s="295">
        <v>2.9794583490918192</v>
      </c>
      <c r="C140" s="295">
        <v>2.517829516579098</v>
      </c>
      <c r="D140" s="295">
        <v>2.5699920536162728</v>
      </c>
      <c r="E140" s="295">
        <v>2.809143542322845</v>
      </c>
      <c r="F140" s="295">
        <v>2.4369074588065618</v>
      </c>
      <c r="G140" s="295">
        <v>3.711319593961437</v>
      </c>
      <c r="H140" s="295">
        <v>3.566965960451804</v>
      </c>
      <c r="I140" s="295">
        <v>4.0986090647989926</v>
      </c>
      <c r="J140" s="295">
        <v>3.4897210208449638</v>
      </c>
      <c r="K140" s="295">
        <v>4.4917458779190369</v>
      </c>
      <c r="L140" s="295">
        <v>4.5054986766081377</v>
      </c>
      <c r="M140" s="295">
        <v>4.5453214210383841</v>
      </c>
      <c r="N140" s="295">
        <v>4.837880932613416</v>
      </c>
      <c r="O140" s="295">
        <v>4.8225276516530391</v>
      </c>
      <c r="P140" s="295">
        <v>4.4135733163733537</v>
      </c>
      <c r="Q140" s="295">
        <v>4.5708969990190447</v>
      </c>
      <c r="R140" s="295">
        <v>5.293173276826062</v>
      </c>
      <c r="S140" s="295">
        <v>6.1563480805478026</v>
      </c>
      <c r="T140" s="295">
        <v>5.5044668965383687</v>
      </c>
      <c r="U140" s="295">
        <v>5.7715386562230222</v>
      </c>
      <c r="V140" s="295">
        <v>6.3378101903727631</v>
      </c>
      <c r="W140" s="295">
        <v>6.3444116041354093</v>
      </c>
      <c r="X140" s="295">
        <v>5.4615178049446174</v>
      </c>
      <c r="Y140" s="295">
        <v>6.2005700118764508</v>
      </c>
      <c r="DA140" s="122" t="s">
        <v>1251</v>
      </c>
    </row>
    <row r="141" spans="1:105" ht="12" customHeight="1" x14ac:dyDescent="0.25">
      <c r="A141" s="60" t="s">
        <v>1019</v>
      </c>
      <c r="B141" s="262">
        <v>0.14862254514453019</v>
      </c>
      <c r="C141" s="262">
        <v>0.16383612194247579</v>
      </c>
      <c r="D141" s="262">
        <v>0.18158507520475489</v>
      </c>
      <c r="E141" s="262">
        <v>0.16990262975111151</v>
      </c>
      <c r="F141" s="262">
        <v>0.19627992192319171</v>
      </c>
      <c r="G141" s="262">
        <v>0.2259844870748168</v>
      </c>
      <c r="H141" s="262">
        <v>0.29709244440240368</v>
      </c>
      <c r="I141" s="262">
        <v>0.38770242981046132</v>
      </c>
      <c r="J141" s="262">
        <v>0.29096286297480739</v>
      </c>
      <c r="K141" s="262">
        <v>0.32165474678595801</v>
      </c>
      <c r="L141" s="262">
        <v>0.34858793300973417</v>
      </c>
      <c r="M141" s="262">
        <v>0.35939218306602722</v>
      </c>
      <c r="N141" s="262">
        <v>0.3879057978312489</v>
      </c>
      <c r="O141" s="262">
        <v>0.41332758905452499</v>
      </c>
      <c r="P141" s="262">
        <v>0.42389933558710291</v>
      </c>
      <c r="Q141" s="262">
        <v>0.4715946238265496</v>
      </c>
      <c r="R141" s="262">
        <v>0.3737262754287477</v>
      </c>
      <c r="S141" s="262">
        <v>0.38770041948696349</v>
      </c>
      <c r="T141" s="262">
        <v>0.40909657486758799</v>
      </c>
      <c r="U141" s="262">
        <v>0.45148684229692571</v>
      </c>
      <c r="V141" s="262">
        <v>0.43938158233304769</v>
      </c>
      <c r="W141" s="262">
        <v>0.52248950792950977</v>
      </c>
      <c r="X141" s="262">
        <v>0.56861111098327799</v>
      </c>
      <c r="Y141" s="262">
        <v>0.586975160110631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4.1496772076921893</v>
      </c>
      <c r="C142" s="261">
        <f t="shared" si="5"/>
        <v>3.7853173424679367</v>
      </c>
      <c r="D142" s="261">
        <f t="shared" si="5"/>
        <v>3.8866711776979246</v>
      </c>
      <c r="E142" s="261">
        <f t="shared" si="5"/>
        <v>4.1505695326539787</v>
      </c>
      <c r="F142" s="261">
        <f t="shared" si="5"/>
        <v>3.7994309215088489</v>
      </c>
      <c r="G142" s="261">
        <f t="shared" si="5"/>
        <v>5.1064378096706005</v>
      </c>
      <c r="H142" s="261">
        <f t="shared" si="5"/>
        <v>5.1323160657950204</v>
      </c>
      <c r="I142" s="261">
        <f t="shared" si="5"/>
        <v>6.0162162297111683</v>
      </c>
      <c r="J142" s="261">
        <f t="shared" si="5"/>
        <v>4.9450484032728816</v>
      </c>
      <c r="K142" s="261">
        <f t="shared" si="5"/>
        <v>6.2914028503962092</v>
      </c>
      <c r="L142" s="261">
        <f t="shared" si="5"/>
        <v>6.4613999680297614</v>
      </c>
      <c r="M142" s="261">
        <f t="shared" si="5"/>
        <v>6.4910027056215203</v>
      </c>
      <c r="N142" s="261">
        <f t="shared" si="5"/>
        <v>6.8076235374491079</v>
      </c>
      <c r="O142" s="261">
        <f t="shared" si="5"/>
        <v>6.9791378341393564</v>
      </c>
      <c r="P142" s="261">
        <f t="shared" si="5"/>
        <v>6.5007299910211431</v>
      </c>
      <c r="Q142" s="261">
        <f t="shared" si="5"/>
        <v>6.8694331410752874</v>
      </c>
      <c r="R142" s="261">
        <f t="shared" si="5"/>
        <v>7.1338578661353864</v>
      </c>
      <c r="S142" s="261">
        <f t="shared" si="5"/>
        <v>8.2151308504242344</v>
      </c>
      <c r="T142" s="261">
        <f t="shared" si="5"/>
        <v>7.5037144193155303</v>
      </c>
      <c r="U142" s="261">
        <f t="shared" si="5"/>
        <v>7.6645286539449424</v>
      </c>
      <c r="V142" s="261">
        <f t="shared" si="5"/>
        <v>8.3595497247444044</v>
      </c>
      <c r="W142" s="261">
        <f t="shared" si="5"/>
        <v>8.6722199405086506</v>
      </c>
      <c r="X142" s="261">
        <f t="shared" si="5"/>
        <v>7.9966374833610399</v>
      </c>
      <c r="Y142" s="261">
        <f t="shared" si="5"/>
        <v>8.7456017003655457</v>
      </c>
      <c r="DA142" s="70"/>
    </row>
    <row r="143" spans="1:105" ht="12" customHeight="1" x14ac:dyDescent="0.25">
      <c r="A143" s="60" t="s">
        <v>1022</v>
      </c>
      <c r="B143" s="262">
        <v>1.975026107152011</v>
      </c>
      <c r="C143" s="262">
        <v>1.633548962558917</v>
      </c>
      <c r="D143" s="262">
        <v>1.612252952875028</v>
      </c>
      <c r="E143" s="262">
        <v>1.8178403034234309</v>
      </c>
      <c r="F143" s="262">
        <v>1.4707918021400319</v>
      </c>
      <c r="G143" s="262">
        <v>2.2570533572222962</v>
      </c>
      <c r="H143" s="262">
        <v>1.9738383860549691</v>
      </c>
      <c r="I143" s="262">
        <v>2.1789181249926881</v>
      </c>
      <c r="J143" s="262">
        <v>1.9066800038301299</v>
      </c>
      <c r="K143" s="262">
        <v>2.5936018322997669</v>
      </c>
      <c r="L143" s="262">
        <v>2.5568928048752428</v>
      </c>
      <c r="M143" s="262">
        <v>2.5464816247681101</v>
      </c>
      <c r="N143" s="262">
        <v>2.646787319260536</v>
      </c>
      <c r="O143" s="262">
        <v>2.636567748824715</v>
      </c>
      <c r="P143" s="262">
        <v>2.3302235623600862</v>
      </c>
      <c r="Q143" s="262">
        <v>2.3824957631813448</v>
      </c>
      <c r="R143" s="262">
        <v>2.9474442384856152</v>
      </c>
      <c r="S143" s="262">
        <v>3.563001458500441</v>
      </c>
      <c r="T143" s="262">
        <v>3.0317144276350332</v>
      </c>
      <c r="U143" s="262">
        <v>3.032712124329791</v>
      </c>
      <c r="V143" s="262">
        <v>3.487712507053621</v>
      </c>
      <c r="W143" s="262">
        <v>3.3754878400551829</v>
      </c>
      <c r="X143" s="262">
        <v>2.7521583590367489</v>
      </c>
      <c r="Y143" s="262">
        <v>3.1488000518686801</v>
      </c>
      <c r="DA143" s="72" t="s">
        <v>1253</v>
      </c>
    </row>
    <row r="144" spans="1:105" ht="12" customHeight="1" x14ac:dyDescent="0.25">
      <c r="A144" s="60" t="s">
        <v>1024</v>
      </c>
      <c r="B144" s="262">
        <v>0.92500558149057832</v>
      </c>
      <c r="C144" s="262">
        <v>0.8034821004716155</v>
      </c>
      <c r="D144" s="262">
        <v>0.82948369169782565</v>
      </c>
      <c r="E144" s="262">
        <v>0.9381329015693467</v>
      </c>
      <c r="F144" s="262">
        <v>0.82600010821106029</v>
      </c>
      <c r="G144" s="262">
        <v>1.1061382854622339</v>
      </c>
      <c r="H144" s="262">
        <v>1.073166590981441</v>
      </c>
      <c r="I144" s="262">
        <v>1.2229130154520009</v>
      </c>
      <c r="J144" s="262">
        <v>1.0219006351337649</v>
      </c>
      <c r="K144" s="262">
        <v>1.3419668785416941</v>
      </c>
      <c r="L144" s="262">
        <v>1.395230060896322</v>
      </c>
      <c r="M144" s="262">
        <v>1.390578119724019</v>
      </c>
      <c r="N144" s="262">
        <v>1.4689496193463381</v>
      </c>
      <c r="O144" s="262">
        <v>1.4762464586279069</v>
      </c>
      <c r="P144" s="262">
        <v>1.331694641795921</v>
      </c>
      <c r="Q144" s="262">
        <v>1.369008765983345</v>
      </c>
      <c r="R144" s="262">
        <v>1.5467430063653911</v>
      </c>
      <c r="S144" s="262">
        <v>1.8059928981007281</v>
      </c>
      <c r="T144" s="262">
        <v>1.613978504975693</v>
      </c>
      <c r="U144" s="262">
        <v>1.6226148419135371</v>
      </c>
      <c r="V144" s="262">
        <v>1.804864458181398</v>
      </c>
      <c r="W144" s="262">
        <v>1.7706745959158621</v>
      </c>
      <c r="X144" s="262">
        <v>1.610001266487799</v>
      </c>
      <c r="Y144" s="262">
        <v>1.8158614259656369</v>
      </c>
      <c r="DA144" s="72" t="s">
        <v>1254</v>
      </c>
    </row>
    <row r="145" spans="1:105" ht="12" customHeight="1" x14ac:dyDescent="0.25">
      <c r="A145" s="64" t="s">
        <v>28</v>
      </c>
      <c r="B145" s="229">
        <v>6.1716647081779839E-2</v>
      </c>
      <c r="C145" s="229">
        <v>6.782914614001842E-2</v>
      </c>
      <c r="D145" s="229">
        <v>6.3363541736497248E-2</v>
      </c>
      <c r="E145" s="229">
        <v>6.2219478670889387E-2</v>
      </c>
      <c r="F145" s="229">
        <v>4.8238529350035822E-2</v>
      </c>
      <c r="G145" s="229">
        <v>4.3847886903789268E-2</v>
      </c>
      <c r="H145" s="229">
        <v>2.9116051331839959E-2</v>
      </c>
      <c r="I145" s="229">
        <v>2.4799062936189609E-2</v>
      </c>
      <c r="J145" s="229">
        <v>1.701075398558393E-2</v>
      </c>
      <c r="K145" s="229">
        <v>2.090447371297913E-2</v>
      </c>
      <c r="L145" s="229">
        <v>1.954952636849859E-2</v>
      </c>
      <c r="M145" s="229">
        <v>1.9042112031479191E-2</v>
      </c>
      <c r="N145" s="229">
        <v>1.9093220198912311E-2</v>
      </c>
      <c r="O145" s="229">
        <v>2.6415000746297199E-2</v>
      </c>
      <c r="P145" s="229">
        <v>3.1226321979234709E-2</v>
      </c>
      <c r="Q145" s="229">
        <v>3.3713128256655817E-2</v>
      </c>
      <c r="R145" s="229">
        <v>3.1709372800079037E-2</v>
      </c>
      <c r="S145" s="229">
        <v>5.2501086446285802E-2</v>
      </c>
      <c r="T145" s="229">
        <v>4.1893955902660693E-2</v>
      </c>
      <c r="U145" s="229">
        <v>5.9135334128806519E-3</v>
      </c>
      <c r="V145" s="229">
        <v>1.7116982944601511E-2</v>
      </c>
      <c r="W145" s="229">
        <v>1.626632178887415E-2</v>
      </c>
      <c r="X145" s="229">
        <v>1.8408412992225221E-2</v>
      </c>
      <c r="Y145" s="229">
        <v>6.8169795159801301E-3</v>
      </c>
      <c r="DA145" s="73" t="s">
        <v>1255</v>
      </c>
    </row>
    <row r="146" spans="1:105" ht="12" customHeight="1" x14ac:dyDescent="0.25">
      <c r="A146" s="64" t="s">
        <v>30</v>
      </c>
      <c r="B146" s="229">
        <v>4.6201655524119216E-3</v>
      </c>
      <c r="C146" s="229">
        <v>1.449442876889543E-3</v>
      </c>
      <c r="D146" s="229">
        <v>3.9963009531410586E-3</v>
      </c>
      <c r="E146" s="229">
        <v>4.1440174372532413E-3</v>
      </c>
      <c r="F146" s="229">
        <v>4.3088352323931061E-3</v>
      </c>
      <c r="G146" s="229">
        <v>3.9121055182839244E-3</v>
      </c>
      <c r="H146" s="229">
        <v>4.0310329394445859E-3</v>
      </c>
      <c r="I146" s="229">
        <v>5.8227004192288098E-3</v>
      </c>
      <c r="J146" s="229">
        <v>4.8096817417834373E-3</v>
      </c>
      <c r="K146" s="229">
        <v>6.1034102446690577E-3</v>
      </c>
      <c r="L146" s="229">
        <v>1.0044616484751081E-2</v>
      </c>
      <c r="M146" s="229">
        <v>6.1058549200523112E-3</v>
      </c>
      <c r="N146" s="229">
        <v>7.2773797628612902E-3</v>
      </c>
      <c r="O146" s="229">
        <v>2.167373253267641E-3</v>
      </c>
      <c r="P146" s="229">
        <v>2.670399043183177E-3</v>
      </c>
      <c r="Q146" s="229">
        <v>2.8712574194759012E-4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1.6112227049771351E-3</v>
      </c>
      <c r="H147" s="229">
        <v>2.3041620353657509E-3</v>
      </c>
      <c r="I147" s="229">
        <v>2.2247345199983958E-3</v>
      </c>
      <c r="J147" s="229">
        <v>1.6508056212640209E-3</v>
      </c>
      <c r="K147" s="229">
        <v>9.3974296932537922E-4</v>
      </c>
      <c r="L147" s="229">
        <v>7.4334418105671601E-4</v>
      </c>
      <c r="M147" s="229">
        <v>7.2790203530529699E-4</v>
      </c>
      <c r="N147" s="229">
        <v>7.9610693737082851E-4</v>
      </c>
      <c r="O147" s="229">
        <v>4.3786216700197531E-4</v>
      </c>
      <c r="P147" s="229">
        <v>4.078776639462598E-4</v>
      </c>
      <c r="Q147" s="229">
        <v>4.655703560555318E-4</v>
      </c>
      <c r="R147" s="229">
        <v>4.0418200025502148E-4</v>
      </c>
      <c r="S147" s="229">
        <v>5.2819686788190001E-4</v>
      </c>
      <c r="T147" s="229">
        <v>4.7539152906024708E-4</v>
      </c>
      <c r="U147" s="229">
        <v>4.381585527504523E-4</v>
      </c>
      <c r="V147" s="229">
        <v>3.9968168360476371E-4</v>
      </c>
      <c r="W147" s="229">
        <v>3.9838399788155981E-4</v>
      </c>
      <c r="X147" s="229">
        <v>4.305198343974946E-4</v>
      </c>
      <c r="Y147" s="229">
        <v>7.219326436199413E-4</v>
      </c>
      <c r="DA147" s="73" t="s">
        <v>1257</v>
      </c>
    </row>
    <row r="148" spans="1:105" ht="12" customHeight="1" x14ac:dyDescent="0.25">
      <c r="A148" s="64" t="s">
        <v>159</v>
      </c>
      <c r="B148" s="229">
        <v>4.3004534201750806E-3</v>
      </c>
      <c r="C148" s="229">
        <v>9.4288561597119097E-3</v>
      </c>
      <c r="D148" s="229">
        <v>5.2238779814709653E-3</v>
      </c>
      <c r="E148" s="229">
        <v>3.6873368254898E-3</v>
      </c>
      <c r="F148" s="229">
        <v>2.1912381586643779E-3</v>
      </c>
      <c r="G148" s="229">
        <v>2.6924314142032588E-3</v>
      </c>
      <c r="H148" s="229">
        <v>2.1258678002636809E-3</v>
      </c>
      <c r="I148" s="229">
        <v>2.4379565121942911E-3</v>
      </c>
      <c r="J148" s="229">
        <v>2.2241767292456738E-3</v>
      </c>
      <c r="K148" s="229">
        <v>2.7678694902833179E-3</v>
      </c>
      <c r="L148" s="229">
        <v>2.1439777195005039E-3</v>
      </c>
      <c r="M148" s="229">
        <v>1.974951862413199E-3</v>
      </c>
      <c r="N148" s="229">
        <v>5.1005103325576411E-3</v>
      </c>
      <c r="O148" s="229">
        <v>8.6015347003753667E-4</v>
      </c>
      <c r="P148" s="229">
        <v>7.4621919705580224E-4</v>
      </c>
      <c r="Q148" s="229">
        <v>8.1404996160685617E-4</v>
      </c>
      <c r="R148" s="229">
        <v>7.3709324882112221E-4</v>
      </c>
      <c r="S148" s="229">
        <v>8.5999626028255671E-4</v>
      </c>
      <c r="T148" s="229">
        <v>5.9746190023568981E-3</v>
      </c>
      <c r="U148" s="229">
        <v>1.087157330424217E-2</v>
      </c>
      <c r="V148" s="229">
        <v>1.247620022775911E-2</v>
      </c>
      <c r="W148" s="229">
        <v>4.2426231384441017E-3</v>
      </c>
      <c r="X148" s="229">
        <v>1.298213979112822E-2</v>
      </c>
      <c r="Y148" s="229">
        <v>1.894003011202617E-2</v>
      </c>
      <c r="DA148" s="73" t="s">
        <v>1258</v>
      </c>
    </row>
    <row r="149" spans="1:105" ht="12" customHeight="1" x14ac:dyDescent="0.25">
      <c r="A149" s="64" t="s">
        <v>32</v>
      </c>
      <c r="B149" s="229">
        <v>1.453634521954323E-2</v>
      </c>
      <c r="C149" s="229">
        <v>1.247293951385791E-2</v>
      </c>
      <c r="D149" s="229">
        <v>1.080400151221861E-2</v>
      </c>
      <c r="E149" s="229">
        <v>1.2483436584413581E-2</v>
      </c>
      <c r="F149" s="229">
        <v>1.510167095386401E-2</v>
      </c>
      <c r="G149" s="229">
        <v>1.8659084014219601E-2</v>
      </c>
      <c r="H149" s="229">
        <v>1.6059741814892468E-2</v>
      </c>
      <c r="I149" s="229">
        <v>2.2517677001636139E-2</v>
      </c>
      <c r="J149" s="229">
        <v>1.8903460744651188E-2</v>
      </c>
      <c r="K149" s="229">
        <v>4.4041744710645321E-2</v>
      </c>
      <c r="L149" s="229">
        <v>4.5652267132611807E-2</v>
      </c>
      <c r="M149" s="229">
        <v>4.0833354933833943E-2</v>
      </c>
      <c r="N149" s="229">
        <v>2.5062152433131101E-2</v>
      </c>
      <c r="O149" s="229">
        <v>3.4994117902893702E-2</v>
      </c>
      <c r="P149" s="229">
        <v>2.0021628617509491E-2</v>
      </c>
      <c r="Q149" s="229">
        <v>2.4100120124855101E-2</v>
      </c>
      <c r="R149" s="229">
        <v>2.6443964217823211E-2</v>
      </c>
      <c r="S149" s="229">
        <v>2.836570779037826E-2</v>
      </c>
      <c r="T149" s="229">
        <v>1.309175453159705E-2</v>
      </c>
      <c r="U149" s="229">
        <v>8.7645267894815807E-3</v>
      </c>
      <c r="V149" s="229">
        <v>2.074806695754422E-2</v>
      </c>
      <c r="W149" s="229">
        <v>1.2967356038255129E-2</v>
      </c>
      <c r="X149" s="229">
        <v>9.74869654959124E-3</v>
      </c>
      <c r="Y149" s="229">
        <v>5.7012257265221418E-3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1.00024658793811E-2</v>
      </c>
      <c r="H150" s="229">
        <v>1.4569144198762931E-2</v>
      </c>
      <c r="I150" s="229">
        <v>1.5418499933690041E-2</v>
      </c>
      <c r="J150" s="229">
        <v>2.1506411946668049E-2</v>
      </c>
      <c r="K150" s="229">
        <v>2.647992374354961E-2</v>
      </c>
      <c r="L150" s="229">
        <v>3.3438695528747009E-2</v>
      </c>
      <c r="M150" s="229">
        <v>3.2944190087693011E-2</v>
      </c>
      <c r="N150" s="229">
        <v>3.5834487851549329E-2</v>
      </c>
      <c r="O150" s="229">
        <v>1.659564579555612E-2</v>
      </c>
      <c r="P150" s="229">
        <v>1.0018234616758119E-2</v>
      </c>
      <c r="Q150" s="229">
        <v>8.8739987375916918E-3</v>
      </c>
      <c r="R150" s="229">
        <v>9.9886314593078344E-3</v>
      </c>
      <c r="S150" s="229">
        <v>1.0032850048639861E-2</v>
      </c>
      <c r="T150" s="229">
        <v>7.0725026451427609E-3</v>
      </c>
      <c r="U150" s="229">
        <v>9.0387671071970981E-3</v>
      </c>
      <c r="V150" s="229">
        <v>7.6938911171292694E-3</v>
      </c>
      <c r="W150" s="229">
        <v>6.8117409237293917E-3</v>
      </c>
      <c r="X150" s="229">
        <v>7.6825298925872806E-3</v>
      </c>
      <c r="Y150" s="229">
        <v>8.1617421059273741E-3</v>
      </c>
      <c r="DA150" s="73" t="s">
        <v>1260</v>
      </c>
    </row>
    <row r="151" spans="1:105" ht="12" customHeight="1" x14ac:dyDescent="0.25">
      <c r="A151" s="64" t="s">
        <v>35</v>
      </c>
      <c r="B151" s="229">
        <v>0.49567719374752839</v>
      </c>
      <c r="C151" s="229">
        <v>0.44761769226464621</v>
      </c>
      <c r="D151" s="229">
        <v>0.42106229618457708</v>
      </c>
      <c r="E151" s="229">
        <v>0.39853879770387168</v>
      </c>
      <c r="F151" s="229">
        <v>0.33176541335801008</v>
      </c>
      <c r="G151" s="229">
        <v>0.60873531992377727</v>
      </c>
      <c r="H151" s="229">
        <v>0.56520249735225569</v>
      </c>
      <c r="I151" s="229">
        <v>0.65791971250498138</v>
      </c>
      <c r="J151" s="229">
        <v>0.56444739633915575</v>
      </c>
      <c r="K151" s="229">
        <v>0.73713492875332876</v>
      </c>
      <c r="L151" s="229">
        <v>0.66832894236514784</v>
      </c>
      <c r="M151" s="229">
        <v>0.68809495422305256</v>
      </c>
      <c r="N151" s="229">
        <v>0.70557160602737434</v>
      </c>
      <c r="O151" s="229">
        <v>0.74622384771511763</v>
      </c>
      <c r="P151" s="229">
        <v>0.71057209991151205</v>
      </c>
      <c r="Q151" s="229">
        <v>0.76723323152916723</v>
      </c>
      <c r="R151" s="229">
        <v>0.88274717207037134</v>
      </c>
      <c r="S151" s="229">
        <v>1.039228687218702</v>
      </c>
      <c r="T151" s="229">
        <v>0.91099565555244488</v>
      </c>
      <c r="U151" s="229">
        <v>0.97365058912682667</v>
      </c>
      <c r="V151" s="229">
        <v>1.0683085938142001</v>
      </c>
      <c r="W151" s="229">
        <v>1.1033778601471349</v>
      </c>
      <c r="X151" s="229">
        <v>0.86076635850770533</v>
      </c>
      <c r="Y151" s="229">
        <v>0.94992996998998191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0.23336695377030209</v>
      </c>
      <c r="C153" s="229">
        <v>0.16822721421063891</v>
      </c>
      <c r="D153" s="229">
        <v>0.21792783846115549</v>
      </c>
      <c r="E153" s="229">
        <v>0.33389888786189131</v>
      </c>
      <c r="F153" s="229">
        <v>0.33865076548717049</v>
      </c>
      <c r="G153" s="229">
        <v>0.29681554523301468</v>
      </c>
      <c r="H153" s="229">
        <v>0.27433674105338979</v>
      </c>
      <c r="I153" s="229">
        <v>0.32538340222805318</v>
      </c>
      <c r="J153" s="229">
        <v>0.26539666506004922</v>
      </c>
      <c r="K153" s="229">
        <v>0.29052348266781608</v>
      </c>
      <c r="L153" s="229">
        <v>0.37539860737447822</v>
      </c>
      <c r="M153" s="229">
        <v>0.35097987751987519</v>
      </c>
      <c r="N153" s="229">
        <v>0.38826882649770322</v>
      </c>
      <c r="O153" s="229">
        <v>0.32878716773205963</v>
      </c>
      <c r="P153" s="229">
        <v>0.28000894976739432</v>
      </c>
      <c r="Q153" s="229">
        <v>0.286294615120959</v>
      </c>
      <c r="R153" s="229">
        <v>0.33757855210642201</v>
      </c>
      <c r="S153" s="229">
        <v>0.37845406637477119</v>
      </c>
      <c r="T153" s="229">
        <v>0.36535213467154981</v>
      </c>
      <c r="U153" s="229">
        <v>0.34634648961821518</v>
      </c>
      <c r="V153" s="229">
        <v>0.40468231481899142</v>
      </c>
      <c r="W153" s="229">
        <v>0.37493932107229988</v>
      </c>
      <c r="X153" s="229">
        <v>0.4196815500752753</v>
      </c>
      <c r="Y153" s="229">
        <v>0.45525192386155888</v>
      </c>
      <c r="DA153" s="73" t="s">
        <v>1263</v>
      </c>
    </row>
    <row r="154" spans="1:105" ht="12" customHeight="1" x14ac:dyDescent="0.25">
      <c r="A154" s="64" t="s">
        <v>39</v>
      </c>
      <c r="B154" s="229">
        <v>0.11078782269883761</v>
      </c>
      <c r="C154" s="229">
        <v>9.6456809305852639E-2</v>
      </c>
      <c r="D154" s="229">
        <v>0.10710583486876531</v>
      </c>
      <c r="E154" s="229">
        <v>0.1231609464855377</v>
      </c>
      <c r="F154" s="229">
        <v>8.574365567092232E-2</v>
      </c>
      <c r="G154" s="229">
        <v>0.11986222387058749</v>
      </c>
      <c r="H154" s="229">
        <v>0.16542135245522621</v>
      </c>
      <c r="I154" s="229">
        <v>0.1663892693960293</v>
      </c>
      <c r="J154" s="229">
        <v>0.12595128296536379</v>
      </c>
      <c r="K154" s="229">
        <v>0.21307130224909729</v>
      </c>
      <c r="L154" s="229">
        <v>0.23993008374153069</v>
      </c>
      <c r="M154" s="229">
        <v>0.2498749221103144</v>
      </c>
      <c r="N154" s="229">
        <v>0.28194532930487742</v>
      </c>
      <c r="O154" s="229">
        <v>0.3197652898456757</v>
      </c>
      <c r="P154" s="229">
        <v>0.27602291099932708</v>
      </c>
      <c r="Q154" s="229">
        <v>0.2472269261545067</v>
      </c>
      <c r="R154" s="229">
        <v>0.25713403846231181</v>
      </c>
      <c r="S154" s="229">
        <v>0.29602230709378607</v>
      </c>
      <c r="T154" s="229">
        <v>0.26912249114087999</v>
      </c>
      <c r="U154" s="229">
        <v>0.26759120400194347</v>
      </c>
      <c r="V154" s="229">
        <v>0.27343872661756807</v>
      </c>
      <c r="W154" s="229">
        <v>0.25167098880924271</v>
      </c>
      <c r="X154" s="229">
        <v>0.28030105884488871</v>
      </c>
      <c r="Y154" s="229">
        <v>0.37033762201002052</v>
      </c>
      <c r="DA154" s="73" t="s">
        <v>1264</v>
      </c>
    </row>
    <row r="155" spans="1:105" ht="12" customHeight="1" x14ac:dyDescent="0.25">
      <c r="A155" s="60" t="s">
        <v>1036</v>
      </c>
      <c r="B155" s="262">
        <v>1.2496455190496001</v>
      </c>
      <c r="C155" s="262">
        <v>1.348286279437404</v>
      </c>
      <c r="D155" s="262">
        <v>1.4449345331250709</v>
      </c>
      <c r="E155" s="262">
        <v>1.394596327661201</v>
      </c>
      <c r="F155" s="262">
        <v>1.502639011157757</v>
      </c>
      <c r="G155" s="262">
        <v>1.7432461669860699</v>
      </c>
      <c r="H155" s="262">
        <v>2.0853110887586102</v>
      </c>
      <c r="I155" s="262">
        <v>2.6143850892664791</v>
      </c>
      <c r="J155" s="262">
        <v>2.0164677643089872</v>
      </c>
      <c r="K155" s="262">
        <v>2.355834139554748</v>
      </c>
      <c r="L155" s="262">
        <v>2.5092771022581961</v>
      </c>
      <c r="M155" s="262">
        <v>2.5539429611293909</v>
      </c>
      <c r="N155" s="262">
        <v>2.6918865988422338</v>
      </c>
      <c r="O155" s="262">
        <v>2.866323626686734</v>
      </c>
      <c r="P155" s="262">
        <v>2.8388117868651359</v>
      </c>
      <c r="Q155" s="262">
        <v>3.1179286119105978</v>
      </c>
      <c r="R155" s="262">
        <v>2.6396706212843801</v>
      </c>
      <c r="S155" s="262">
        <v>2.846136493823066</v>
      </c>
      <c r="T155" s="262">
        <v>2.8580214867048048</v>
      </c>
      <c r="U155" s="262">
        <v>3.0092016877016148</v>
      </c>
      <c r="V155" s="262">
        <v>3.066972759509385</v>
      </c>
      <c r="W155" s="262">
        <v>3.5260575045376061</v>
      </c>
      <c r="X155" s="262">
        <v>3.634477857836492</v>
      </c>
      <c r="Y155" s="262">
        <v>3.7809402225312279</v>
      </c>
      <c r="DA155" s="72" t="s">
        <v>1265</v>
      </c>
    </row>
    <row r="156" spans="1:105" ht="12" customHeight="1" x14ac:dyDescent="0.25">
      <c r="A156" s="132" t="s">
        <v>1038</v>
      </c>
      <c r="B156" s="316">
        <v>4.0992315952051293</v>
      </c>
      <c r="C156" s="316">
        <v>3.9302429250255271</v>
      </c>
      <c r="D156" s="316">
        <v>4.0400842108057393</v>
      </c>
      <c r="E156" s="316">
        <v>4.1079378106282141</v>
      </c>
      <c r="F156" s="316">
        <v>3.9105513476943372</v>
      </c>
      <c r="G156" s="316">
        <v>5.2597939212259153</v>
      </c>
      <c r="H156" s="316">
        <v>5.5095193687322732</v>
      </c>
      <c r="I156" s="316">
        <v>6.5794354424221364</v>
      </c>
      <c r="J156" s="316">
        <v>5.3580744895825934</v>
      </c>
      <c r="K156" s="316">
        <v>6.6382602536452584</v>
      </c>
      <c r="L156" s="316">
        <v>6.7789215981399114</v>
      </c>
      <c r="M156" s="316">
        <v>6.8628671296137878</v>
      </c>
      <c r="N156" s="316">
        <v>7.1852562036317513</v>
      </c>
      <c r="O156" s="316">
        <v>7.4726714784535142</v>
      </c>
      <c r="P156" s="316">
        <v>7.3352101185179626</v>
      </c>
      <c r="Q156" s="316">
        <v>7.7493907959172788</v>
      </c>
      <c r="R156" s="316">
        <v>17.44444881253656</v>
      </c>
      <c r="S156" s="316">
        <v>17.310015492842979</v>
      </c>
      <c r="T156" s="316">
        <v>16.760656128176791</v>
      </c>
      <c r="U156" s="316">
        <v>17.749209798074119</v>
      </c>
      <c r="V156" s="316">
        <v>17.533509807158829</v>
      </c>
      <c r="W156" s="316">
        <v>9.3340140399764735</v>
      </c>
      <c r="X156" s="316">
        <v>9.3464708206196701</v>
      </c>
      <c r="Y156" s="316">
        <v>10.050476946186571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1.0000000000000002</v>
      </c>
      <c r="C160" s="232">
        <f t="shared" si="6"/>
        <v>1.0000000000000004</v>
      </c>
      <c r="D160" s="232">
        <f t="shared" si="6"/>
        <v>1</v>
      </c>
      <c r="E160" s="232">
        <f t="shared" si="6"/>
        <v>1</v>
      </c>
      <c r="F160" s="232">
        <f t="shared" si="6"/>
        <v>0.99999999999999989</v>
      </c>
      <c r="G160" s="232">
        <f t="shared" si="6"/>
        <v>0.99999999999999989</v>
      </c>
      <c r="H160" s="232">
        <f t="shared" si="6"/>
        <v>1</v>
      </c>
      <c r="I160" s="232">
        <f t="shared" si="6"/>
        <v>0.99999999999999989</v>
      </c>
      <c r="J160" s="232">
        <f t="shared" si="6"/>
        <v>0.99999999999999989</v>
      </c>
      <c r="K160" s="232">
        <f t="shared" si="6"/>
        <v>0.99999999999999989</v>
      </c>
      <c r="L160" s="232">
        <f t="shared" si="6"/>
        <v>1</v>
      </c>
      <c r="M160" s="232">
        <f t="shared" si="6"/>
        <v>0.99999999999999978</v>
      </c>
      <c r="N160" s="232">
        <f t="shared" si="6"/>
        <v>1</v>
      </c>
      <c r="O160" s="232">
        <f t="shared" si="6"/>
        <v>1</v>
      </c>
      <c r="P160" s="232">
        <f t="shared" si="6"/>
        <v>1.0000000000000002</v>
      </c>
      <c r="Q160" s="232">
        <f t="shared" si="6"/>
        <v>1</v>
      </c>
      <c r="R160" s="232">
        <f t="shared" si="6"/>
        <v>1</v>
      </c>
      <c r="S160" s="232">
        <f t="shared" si="6"/>
        <v>1.0000000000000002</v>
      </c>
      <c r="T160" s="232">
        <f t="shared" si="6"/>
        <v>0.99999999999999989</v>
      </c>
      <c r="U160" s="232">
        <f t="shared" si="6"/>
        <v>1</v>
      </c>
      <c r="V160" s="232">
        <f t="shared" si="6"/>
        <v>1</v>
      </c>
      <c r="W160" s="232">
        <f t="shared" si="6"/>
        <v>1</v>
      </c>
      <c r="X160" s="232">
        <f t="shared" si="6"/>
        <v>1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1.24645243973398E-3</v>
      </c>
      <c r="C161" s="266">
        <f t="shared" si="7"/>
        <v>1.2994435464055594E-3</v>
      </c>
      <c r="D161" s="266">
        <f t="shared" si="7"/>
        <v>1.3804683146455047E-3</v>
      </c>
      <c r="E161" s="266">
        <f t="shared" si="7"/>
        <v>1.3259194159415354E-3</v>
      </c>
      <c r="F161" s="266">
        <f t="shared" si="7"/>
        <v>1.3308564635869807E-3</v>
      </c>
      <c r="G161" s="266">
        <f t="shared" si="7"/>
        <v>1.5741896987305107E-3</v>
      </c>
      <c r="H161" s="266">
        <f t="shared" si="7"/>
        <v>1.3391425842414722E-3</v>
      </c>
      <c r="I161" s="266">
        <f t="shared" si="7"/>
        <v>1.4379826479023784E-3</v>
      </c>
      <c r="J161" s="266">
        <f t="shared" si="7"/>
        <v>1.5696580124697481E-3</v>
      </c>
      <c r="K161" s="266">
        <f t="shared" si="7"/>
        <v>1.3195660307350812E-3</v>
      </c>
      <c r="L161" s="266">
        <f t="shared" si="7"/>
        <v>1.6575713635846752E-3</v>
      </c>
      <c r="M161" s="266">
        <f t="shared" si="7"/>
        <v>1.8139368561338205E-3</v>
      </c>
      <c r="N161" s="266">
        <f t="shared" si="7"/>
        <v>1.470752393699462E-3</v>
      </c>
      <c r="O161" s="266">
        <f t="shared" si="7"/>
        <v>1.5711289349403677E-3</v>
      </c>
      <c r="P161" s="266">
        <f t="shared" si="7"/>
        <v>1.5808796397161684E-3</v>
      </c>
      <c r="Q161" s="266">
        <f t="shared" si="7"/>
        <v>1.7956462752107491E-3</v>
      </c>
      <c r="R161" s="266">
        <f t="shared" si="7"/>
        <v>1.7789531396781807E-3</v>
      </c>
      <c r="S161" s="266">
        <f t="shared" si="7"/>
        <v>1.903060394944645E-3</v>
      </c>
      <c r="T161" s="266">
        <f t="shared" si="7"/>
        <v>1.7349836159124634E-3</v>
      </c>
      <c r="U161" s="266">
        <f t="shared" si="7"/>
        <v>1.5820589499206147E-3</v>
      </c>
      <c r="V161" s="266">
        <f t="shared" si="7"/>
        <v>1.4431182923369131E-3</v>
      </c>
      <c r="W161" s="266">
        <f t="shared" si="7"/>
        <v>1.7243516053086984E-3</v>
      </c>
      <c r="X161" s="266">
        <f t="shared" si="7"/>
        <v>1.9914523182075331E-3</v>
      </c>
      <c r="Y161" s="266">
        <f t="shared" si="7"/>
        <v>1.6144641601674354E-3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2.5841107147206227E-3</v>
      </c>
      <c r="C162" s="267">
        <f t="shared" si="8"/>
        <v>2.6939704110634341E-3</v>
      </c>
      <c r="D162" s="267">
        <f t="shared" si="8"/>
        <v>2.8619487190133823E-3</v>
      </c>
      <c r="E162" s="267">
        <f t="shared" si="8"/>
        <v>2.7488594513256212E-3</v>
      </c>
      <c r="F162" s="267">
        <f t="shared" si="8"/>
        <v>2.7590948019198288E-3</v>
      </c>
      <c r="G162" s="267">
        <f t="shared" si="8"/>
        <v>3.2635665331607168E-3</v>
      </c>
      <c r="H162" s="267">
        <f t="shared" si="8"/>
        <v>2.7762733580236681E-3</v>
      </c>
      <c r="I162" s="267">
        <f t="shared" si="8"/>
        <v>2.98118584357693E-3</v>
      </c>
      <c r="J162" s="267">
        <f t="shared" si="8"/>
        <v>3.283623337377267E-3</v>
      </c>
      <c r="K162" s="267">
        <f t="shared" si="8"/>
        <v>2.7356877888831703E-3</v>
      </c>
      <c r="L162" s="267">
        <f t="shared" si="8"/>
        <v>3.4976316053669989E-3</v>
      </c>
      <c r="M162" s="267">
        <f t="shared" si="8"/>
        <v>3.8081301017342645E-3</v>
      </c>
      <c r="N162" s="267">
        <f t="shared" si="8"/>
        <v>3.0642766565024339E-3</v>
      </c>
      <c r="O162" s="267">
        <f t="shared" si="8"/>
        <v>3.2572210423475832E-3</v>
      </c>
      <c r="P162" s="267">
        <f t="shared" si="8"/>
        <v>3.2774359337337331E-3</v>
      </c>
      <c r="Q162" s="267">
        <f t="shared" si="8"/>
        <v>3.7871945984404532E-3</v>
      </c>
      <c r="R162" s="267">
        <f t="shared" si="8"/>
        <v>3.7750142503899888E-3</v>
      </c>
      <c r="S162" s="267">
        <f t="shared" si="8"/>
        <v>4.0808234369780162E-3</v>
      </c>
      <c r="T162" s="267">
        <f t="shared" si="8"/>
        <v>3.7037177322435414E-3</v>
      </c>
      <c r="U162" s="267">
        <f t="shared" si="8"/>
        <v>3.4182531558613915E-3</v>
      </c>
      <c r="V162" s="267">
        <f t="shared" si="8"/>
        <v>3.1068087224576631E-3</v>
      </c>
      <c r="W162" s="267">
        <f t="shared" si="8"/>
        <v>3.7427592855995501E-3</v>
      </c>
      <c r="X162" s="267">
        <f t="shared" si="8"/>
        <v>4.3099610528285655E-3</v>
      </c>
      <c r="Y162" s="267">
        <f t="shared" si="8"/>
        <v>3.484966421643464E-3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1.5457667095555221E-2</v>
      </c>
      <c r="C163" s="267">
        <f t="shared" si="9"/>
        <v>1.6114827256539087E-2</v>
      </c>
      <c r="D163" s="267">
        <f t="shared" si="9"/>
        <v>1.7119642084624222E-2</v>
      </c>
      <c r="E163" s="267">
        <f t="shared" si="9"/>
        <v>1.6443163231748707E-2</v>
      </c>
      <c r="F163" s="267">
        <f t="shared" si="9"/>
        <v>1.6504389185106768E-2</v>
      </c>
      <c r="G163" s="267">
        <f t="shared" si="9"/>
        <v>1.9522044750798391E-2</v>
      </c>
      <c r="H163" s="267">
        <f t="shared" si="9"/>
        <v>1.6607148095521402E-2</v>
      </c>
      <c r="I163" s="267">
        <f t="shared" si="9"/>
        <v>1.7832896267749983E-2</v>
      </c>
      <c r="J163" s="267">
        <f t="shared" si="9"/>
        <v>1.9424685654360074E-2</v>
      </c>
      <c r="K163" s="267">
        <f t="shared" si="9"/>
        <v>1.632408231368097E-2</v>
      </c>
      <c r="L163" s="267">
        <f t="shared" si="9"/>
        <v>2.0468304845932043E-2</v>
      </c>
      <c r="M163" s="267">
        <f t="shared" si="9"/>
        <v>2.2363207866227825E-2</v>
      </c>
      <c r="N163" s="267">
        <f t="shared" si="9"/>
        <v>1.8106423136828739E-2</v>
      </c>
      <c r="O163" s="267">
        <f t="shared" si="9"/>
        <v>1.9353163819642197E-2</v>
      </c>
      <c r="P163" s="267">
        <f t="shared" si="9"/>
        <v>1.9569859766231587E-2</v>
      </c>
      <c r="Q163" s="267">
        <f t="shared" si="9"/>
        <v>2.2187719453719043E-2</v>
      </c>
      <c r="R163" s="267">
        <f t="shared" si="9"/>
        <v>2.19455411399181E-2</v>
      </c>
      <c r="S163" s="267">
        <f t="shared" si="9"/>
        <v>2.3442344944100708E-2</v>
      </c>
      <c r="T163" s="267">
        <f t="shared" si="9"/>
        <v>2.1344132236570817E-2</v>
      </c>
      <c r="U163" s="267">
        <f t="shared" si="9"/>
        <v>1.9440197106769624E-2</v>
      </c>
      <c r="V163" s="267">
        <f t="shared" si="9"/>
        <v>1.7714475043265916E-2</v>
      </c>
      <c r="W163" s="267">
        <f t="shared" si="9"/>
        <v>2.1146966478232023E-2</v>
      </c>
      <c r="X163" s="267">
        <f t="shared" si="9"/>
        <v>2.4402278543973737E-2</v>
      </c>
      <c r="Y163" s="267">
        <f t="shared" si="9"/>
        <v>1.9768094410767247E-2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1.7852859495938539E-2</v>
      </c>
      <c r="C164" s="267">
        <f t="shared" si="10"/>
        <v>1.8611847766797782E-2</v>
      </c>
      <c r="D164" s="267">
        <f t="shared" si="10"/>
        <v>1.9772360400065563E-2</v>
      </c>
      <c r="E164" s="267">
        <f t="shared" si="10"/>
        <v>1.8991059972407052E-2</v>
      </c>
      <c r="F164" s="267">
        <f t="shared" si="10"/>
        <v>1.9061772993721939E-2</v>
      </c>
      <c r="G164" s="267">
        <f t="shared" si="10"/>
        <v>2.2547019537614756E-2</v>
      </c>
      <c r="H164" s="267">
        <f t="shared" si="10"/>
        <v>1.9180454576023302E-2</v>
      </c>
      <c r="I164" s="267">
        <f t="shared" si="10"/>
        <v>2.059613455935614E-2</v>
      </c>
      <c r="J164" s="267">
        <f t="shared" si="10"/>
        <v>2.2685586088024463E-2</v>
      </c>
      <c r="K164" s="267">
        <f t="shared" si="10"/>
        <v>1.8900060837744037E-2</v>
      </c>
      <c r="L164" s="267">
        <f t="shared" si="10"/>
        <v>2.4192422051740537E-2</v>
      </c>
      <c r="M164" s="267">
        <f t="shared" si="10"/>
        <v>2.6309248772209116E-2</v>
      </c>
      <c r="N164" s="267">
        <f t="shared" si="10"/>
        <v>2.1170184502383727E-2</v>
      </c>
      <c r="O164" s="267">
        <f t="shared" si="10"/>
        <v>2.2503180411344241E-2</v>
      </c>
      <c r="P164" s="267">
        <f t="shared" si="10"/>
        <v>2.2642839139426864E-2</v>
      </c>
      <c r="Q164" s="267">
        <f t="shared" si="10"/>
        <v>2.6191229165803995E-2</v>
      </c>
      <c r="R164" s="267">
        <f t="shared" si="10"/>
        <v>2.6080461113162676E-2</v>
      </c>
      <c r="S164" s="267">
        <f t="shared" si="10"/>
        <v>2.8193206673800764E-2</v>
      </c>
      <c r="T164" s="267">
        <f t="shared" si="10"/>
        <v>2.5587894477465803E-2</v>
      </c>
      <c r="U164" s="267">
        <f t="shared" si="10"/>
        <v>2.3615703834013003E-2</v>
      </c>
      <c r="V164" s="267">
        <f t="shared" si="10"/>
        <v>2.1464026013602724E-2</v>
      </c>
      <c r="W164" s="267">
        <f t="shared" si="10"/>
        <v>2.5857621065648536E-2</v>
      </c>
      <c r="X164" s="267">
        <f t="shared" si="10"/>
        <v>2.9776250944199383E-2</v>
      </c>
      <c r="Y164" s="267">
        <f t="shared" si="10"/>
        <v>2.4076606129621998E-2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6.488617686636524E-3</v>
      </c>
      <c r="C165" s="268">
        <f t="shared" si="11"/>
        <v>6.4237952302165372E-3</v>
      </c>
      <c r="D165" s="268">
        <f t="shared" si="11"/>
        <v>6.776880749898395E-3</v>
      </c>
      <c r="E165" s="268">
        <f t="shared" si="11"/>
        <v>6.7887438795897707E-3</v>
      </c>
      <c r="F165" s="268">
        <f t="shared" si="11"/>
        <v>6.516891467278298E-3</v>
      </c>
      <c r="G165" s="268">
        <f t="shared" si="11"/>
        <v>7.9177503826946601E-3</v>
      </c>
      <c r="H165" s="268">
        <f t="shared" si="11"/>
        <v>6.405033811063417E-3</v>
      </c>
      <c r="I165" s="268">
        <f t="shared" si="11"/>
        <v>6.754581981625281E-3</v>
      </c>
      <c r="J165" s="268">
        <f t="shared" si="11"/>
        <v>7.491516360216245E-3</v>
      </c>
      <c r="K165" s="268">
        <f t="shared" si="11"/>
        <v>6.4326819969963136E-3</v>
      </c>
      <c r="L165" s="268">
        <f t="shared" si="11"/>
        <v>8.232799601295979E-3</v>
      </c>
      <c r="M165" s="268">
        <f t="shared" si="11"/>
        <v>8.9044722555752954E-3</v>
      </c>
      <c r="N165" s="268">
        <f t="shared" si="11"/>
        <v>7.1648998189753586E-3</v>
      </c>
      <c r="O165" s="268">
        <f t="shared" si="11"/>
        <v>7.5313917383805704E-3</v>
      </c>
      <c r="P165" s="268">
        <f t="shared" si="11"/>
        <v>7.4687432665305857E-3</v>
      </c>
      <c r="Q165" s="268">
        <f t="shared" si="11"/>
        <v>8.4825846666366899E-3</v>
      </c>
      <c r="R165" s="268">
        <f t="shared" si="11"/>
        <v>9.179052600560204E-3</v>
      </c>
      <c r="S165" s="268">
        <f t="shared" si="11"/>
        <v>1.0150900824536051E-2</v>
      </c>
      <c r="T165" s="268">
        <f t="shared" si="11"/>
        <v>9.0141474950926215E-3</v>
      </c>
      <c r="U165" s="268">
        <f t="shared" si="11"/>
        <v>8.1455505776764844E-3</v>
      </c>
      <c r="V165" s="268">
        <f t="shared" si="11"/>
        <v>7.603207365628608E-3</v>
      </c>
      <c r="W165" s="268">
        <f t="shared" si="11"/>
        <v>8.6451156772026656E-3</v>
      </c>
      <c r="X165" s="268">
        <f t="shared" si="11"/>
        <v>9.8421567494018421E-3</v>
      </c>
      <c r="Y165" s="268">
        <f t="shared" si="11"/>
        <v>8.1293200458257883E-3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0.80792796912313747</v>
      </c>
      <c r="C166" s="317">
        <f t="shared" si="12"/>
        <v>0.81346834701472592</v>
      </c>
      <c r="D166" s="317">
        <f t="shared" si="12"/>
        <v>0.80188833415294225</v>
      </c>
      <c r="E166" s="317">
        <f t="shared" si="12"/>
        <v>0.79538327671742692</v>
      </c>
      <c r="F166" s="317">
        <f t="shared" si="12"/>
        <v>0.80615516337737303</v>
      </c>
      <c r="G166" s="317">
        <f t="shared" si="12"/>
        <v>0.76970585712704942</v>
      </c>
      <c r="H166" s="317">
        <f t="shared" si="12"/>
        <v>0.81536231348730981</v>
      </c>
      <c r="I166" s="317">
        <f t="shared" si="12"/>
        <v>0.80787717354223798</v>
      </c>
      <c r="J166" s="317">
        <f t="shared" si="12"/>
        <v>0.7848885130607629</v>
      </c>
      <c r="K166" s="317">
        <f t="shared" si="12"/>
        <v>0.81313500241486358</v>
      </c>
      <c r="L166" s="317">
        <f t="shared" si="12"/>
        <v>0.76005535836787919</v>
      </c>
      <c r="M166" s="317">
        <f t="shared" si="12"/>
        <v>0.74143434596652225</v>
      </c>
      <c r="N166" s="317">
        <f t="shared" si="12"/>
        <v>0.7906996444266281</v>
      </c>
      <c r="O166" s="317">
        <f t="shared" si="12"/>
        <v>0.78251838216708902</v>
      </c>
      <c r="P166" s="317">
        <f t="shared" si="12"/>
        <v>0.78868374928325702</v>
      </c>
      <c r="Q166" s="317">
        <f t="shared" si="12"/>
        <v>0.76351206193630183</v>
      </c>
      <c r="R166" s="317">
        <f t="shared" si="12"/>
        <v>0.73535121414730042</v>
      </c>
      <c r="S166" s="317">
        <f t="shared" si="12"/>
        <v>0.70811948635286137</v>
      </c>
      <c r="T166" s="317">
        <f t="shared" si="12"/>
        <v>0.74395973243563984</v>
      </c>
      <c r="U166" s="317">
        <f t="shared" si="12"/>
        <v>0.77009346315144589</v>
      </c>
      <c r="V166" s="317">
        <f t="shared" si="12"/>
        <v>0.78423302008149509</v>
      </c>
      <c r="W166" s="317">
        <f t="shared" si="12"/>
        <v>0.76155570669152239</v>
      </c>
      <c r="X166" s="317">
        <f t="shared" si="12"/>
        <v>0.73030455185035104</v>
      </c>
      <c r="Y166" s="317">
        <f t="shared" si="12"/>
        <v>0.7751493279796321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9.5365592581160938E-2</v>
      </c>
      <c r="C167" s="269">
        <f t="shared" si="13"/>
        <v>9.0071314287138673E-2</v>
      </c>
      <c r="D167" s="269">
        <f t="shared" si="13"/>
        <v>9.6085205669814128E-2</v>
      </c>
      <c r="E167" s="269">
        <f t="shared" si="13"/>
        <v>0.10264932417723122</v>
      </c>
      <c r="F167" s="269">
        <f t="shared" si="13"/>
        <v>9.533498406038482E-2</v>
      </c>
      <c r="G167" s="269">
        <f t="shared" si="13"/>
        <v>0.11226562813126066</v>
      </c>
      <c r="H167" s="269">
        <f t="shared" si="13"/>
        <v>8.8395156722285345E-2</v>
      </c>
      <c r="I167" s="269">
        <f t="shared" si="13"/>
        <v>9.0599886004054123E-2</v>
      </c>
      <c r="J167" s="269">
        <f t="shared" si="13"/>
        <v>0.10226431557591974</v>
      </c>
      <c r="K167" s="269">
        <f t="shared" si="13"/>
        <v>9.0327835241271096E-2</v>
      </c>
      <c r="L167" s="269">
        <f t="shared" si="13"/>
        <v>0.11701359633480363</v>
      </c>
      <c r="M167" s="269">
        <f t="shared" si="13"/>
        <v>0.12558629943443395</v>
      </c>
      <c r="N167" s="269">
        <f t="shared" si="13"/>
        <v>0.10201849240261794</v>
      </c>
      <c r="O167" s="269">
        <f t="shared" si="13"/>
        <v>0.10481558591354585</v>
      </c>
      <c r="P167" s="269">
        <f t="shared" si="13"/>
        <v>0.10003984241982479</v>
      </c>
      <c r="Q167" s="269">
        <f t="shared" si="13"/>
        <v>0.11026523700293564</v>
      </c>
      <c r="R167" s="269">
        <f t="shared" si="13"/>
        <v>0.12950102445392236</v>
      </c>
      <c r="S167" s="269">
        <f t="shared" si="13"/>
        <v>0.14396002837803235</v>
      </c>
      <c r="T167" s="269">
        <f t="shared" si="13"/>
        <v>0.12473802568847386</v>
      </c>
      <c r="U167" s="269">
        <f t="shared" si="13"/>
        <v>0.11094650211381918</v>
      </c>
      <c r="V167" s="269">
        <f t="shared" si="13"/>
        <v>0.10527869015838083</v>
      </c>
      <c r="W167" s="269">
        <f t="shared" si="13"/>
        <v>0.11245931313334907</v>
      </c>
      <c r="X167" s="269">
        <f t="shared" si="13"/>
        <v>0.1267539008365812</v>
      </c>
      <c r="Y167" s="269">
        <f t="shared" si="13"/>
        <v>0.10728661295990913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3.3590540063489216E-2</v>
      </c>
      <c r="C168" s="269">
        <f t="shared" si="14"/>
        <v>3.2215180983787332E-2</v>
      </c>
      <c r="D168" s="269">
        <f t="shared" si="14"/>
        <v>3.3817490507695898E-2</v>
      </c>
      <c r="E168" s="269">
        <f t="shared" si="14"/>
        <v>3.4865620156839736E-2</v>
      </c>
      <c r="F168" s="269">
        <f t="shared" si="14"/>
        <v>3.2422890027462181E-2</v>
      </c>
      <c r="G168" s="269">
        <f t="shared" si="14"/>
        <v>3.9756320899635399E-2</v>
      </c>
      <c r="H168" s="269">
        <f t="shared" si="14"/>
        <v>3.103794333038401E-2</v>
      </c>
      <c r="I168" s="269">
        <f t="shared" si="14"/>
        <v>3.2137163336229978E-2</v>
      </c>
      <c r="J168" s="269">
        <f t="shared" si="14"/>
        <v>3.6384841381095899E-2</v>
      </c>
      <c r="K168" s="269">
        <f t="shared" si="14"/>
        <v>3.1796513223036935E-2</v>
      </c>
      <c r="L168" s="269">
        <f t="shared" si="14"/>
        <v>4.0569768559329485E-2</v>
      </c>
      <c r="M168" s="269">
        <f t="shared" si="14"/>
        <v>4.351957937623159E-2</v>
      </c>
      <c r="N168" s="269">
        <f t="shared" si="14"/>
        <v>3.5015830275474114E-2</v>
      </c>
      <c r="O168" s="269">
        <f t="shared" si="14"/>
        <v>3.6261768153637623E-2</v>
      </c>
      <c r="P168" s="269">
        <f t="shared" si="14"/>
        <v>3.5070763021000227E-2</v>
      </c>
      <c r="Q168" s="269">
        <f t="shared" si="14"/>
        <v>3.9498188732305643E-2</v>
      </c>
      <c r="R168" s="269">
        <f t="shared" si="14"/>
        <v>4.5754694481440504E-2</v>
      </c>
      <c r="S168" s="269">
        <f t="shared" si="14"/>
        <v>5.0955096387289019E-2</v>
      </c>
      <c r="T168" s="269">
        <f t="shared" si="14"/>
        <v>4.4135616618440648E-2</v>
      </c>
      <c r="U168" s="269">
        <f t="shared" si="14"/>
        <v>3.9687961170787635E-2</v>
      </c>
      <c r="V168" s="269">
        <f t="shared" si="14"/>
        <v>3.7533788140742264E-2</v>
      </c>
      <c r="W168" s="269">
        <f t="shared" si="14"/>
        <v>4.0799774362294094E-2</v>
      </c>
      <c r="X168" s="269">
        <f t="shared" si="14"/>
        <v>4.5168086767161372E-2</v>
      </c>
      <c r="Y168" s="269">
        <f t="shared" si="14"/>
        <v>3.7752589865589915E-2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3.220968966717893E-2</v>
      </c>
      <c r="C169" s="318">
        <f t="shared" si="15"/>
        <v>3.0560034790242004E-2</v>
      </c>
      <c r="D169" s="318">
        <f t="shared" si="15"/>
        <v>3.1921636662911639E-2</v>
      </c>
      <c r="E169" s="318">
        <f t="shared" si="15"/>
        <v>3.3189975025738769E-2</v>
      </c>
      <c r="F169" s="318">
        <f t="shared" si="15"/>
        <v>3.0381820588522838E-2</v>
      </c>
      <c r="G169" s="318">
        <f t="shared" si="15"/>
        <v>3.7689724621165419E-2</v>
      </c>
      <c r="H169" s="318">
        <f t="shared" si="15"/>
        <v>2.8831496880564387E-2</v>
      </c>
      <c r="I169" s="318">
        <f t="shared" si="15"/>
        <v>2.9548043116182088E-2</v>
      </c>
      <c r="J169" s="318">
        <f t="shared" si="15"/>
        <v>3.3756780503118415E-2</v>
      </c>
      <c r="K169" s="318">
        <f t="shared" si="15"/>
        <v>2.9842823936144638E-2</v>
      </c>
      <c r="L169" s="318">
        <f t="shared" si="15"/>
        <v>3.7909873298969721E-2</v>
      </c>
      <c r="M169" s="318">
        <f t="shared" si="15"/>
        <v>4.0580386498021891E-2</v>
      </c>
      <c r="N169" s="318">
        <f t="shared" si="15"/>
        <v>3.257765311597513E-2</v>
      </c>
      <c r="O169" s="318">
        <f t="shared" si="15"/>
        <v>3.3606435048128942E-2</v>
      </c>
      <c r="P169" s="318">
        <f t="shared" si="15"/>
        <v>3.2192751037725412E-2</v>
      </c>
      <c r="Q169" s="318">
        <f t="shared" si="15"/>
        <v>3.6047031739113854E-2</v>
      </c>
      <c r="R169" s="318">
        <f t="shared" si="15"/>
        <v>4.2916722311219527E-2</v>
      </c>
      <c r="S169" s="318">
        <f t="shared" si="15"/>
        <v>4.8147030201057442E-2</v>
      </c>
      <c r="T169" s="318">
        <f t="shared" si="15"/>
        <v>4.1263561096387597E-2</v>
      </c>
      <c r="U169" s="318">
        <f t="shared" si="15"/>
        <v>3.6877857059018596E-2</v>
      </c>
      <c r="V169" s="318">
        <f t="shared" si="15"/>
        <v>3.5204006375564881E-2</v>
      </c>
      <c r="W169" s="318">
        <f t="shared" si="15"/>
        <v>3.7781415766284562E-2</v>
      </c>
      <c r="X169" s="318">
        <f t="shared" si="15"/>
        <v>4.1087285892036807E-2</v>
      </c>
      <c r="Y169" s="318">
        <f t="shared" si="15"/>
        <v>3.4584948396848135E-2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1.3808503963102954E-3</v>
      </c>
      <c r="C170" s="318">
        <f t="shared" si="16"/>
        <v>1.6551461935453307E-3</v>
      </c>
      <c r="D170" s="318">
        <f t="shared" si="16"/>
        <v>1.8958538447842576E-3</v>
      </c>
      <c r="E170" s="318">
        <f t="shared" si="16"/>
        <v>1.6756451311009562E-3</v>
      </c>
      <c r="F170" s="318">
        <f t="shared" si="16"/>
        <v>2.0410694389393401E-3</v>
      </c>
      <c r="G170" s="318">
        <f t="shared" si="16"/>
        <v>2.0665962784699849E-3</v>
      </c>
      <c r="H170" s="318">
        <f t="shared" si="16"/>
        <v>2.2064464498196294E-3</v>
      </c>
      <c r="I170" s="318">
        <f t="shared" si="16"/>
        <v>2.58912022004788E-3</v>
      </c>
      <c r="J170" s="318">
        <f t="shared" si="16"/>
        <v>2.6280608779774826E-3</v>
      </c>
      <c r="K170" s="318">
        <f t="shared" si="16"/>
        <v>1.9536892868923014E-3</v>
      </c>
      <c r="L170" s="318">
        <f t="shared" si="16"/>
        <v>2.6598952603597626E-3</v>
      </c>
      <c r="M170" s="318">
        <f t="shared" si="16"/>
        <v>2.9391928782096996E-3</v>
      </c>
      <c r="N170" s="318">
        <f t="shared" si="16"/>
        <v>2.4381771594989819E-3</v>
      </c>
      <c r="O170" s="318">
        <f t="shared" si="16"/>
        <v>2.6553331055086818E-3</v>
      </c>
      <c r="P170" s="318">
        <f t="shared" si="16"/>
        <v>2.8780119832748138E-3</v>
      </c>
      <c r="Q170" s="318">
        <f t="shared" si="16"/>
        <v>3.4511569931917861E-3</v>
      </c>
      <c r="R170" s="318">
        <f t="shared" si="16"/>
        <v>2.8379721702209786E-3</v>
      </c>
      <c r="S170" s="318">
        <f t="shared" si="16"/>
        <v>2.8080661862315737E-3</v>
      </c>
      <c r="T170" s="318">
        <f t="shared" si="16"/>
        <v>2.8720555220530459E-3</v>
      </c>
      <c r="U170" s="318">
        <f t="shared" si="16"/>
        <v>2.8101041117690388E-3</v>
      </c>
      <c r="V170" s="318">
        <f t="shared" si="16"/>
        <v>2.3297817651773806E-3</v>
      </c>
      <c r="W170" s="318">
        <f t="shared" si="16"/>
        <v>3.0183585960095309E-3</v>
      </c>
      <c r="X170" s="318">
        <f t="shared" si="16"/>
        <v>4.0808008751245664E-3</v>
      </c>
      <c r="Y170" s="318">
        <f t="shared" si="16"/>
        <v>3.167641468741776E-3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7.7848602097672073E-3</v>
      </c>
      <c r="C171" s="269">
        <f t="shared" si="17"/>
        <v>7.7116816454255487E-3</v>
      </c>
      <c r="D171" s="269">
        <f t="shared" si="17"/>
        <v>8.1840598106886417E-3</v>
      </c>
      <c r="E171" s="269">
        <f t="shared" si="17"/>
        <v>8.2681334822157001E-3</v>
      </c>
      <c r="F171" s="269">
        <f t="shared" si="17"/>
        <v>7.9728459884122402E-3</v>
      </c>
      <c r="G171" s="269">
        <f t="shared" si="17"/>
        <v>9.4223660806243403E-3</v>
      </c>
      <c r="H171" s="269">
        <f t="shared" si="17"/>
        <v>7.6827955804677295E-3</v>
      </c>
      <c r="I171" s="269">
        <f t="shared" si="17"/>
        <v>8.0929208657208665E-3</v>
      </c>
      <c r="J171" s="269">
        <f t="shared" si="17"/>
        <v>8.9979917725048399E-3</v>
      </c>
      <c r="K171" s="269">
        <f t="shared" si="17"/>
        <v>7.7046761562253171E-3</v>
      </c>
      <c r="L171" s="269">
        <f t="shared" si="17"/>
        <v>9.9246300062397919E-3</v>
      </c>
      <c r="M171" s="269">
        <f t="shared" si="17"/>
        <v>1.0695556612422314E-2</v>
      </c>
      <c r="N171" s="269">
        <f t="shared" si="17"/>
        <v>8.6238575903808765E-3</v>
      </c>
      <c r="O171" s="269">
        <f t="shared" si="17"/>
        <v>9.0324476016922298E-3</v>
      </c>
      <c r="P171" s="269">
        <f t="shared" si="17"/>
        <v>8.8868331384534555E-3</v>
      </c>
      <c r="Q171" s="269">
        <f t="shared" si="17"/>
        <v>1.0103887323864826E-2</v>
      </c>
      <c r="R171" s="269">
        <f t="shared" si="17"/>
        <v>1.0913842680617845E-2</v>
      </c>
      <c r="S171" s="269">
        <f t="shared" si="17"/>
        <v>1.1986286827063692E-2</v>
      </c>
      <c r="T171" s="269">
        <f t="shared" si="17"/>
        <v>1.0607213557100634E-2</v>
      </c>
      <c r="U171" s="269">
        <f t="shared" si="17"/>
        <v>9.5972493666558242E-3</v>
      </c>
      <c r="V171" s="269">
        <f t="shared" si="17"/>
        <v>8.9244310593712198E-3</v>
      </c>
      <c r="W171" s="269">
        <f t="shared" si="17"/>
        <v>1.0072249584818564E-2</v>
      </c>
      <c r="X171" s="269">
        <f t="shared" si="17"/>
        <v>1.1529079910608187E-2</v>
      </c>
      <c r="Y171" s="269">
        <f t="shared" si="17"/>
        <v>9.4834116385599104E-3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3.6062844242026478E-3</v>
      </c>
      <c r="C172" s="318">
        <f t="shared" si="18"/>
        <v>3.2432771098022278E-3</v>
      </c>
      <c r="D172" s="318">
        <f t="shared" si="18"/>
        <v>3.3081339412734008E-3</v>
      </c>
      <c r="E172" s="318">
        <f t="shared" si="18"/>
        <v>3.5234075180723481E-3</v>
      </c>
      <c r="F172" s="318">
        <f t="shared" si="18"/>
        <v>3.0057877124114382E-3</v>
      </c>
      <c r="G172" s="318">
        <f t="shared" si="18"/>
        <v>4.0564305243224047E-3</v>
      </c>
      <c r="H172" s="318">
        <f t="shared" si="18"/>
        <v>2.8809689385317816E-3</v>
      </c>
      <c r="I172" s="318">
        <f t="shared" si="18"/>
        <v>2.8596955909540836E-3</v>
      </c>
      <c r="J172" s="318">
        <f t="shared" si="18"/>
        <v>3.3845495186044772E-3</v>
      </c>
      <c r="K172" s="318">
        <f t="shared" si="18"/>
        <v>3.0959506920070104E-3</v>
      </c>
      <c r="L172" s="318">
        <f t="shared" si="18"/>
        <v>3.8343337140824248E-3</v>
      </c>
      <c r="M172" s="318">
        <f t="shared" si="18"/>
        <v>4.0928441466205993E-3</v>
      </c>
      <c r="N172" s="318">
        <f t="shared" si="18"/>
        <v>3.2695142435167869E-3</v>
      </c>
      <c r="O172" s="318">
        <f t="shared" si="18"/>
        <v>3.3288080371098893E-3</v>
      </c>
      <c r="P172" s="318">
        <f t="shared" si="18"/>
        <v>3.1092285872885593E-3</v>
      </c>
      <c r="Q172" s="318">
        <f t="shared" si="18"/>
        <v>3.4265195025144977E-3</v>
      </c>
      <c r="R172" s="318">
        <f t="shared" si="18"/>
        <v>4.3987096697179779E-3</v>
      </c>
      <c r="S172" s="318">
        <f t="shared" si="18"/>
        <v>5.0716849761238371E-3</v>
      </c>
      <c r="T172" s="318">
        <f t="shared" si="18"/>
        <v>4.1829288663147116E-3</v>
      </c>
      <c r="U172" s="318">
        <f t="shared" si="18"/>
        <v>3.7096565255412312E-3</v>
      </c>
      <c r="V172" s="318">
        <f t="shared" si="18"/>
        <v>3.6344548049152096E-3</v>
      </c>
      <c r="W172" s="318">
        <f t="shared" si="18"/>
        <v>3.8322603827550873E-3</v>
      </c>
      <c r="X172" s="318">
        <f t="shared" si="18"/>
        <v>3.8817600146436012E-3</v>
      </c>
      <c r="Y172" s="318">
        <f t="shared" si="18"/>
        <v>3.3395394756122643E-3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1.8967947221123422E-3</v>
      </c>
      <c r="C173" s="318">
        <f t="shared" si="19"/>
        <v>1.7914930210093051E-3</v>
      </c>
      <c r="D173" s="318">
        <f t="shared" si="19"/>
        <v>1.9111076233545661E-3</v>
      </c>
      <c r="E173" s="318">
        <f t="shared" si="19"/>
        <v>2.0416660879243992E-3</v>
      </c>
      <c r="F173" s="318">
        <f t="shared" si="19"/>
        <v>1.8961859272725215E-3</v>
      </c>
      <c r="G173" s="318">
        <f t="shared" si="19"/>
        <v>2.2329316596315942E-3</v>
      </c>
      <c r="H173" s="318">
        <f t="shared" si="19"/>
        <v>1.7581547200939446E-3</v>
      </c>
      <c r="I173" s="318">
        <f t="shared" si="19"/>
        <v>1.8020061632838605E-3</v>
      </c>
      <c r="J173" s="318">
        <f t="shared" si="19"/>
        <v>2.0340083755024494E-3</v>
      </c>
      <c r="K173" s="318">
        <f t="shared" si="19"/>
        <v>1.7965951503909837E-3</v>
      </c>
      <c r="L173" s="318">
        <f t="shared" si="19"/>
        <v>2.3273674072160581E-3</v>
      </c>
      <c r="M173" s="318">
        <f t="shared" si="19"/>
        <v>2.4978760524570162E-3</v>
      </c>
      <c r="N173" s="318">
        <f t="shared" si="19"/>
        <v>2.0291190219623345E-3</v>
      </c>
      <c r="O173" s="318">
        <f t="shared" si="19"/>
        <v>2.0847524224916446E-3</v>
      </c>
      <c r="P173" s="318">
        <f t="shared" si="19"/>
        <v>1.9897642322243511E-3</v>
      </c>
      <c r="Q173" s="318">
        <f t="shared" si="19"/>
        <v>2.1931444446448233E-3</v>
      </c>
      <c r="R173" s="318">
        <f t="shared" si="19"/>
        <v>2.575738828270707E-3</v>
      </c>
      <c r="S173" s="318">
        <f t="shared" si="19"/>
        <v>2.8633243356633539E-3</v>
      </c>
      <c r="T173" s="318">
        <f t="shared" si="19"/>
        <v>2.4810041270519065E-3</v>
      </c>
      <c r="U173" s="318">
        <f t="shared" si="19"/>
        <v>2.2066946154318773E-3</v>
      </c>
      <c r="V173" s="318">
        <f t="shared" si="19"/>
        <v>2.0939634352229223E-3</v>
      </c>
      <c r="W173" s="318">
        <f t="shared" si="19"/>
        <v>2.2367839996608441E-3</v>
      </c>
      <c r="X173" s="318">
        <f t="shared" si="19"/>
        <v>2.5210993148222032E-3</v>
      </c>
      <c r="Y173" s="318">
        <f t="shared" si="19"/>
        <v>2.1339004530640938E-3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2.2817810634522171E-3</v>
      </c>
      <c r="C174" s="318">
        <f t="shared" si="20"/>
        <v>2.676911514614016E-3</v>
      </c>
      <c r="D174" s="318">
        <f t="shared" si="20"/>
        <v>2.9648182460606737E-3</v>
      </c>
      <c r="E174" s="318">
        <f t="shared" si="20"/>
        <v>2.7030598762189523E-3</v>
      </c>
      <c r="F174" s="318">
        <f t="shared" si="20"/>
        <v>3.0708723487282803E-3</v>
      </c>
      <c r="G174" s="318">
        <f t="shared" si="20"/>
        <v>3.1330038966703405E-3</v>
      </c>
      <c r="H174" s="318">
        <f t="shared" si="20"/>
        <v>3.0436719218420029E-3</v>
      </c>
      <c r="I174" s="318">
        <f t="shared" si="20"/>
        <v>3.4312191114829228E-3</v>
      </c>
      <c r="J174" s="318">
        <f t="shared" si="20"/>
        <v>3.5794338783979129E-3</v>
      </c>
      <c r="K174" s="318">
        <f t="shared" si="20"/>
        <v>2.812130313827323E-3</v>
      </c>
      <c r="L174" s="318">
        <f t="shared" si="20"/>
        <v>3.7629288849413086E-3</v>
      </c>
      <c r="M174" s="318">
        <f t="shared" si="20"/>
        <v>4.1048364133446985E-3</v>
      </c>
      <c r="N174" s="318">
        <f t="shared" si="20"/>
        <v>3.3252243249017556E-3</v>
      </c>
      <c r="O174" s="318">
        <f t="shared" si="20"/>
        <v>3.618887142090695E-3</v>
      </c>
      <c r="P174" s="318">
        <f t="shared" si="20"/>
        <v>3.7878403189405452E-3</v>
      </c>
      <c r="Q174" s="318">
        <f t="shared" si="20"/>
        <v>4.4842233767055069E-3</v>
      </c>
      <c r="R174" s="318">
        <f t="shared" si="20"/>
        <v>3.9393941826291606E-3</v>
      </c>
      <c r="S174" s="318">
        <f t="shared" si="20"/>
        <v>4.0512775152765019E-3</v>
      </c>
      <c r="T174" s="318">
        <f t="shared" si="20"/>
        <v>3.9432805637340147E-3</v>
      </c>
      <c r="U174" s="318">
        <f t="shared" si="20"/>
        <v>3.6808982256827157E-3</v>
      </c>
      <c r="V174" s="318">
        <f t="shared" si="20"/>
        <v>3.1960128192330874E-3</v>
      </c>
      <c r="W174" s="318">
        <f t="shared" si="20"/>
        <v>4.003205202402633E-3</v>
      </c>
      <c r="X174" s="318">
        <f t="shared" si="20"/>
        <v>5.1262205811423841E-3</v>
      </c>
      <c r="Y174" s="318">
        <f t="shared" si="20"/>
        <v>4.0099717098835514E-3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1.1701330589860377E-2</v>
      </c>
      <c r="C175" s="319">
        <f t="shared" si="21"/>
        <v>1.1389591857900389E-2</v>
      </c>
      <c r="D175" s="319">
        <f t="shared" si="21"/>
        <v>1.2113609590612051E-2</v>
      </c>
      <c r="E175" s="319">
        <f t="shared" si="21"/>
        <v>1.2535899515273735E-2</v>
      </c>
      <c r="F175" s="319">
        <f t="shared" si="21"/>
        <v>1.1941111634753913E-2</v>
      </c>
      <c r="G175" s="319">
        <f t="shared" si="21"/>
        <v>1.4025256858431199E-2</v>
      </c>
      <c r="H175" s="319">
        <f t="shared" si="21"/>
        <v>1.1213738454679861E-2</v>
      </c>
      <c r="I175" s="319">
        <f t="shared" si="21"/>
        <v>1.1690074951546304E-2</v>
      </c>
      <c r="J175" s="319">
        <f t="shared" si="21"/>
        <v>1.3009268757268731E-2</v>
      </c>
      <c r="K175" s="319">
        <f t="shared" si="21"/>
        <v>1.132389399656341E-2</v>
      </c>
      <c r="L175" s="319">
        <f t="shared" si="21"/>
        <v>1.4387917263827576E-2</v>
      </c>
      <c r="M175" s="319">
        <f t="shared" si="21"/>
        <v>1.5565222758509519E-2</v>
      </c>
      <c r="N175" s="319">
        <f t="shared" si="21"/>
        <v>1.2665638796509259E-2</v>
      </c>
      <c r="O175" s="319">
        <f t="shared" si="21"/>
        <v>1.3155730217380314E-2</v>
      </c>
      <c r="P175" s="319">
        <f t="shared" si="21"/>
        <v>1.277905439182574E-2</v>
      </c>
      <c r="Q175" s="319">
        <f t="shared" si="21"/>
        <v>1.4176250844781224E-2</v>
      </c>
      <c r="R175" s="319">
        <f t="shared" si="21"/>
        <v>1.572020199300983E-2</v>
      </c>
      <c r="S175" s="319">
        <f t="shared" si="21"/>
        <v>1.7208765780393622E-2</v>
      </c>
      <c r="T175" s="319">
        <f t="shared" si="21"/>
        <v>1.5174536143059683E-2</v>
      </c>
      <c r="U175" s="319">
        <f t="shared" si="21"/>
        <v>1.3473060573050331E-2</v>
      </c>
      <c r="V175" s="319">
        <f t="shared" si="21"/>
        <v>1.2698435122718765E-2</v>
      </c>
      <c r="W175" s="319">
        <f t="shared" si="21"/>
        <v>1.3996142116024351E-2</v>
      </c>
      <c r="X175" s="319">
        <f t="shared" si="21"/>
        <v>1.5922281026687177E-2</v>
      </c>
      <c r="Y175" s="319">
        <f t="shared" si="21"/>
        <v>1.3254606388282929E-2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</v>
      </c>
      <c r="D178" s="232">
        <f t="shared" si="22"/>
        <v>1.0000000000000004</v>
      </c>
      <c r="E178" s="232">
        <f t="shared" si="22"/>
        <v>1</v>
      </c>
      <c r="F178" s="232">
        <f t="shared" si="22"/>
        <v>1.0000000000000002</v>
      </c>
      <c r="G178" s="232">
        <f t="shared" si="22"/>
        <v>1.0000000000000002</v>
      </c>
      <c r="H178" s="232">
        <f t="shared" si="22"/>
        <v>1.0000000000000004</v>
      </c>
      <c r="I178" s="232">
        <f t="shared" si="22"/>
        <v>1.0000000000000002</v>
      </c>
      <c r="J178" s="232">
        <f t="shared" si="22"/>
        <v>0.99999999999999989</v>
      </c>
      <c r="K178" s="232">
        <f t="shared" si="22"/>
        <v>0.99999999999999989</v>
      </c>
      <c r="L178" s="232">
        <f t="shared" si="22"/>
        <v>1.0000000000000002</v>
      </c>
      <c r="M178" s="232">
        <f t="shared" si="22"/>
        <v>1.0000000000000002</v>
      </c>
      <c r="N178" s="232">
        <f t="shared" si="22"/>
        <v>0.99999999999999989</v>
      </c>
      <c r="O178" s="232">
        <f t="shared" si="22"/>
        <v>0.99999999999999978</v>
      </c>
      <c r="P178" s="232">
        <f t="shared" si="22"/>
        <v>1</v>
      </c>
      <c r="Q178" s="232">
        <f t="shared" si="22"/>
        <v>0.99999999999999978</v>
      </c>
      <c r="R178" s="232">
        <f t="shared" si="22"/>
        <v>1</v>
      </c>
      <c r="S178" s="232">
        <f t="shared" si="22"/>
        <v>0.99999999999999978</v>
      </c>
      <c r="T178" s="232">
        <f t="shared" si="22"/>
        <v>1.0000000000000002</v>
      </c>
      <c r="U178" s="232">
        <f t="shared" si="22"/>
        <v>1.0000000000000002</v>
      </c>
      <c r="V178" s="232">
        <f t="shared" si="22"/>
        <v>0.99999999999999978</v>
      </c>
      <c r="W178" s="232">
        <f t="shared" si="22"/>
        <v>0.99999999999999989</v>
      </c>
      <c r="X178" s="232">
        <f t="shared" si="22"/>
        <v>1.0000000000000002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7.055260769744786E-3</v>
      </c>
      <c r="C179" s="266">
        <f t="shared" si="23"/>
        <v>7.5456695103838217E-3</v>
      </c>
      <c r="D179" s="266">
        <f t="shared" si="23"/>
        <v>7.5466080730947627E-3</v>
      </c>
      <c r="E179" s="266">
        <f t="shared" si="23"/>
        <v>7.032442114038172E-3</v>
      </c>
      <c r="F179" s="266">
        <f t="shared" si="23"/>
        <v>7.4473884092595951E-3</v>
      </c>
      <c r="G179" s="266">
        <f t="shared" si="23"/>
        <v>7.4046594086821672E-3</v>
      </c>
      <c r="H179" s="266">
        <f t="shared" si="23"/>
        <v>7.8382166427906994E-3</v>
      </c>
      <c r="I179" s="266">
        <f t="shared" si="23"/>
        <v>8.0739613002491738E-3</v>
      </c>
      <c r="J179" s="266">
        <f t="shared" si="23"/>
        <v>7.9335006670738558E-3</v>
      </c>
      <c r="K179" s="266">
        <f t="shared" si="23"/>
        <v>7.513962927094605E-3</v>
      </c>
      <c r="L179" s="266">
        <f t="shared" si="23"/>
        <v>7.419123133418525E-3</v>
      </c>
      <c r="M179" s="266">
        <f t="shared" si="23"/>
        <v>7.5101498982086739E-3</v>
      </c>
      <c r="N179" s="266">
        <f t="shared" si="23"/>
        <v>7.439338475058373E-3</v>
      </c>
      <c r="O179" s="266">
        <f t="shared" si="23"/>
        <v>7.6227909244545259E-3</v>
      </c>
      <c r="P179" s="266">
        <f t="shared" si="23"/>
        <v>7.8964413692169753E-3</v>
      </c>
      <c r="Q179" s="266">
        <f t="shared" si="23"/>
        <v>8.1111557023905503E-3</v>
      </c>
      <c r="R179" s="266">
        <f t="shared" si="23"/>
        <v>7.2704227153388866E-3</v>
      </c>
      <c r="S179" s="266">
        <f t="shared" si="23"/>
        <v>7.1242763339243592E-3</v>
      </c>
      <c r="T179" s="266">
        <f t="shared" si="23"/>
        <v>7.3640567210502498E-3</v>
      </c>
      <c r="U179" s="266">
        <f t="shared" si="23"/>
        <v>7.5337155860619297E-3</v>
      </c>
      <c r="V179" s="266">
        <f t="shared" si="23"/>
        <v>7.2196594028584608E-3</v>
      </c>
      <c r="W179" s="266">
        <f t="shared" si="23"/>
        <v>7.7900304144939555E-3</v>
      </c>
      <c r="X179" s="266">
        <f t="shared" si="23"/>
        <v>7.9245233962376097E-3</v>
      </c>
      <c r="Y179" s="266">
        <f t="shared" si="23"/>
        <v>7.5831051031339195E-3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1.4893650899665144E-2</v>
      </c>
      <c r="C180" s="267">
        <f t="shared" si="24"/>
        <v>1.5928903432433895E-2</v>
      </c>
      <c r="D180" s="267">
        <f t="shared" si="24"/>
        <v>1.5930884737706708E-2</v>
      </c>
      <c r="E180" s="267">
        <f t="shared" si="24"/>
        <v>1.488432167392382E-2</v>
      </c>
      <c r="F180" s="267">
        <f t="shared" si="24"/>
        <v>1.5721432091834273E-2</v>
      </c>
      <c r="G180" s="267">
        <f t="shared" si="24"/>
        <v>1.5660097742681334E-2</v>
      </c>
      <c r="H180" s="267">
        <f t="shared" si="24"/>
        <v>1.6546470238816269E-2</v>
      </c>
      <c r="I180" s="267">
        <f t="shared" si="24"/>
        <v>1.7044127057498925E-2</v>
      </c>
      <c r="J180" s="267">
        <f t="shared" si="24"/>
        <v>1.6747614752152227E-2</v>
      </c>
      <c r="K180" s="267">
        <f t="shared" si="24"/>
        <v>1.6100198953872939E-2</v>
      </c>
      <c r="L180" s="267">
        <f t="shared" si="24"/>
        <v>1.6097625024052875E-2</v>
      </c>
      <c r="M180" s="267">
        <f t="shared" si="24"/>
        <v>1.6259811356552314E-2</v>
      </c>
      <c r="N180" s="267">
        <f t="shared" si="24"/>
        <v>1.6222890228459141E-2</v>
      </c>
      <c r="O180" s="267">
        <f t="shared" si="24"/>
        <v>1.659386716841826E-2</v>
      </c>
      <c r="P180" s="267">
        <f t="shared" si="24"/>
        <v>1.7162552294135255E-2</v>
      </c>
      <c r="Q180" s="267">
        <f t="shared" si="24"/>
        <v>1.7604321274368527E-2</v>
      </c>
      <c r="R180" s="267">
        <f t="shared" si="24"/>
        <v>1.5759572442512568E-2</v>
      </c>
      <c r="S180" s="267">
        <f t="shared" si="24"/>
        <v>1.5425154502889761E-2</v>
      </c>
      <c r="T180" s="267">
        <f t="shared" si="24"/>
        <v>1.5941602827993041E-2</v>
      </c>
      <c r="U180" s="267">
        <f t="shared" si="24"/>
        <v>1.6308877870094923E-2</v>
      </c>
      <c r="V180" s="267">
        <f t="shared" si="24"/>
        <v>1.5831324299294267E-2</v>
      </c>
      <c r="W180" s="267">
        <f t="shared" si="24"/>
        <v>1.7232563097994365E-2</v>
      </c>
      <c r="X180" s="267">
        <f t="shared" si="24"/>
        <v>1.753007911151629E-2</v>
      </c>
      <c r="Y180" s="267">
        <f t="shared" si="24"/>
        <v>1.6951410381124018E-2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8.8663632905493978E-2</v>
      </c>
      <c r="C181" s="267">
        <f t="shared" si="25"/>
        <v>9.4826611422195714E-2</v>
      </c>
      <c r="D181" s="267">
        <f t="shared" si="25"/>
        <v>9.4838406362507233E-2</v>
      </c>
      <c r="E181" s="267">
        <f t="shared" si="25"/>
        <v>8.8237028771145642E-2</v>
      </c>
      <c r="F181" s="267">
        <f t="shared" si="25"/>
        <v>9.3392045317758784E-2</v>
      </c>
      <c r="G181" s="267">
        <f t="shared" si="25"/>
        <v>9.2730229444990819E-2</v>
      </c>
      <c r="H181" s="267">
        <f t="shared" si="25"/>
        <v>9.8142080204309229E-2</v>
      </c>
      <c r="I181" s="267">
        <f t="shared" si="25"/>
        <v>0.10124518059061809</v>
      </c>
      <c r="J181" s="267">
        <f t="shared" si="25"/>
        <v>9.9617688100767876E-2</v>
      </c>
      <c r="K181" s="267">
        <f t="shared" si="25"/>
        <v>9.4209882036035891E-2</v>
      </c>
      <c r="L181" s="267">
        <f t="shared" si="25"/>
        <v>9.2866906659433215E-2</v>
      </c>
      <c r="M181" s="267">
        <f t="shared" si="25"/>
        <v>9.3802556668621279E-2</v>
      </c>
      <c r="N181" s="267">
        <f t="shared" si="25"/>
        <v>9.2737212180347042E-2</v>
      </c>
      <c r="O181" s="267">
        <f t="shared" si="25"/>
        <v>9.4857880366503652E-2</v>
      </c>
      <c r="P181" s="267">
        <f t="shared" si="25"/>
        <v>9.8108735943083211E-2</v>
      </c>
      <c r="Q181" s="267">
        <f t="shared" si="25"/>
        <v>0.10063408272640299</v>
      </c>
      <c r="R181" s="267">
        <f t="shared" si="25"/>
        <v>9.0088682897514233E-2</v>
      </c>
      <c r="S181" s="267">
        <f t="shared" si="25"/>
        <v>8.8177002118875344E-2</v>
      </c>
      <c r="T181" s="267">
        <f t="shared" si="25"/>
        <v>9.1129249050884376E-2</v>
      </c>
      <c r="U181" s="267">
        <f t="shared" si="25"/>
        <v>9.3228755552395265E-2</v>
      </c>
      <c r="V181" s="267">
        <f t="shared" si="25"/>
        <v>8.9342350922551855E-2</v>
      </c>
      <c r="W181" s="267">
        <f t="shared" si="25"/>
        <v>9.6400618388384623E-2</v>
      </c>
      <c r="X181" s="267">
        <f t="shared" si="25"/>
        <v>9.8064951634743103E-2</v>
      </c>
      <c r="Y181" s="267">
        <f t="shared" si="25"/>
        <v>9.3839944435404554E-2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0.10493063968699319</v>
      </c>
      <c r="C182" s="267">
        <f t="shared" si="26"/>
        <v>0.11222433222972945</v>
      </c>
      <c r="D182" s="267">
        <f t="shared" si="26"/>
        <v>0.11223829117311356</v>
      </c>
      <c r="E182" s="267">
        <f t="shared" si="26"/>
        <v>0.10486491224169339</v>
      </c>
      <c r="F182" s="267">
        <f t="shared" si="26"/>
        <v>0.11076262880774804</v>
      </c>
      <c r="G182" s="267">
        <f t="shared" si="26"/>
        <v>0.11033050826626634</v>
      </c>
      <c r="H182" s="267">
        <f t="shared" si="26"/>
        <v>0.11657529227839102</v>
      </c>
      <c r="I182" s="267">
        <f t="shared" si="26"/>
        <v>0.12008144726219948</v>
      </c>
      <c r="J182" s="267">
        <f t="shared" si="26"/>
        <v>0.11799242113390519</v>
      </c>
      <c r="K182" s="267">
        <f t="shared" si="26"/>
        <v>0.11334492720313491</v>
      </c>
      <c r="L182" s="267">
        <f t="shared" si="26"/>
        <v>0.1133219552879411</v>
      </c>
      <c r="M182" s="267">
        <f t="shared" si="26"/>
        <v>0.11455568673703971</v>
      </c>
      <c r="N182" s="267">
        <f t="shared" si="26"/>
        <v>0.11429556531920328</v>
      </c>
      <c r="O182" s="267">
        <f t="shared" si="26"/>
        <v>0.11690921914265286</v>
      </c>
      <c r="P182" s="267">
        <f t="shared" si="26"/>
        <v>0.12091579177040959</v>
      </c>
      <c r="Q182" s="267">
        <f t="shared" si="26"/>
        <v>0.12402819866124046</v>
      </c>
      <c r="R182" s="267">
        <f t="shared" si="26"/>
        <v>0.11103134004729036</v>
      </c>
      <c r="S182" s="267">
        <f t="shared" si="26"/>
        <v>0.10867525633324174</v>
      </c>
      <c r="T182" s="267">
        <f t="shared" si="26"/>
        <v>0.1123138036231867</v>
      </c>
      <c r="U182" s="267">
        <f t="shared" si="26"/>
        <v>0.11490137636599104</v>
      </c>
      <c r="V182" s="267">
        <f t="shared" si="26"/>
        <v>0.11145513520661604</v>
      </c>
      <c r="W182" s="267">
        <f t="shared" si="26"/>
        <v>0.12140904077184153</v>
      </c>
      <c r="X182" s="267">
        <f t="shared" si="26"/>
        <v>0.12350513835236714</v>
      </c>
      <c r="Y182" s="267">
        <f t="shared" si="26"/>
        <v>0.11934239395427605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3.661783841310054E-2</v>
      </c>
      <c r="C183" s="268">
        <f t="shared" si="27"/>
        <v>3.7190773530460686E-2</v>
      </c>
      <c r="D183" s="268">
        <f t="shared" si="27"/>
        <v>3.6936722451751301E-2</v>
      </c>
      <c r="E183" s="268">
        <f t="shared" si="27"/>
        <v>3.5992863652729919E-2</v>
      </c>
      <c r="F183" s="268">
        <f t="shared" si="27"/>
        <v>3.6359377079526557E-2</v>
      </c>
      <c r="G183" s="268">
        <f t="shared" si="27"/>
        <v>3.7200970346651506E-2</v>
      </c>
      <c r="H183" s="268">
        <f t="shared" si="27"/>
        <v>3.7377911241340996E-2</v>
      </c>
      <c r="I183" s="268">
        <f t="shared" si="27"/>
        <v>3.7812435802745327E-2</v>
      </c>
      <c r="J183" s="268">
        <f t="shared" si="27"/>
        <v>3.7412766684606052E-2</v>
      </c>
      <c r="K183" s="268">
        <f t="shared" si="27"/>
        <v>3.7626830477142263E-2</v>
      </c>
      <c r="L183" s="268">
        <f t="shared" si="27"/>
        <v>3.6974328159247977E-2</v>
      </c>
      <c r="M183" s="268">
        <f t="shared" si="27"/>
        <v>3.7227371669732674E-2</v>
      </c>
      <c r="N183" s="268">
        <f t="shared" si="27"/>
        <v>3.7141620131925429E-2</v>
      </c>
      <c r="O183" s="268">
        <f t="shared" si="27"/>
        <v>3.7568692437040405E-2</v>
      </c>
      <c r="P183" s="268">
        <f t="shared" si="27"/>
        <v>3.8295316073859526E-2</v>
      </c>
      <c r="Q183" s="268">
        <f t="shared" si="27"/>
        <v>3.856903236857457E-2</v>
      </c>
      <c r="R183" s="268">
        <f t="shared" si="27"/>
        <v>3.7520978768814855E-2</v>
      </c>
      <c r="S183" s="268">
        <f t="shared" si="27"/>
        <v>3.7569616973164716E-2</v>
      </c>
      <c r="T183" s="268">
        <f t="shared" si="27"/>
        <v>3.798999433043642E-2</v>
      </c>
      <c r="U183" s="268">
        <f t="shared" si="27"/>
        <v>3.8053163443534273E-2</v>
      </c>
      <c r="V183" s="268">
        <f t="shared" si="27"/>
        <v>3.8270154720129235E-2</v>
      </c>
      <c r="W183" s="268">
        <f t="shared" si="27"/>
        <v>3.8974383515792133E-2</v>
      </c>
      <c r="X183" s="268">
        <f t="shared" si="27"/>
        <v>3.9196859532450092E-2</v>
      </c>
      <c r="Y183" s="268">
        <f t="shared" si="27"/>
        <v>4.0110079389407888E-2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0.50907573782564264</v>
      </c>
      <c r="C184" s="269">
        <f t="shared" si="28"/>
        <v>0.49330637864291471</v>
      </c>
      <c r="D184" s="269">
        <f t="shared" si="28"/>
        <v>0.49548546939674615</v>
      </c>
      <c r="E184" s="269">
        <f t="shared" si="28"/>
        <v>0.51454912330085167</v>
      </c>
      <c r="F184" s="269">
        <f t="shared" si="28"/>
        <v>0.50284841423587612</v>
      </c>
      <c r="G184" s="269">
        <f t="shared" si="28"/>
        <v>0.49848981754063548</v>
      </c>
      <c r="H184" s="269">
        <f t="shared" si="28"/>
        <v>0.48780497763255121</v>
      </c>
      <c r="I184" s="269">
        <f t="shared" si="28"/>
        <v>0.47956290258447876</v>
      </c>
      <c r="J184" s="269">
        <f t="shared" si="28"/>
        <v>0.48354590090317945</v>
      </c>
      <c r="K184" s="269">
        <f t="shared" si="28"/>
        <v>0.49248634513283746</v>
      </c>
      <c r="L184" s="269">
        <f t="shared" si="28"/>
        <v>0.49865231165125262</v>
      </c>
      <c r="M184" s="269">
        <f t="shared" si="28"/>
        <v>0.49571922455271572</v>
      </c>
      <c r="N184" s="269">
        <f t="shared" si="28"/>
        <v>0.4979474172792363</v>
      </c>
      <c r="O184" s="269">
        <f t="shared" si="28"/>
        <v>0.49162555203371799</v>
      </c>
      <c r="P184" s="269">
        <f t="shared" si="28"/>
        <v>0.48199583271190127</v>
      </c>
      <c r="Q184" s="269">
        <f t="shared" si="28"/>
        <v>0.47422159466426556</v>
      </c>
      <c r="R184" s="269">
        <f t="shared" si="28"/>
        <v>0.50008516599010178</v>
      </c>
      <c r="S184" s="269">
        <f t="shared" si="28"/>
        <v>0.50430222654608514</v>
      </c>
      <c r="T184" s="269">
        <f t="shared" si="28"/>
        <v>0.49739369514667536</v>
      </c>
      <c r="U184" s="269">
        <f t="shared" si="28"/>
        <v>0.49173874804171086</v>
      </c>
      <c r="V184" s="269">
        <f t="shared" si="28"/>
        <v>0.49789314956012992</v>
      </c>
      <c r="W184" s="269">
        <f t="shared" si="28"/>
        <v>0.47951640728472633</v>
      </c>
      <c r="X184" s="269">
        <f t="shared" si="28"/>
        <v>0.47747861982121609</v>
      </c>
      <c r="Y184" s="269">
        <f t="shared" si="28"/>
        <v>0.48332688283043146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0.50868410792260765</v>
      </c>
      <c r="C185" s="318">
        <f t="shared" si="29"/>
        <v>0.49288752668050989</v>
      </c>
      <c r="D185" s="318">
        <f t="shared" si="29"/>
        <v>0.49506656533573923</v>
      </c>
      <c r="E185" s="318">
        <f t="shared" si="29"/>
        <v>0.51415773871065495</v>
      </c>
      <c r="F185" s="318">
        <f t="shared" si="29"/>
        <v>0.50243501775121469</v>
      </c>
      <c r="G185" s="318">
        <f t="shared" si="29"/>
        <v>0.49807803384825544</v>
      </c>
      <c r="H185" s="318">
        <f t="shared" si="29"/>
        <v>0.48736988669488568</v>
      </c>
      <c r="I185" s="318">
        <f t="shared" si="29"/>
        <v>0.47911472571556918</v>
      </c>
      <c r="J185" s="318">
        <f t="shared" si="29"/>
        <v>0.48310552085226793</v>
      </c>
      <c r="K185" s="318">
        <f t="shared" si="29"/>
        <v>0.49206332043326523</v>
      </c>
      <c r="L185" s="318">
        <f t="shared" si="29"/>
        <v>0.49822938108193932</v>
      </c>
      <c r="M185" s="318">
        <f t="shared" si="29"/>
        <v>0.49529167133639346</v>
      </c>
      <c r="N185" s="318">
        <f t="shared" si="29"/>
        <v>0.49752083490733034</v>
      </c>
      <c r="O185" s="318">
        <f t="shared" si="29"/>
        <v>0.49118921478948402</v>
      </c>
      <c r="P185" s="318">
        <f t="shared" si="29"/>
        <v>0.48154454184063911</v>
      </c>
      <c r="Q185" s="318">
        <f t="shared" si="29"/>
        <v>0.47375868743754712</v>
      </c>
      <c r="R185" s="318">
        <f t="shared" si="29"/>
        <v>0.49967076660145548</v>
      </c>
      <c r="S185" s="318">
        <f t="shared" si="29"/>
        <v>0.50389662070753272</v>
      </c>
      <c r="T185" s="318">
        <f t="shared" si="29"/>
        <v>0.49697450925251097</v>
      </c>
      <c r="U185" s="318">
        <f t="shared" si="29"/>
        <v>0.49130990461695878</v>
      </c>
      <c r="V185" s="318">
        <f t="shared" si="29"/>
        <v>0.49747717757765997</v>
      </c>
      <c r="W185" s="318">
        <f t="shared" si="29"/>
        <v>0.47906327547301836</v>
      </c>
      <c r="X185" s="318">
        <f t="shared" si="29"/>
        <v>0.47701766479891239</v>
      </c>
      <c r="Y185" s="318">
        <f t="shared" si="29"/>
        <v>0.48288147389625635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3.9162990303495487E-4</v>
      </c>
      <c r="C186" s="318">
        <f t="shared" si="30"/>
        <v>4.1885196240483256E-4</v>
      </c>
      <c r="D186" s="318">
        <f t="shared" si="30"/>
        <v>4.1890406100692147E-4</v>
      </c>
      <c r="E186" s="318">
        <f t="shared" si="30"/>
        <v>3.9138459019681464E-4</v>
      </c>
      <c r="F186" s="318">
        <f t="shared" si="30"/>
        <v>4.1339648466140098E-4</v>
      </c>
      <c r="G186" s="318">
        <f t="shared" si="30"/>
        <v>4.1178369238009297E-4</v>
      </c>
      <c r="H186" s="318">
        <f t="shared" si="30"/>
        <v>4.3509093766553073E-4</v>
      </c>
      <c r="I186" s="318">
        <f t="shared" si="30"/>
        <v>4.4817686890954501E-4</v>
      </c>
      <c r="J186" s="318">
        <f t="shared" si="30"/>
        <v>4.403800509114673E-4</v>
      </c>
      <c r="K186" s="318">
        <f t="shared" si="30"/>
        <v>4.2302469957220044E-4</v>
      </c>
      <c r="L186" s="318">
        <f t="shared" si="30"/>
        <v>4.2293056931329114E-4</v>
      </c>
      <c r="M186" s="318">
        <f t="shared" si="30"/>
        <v>4.2755321632229266E-4</v>
      </c>
      <c r="N186" s="318">
        <f t="shared" si="30"/>
        <v>4.2658237190593839E-4</v>
      </c>
      <c r="O186" s="318">
        <f t="shared" si="30"/>
        <v>4.3633724423396239E-4</v>
      </c>
      <c r="P186" s="318">
        <f t="shared" si="30"/>
        <v>4.5129087126217306E-4</v>
      </c>
      <c r="Q186" s="318">
        <f t="shared" si="30"/>
        <v>4.6290722671847671E-4</v>
      </c>
      <c r="R186" s="318">
        <f t="shared" si="30"/>
        <v>4.1439938864635981E-4</v>
      </c>
      <c r="S186" s="318">
        <f t="shared" si="30"/>
        <v>4.0560583855243546E-4</v>
      </c>
      <c r="T186" s="318">
        <f t="shared" si="30"/>
        <v>4.1918589416440824E-4</v>
      </c>
      <c r="U186" s="318">
        <f t="shared" si="30"/>
        <v>4.2884342475207291E-4</v>
      </c>
      <c r="V186" s="318">
        <f t="shared" si="30"/>
        <v>4.1597198246999518E-4</v>
      </c>
      <c r="W186" s="318">
        <f t="shared" si="30"/>
        <v>4.5313181170796794E-4</v>
      </c>
      <c r="X186" s="318">
        <f t="shared" si="30"/>
        <v>4.6095502230366953E-4</v>
      </c>
      <c r="Y186" s="318">
        <f t="shared" si="30"/>
        <v>4.4540893417507622E-4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0.16398390451110406</v>
      </c>
      <c r="C187" s="269">
        <f t="shared" si="31"/>
        <v>0.16134214143910899</v>
      </c>
      <c r="D187" s="269">
        <f t="shared" si="31"/>
        <v>0.15944599237551207</v>
      </c>
      <c r="E187" s="269">
        <f t="shared" si="31"/>
        <v>0.15990722622108139</v>
      </c>
      <c r="F187" s="269">
        <f t="shared" si="31"/>
        <v>0.15648452203116828</v>
      </c>
      <c r="G187" s="269">
        <f t="shared" si="31"/>
        <v>0.16158549321876595</v>
      </c>
      <c r="H187" s="269">
        <f t="shared" si="31"/>
        <v>0.15668602255060737</v>
      </c>
      <c r="I187" s="269">
        <f t="shared" si="31"/>
        <v>0.15562789244886754</v>
      </c>
      <c r="J187" s="269">
        <f t="shared" si="31"/>
        <v>0.15718615762598975</v>
      </c>
      <c r="K187" s="269">
        <f t="shared" si="31"/>
        <v>0.1608921528525076</v>
      </c>
      <c r="L187" s="269">
        <f t="shared" si="31"/>
        <v>0.15761552612553301</v>
      </c>
      <c r="M187" s="269">
        <f t="shared" si="31"/>
        <v>0.15739197965369456</v>
      </c>
      <c r="N187" s="269">
        <f t="shared" si="31"/>
        <v>0.15702140848601787</v>
      </c>
      <c r="O187" s="269">
        <f t="shared" si="31"/>
        <v>0.1564744874691055</v>
      </c>
      <c r="P187" s="269">
        <f t="shared" si="31"/>
        <v>0.15555610514589707</v>
      </c>
      <c r="Q187" s="269">
        <f t="shared" si="31"/>
        <v>0.15535721933663166</v>
      </c>
      <c r="R187" s="269">
        <f t="shared" si="31"/>
        <v>0.16179149148786412</v>
      </c>
      <c r="S187" s="269">
        <f t="shared" si="31"/>
        <v>0.16314115352391256</v>
      </c>
      <c r="T187" s="269">
        <f t="shared" si="31"/>
        <v>0.16090794406002429</v>
      </c>
      <c r="U187" s="269">
        <f t="shared" si="31"/>
        <v>0.16038835367083726</v>
      </c>
      <c r="V187" s="269">
        <f t="shared" si="31"/>
        <v>0.16342914157730459</v>
      </c>
      <c r="W187" s="269">
        <f t="shared" si="31"/>
        <v>0.15911456120762724</v>
      </c>
      <c r="X187" s="269">
        <f t="shared" si="31"/>
        <v>0.15560960803764609</v>
      </c>
      <c r="Y187" s="269">
        <f t="shared" si="31"/>
        <v>0.15887082269573605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0.15724280302524882</v>
      </c>
      <c r="C188" s="318">
        <f t="shared" si="32"/>
        <v>0.15305273181586992</v>
      </c>
      <c r="D188" s="318">
        <f t="shared" si="32"/>
        <v>0.15050723633115792</v>
      </c>
      <c r="E188" s="318">
        <f t="shared" si="32"/>
        <v>0.15222206921426851</v>
      </c>
      <c r="F188" s="318">
        <f t="shared" si="32"/>
        <v>0.14663358723435288</v>
      </c>
      <c r="G188" s="318">
        <f t="shared" si="32"/>
        <v>0.15318602436993436</v>
      </c>
      <c r="H188" s="318">
        <f t="shared" si="32"/>
        <v>0.14554741988891906</v>
      </c>
      <c r="I188" s="318">
        <f t="shared" si="32"/>
        <v>0.14308978138638481</v>
      </c>
      <c r="J188" s="318">
        <f t="shared" si="32"/>
        <v>0.1458326715109976</v>
      </c>
      <c r="K188" s="318">
        <f t="shared" si="32"/>
        <v>0.15100637471173822</v>
      </c>
      <c r="L188" s="318">
        <f t="shared" si="32"/>
        <v>0.14728170353329134</v>
      </c>
      <c r="M188" s="318">
        <f t="shared" si="32"/>
        <v>0.14676215757554001</v>
      </c>
      <c r="N188" s="318">
        <f t="shared" si="32"/>
        <v>0.1460878961657025</v>
      </c>
      <c r="O188" s="318">
        <f t="shared" si="32"/>
        <v>0.14501636206871629</v>
      </c>
      <c r="P188" s="318">
        <f t="shared" si="32"/>
        <v>0.14279070467789548</v>
      </c>
      <c r="Q188" s="318">
        <f t="shared" si="32"/>
        <v>0.14178287146994284</v>
      </c>
      <c r="R188" s="318">
        <f t="shared" si="32"/>
        <v>0.1517562425276214</v>
      </c>
      <c r="S188" s="318">
        <f t="shared" si="32"/>
        <v>0.15415066603054398</v>
      </c>
      <c r="T188" s="318">
        <f t="shared" si="32"/>
        <v>0.1504371138170702</v>
      </c>
      <c r="U188" s="318">
        <f t="shared" si="32"/>
        <v>0.1490320642864878</v>
      </c>
      <c r="V188" s="318">
        <f t="shared" si="32"/>
        <v>0.15328483553183789</v>
      </c>
      <c r="W188" s="318">
        <f t="shared" si="32"/>
        <v>0.14734329994263429</v>
      </c>
      <c r="X188" s="318">
        <f t="shared" si="32"/>
        <v>0.14155074767609785</v>
      </c>
      <c r="Y188" s="318">
        <f t="shared" si="32"/>
        <v>0.14561218609409821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6.7411014858552538E-3</v>
      </c>
      <c r="C189" s="318">
        <f t="shared" si="33"/>
        <v>8.2894096232390291E-3</v>
      </c>
      <c r="D189" s="318">
        <f t="shared" si="33"/>
        <v>8.9387560443541583E-3</v>
      </c>
      <c r="E189" s="318">
        <f t="shared" si="33"/>
        <v>7.6851570068129059E-3</v>
      </c>
      <c r="F189" s="318">
        <f t="shared" si="33"/>
        <v>9.8509347968154387E-3</v>
      </c>
      <c r="G189" s="318">
        <f t="shared" si="33"/>
        <v>8.3994688488315591E-3</v>
      </c>
      <c r="H189" s="318">
        <f t="shared" si="33"/>
        <v>1.1138602661688301E-2</v>
      </c>
      <c r="I189" s="318">
        <f t="shared" si="33"/>
        <v>1.2538111062482737E-2</v>
      </c>
      <c r="J189" s="318">
        <f t="shared" si="33"/>
        <v>1.1353486114992196E-2</v>
      </c>
      <c r="K189" s="318">
        <f t="shared" si="33"/>
        <v>9.885778140769368E-3</v>
      </c>
      <c r="L189" s="318">
        <f t="shared" si="33"/>
        <v>1.0333822592241689E-2</v>
      </c>
      <c r="M189" s="318">
        <f t="shared" si="33"/>
        <v>1.0629822078154532E-2</v>
      </c>
      <c r="N189" s="318">
        <f t="shared" si="33"/>
        <v>1.0933512320315381E-2</v>
      </c>
      <c r="O189" s="318">
        <f t="shared" si="33"/>
        <v>1.1458125400389197E-2</v>
      </c>
      <c r="P189" s="318">
        <f t="shared" si="33"/>
        <v>1.276540046800158E-2</v>
      </c>
      <c r="Q189" s="318">
        <f t="shared" si="33"/>
        <v>1.3574347866688848E-2</v>
      </c>
      <c r="R189" s="318">
        <f t="shared" si="33"/>
        <v>1.0035248960242804E-2</v>
      </c>
      <c r="S189" s="318">
        <f t="shared" si="33"/>
        <v>8.9904874933685961E-3</v>
      </c>
      <c r="T189" s="318">
        <f t="shared" si="33"/>
        <v>1.0470830242954091E-2</v>
      </c>
      <c r="U189" s="318">
        <f t="shared" si="33"/>
        <v>1.1356289384349389E-2</v>
      </c>
      <c r="V189" s="318">
        <f t="shared" si="33"/>
        <v>1.0144306045466667E-2</v>
      </c>
      <c r="W189" s="318">
        <f t="shared" si="33"/>
        <v>1.1771261264992991E-2</v>
      </c>
      <c r="X189" s="318">
        <f t="shared" si="33"/>
        <v>1.4058860361548249E-2</v>
      </c>
      <c r="Y189" s="318">
        <f t="shared" si="33"/>
        <v>1.3258636601637806E-2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4.7254737891625355E-2</v>
      </c>
      <c r="C190" s="269">
        <f t="shared" si="34"/>
        <v>4.8197367453407365E-2</v>
      </c>
      <c r="D190" s="269">
        <f t="shared" si="34"/>
        <v>4.8136141487703614E-2</v>
      </c>
      <c r="E190" s="269">
        <f t="shared" si="34"/>
        <v>4.7097039743330286E-2</v>
      </c>
      <c r="F190" s="269">
        <f t="shared" si="34"/>
        <v>4.7929792469262961E-2</v>
      </c>
      <c r="G190" s="269">
        <f t="shared" si="34"/>
        <v>4.7711080196359702E-2</v>
      </c>
      <c r="H190" s="269">
        <f t="shared" si="34"/>
        <v>4.8449896548359524E-2</v>
      </c>
      <c r="I190" s="269">
        <f t="shared" si="34"/>
        <v>4.9053212723914753E-2</v>
      </c>
      <c r="J190" s="269">
        <f t="shared" si="34"/>
        <v>4.8613087144598693E-2</v>
      </c>
      <c r="K190" s="269">
        <f t="shared" si="34"/>
        <v>4.85121378574008E-2</v>
      </c>
      <c r="L190" s="269">
        <f t="shared" si="34"/>
        <v>4.8109149562237552E-2</v>
      </c>
      <c r="M190" s="269">
        <f t="shared" si="34"/>
        <v>4.8235488107462733E-2</v>
      </c>
      <c r="N190" s="269">
        <f t="shared" si="34"/>
        <v>4.8173458896752917E-2</v>
      </c>
      <c r="O190" s="269">
        <f t="shared" si="34"/>
        <v>4.8611136211799841E-2</v>
      </c>
      <c r="P190" s="269">
        <f t="shared" si="34"/>
        <v>4.9265687185392905E-2</v>
      </c>
      <c r="Q190" s="269">
        <f t="shared" si="34"/>
        <v>4.9833585750469936E-2</v>
      </c>
      <c r="R190" s="269">
        <f t="shared" si="34"/>
        <v>4.8091405547913496E-2</v>
      </c>
      <c r="S190" s="269">
        <f t="shared" si="34"/>
        <v>4.7794694274029006E-2</v>
      </c>
      <c r="T190" s="269">
        <f t="shared" si="34"/>
        <v>4.8235745709643882E-2</v>
      </c>
      <c r="U190" s="269">
        <f t="shared" si="34"/>
        <v>4.8461337198912699E-2</v>
      </c>
      <c r="V190" s="269">
        <f t="shared" si="34"/>
        <v>4.8398405467695256E-2</v>
      </c>
      <c r="W190" s="269">
        <f t="shared" si="34"/>
        <v>4.917695295378622E-2</v>
      </c>
      <c r="X190" s="269">
        <f t="shared" si="34"/>
        <v>4.9780180471197193E-2</v>
      </c>
      <c r="Y190" s="269">
        <f t="shared" si="34"/>
        <v>5.0397042410473783E-2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2.3600313079883715E-2</v>
      </c>
      <c r="C191" s="318">
        <f t="shared" si="35"/>
        <v>2.1774332478827409E-2</v>
      </c>
      <c r="D191" s="318">
        <f t="shared" si="35"/>
        <v>2.0908788420388867E-2</v>
      </c>
      <c r="E191" s="318">
        <f t="shared" si="35"/>
        <v>2.1662427586679654E-2</v>
      </c>
      <c r="F191" s="318">
        <f t="shared" si="35"/>
        <v>1.9446951044025839E-2</v>
      </c>
      <c r="G191" s="318">
        <f t="shared" si="35"/>
        <v>2.2101094146656695E-2</v>
      </c>
      <c r="H191" s="318">
        <f t="shared" si="35"/>
        <v>1.9496176504325384E-2</v>
      </c>
      <c r="I191" s="318">
        <f t="shared" si="35"/>
        <v>1.8564072404111835E-2</v>
      </c>
      <c r="J191" s="318">
        <f t="shared" si="35"/>
        <v>1.9600549013729263E-2</v>
      </c>
      <c r="K191" s="318">
        <f t="shared" si="35"/>
        <v>2.1000176825238612E-2</v>
      </c>
      <c r="L191" s="318">
        <f t="shared" si="35"/>
        <v>1.9969165933575037E-2</v>
      </c>
      <c r="M191" s="318">
        <f t="shared" si="35"/>
        <v>1.9842512734101543E-2</v>
      </c>
      <c r="N191" s="318">
        <f t="shared" si="35"/>
        <v>1.9654012391600351E-2</v>
      </c>
      <c r="O191" s="318">
        <f t="shared" si="35"/>
        <v>1.9255591498436492E-2</v>
      </c>
      <c r="P191" s="318">
        <f t="shared" si="35"/>
        <v>1.8487068469356056E-2</v>
      </c>
      <c r="Q191" s="318">
        <f t="shared" si="35"/>
        <v>1.8066790912551627E-2</v>
      </c>
      <c r="R191" s="318">
        <f t="shared" si="35"/>
        <v>2.0850614964731652E-2</v>
      </c>
      <c r="S191" s="318">
        <f t="shared" si="35"/>
        <v>2.1767157659429322E-2</v>
      </c>
      <c r="T191" s="318">
        <f t="shared" si="35"/>
        <v>2.0442891245162194E-2</v>
      </c>
      <c r="U191" s="318">
        <f t="shared" si="35"/>
        <v>2.0096540034490792E-2</v>
      </c>
      <c r="V191" s="318">
        <f t="shared" si="35"/>
        <v>2.1213871100768444E-2</v>
      </c>
      <c r="W191" s="318">
        <f t="shared" si="35"/>
        <v>2.0034602282381811E-2</v>
      </c>
      <c r="X191" s="318">
        <f t="shared" si="35"/>
        <v>1.7926972304764102E-2</v>
      </c>
      <c r="Y191" s="318">
        <f t="shared" si="35"/>
        <v>1.913774540797546E-2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8.721951067902434E-3</v>
      </c>
      <c r="C192" s="318">
        <f t="shared" si="36"/>
        <v>8.451101229097006E-3</v>
      </c>
      <c r="D192" s="318">
        <f t="shared" si="36"/>
        <v>8.488463254428591E-3</v>
      </c>
      <c r="E192" s="318">
        <f t="shared" si="36"/>
        <v>8.8158025154974427E-3</v>
      </c>
      <c r="F192" s="318">
        <f t="shared" si="36"/>
        <v>8.6148035123863268E-3</v>
      </c>
      <c r="G192" s="318">
        <f t="shared" si="36"/>
        <v>8.5400982094028313E-3</v>
      </c>
      <c r="H192" s="318">
        <f t="shared" si="36"/>
        <v>8.3564951951844279E-3</v>
      </c>
      <c r="I192" s="318">
        <f t="shared" si="36"/>
        <v>8.2149513391884185E-3</v>
      </c>
      <c r="J192" s="318">
        <f t="shared" si="36"/>
        <v>8.2833779311778134E-3</v>
      </c>
      <c r="K192" s="318">
        <f t="shared" si="36"/>
        <v>8.4369693023346685E-3</v>
      </c>
      <c r="L192" s="318">
        <f t="shared" si="36"/>
        <v>8.5426932249456633E-3</v>
      </c>
      <c r="M192" s="318">
        <f t="shared" si="36"/>
        <v>8.4923229455261037E-3</v>
      </c>
      <c r="N192" s="318">
        <f t="shared" si="36"/>
        <v>8.5305444179197779E-3</v>
      </c>
      <c r="O192" s="318">
        <f t="shared" si="36"/>
        <v>8.421981795285605E-3</v>
      </c>
      <c r="P192" s="318">
        <f t="shared" si="36"/>
        <v>8.2566132213207476E-3</v>
      </c>
      <c r="Q192" s="318">
        <f t="shared" si="36"/>
        <v>8.1231161451040222E-3</v>
      </c>
      <c r="R192" s="318">
        <f t="shared" si="36"/>
        <v>8.5674073722433707E-3</v>
      </c>
      <c r="S192" s="318">
        <f t="shared" si="36"/>
        <v>8.63986430997595E-3</v>
      </c>
      <c r="T192" s="318">
        <f t="shared" si="36"/>
        <v>8.5211770609407399E-3</v>
      </c>
      <c r="U192" s="318">
        <f t="shared" si="36"/>
        <v>8.4240511557260693E-3</v>
      </c>
      <c r="V192" s="318">
        <f t="shared" si="36"/>
        <v>8.5297958647662445E-3</v>
      </c>
      <c r="W192" s="318">
        <f t="shared" si="36"/>
        <v>8.2140691679332654E-3</v>
      </c>
      <c r="X192" s="318">
        <f t="shared" si="36"/>
        <v>8.1789949127606572E-3</v>
      </c>
      <c r="Y192" s="318">
        <f t="shared" si="36"/>
        <v>8.2795363985708158E-3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1.4932473743839207E-2</v>
      </c>
      <c r="C193" s="318">
        <f t="shared" si="37"/>
        <v>1.7971933745482952E-2</v>
      </c>
      <c r="D193" s="318">
        <f t="shared" si="37"/>
        <v>1.8738889812886159E-2</v>
      </c>
      <c r="E193" s="318">
        <f t="shared" si="37"/>
        <v>1.6618809641153188E-2</v>
      </c>
      <c r="F193" s="318">
        <f t="shared" si="37"/>
        <v>1.9868037912850793E-2</v>
      </c>
      <c r="G193" s="318">
        <f t="shared" si="37"/>
        <v>1.7069887840300176E-2</v>
      </c>
      <c r="H193" s="318">
        <f t="shared" si="37"/>
        <v>2.0597224848849703E-2</v>
      </c>
      <c r="I193" s="318">
        <f t="shared" si="37"/>
        <v>2.2274188980614493E-2</v>
      </c>
      <c r="J193" s="318">
        <f t="shared" si="37"/>
        <v>2.0729160199691614E-2</v>
      </c>
      <c r="K193" s="318">
        <f t="shared" si="37"/>
        <v>1.9074991729827517E-2</v>
      </c>
      <c r="L193" s="318">
        <f t="shared" si="37"/>
        <v>1.9597290403716848E-2</v>
      </c>
      <c r="M193" s="318">
        <f t="shared" si="37"/>
        <v>1.9900652427835092E-2</v>
      </c>
      <c r="N193" s="318">
        <f t="shared" si="37"/>
        <v>1.998890208723279E-2</v>
      </c>
      <c r="O193" s="318">
        <f t="shared" si="37"/>
        <v>2.0933562918077738E-2</v>
      </c>
      <c r="P193" s="318">
        <f t="shared" si="37"/>
        <v>2.2522005494716099E-2</v>
      </c>
      <c r="Q193" s="318">
        <f t="shared" si="37"/>
        <v>2.3643678692814283E-2</v>
      </c>
      <c r="R193" s="318">
        <f t="shared" si="37"/>
        <v>1.8673383210938473E-2</v>
      </c>
      <c r="S193" s="318">
        <f t="shared" si="37"/>
        <v>1.7387672304623729E-2</v>
      </c>
      <c r="T193" s="318">
        <f t="shared" si="37"/>
        <v>1.9271677403540945E-2</v>
      </c>
      <c r="U193" s="318">
        <f t="shared" si="37"/>
        <v>1.9940746008695841E-2</v>
      </c>
      <c r="V193" s="318">
        <f t="shared" si="37"/>
        <v>1.8654738502160567E-2</v>
      </c>
      <c r="W193" s="318">
        <f t="shared" si="37"/>
        <v>2.0928281503471136E-2</v>
      </c>
      <c r="X193" s="318">
        <f t="shared" si="37"/>
        <v>2.3674213253672433E-2</v>
      </c>
      <c r="Y193" s="318">
        <f t="shared" si="37"/>
        <v>2.29797606039275E-2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2.7524597096630146E-2</v>
      </c>
      <c r="C194" s="319">
        <f t="shared" si="38"/>
        <v>2.9437822339365385E-2</v>
      </c>
      <c r="D194" s="319">
        <f t="shared" si="38"/>
        <v>2.9441483941864792E-2</v>
      </c>
      <c r="E194" s="319">
        <f t="shared" si="38"/>
        <v>2.7435042281205611E-2</v>
      </c>
      <c r="F194" s="319">
        <f t="shared" si="38"/>
        <v>2.9054399557565735E-2</v>
      </c>
      <c r="G194" s="319">
        <f t="shared" si="38"/>
        <v>2.8887143834966912E-2</v>
      </c>
      <c r="H194" s="319">
        <f t="shared" si="38"/>
        <v>3.0579132662834126E-2</v>
      </c>
      <c r="I194" s="319">
        <f t="shared" si="38"/>
        <v>3.1498840229428067E-2</v>
      </c>
      <c r="J194" s="319">
        <f t="shared" si="38"/>
        <v>3.0950862987726768E-2</v>
      </c>
      <c r="K194" s="319">
        <f t="shared" si="38"/>
        <v>2.931356255997343E-2</v>
      </c>
      <c r="L194" s="319">
        <f t="shared" si="38"/>
        <v>2.8943074396883265E-2</v>
      </c>
      <c r="M194" s="319">
        <f t="shared" si="38"/>
        <v>2.9297731355972415E-2</v>
      </c>
      <c r="N194" s="319">
        <f t="shared" si="38"/>
        <v>2.9021089002999535E-2</v>
      </c>
      <c r="O194" s="319">
        <f t="shared" si="38"/>
        <v>2.9736374246306953E-2</v>
      </c>
      <c r="P194" s="319">
        <f t="shared" si="38"/>
        <v>3.0803537506104223E-2</v>
      </c>
      <c r="Q194" s="319">
        <f t="shared" si="38"/>
        <v>3.1640809515655462E-2</v>
      </c>
      <c r="R194" s="319">
        <f t="shared" si="38"/>
        <v>2.8360940102649661E-2</v>
      </c>
      <c r="S194" s="319">
        <f t="shared" si="38"/>
        <v>2.7790619393877249E-2</v>
      </c>
      <c r="T194" s="319">
        <f t="shared" si="38"/>
        <v>2.8723908530105868E-2</v>
      </c>
      <c r="U194" s="319">
        <f t="shared" si="38"/>
        <v>2.9385672270462036E-2</v>
      </c>
      <c r="V194" s="319">
        <f t="shared" si="38"/>
        <v>2.8160678843420096E-2</v>
      </c>
      <c r="W194" s="319">
        <f t="shared" si="38"/>
        <v>3.0385442365353614E-2</v>
      </c>
      <c r="X194" s="319">
        <f t="shared" si="38"/>
        <v>3.091003964262647E-2</v>
      </c>
      <c r="Y194" s="319">
        <f t="shared" si="38"/>
        <v>2.957831880001233E-2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0.99999999999999956</v>
      </c>
      <c r="C197" s="232">
        <f t="shared" si="39"/>
        <v>0.99999999999999978</v>
      </c>
      <c r="D197" s="232">
        <f t="shared" si="39"/>
        <v>0.99999999999999989</v>
      </c>
      <c r="E197" s="232">
        <f t="shared" si="39"/>
        <v>1.0000000000000002</v>
      </c>
      <c r="F197" s="232">
        <f t="shared" si="39"/>
        <v>0.99999999999999989</v>
      </c>
      <c r="G197" s="232">
        <f t="shared" si="39"/>
        <v>0.99999999999999989</v>
      </c>
      <c r="H197" s="232">
        <f t="shared" si="39"/>
        <v>0.99999999999999978</v>
      </c>
      <c r="I197" s="232">
        <f t="shared" si="39"/>
        <v>1</v>
      </c>
      <c r="J197" s="232">
        <f t="shared" si="39"/>
        <v>1.0000000000000002</v>
      </c>
      <c r="K197" s="232">
        <f t="shared" si="39"/>
        <v>1</v>
      </c>
      <c r="L197" s="232">
        <f t="shared" si="39"/>
        <v>0.99999999999999967</v>
      </c>
      <c r="M197" s="232">
        <f t="shared" si="39"/>
        <v>1</v>
      </c>
      <c r="N197" s="232">
        <f t="shared" si="39"/>
        <v>1</v>
      </c>
      <c r="O197" s="232">
        <f t="shared" si="39"/>
        <v>1.0000000000000004</v>
      </c>
      <c r="P197" s="232">
        <f t="shared" si="39"/>
        <v>1.0000000000000002</v>
      </c>
      <c r="Q197" s="232">
        <f t="shared" si="39"/>
        <v>0.99999999999999989</v>
      </c>
      <c r="R197" s="232">
        <f t="shared" si="39"/>
        <v>1.0000000000000002</v>
      </c>
      <c r="S197" s="232">
        <f t="shared" si="39"/>
        <v>0.99999999999999978</v>
      </c>
      <c r="T197" s="232">
        <f t="shared" si="39"/>
        <v>1</v>
      </c>
      <c r="U197" s="232">
        <f t="shared" si="39"/>
        <v>0.99999999999999989</v>
      </c>
      <c r="V197" s="232">
        <f t="shared" si="39"/>
        <v>1.0000000000000007</v>
      </c>
      <c r="W197" s="232">
        <f t="shared" si="39"/>
        <v>1</v>
      </c>
      <c r="X197" s="232">
        <f t="shared" si="39"/>
        <v>0.99999999999999978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5.491981053824758E-3</v>
      </c>
      <c r="C198" s="266">
        <f t="shared" si="40"/>
        <v>5.7942445992182796E-3</v>
      </c>
      <c r="D198" s="266">
        <f t="shared" si="40"/>
        <v>5.7969104329130446E-3</v>
      </c>
      <c r="E198" s="266">
        <f t="shared" si="40"/>
        <v>5.4908131587695589E-3</v>
      </c>
      <c r="F198" s="266">
        <f t="shared" si="40"/>
        <v>5.7374088787777618E-3</v>
      </c>
      <c r="G198" s="266">
        <f t="shared" si="40"/>
        <v>5.7149116200577695E-3</v>
      </c>
      <c r="H198" s="266">
        <f t="shared" si="40"/>
        <v>5.9721308567575668E-3</v>
      </c>
      <c r="I198" s="266">
        <f t="shared" si="40"/>
        <v>6.1106497050104399E-3</v>
      </c>
      <c r="J198" s="266">
        <f t="shared" si="40"/>
        <v>6.0310043239348949E-3</v>
      </c>
      <c r="K198" s="266">
        <f t="shared" si="40"/>
        <v>5.8526645991861899E-3</v>
      </c>
      <c r="L198" s="266">
        <f t="shared" si="40"/>
        <v>5.816920646117274E-3</v>
      </c>
      <c r="M198" s="266">
        <f t="shared" si="40"/>
        <v>5.8627310038824034E-3</v>
      </c>
      <c r="N198" s="266">
        <f t="shared" si="40"/>
        <v>5.8436897557547617E-3</v>
      </c>
      <c r="O198" s="266">
        <f t="shared" si="40"/>
        <v>5.9441385764455101E-3</v>
      </c>
      <c r="P198" s="266">
        <f t="shared" si="40"/>
        <v>6.2177441926752862E-3</v>
      </c>
      <c r="Q198" s="266">
        <f t="shared" si="40"/>
        <v>6.2802104481141782E-3</v>
      </c>
      <c r="R198" s="266">
        <f t="shared" si="40"/>
        <v>9.1682567237980506E-3</v>
      </c>
      <c r="S198" s="266">
        <f t="shared" si="40"/>
        <v>8.5225936974875263E-3</v>
      </c>
      <c r="T198" s="266">
        <f t="shared" si="40"/>
        <v>8.8218403647687439E-3</v>
      </c>
      <c r="U198" s="266">
        <f t="shared" si="40"/>
        <v>9.027859951851196E-3</v>
      </c>
      <c r="V198" s="266">
        <f t="shared" si="40"/>
        <v>8.5491196697224763E-3</v>
      </c>
      <c r="W198" s="266">
        <f t="shared" si="40"/>
        <v>6.0204763024212784E-3</v>
      </c>
      <c r="X198" s="266">
        <f t="shared" si="40"/>
        <v>6.3909100939534376E-3</v>
      </c>
      <c r="Y198" s="266">
        <f t="shared" si="40"/>
        <v>6.2511225937294653E-3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1.1811000002337297E-2</v>
      </c>
      <c r="C199" s="267">
        <f t="shared" si="41"/>
        <v>1.2461044986171154E-2</v>
      </c>
      <c r="D199" s="267">
        <f t="shared" si="41"/>
        <v>1.2466778101683848E-2</v>
      </c>
      <c r="E199" s="267">
        <f t="shared" si="41"/>
        <v>1.1808488338811051E-2</v>
      </c>
      <c r="F199" s="267">
        <f t="shared" si="41"/>
        <v>1.2338814649307861E-2</v>
      </c>
      <c r="G199" s="267">
        <f t="shared" si="41"/>
        <v>1.229043226776098E-2</v>
      </c>
      <c r="H199" s="267">
        <f t="shared" si="41"/>
        <v>1.2843605407924443E-2</v>
      </c>
      <c r="I199" s="267">
        <f t="shared" si="41"/>
        <v>1.3141502669587253E-2</v>
      </c>
      <c r="J199" s="267">
        <f t="shared" si="41"/>
        <v>1.297021810271602E-2</v>
      </c>
      <c r="K199" s="267">
        <f t="shared" si="41"/>
        <v>1.2586682458878206E-2</v>
      </c>
      <c r="L199" s="267">
        <f t="shared" si="41"/>
        <v>1.2509811867803148E-2</v>
      </c>
      <c r="M199" s="267">
        <f t="shared" si="41"/>
        <v>1.2608331169011257E-2</v>
      </c>
      <c r="N199" s="267">
        <f t="shared" si="41"/>
        <v>1.2567381249578558E-2</v>
      </c>
      <c r="O199" s="267">
        <f t="shared" si="41"/>
        <v>1.2783405487423835E-2</v>
      </c>
      <c r="P199" s="267">
        <f t="shared" si="41"/>
        <v>1.3371819012936423E-2</v>
      </c>
      <c r="Q199" s="267">
        <f t="shared" si="41"/>
        <v>1.3506158322541465E-2</v>
      </c>
      <c r="R199" s="267">
        <f t="shared" si="41"/>
        <v>1.9717162008560527E-2</v>
      </c>
      <c r="S199" s="267">
        <f t="shared" si="41"/>
        <v>1.8328605505811533E-2</v>
      </c>
      <c r="T199" s="267">
        <f t="shared" si="41"/>
        <v>1.8972162421488872E-2</v>
      </c>
      <c r="U199" s="267">
        <f t="shared" si="41"/>
        <v>1.9423394166035418E-2</v>
      </c>
      <c r="V199" s="267">
        <f t="shared" si="41"/>
        <v>1.8385651998699692E-2</v>
      </c>
      <c r="W199" s="267">
        <f t="shared" si="41"/>
        <v>1.2947576644032305E-2</v>
      </c>
      <c r="X199" s="267">
        <f t="shared" si="41"/>
        <v>1.3744227883316017E-2</v>
      </c>
      <c r="Y199" s="267">
        <f t="shared" si="41"/>
        <v>1.3443602271302615E-2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7.5972620624055423E-2</v>
      </c>
      <c r="C200" s="267">
        <f t="shared" si="42"/>
        <v>8.015394489258533E-2</v>
      </c>
      <c r="D200" s="267">
        <f t="shared" si="42"/>
        <v>8.0190822363566061E-2</v>
      </c>
      <c r="E200" s="267">
        <f t="shared" si="42"/>
        <v>7.595646469651525E-2</v>
      </c>
      <c r="F200" s="267">
        <f t="shared" si="42"/>
        <v>7.9367715190661048E-2</v>
      </c>
      <c r="G200" s="267">
        <f t="shared" si="42"/>
        <v>7.9056502226693387E-2</v>
      </c>
      <c r="H200" s="267">
        <f t="shared" si="42"/>
        <v>8.2614711786319142E-2</v>
      </c>
      <c r="I200" s="267">
        <f t="shared" si="42"/>
        <v>8.4530894636270462E-2</v>
      </c>
      <c r="J200" s="267">
        <f t="shared" si="42"/>
        <v>8.3429130398264481E-2</v>
      </c>
      <c r="K200" s="267">
        <f t="shared" si="42"/>
        <v>8.0962090523628322E-2</v>
      </c>
      <c r="L200" s="267">
        <f t="shared" si="42"/>
        <v>8.046763110006247E-2</v>
      </c>
      <c r="M200" s="267">
        <f t="shared" si="42"/>
        <v>8.1101342851256225E-2</v>
      </c>
      <c r="N200" s="267">
        <f t="shared" si="42"/>
        <v>8.0837938169770307E-2</v>
      </c>
      <c r="O200" s="267">
        <f t="shared" si="42"/>
        <v>8.2227484140828824E-2</v>
      </c>
      <c r="P200" s="267">
        <f t="shared" si="42"/>
        <v>8.6012372595234393E-2</v>
      </c>
      <c r="Q200" s="267">
        <f t="shared" si="42"/>
        <v>8.6876491586132851E-2</v>
      </c>
      <c r="R200" s="267">
        <f t="shared" si="42"/>
        <v>0.12682791201108906</v>
      </c>
      <c r="S200" s="267">
        <f t="shared" si="42"/>
        <v>0.11789621474772954</v>
      </c>
      <c r="T200" s="267">
        <f t="shared" si="42"/>
        <v>0.12203580541702649</v>
      </c>
      <c r="U200" s="267">
        <f t="shared" si="42"/>
        <v>0.12463363428737373</v>
      </c>
      <c r="V200" s="267">
        <f t="shared" si="42"/>
        <v>0.11826315840713754</v>
      </c>
      <c r="W200" s="267">
        <f t="shared" si="42"/>
        <v>8.3283492353169855E-2</v>
      </c>
      <c r="X200" s="267">
        <f t="shared" si="42"/>
        <v>8.8407841041664256E-2</v>
      </c>
      <c r="Y200" s="267">
        <f t="shared" si="42"/>
        <v>8.64741084562059E-2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0.10595365590162704</v>
      </c>
      <c r="C201" s="267">
        <f t="shared" si="43"/>
        <v>0.11178505396479541</v>
      </c>
      <c r="D201" s="267">
        <f t="shared" si="43"/>
        <v>0.11183648437273337</v>
      </c>
      <c r="E201" s="267">
        <f t="shared" si="43"/>
        <v>0.1059311243689077</v>
      </c>
      <c r="F201" s="267">
        <f t="shared" si="43"/>
        <v>0.11068855484954764</v>
      </c>
      <c r="G201" s="267">
        <f t="shared" si="43"/>
        <v>0.11025452807746193</v>
      </c>
      <c r="H201" s="267">
        <f t="shared" si="43"/>
        <v>0.11521691200221879</v>
      </c>
      <c r="I201" s="267">
        <f t="shared" si="43"/>
        <v>0.11788927708138332</v>
      </c>
      <c r="J201" s="267">
        <f t="shared" si="43"/>
        <v>0.1163527242022078</v>
      </c>
      <c r="K201" s="267">
        <f t="shared" si="43"/>
        <v>0.11291211768073121</v>
      </c>
      <c r="L201" s="267">
        <f t="shared" si="43"/>
        <v>0.11222252999517462</v>
      </c>
      <c r="M201" s="267">
        <f t="shared" si="43"/>
        <v>0.11310632308109507</v>
      </c>
      <c r="N201" s="267">
        <f t="shared" si="43"/>
        <v>0.11273897114883591</v>
      </c>
      <c r="O201" s="267">
        <f t="shared" si="43"/>
        <v>0.11467687291486252</v>
      </c>
      <c r="P201" s="267">
        <f t="shared" si="43"/>
        <v>0.11995538990730066</v>
      </c>
      <c r="Q201" s="267">
        <f t="shared" si="43"/>
        <v>0.12116051572062195</v>
      </c>
      <c r="R201" s="267">
        <f t="shared" si="43"/>
        <v>0.17687794415360589</v>
      </c>
      <c r="S201" s="267">
        <f t="shared" si="43"/>
        <v>0.16442153590171193</v>
      </c>
      <c r="T201" s="267">
        <f t="shared" si="43"/>
        <v>0.17019473105735455</v>
      </c>
      <c r="U201" s="267">
        <f t="shared" si="43"/>
        <v>0.17424262310579364</v>
      </c>
      <c r="V201" s="267">
        <f t="shared" si="43"/>
        <v>0.1649332863442376</v>
      </c>
      <c r="W201" s="267">
        <f t="shared" si="43"/>
        <v>0.11614961309205538</v>
      </c>
      <c r="X201" s="267">
        <f t="shared" si="43"/>
        <v>0.12329618080553997</v>
      </c>
      <c r="Y201" s="267">
        <f t="shared" si="43"/>
        <v>0.12059934034798513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5.1518821660099863E-2</v>
      </c>
      <c r="C202" s="268">
        <f t="shared" si="44"/>
        <v>5.1616851908865946E-2</v>
      </c>
      <c r="D202" s="268">
        <f t="shared" si="44"/>
        <v>5.1281463144599505E-2</v>
      </c>
      <c r="E202" s="268">
        <f t="shared" si="44"/>
        <v>5.0660488915817974E-2</v>
      </c>
      <c r="F202" s="268">
        <f t="shared" si="44"/>
        <v>5.0627384106670607E-2</v>
      </c>
      <c r="G202" s="268">
        <f t="shared" si="44"/>
        <v>5.1798200844197319E-2</v>
      </c>
      <c r="H202" s="268">
        <f t="shared" si="44"/>
        <v>5.1473575661506218E-2</v>
      </c>
      <c r="I202" s="268">
        <f t="shared" si="44"/>
        <v>5.1724063591722408E-2</v>
      </c>
      <c r="J202" s="268">
        <f t="shared" si="44"/>
        <v>5.1404585340588609E-2</v>
      </c>
      <c r="K202" s="268">
        <f t="shared" si="44"/>
        <v>5.1413244178720743E-2</v>
      </c>
      <c r="L202" s="268">
        <f t="shared" si="44"/>
        <v>5.097731777372462E-2</v>
      </c>
      <c r="M202" s="268">
        <f t="shared" si="44"/>
        <v>5.1214412802833613E-2</v>
      </c>
      <c r="N202" s="268">
        <f t="shared" si="44"/>
        <v>5.1046400357163929E-2</v>
      </c>
      <c r="O202" s="268">
        <f t="shared" si="44"/>
        <v>5.1346725542948002E-2</v>
      </c>
      <c r="P202" s="268">
        <f t="shared" si="44"/>
        <v>5.1343687422778853E-2</v>
      </c>
      <c r="Q202" s="268">
        <f t="shared" si="44"/>
        <v>5.1723518755874914E-2</v>
      </c>
      <c r="R202" s="268">
        <f t="shared" si="44"/>
        <v>3.4980174194435963E-2</v>
      </c>
      <c r="S202" s="268">
        <f t="shared" si="44"/>
        <v>3.7994167994776021E-2</v>
      </c>
      <c r="T202" s="268">
        <f t="shared" si="44"/>
        <v>3.721130884665097E-2</v>
      </c>
      <c r="U202" s="268">
        <f t="shared" si="44"/>
        <v>3.6538950317902268E-2</v>
      </c>
      <c r="V202" s="268">
        <f t="shared" si="44"/>
        <v>3.8496839181802571E-2</v>
      </c>
      <c r="W202" s="268">
        <f t="shared" si="44"/>
        <v>5.3148259186984924E-2</v>
      </c>
      <c r="X202" s="268">
        <f t="shared" si="44"/>
        <v>5.1632643909884278E-2</v>
      </c>
      <c r="Y202" s="268">
        <f t="shared" si="44"/>
        <v>5.1589149044467847E-2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0.35329836048460311</v>
      </c>
      <c r="C203" s="269">
        <f t="shared" si="45"/>
        <v>0.33773251179987468</v>
      </c>
      <c r="D203" s="269">
        <f t="shared" si="45"/>
        <v>0.33933687138026325</v>
      </c>
      <c r="E203" s="269">
        <f t="shared" si="45"/>
        <v>0.35747222344541663</v>
      </c>
      <c r="F203" s="269">
        <f t="shared" si="45"/>
        <v>0.34550994925797496</v>
      </c>
      <c r="G203" s="269">
        <f t="shared" si="45"/>
        <v>0.3426534046961936</v>
      </c>
      <c r="H203" s="269">
        <f t="shared" si="45"/>
        <v>0.3316863169609609</v>
      </c>
      <c r="I203" s="269">
        <f t="shared" si="45"/>
        <v>0.32386582313872381</v>
      </c>
      <c r="J203" s="269">
        <f t="shared" si="45"/>
        <v>0.32797890541208091</v>
      </c>
      <c r="K203" s="269">
        <f t="shared" si="45"/>
        <v>0.33733873532881814</v>
      </c>
      <c r="L203" s="269">
        <f t="shared" si="45"/>
        <v>0.3413454495026938</v>
      </c>
      <c r="M203" s="269">
        <f t="shared" si="45"/>
        <v>0.3386987700896491</v>
      </c>
      <c r="N203" s="269">
        <f t="shared" si="45"/>
        <v>0.34062068505433929</v>
      </c>
      <c r="O203" s="269">
        <f t="shared" si="45"/>
        <v>0.33481825079343269</v>
      </c>
      <c r="P203" s="269">
        <f t="shared" si="45"/>
        <v>0.32187835909622914</v>
      </c>
      <c r="Q203" s="269">
        <f t="shared" si="45"/>
        <v>0.31637666492641325</v>
      </c>
      <c r="R203" s="269">
        <f t="shared" si="45"/>
        <v>0.23176646556531888</v>
      </c>
      <c r="S203" s="269">
        <f t="shared" si="45"/>
        <v>0.25350038894232713</v>
      </c>
      <c r="T203" s="269">
        <f t="shared" si="45"/>
        <v>0.24220179301139483</v>
      </c>
      <c r="U203" s="269">
        <f t="shared" si="45"/>
        <v>0.23458959519774292</v>
      </c>
      <c r="V203" s="269">
        <f t="shared" si="45"/>
        <v>0.25090255533457428</v>
      </c>
      <c r="W203" s="269">
        <f t="shared" si="45"/>
        <v>0.32566665061627187</v>
      </c>
      <c r="X203" s="269">
        <f t="shared" si="45"/>
        <v>0.31392395461782857</v>
      </c>
      <c r="Y203" s="269">
        <f t="shared" si="45"/>
        <v>0.3220402908683791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0.35291787436881505</v>
      </c>
      <c r="C204" s="318">
        <f t="shared" si="46"/>
        <v>0.33733108477383877</v>
      </c>
      <c r="D204" s="318">
        <f t="shared" si="46"/>
        <v>0.33893525966445914</v>
      </c>
      <c r="E204" s="318">
        <f t="shared" si="46"/>
        <v>0.35709181824175273</v>
      </c>
      <c r="F204" s="318">
        <f t="shared" si="46"/>
        <v>0.34511245982791705</v>
      </c>
      <c r="G204" s="318">
        <f t="shared" si="46"/>
        <v>0.34225747388305405</v>
      </c>
      <c r="H204" s="318">
        <f t="shared" si="46"/>
        <v>0.3312725659209636</v>
      </c>
      <c r="I204" s="318">
        <f t="shared" si="46"/>
        <v>0.32344247547083965</v>
      </c>
      <c r="J204" s="318">
        <f t="shared" si="46"/>
        <v>0.32756107560039271</v>
      </c>
      <c r="K204" s="318">
        <f t="shared" si="46"/>
        <v>0.33693326094743736</v>
      </c>
      <c r="L204" s="318">
        <f t="shared" si="46"/>
        <v>0.34094245147324009</v>
      </c>
      <c r="M204" s="318">
        <f t="shared" si="46"/>
        <v>0.33829259830469299</v>
      </c>
      <c r="N204" s="318">
        <f t="shared" si="46"/>
        <v>0.34021583245283787</v>
      </c>
      <c r="O204" s="318">
        <f t="shared" si="46"/>
        <v>0.33440643906711903</v>
      </c>
      <c r="P204" s="318">
        <f t="shared" si="46"/>
        <v>0.32146054056570639</v>
      </c>
      <c r="Q204" s="318">
        <f t="shared" si="46"/>
        <v>0.31594798511490552</v>
      </c>
      <c r="R204" s="318">
        <f t="shared" si="46"/>
        <v>0.23149968347794625</v>
      </c>
      <c r="S204" s="318">
        <f t="shared" si="46"/>
        <v>0.25321713620185804</v>
      </c>
      <c r="T204" s="318">
        <f t="shared" si="46"/>
        <v>0.24191826098073577</v>
      </c>
      <c r="U204" s="318">
        <f t="shared" si="46"/>
        <v>0.23430524482148132</v>
      </c>
      <c r="V204" s="318">
        <f t="shared" si="46"/>
        <v>0.25061084170905645</v>
      </c>
      <c r="W204" s="318">
        <f t="shared" si="46"/>
        <v>0.32523994919093019</v>
      </c>
      <c r="X204" s="318">
        <f t="shared" si="46"/>
        <v>0.31350465796650251</v>
      </c>
      <c r="Y204" s="318">
        <f t="shared" si="46"/>
        <v>0.3216301654352175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3.8048611578804455E-4</v>
      </c>
      <c r="C205" s="318">
        <f t="shared" si="47"/>
        <v>4.0142702603590698E-4</v>
      </c>
      <c r="D205" s="318">
        <f t="shared" si="47"/>
        <v>4.0161171580411923E-4</v>
      </c>
      <c r="E205" s="318">
        <f t="shared" si="47"/>
        <v>3.8040520366383135E-4</v>
      </c>
      <c r="F205" s="318">
        <f t="shared" si="47"/>
        <v>3.9748943005797312E-4</v>
      </c>
      <c r="G205" s="318">
        <f t="shared" si="47"/>
        <v>3.9593081313953223E-4</v>
      </c>
      <c r="H205" s="318">
        <f t="shared" si="47"/>
        <v>4.1375103999732752E-4</v>
      </c>
      <c r="I205" s="318">
        <f t="shared" si="47"/>
        <v>4.2334766788417426E-4</v>
      </c>
      <c r="J205" s="318">
        <f t="shared" si="47"/>
        <v>4.1782981168822346E-4</v>
      </c>
      <c r="K205" s="318">
        <f t="shared" si="47"/>
        <v>4.0547438138077778E-4</v>
      </c>
      <c r="L205" s="318">
        <f t="shared" si="47"/>
        <v>4.0299802945370218E-4</v>
      </c>
      <c r="M205" s="318">
        <f t="shared" si="47"/>
        <v>4.0617178495614981E-4</v>
      </c>
      <c r="N205" s="318">
        <f t="shared" si="47"/>
        <v>4.0485260150142959E-4</v>
      </c>
      <c r="O205" s="318">
        <f t="shared" si="47"/>
        <v>4.1181172631368578E-4</v>
      </c>
      <c r="P205" s="318">
        <f t="shared" si="47"/>
        <v>4.1781853052274182E-4</v>
      </c>
      <c r="Q205" s="318">
        <f t="shared" si="47"/>
        <v>4.2867981150772675E-4</v>
      </c>
      <c r="R205" s="318">
        <f t="shared" si="47"/>
        <v>2.6678208737263725E-4</v>
      </c>
      <c r="S205" s="318">
        <f t="shared" si="47"/>
        <v>2.832527404690743E-4</v>
      </c>
      <c r="T205" s="318">
        <f t="shared" si="47"/>
        <v>2.8353203065907079E-4</v>
      </c>
      <c r="U205" s="318">
        <f t="shared" si="47"/>
        <v>2.843503762616206E-4</v>
      </c>
      <c r="V205" s="318">
        <f t="shared" si="47"/>
        <v>2.9171362551782778E-4</v>
      </c>
      <c r="W205" s="318">
        <f t="shared" si="47"/>
        <v>4.2670142534167175E-4</v>
      </c>
      <c r="X205" s="318">
        <f t="shared" si="47"/>
        <v>4.1929665132604349E-4</v>
      </c>
      <c r="Y205" s="318">
        <f t="shared" si="47"/>
        <v>4.1012543316157514E-4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0.12065831578688968</v>
      </c>
      <c r="C206" s="269">
        <f t="shared" si="48"/>
        <v>0.11710810077017837</v>
      </c>
      <c r="D206" s="269">
        <f t="shared" si="48"/>
        <v>0.11577065175687809</v>
      </c>
      <c r="E206" s="269">
        <f t="shared" si="48"/>
        <v>0.11770743180855885</v>
      </c>
      <c r="F206" s="269">
        <f t="shared" si="48"/>
        <v>0.11395234329836633</v>
      </c>
      <c r="G206" s="269">
        <f t="shared" si="48"/>
        <v>0.11766453801082492</v>
      </c>
      <c r="H206" s="269">
        <f t="shared" si="48"/>
        <v>0.11284501651034272</v>
      </c>
      <c r="I206" s="269">
        <f t="shared" si="48"/>
        <v>0.11133410881629383</v>
      </c>
      <c r="J206" s="269">
        <f t="shared" si="48"/>
        <v>0.11294815760052347</v>
      </c>
      <c r="K206" s="269">
        <f t="shared" si="48"/>
        <v>0.11497117288733553</v>
      </c>
      <c r="L206" s="269">
        <f t="shared" si="48"/>
        <v>0.11364713821905906</v>
      </c>
      <c r="M206" s="269">
        <f t="shared" si="48"/>
        <v>0.11323879493214865</v>
      </c>
      <c r="N206" s="269">
        <f t="shared" si="48"/>
        <v>0.11286153838522926</v>
      </c>
      <c r="O206" s="269">
        <f t="shared" si="48"/>
        <v>0.11184408725971562</v>
      </c>
      <c r="P206" s="269">
        <f t="shared" si="48"/>
        <v>0.10907149771961668</v>
      </c>
      <c r="Q206" s="269">
        <f t="shared" si="48"/>
        <v>0.10895911749695443</v>
      </c>
      <c r="R206" s="269">
        <f t="shared" si="48"/>
        <v>7.8883524448066039E-2</v>
      </c>
      <c r="S206" s="269">
        <f t="shared" si="48"/>
        <v>8.6283254669811169E-2</v>
      </c>
      <c r="T206" s="269">
        <f t="shared" si="48"/>
        <v>8.2426341034388589E-2</v>
      </c>
      <c r="U206" s="269">
        <f t="shared" si="48"/>
        <v>8.0541729030391626E-2</v>
      </c>
      <c r="V206" s="269">
        <f t="shared" si="48"/>
        <v>8.5975987554717206E-2</v>
      </c>
      <c r="W206" s="269">
        <f t="shared" si="48"/>
        <v>0.11347561208283899</v>
      </c>
      <c r="X206" s="269">
        <f t="shared" si="48"/>
        <v>0.10719939121717786</v>
      </c>
      <c r="Y206" s="269">
        <f t="shared" si="48"/>
        <v>0.10838705840095494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0.11569825611361413</v>
      </c>
      <c r="C207" s="318">
        <f t="shared" si="49"/>
        <v>0.11109134030806482</v>
      </c>
      <c r="D207" s="318">
        <f t="shared" si="49"/>
        <v>0.10928039384739457</v>
      </c>
      <c r="E207" s="318">
        <f t="shared" si="49"/>
        <v>0.11205040106832931</v>
      </c>
      <c r="F207" s="318">
        <f t="shared" si="49"/>
        <v>0.10677887279019074</v>
      </c>
      <c r="G207" s="318">
        <f t="shared" si="49"/>
        <v>0.1115481497017827</v>
      </c>
      <c r="H207" s="318">
        <f t="shared" si="49"/>
        <v>0.1048230131382526</v>
      </c>
      <c r="I207" s="318">
        <f t="shared" si="49"/>
        <v>0.10236451217512703</v>
      </c>
      <c r="J207" s="318">
        <f t="shared" si="49"/>
        <v>0.10478996251261539</v>
      </c>
      <c r="K207" s="318">
        <f t="shared" si="49"/>
        <v>0.10790694080642009</v>
      </c>
      <c r="L207" s="318">
        <f t="shared" si="49"/>
        <v>0.10619603620302819</v>
      </c>
      <c r="M207" s="318">
        <f t="shared" si="49"/>
        <v>0.1055909576972282</v>
      </c>
      <c r="N207" s="318">
        <f t="shared" si="49"/>
        <v>0.10500290921916539</v>
      </c>
      <c r="O207" s="318">
        <f t="shared" si="49"/>
        <v>0.10365410307863997</v>
      </c>
      <c r="P207" s="318">
        <f t="shared" si="49"/>
        <v>0.10012076353448301</v>
      </c>
      <c r="Q207" s="318">
        <f t="shared" si="49"/>
        <v>9.9438807012082492E-2</v>
      </c>
      <c r="R207" s="318">
        <f t="shared" si="49"/>
        <v>7.3990709631799129E-2</v>
      </c>
      <c r="S207" s="318">
        <f t="shared" si="49"/>
        <v>8.1528301641467085E-2</v>
      </c>
      <c r="T207" s="318">
        <f t="shared" si="49"/>
        <v>7.7062577116076586E-2</v>
      </c>
      <c r="U207" s="318">
        <f t="shared" si="49"/>
        <v>7.4838975922381576E-2</v>
      </c>
      <c r="V207" s="318">
        <f t="shared" si="49"/>
        <v>8.0639321633947283E-2</v>
      </c>
      <c r="W207" s="318">
        <f t="shared" si="49"/>
        <v>0.10508071052955449</v>
      </c>
      <c r="X207" s="318">
        <f t="shared" si="49"/>
        <v>9.751424843601568E-2</v>
      </c>
      <c r="Y207" s="318">
        <f t="shared" si="49"/>
        <v>9.9292812361460439E-2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4.9600596732755397E-3</v>
      </c>
      <c r="C208" s="318">
        <f t="shared" si="50"/>
        <v>6.0167604621135439E-3</v>
      </c>
      <c r="D208" s="318">
        <f t="shared" si="50"/>
        <v>6.4902579094835069E-3</v>
      </c>
      <c r="E208" s="318">
        <f t="shared" si="50"/>
        <v>5.6570307402295534E-3</v>
      </c>
      <c r="F208" s="318">
        <f t="shared" si="50"/>
        <v>7.1734705081755688E-3</v>
      </c>
      <c r="G208" s="318">
        <f t="shared" si="50"/>
        <v>6.1163883090422219E-3</v>
      </c>
      <c r="H208" s="318">
        <f t="shared" si="50"/>
        <v>8.0220033720901397E-3</v>
      </c>
      <c r="I208" s="318">
        <f t="shared" si="50"/>
        <v>8.9695966411668052E-3</v>
      </c>
      <c r="J208" s="318">
        <f t="shared" si="50"/>
        <v>8.1581950879080663E-3</v>
      </c>
      <c r="K208" s="318">
        <f t="shared" si="50"/>
        <v>7.0642320809154559E-3</v>
      </c>
      <c r="L208" s="318">
        <f t="shared" si="50"/>
        <v>7.4511020160308722E-3</v>
      </c>
      <c r="M208" s="318">
        <f t="shared" si="50"/>
        <v>7.647837234920447E-3</v>
      </c>
      <c r="N208" s="318">
        <f t="shared" si="50"/>
        <v>7.8586291660638855E-3</v>
      </c>
      <c r="O208" s="318">
        <f t="shared" si="50"/>
        <v>8.1899841810756432E-3</v>
      </c>
      <c r="P208" s="318">
        <f t="shared" si="50"/>
        <v>8.9507341851336672E-3</v>
      </c>
      <c r="Q208" s="318">
        <f t="shared" si="50"/>
        <v>9.5203104848719279E-3</v>
      </c>
      <c r="R208" s="318">
        <f t="shared" si="50"/>
        <v>4.8928148162669018E-3</v>
      </c>
      <c r="S208" s="318">
        <f t="shared" si="50"/>
        <v>4.7549530283440798E-3</v>
      </c>
      <c r="T208" s="318">
        <f t="shared" si="50"/>
        <v>5.3637639183119973E-3</v>
      </c>
      <c r="U208" s="318">
        <f t="shared" si="50"/>
        <v>5.7027531080100476E-3</v>
      </c>
      <c r="V208" s="318">
        <f t="shared" si="50"/>
        <v>5.3366659207699238E-3</v>
      </c>
      <c r="W208" s="318">
        <f t="shared" si="50"/>
        <v>8.3949015532845082E-3</v>
      </c>
      <c r="X208" s="318">
        <f t="shared" si="50"/>
        <v>9.685142781162186E-3</v>
      </c>
      <c r="Y208" s="318">
        <f t="shared" si="50"/>
        <v>9.0942460394945086E-3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0.13848939644364705</v>
      </c>
      <c r="C209" s="269">
        <f t="shared" si="51"/>
        <v>0.13901298109772403</v>
      </c>
      <c r="D209" s="269">
        <f t="shared" si="51"/>
        <v>0.13891834625820057</v>
      </c>
      <c r="E209" s="269">
        <f t="shared" si="51"/>
        <v>0.13819620961770407</v>
      </c>
      <c r="F209" s="269">
        <f t="shared" si="51"/>
        <v>0.13885834779351258</v>
      </c>
      <c r="G209" s="269">
        <f t="shared" si="51"/>
        <v>0.13820840945414151</v>
      </c>
      <c r="H209" s="269">
        <f t="shared" si="51"/>
        <v>0.13858129872422614</v>
      </c>
      <c r="I209" s="269">
        <f t="shared" si="51"/>
        <v>0.13918672862827242</v>
      </c>
      <c r="J209" s="269">
        <f t="shared" si="51"/>
        <v>0.13865229803069906</v>
      </c>
      <c r="K209" s="269">
        <f t="shared" si="51"/>
        <v>0.13817277778060158</v>
      </c>
      <c r="L209" s="269">
        <f t="shared" si="51"/>
        <v>0.13811307210919418</v>
      </c>
      <c r="M209" s="269">
        <f t="shared" si="51"/>
        <v>0.13812802426729862</v>
      </c>
      <c r="N209" s="269">
        <f t="shared" si="51"/>
        <v>0.13791644564759536</v>
      </c>
      <c r="O209" s="269">
        <f t="shared" si="51"/>
        <v>0.13828989395529465</v>
      </c>
      <c r="P209" s="269">
        <f t="shared" si="51"/>
        <v>0.137264442932821</v>
      </c>
      <c r="Q209" s="269">
        <f t="shared" si="51"/>
        <v>0.13867659437559507</v>
      </c>
      <c r="R209" s="269">
        <f t="shared" si="51"/>
        <v>9.3396284284603656E-2</v>
      </c>
      <c r="S209" s="269">
        <f t="shared" si="51"/>
        <v>0.10075449845310543</v>
      </c>
      <c r="T209" s="269">
        <f t="shared" si="51"/>
        <v>9.8383010585383651E-2</v>
      </c>
      <c r="U209" s="269">
        <f t="shared" si="51"/>
        <v>9.6811048535431959E-2</v>
      </c>
      <c r="V209" s="269">
        <f t="shared" si="51"/>
        <v>0.10153389655556712</v>
      </c>
      <c r="W209" s="269">
        <f t="shared" si="51"/>
        <v>0.13933759729931822</v>
      </c>
      <c r="X209" s="269">
        <f t="shared" si="51"/>
        <v>0.13620658179122844</v>
      </c>
      <c r="Y209" s="269">
        <f t="shared" si="51"/>
        <v>0.13549918127975874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6.5913602396087081E-2</v>
      </c>
      <c r="C210" s="318">
        <f t="shared" si="52"/>
        <v>5.9990878045209216E-2</v>
      </c>
      <c r="D210" s="318">
        <f t="shared" si="52"/>
        <v>5.7625537053010441E-2</v>
      </c>
      <c r="E210" s="318">
        <f t="shared" si="52"/>
        <v>6.0526305521926699E-2</v>
      </c>
      <c r="F210" s="318">
        <f t="shared" si="52"/>
        <v>5.3753239317298127E-2</v>
      </c>
      <c r="G210" s="318">
        <f t="shared" si="52"/>
        <v>6.1088329317173506E-2</v>
      </c>
      <c r="H210" s="318">
        <f t="shared" si="52"/>
        <v>5.3297007336366352E-2</v>
      </c>
      <c r="I210" s="318">
        <f t="shared" si="52"/>
        <v>5.040983804219773E-2</v>
      </c>
      <c r="J210" s="318">
        <f t="shared" si="52"/>
        <v>5.3460662582242705E-2</v>
      </c>
      <c r="K210" s="318">
        <f t="shared" si="52"/>
        <v>5.6961090896150174E-2</v>
      </c>
      <c r="L210" s="318">
        <f t="shared" si="52"/>
        <v>5.4653840047437167E-2</v>
      </c>
      <c r="M210" s="318">
        <f t="shared" si="52"/>
        <v>5.4188927599363862E-2</v>
      </c>
      <c r="N210" s="318">
        <f t="shared" si="52"/>
        <v>5.3621575495392801E-2</v>
      </c>
      <c r="O210" s="318">
        <f t="shared" si="52"/>
        <v>5.2242939322301306E-2</v>
      </c>
      <c r="P210" s="318">
        <f t="shared" si="52"/>
        <v>4.9203218659762758E-2</v>
      </c>
      <c r="Q210" s="318">
        <f t="shared" si="52"/>
        <v>4.8096602989945621E-2</v>
      </c>
      <c r="R210" s="318">
        <f t="shared" si="52"/>
        <v>3.8587864403268078E-2</v>
      </c>
      <c r="S210" s="318">
        <f t="shared" si="52"/>
        <v>4.3698442724178485E-2</v>
      </c>
      <c r="T210" s="318">
        <f t="shared" si="52"/>
        <v>3.9749539489148784E-2</v>
      </c>
      <c r="U210" s="318">
        <f t="shared" si="52"/>
        <v>3.8306340013663863E-2</v>
      </c>
      <c r="V210" s="318">
        <f t="shared" si="52"/>
        <v>4.2361257791019041E-2</v>
      </c>
      <c r="W210" s="318">
        <f t="shared" si="52"/>
        <v>5.4234367736615337E-2</v>
      </c>
      <c r="X210" s="318">
        <f t="shared" si="52"/>
        <v>4.6877463610491818E-2</v>
      </c>
      <c r="Y210" s="318">
        <f t="shared" si="52"/>
        <v>4.8785646049263214E-2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3.0870705906997215E-2</v>
      </c>
      <c r="C211" s="318">
        <f t="shared" si="53"/>
        <v>2.9507286163859163E-2</v>
      </c>
      <c r="D211" s="318">
        <f t="shared" si="53"/>
        <v>2.9647607793530935E-2</v>
      </c>
      <c r="E211" s="318">
        <f t="shared" si="53"/>
        <v>3.1235812361308207E-2</v>
      </c>
      <c r="F211" s="318">
        <f t="shared" si="53"/>
        <v>3.0187944635114303E-2</v>
      </c>
      <c r="G211" s="318">
        <f t="shared" si="53"/>
        <v>2.9938211091212353E-2</v>
      </c>
      <c r="H211" s="318">
        <f t="shared" si="53"/>
        <v>2.8977330705882962E-2</v>
      </c>
      <c r="I211" s="318">
        <f t="shared" si="53"/>
        <v>2.8292410963738201E-2</v>
      </c>
      <c r="J211" s="318">
        <f t="shared" si="53"/>
        <v>2.865267634722253E-2</v>
      </c>
      <c r="K211" s="318">
        <f t="shared" si="53"/>
        <v>2.9472487409702555E-2</v>
      </c>
      <c r="L211" s="318">
        <f t="shared" si="53"/>
        <v>2.9823182431507625E-2</v>
      </c>
      <c r="M211" s="318">
        <f t="shared" si="53"/>
        <v>2.959139242084511E-2</v>
      </c>
      <c r="N211" s="318">
        <f t="shared" si="53"/>
        <v>2.9759623049242338E-2</v>
      </c>
      <c r="O211" s="318">
        <f t="shared" si="53"/>
        <v>2.9251459287264182E-2</v>
      </c>
      <c r="P211" s="318">
        <f t="shared" si="53"/>
        <v>2.8119045617217849E-2</v>
      </c>
      <c r="Q211" s="318">
        <f t="shared" si="53"/>
        <v>2.7636847093206986E-2</v>
      </c>
      <c r="R211" s="318">
        <f t="shared" si="53"/>
        <v>2.0249919783723234E-2</v>
      </c>
      <c r="S211" s="318">
        <f t="shared" si="53"/>
        <v>2.2149605644883011E-2</v>
      </c>
      <c r="T211" s="318">
        <f t="shared" si="53"/>
        <v>2.116126167206794E-2</v>
      </c>
      <c r="U211" s="318">
        <f t="shared" si="53"/>
        <v>2.0495330020581345E-2</v>
      </c>
      <c r="V211" s="318">
        <f t="shared" si="53"/>
        <v>2.1921625832474229E-2</v>
      </c>
      <c r="W211" s="318">
        <f t="shared" si="53"/>
        <v>2.8449640978476666E-2</v>
      </c>
      <c r="X211" s="318">
        <f t="shared" si="53"/>
        <v>2.7423122486688187E-2</v>
      </c>
      <c r="Y211" s="318">
        <f t="shared" si="53"/>
        <v>2.8133883175305689E-2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4.1705088140562771E-2</v>
      </c>
      <c r="C212" s="318">
        <f t="shared" si="54"/>
        <v>4.9514816888655645E-2</v>
      </c>
      <c r="D212" s="318">
        <f t="shared" si="54"/>
        <v>5.1645201411659201E-2</v>
      </c>
      <c r="E212" s="318">
        <f t="shared" si="54"/>
        <v>4.6434091734469163E-2</v>
      </c>
      <c r="F212" s="318">
        <f t="shared" si="54"/>
        <v>5.4917163841100174E-2</v>
      </c>
      <c r="G212" s="318">
        <f t="shared" si="54"/>
        <v>4.718186904575563E-2</v>
      </c>
      <c r="H212" s="318">
        <f t="shared" si="54"/>
        <v>5.6306960681976832E-2</v>
      </c>
      <c r="I212" s="318">
        <f t="shared" si="54"/>
        <v>6.0484479622336482E-2</v>
      </c>
      <c r="J212" s="318">
        <f t="shared" si="54"/>
        <v>5.6538959101233834E-2</v>
      </c>
      <c r="K212" s="318">
        <f t="shared" si="54"/>
        <v>5.1739199474748844E-2</v>
      </c>
      <c r="L212" s="318">
        <f t="shared" si="54"/>
        <v>5.3636049630249386E-2</v>
      </c>
      <c r="M212" s="318">
        <f t="shared" si="54"/>
        <v>5.434770424708963E-2</v>
      </c>
      <c r="N212" s="318">
        <f t="shared" si="54"/>
        <v>5.4535247102960226E-2</v>
      </c>
      <c r="O212" s="318">
        <f t="shared" si="54"/>
        <v>5.6795495345729141E-2</v>
      </c>
      <c r="P212" s="318">
        <f t="shared" si="54"/>
        <v>5.9942178655840388E-2</v>
      </c>
      <c r="Q212" s="318">
        <f t="shared" si="54"/>
        <v>6.2943144292442479E-2</v>
      </c>
      <c r="R212" s="318">
        <f t="shared" si="54"/>
        <v>3.4558500097612341E-2</v>
      </c>
      <c r="S212" s="318">
        <f t="shared" si="54"/>
        <v>3.4906450084043944E-2</v>
      </c>
      <c r="T212" s="318">
        <f t="shared" si="54"/>
        <v>3.7472209424166937E-2</v>
      </c>
      <c r="U212" s="318">
        <f t="shared" si="54"/>
        <v>3.8009378501186762E-2</v>
      </c>
      <c r="V212" s="318">
        <f t="shared" si="54"/>
        <v>3.7251012932073842E-2</v>
      </c>
      <c r="W212" s="318">
        <f t="shared" si="54"/>
        <v>5.6653588584226221E-2</v>
      </c>
      <c r="X212" s="318">
        <f t="shared" si="54"/>
        <v>6.1905995694048442E-2</v>
      </c>
      <c r="Y212" s="318">
        <f t="shared" si="54"/>
        <v>5.8579652055189835E-2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0.13680584804291535</v>
      </c>
      <c r="C213" s="319">
        <f t="shared" si="55"/>
        <v>0.14433526598058669</v>
      </c>
      <c r="D213" s="319">
        <f t="shared" si="55"/>
        <v>0.14440167218916219</v>
      </c>
      <c r="E213" s="319">
        <f t="shared" si="55"/>
        <v>0.13677675564949912</v>
      </c>
      <c r="F213" s="319">
        <f t="shared" si="55"/>
        <v>0.14291948197518109</v>
      </c>
      <c r="G213" s="319">
        <f t="shared" si="55"/>
        <v>0.14235907280266843</v>
      </c>
      <c r="H213" s="319">
        <f t="shared" si="55"/>
        <v>0.14876643208974399</v>
      </c>
      <c r="I213" s="319">
        <f t="shared" si="55"/>
        <v>0.15221695173273592</v>
      </c>
      <c r="J213" s="319">
        <f t="shared" si="55"/>
        <v>0.1502329765889848</v>
      </c>
      <c r="K213" s="319">
        <f t="shared" si="55"/>
        <v>0.14579051456210002</v>
      </c>
      <c r="L213" s="319">
        <f t="shared" si="55"/>
        <v>0.14490012878617067</v>
      </c>
      <c r="M213" s="319">
        <f t="shared" si="55"/>
        <v>0.14604126980282495</v>
      </c>
      <c r="N213" s="319">
        <f t="shared" si="55"/>
        <v>0.14556695023173263</v>
      </c>
      <c r="O213" s="319">
        <f t="shared" si="55"/>
        <v>0.14806914132904869</v>
      </c>
      <c r="P213" s="319">
        <f t="shared" si="55"/>
        <v>0.15488468712040762</v>
      </c>
      <c r="Q213" s="319">
        <f t="shared" si="55"/>
        <v>0.15644072836775169</v>
      </c>
      <c r="R213" s="319">
        <f t="shared" si="55"/>
        <v>0.22838227661052216</v>
      </c>
      <c r="S213" s="319">
        <f t="shared" si="55"/>
        <v>0.2122987400872397</v>
      </c>
      <c r="T213" s="319">
        <f t="shared" si="55"/>
        <v>0.21975300726154326</v>
      </c>
      <c r="U213" s="319">
        <f t="shared" si="55"/>
        <v>0.22419116540747705</v>
      </c>
      <c r="V213" s="319">
        <f t="shared" si="55"/>
        <v>0.21295950495354193</v>
      </c>
      <c r="W213" s="319">
        <f t="shared" si="55"/>
        <v>0.14997072242290727</v>
      </c>
      <c r="X213" s="319">
        <f t="shared" si="55"/>
        <v>0.15919826863940711</v>
      </c>
      <c r="Y213" s="319">
        <f t="shared" si="55"/>
        <v>0.15571614673721637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0.56283804492669987</v>
      </c>
      <c r="C217" s="322">
        <f>IF(C$5=0,0,(C$5-C$16)/(CHI_fec!C$5-CHI_fec!C$16))</f>
        <v>0.56156359289417079</v>
      </c>
      <c r="D217" s="322">
        <f>IF(D$5=0,0,(D$5-D$16)/(CHI_fec!D$5-CHI_fec!D$16))</f>
        <v>0.5631132288384354</v>
      </c>
      <c r="E217" s="322">
        <f>IF(E$5=0,0,(E$5-E$16)/(CHI_fec!E$5-CHI_fec!E$16))</f>
        <v>0.5650136669590351</v>
      </c>
      <c r="F217" s="322">
        <f>IF(F$5=0,0,(F$5-F$16)/(CHI_fec!F$5-CHI_fec!F$16))</f>
        <v>0.56368614178069354</v>
      </c>
      <c r="G217" s="322">
        <f>IF(G$5=0,0,(G$5-G$16)/(CHI_fec!G$5-CHI_fec!G$16))</f>
        <v>0.57237779981981063</v>
      </c>
      <c r="H217" s="322">
        <f>IF(H$5=0,0,(H$5-H$16)/(CHI_fec!H$5-CHI_fec!H$16))</f>
        <v>0.57395869477569905</v>
      </c>
      <c r="I217" s="322">
        <f>IF(I$5=0,0,(I$5-I$16)/(CHI_fec!I$5-CHI_fec!I$16))</f>
        <v>0.57608894205029615</v>
      </c>
      <c r="J217" s="322">
        <f>IF(J$5=0,0,(J$5-J$16)/(CHI_fec!J$5-CHI_fec!J$16))</f>
        <v>0.5870388320541069</v>
      </c>
      <c r="K217" s="322">
        <f>IF(K$5=0,0,(K$5-K$16)/(CHI_fec!K$5-CHI_fec!K$16))</f>
        <v>0.59062292654780235</v>
      </c>
      <c r="L217" s="322">
        <f>IF(L$5=0,0,(L$5-L$16)/(CHI_fec!L$5-CHI_fec!L$16))</f>
        <v>0.60314361942949313</v>
      </c>
      <c r="M217" s="322">
        <f>IF(M$5=0,0,(M$5-M$16)/(CHI_fec!M$5-CHI_fec!M$16))</f>
        <v>0.60640062076996781</v>
      </c>
      <c r="N217" s="322">
        <f>IF(N$5=0,0,(N$5-N$16)/(CHI_fec!N$5-CHI_fec!N$16))</f>
        <v>0.60825835473150736</v>
      </c>
      <c r="O217" s="322">
        <f>IF(O$5=0,0,(O$5-O$16)/(CHI_fec!O$5-CHI_fec!O$16))</f>
        <v>0.61007525818937836</v>
      </c>
      <c r="P217" s="322">
        <f>IF(P$5=0,0,(P$5-P$16)/(CHI_fec!P$5-CHI_fec!P$16))</f>
        <v>0.61025309993924959</v>
      </c>
      <c r="Q217" s="322">
        <f>IF(Q$5=0,0,(Q$5-Q$16)/(CHI_fec!Q$5-CHI_fec!Q$16))</f>
        <v>0.62003845824577475</v>
      </c>
      <c r="R217" s="322">
        <f>IF(R$5=0,0,(R$5-R$16)/(CHI_fec!R$5-CHI_fec!R$16))</f>
        <v>0.62972328939696676</v>
      </c>
      <c r="S217" s="322">
        <f>IF(S$5=0,0,(S$5-S$16)/(CHI_fec!S$5-CHI_fec!S$16))</f>
        <v>0.63807043291382626</v>
      </c>
      <c r="T217" s="322">
        <f>IF(T$5=0,0,(T$5-T$16)/(CHI_fec!T$5-CHI_fec!T$16))</f>
        <v>0.63800169982696675</v>
      </c>
      <c r="U217" s="322">
        <f>IF(U$5=0,0,(U$5-U$16)/(CHI_fec!U$5-CHI_fec!U$16))</f>
        <v>0.64818443244371116</v>
      </c>
      <c r="V217" s="322">
        <f>IF(V$5=0,0,(V$5-V$16)/(CHI_fec!V$5-CHI_fec!V$16))</f>
        <v>0.64807712524924321</v>
      </c>
      <c r="W217" s="322">
        <f>IF(W$5=0,0,(W$5-W$16)/(CHI_fec!W$5-CHI_fec!W$16))</f>
        <v>0.65217603919603362</v>
      </c>
      <c r="X217" s="322">
        <f>IF(X$5=0,0,(X$5-X$16)/(CHI_fec!X$5-CHI_fec!X$16))</f>
        <v>0.65055571409811896</v>
      </c>
      <c r="Y217" s="322">
        <f>IF(Y$5=0,0,(Y$5-Y$16)/(CHI_fec!Y$5-CHI_fec!Y$16))</f>
        <v>0.6534711650026388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0.48079643416155871</v>
      </c>
      <c r="C218" s="305">
        <f>IF(C$6=0,0,C$6/CHI_fec!C$6)</f>
        <v>0.48079643416155871</v>
      </c>
      <c r="D218" s="305">
        <f>IF(D$6=0,0,D$6/CHI_fec!D$6)</f>
        <v>0.48279851345990632</v>
      </c>
      <c r="E218" s="305">
        <f>IF(E$6=0,0,E$6/CHI_fec!E$6)</f>
        <v>0.48537790289432209</v>
      </c>
      <c r="F218" s="305">
        <f>IF(F$6=0,0,F$6/CHI_fec!F$6)</f>
        <v>0.48689414295797123</v>
      </c>
      <c r="G218" s="305">
        <f>IF(G$6=0,0,G$6/CHI_fec!G$6)</f>
        <v>0.48878445262960823</v>
      </c>
      <c r="H218" s="305">
        <f>IF(H$6=0,0,H$6/CHI_fec!H$6)</f>
        <v>0.48878445262960829</v>
      </c>
      <c r="I218" s="305">
        <f>IF(I$6=0,0,I$6/CHI_fec!I$6)</f>
        <v>0.49151246795027631</v>
      </c>
      <c r="J218" s="305">
        <f>IF(J$6=0,0,J$6/CHI_fec!J$6)</f>
        <v>0.49736122115524883</v>
      </c>
      <c r="K218" s="305">
        <f>IF(K$6=0,0,K$6/CHI_fec!K$6)</f>
        <v>0.50186257223395037</v>
      </c>
      <c r="L218" s="305">
        <f>IF(L$6=0,0,L$6/CHI_fec!L$6)</f>
        <v>0.5066763150105551</v>
      </c>
      <c r="M218" s="305">
        <f>IF(M$6=0,0,M$6/CHI_fec!M$6)</f>
        <v>0.51100868350949968</v>
      </c>
      <c r="N218" s="305">
        <f>IF(N$6=0,0,N$6/CHI_fec!N$6)</f>
        <v>0.51490781515854955</v>
      </c>
      <c r="O218" s="305">
        <f>IF(O$6=0,0,O$6/CHI_fec!O$6)</f>
        <v>0.51746679560348885</v>
      </c>
      <c r="P218" s="305">
        <f>IF(P$6=0,0,P$6/CHI_fec!P$6)</f>
        <v>0.51746679560348907</v>
      </c>
      <c r="Q218" s="305">
        <f>IF(Q$6=0,0,Q$6/CHI_fec!Q$6)</f>
        <v>0.52072011604313995</v>
      </c>
      <c r="R218" s="305">
        <f>IF(R$6=0,0,R$6/CHI_fec!R$6)</f>
        <v>0.52364810443882615</v>
      </c>
      <c r="S218" s="305">
        <f>IF(S$6=0,0,S$6/CHI_fec!S$6)</f>
        <v>0.52628329399494356</v>
      </c>
      <c r="T218" s="305">
        <f>IF(T$6=0,0,T$6/CHI_fec!T$6)</f>
        <v>0.52865496459544903</v>
      </c>
      <c r="U218" s="305">
        <f>IF(U$6=0,0,U$6/CHI_fec!U$6)</f>
        <v>0.53078946813590433</v>
      </c>
      <c r="V218" s="305">
        <f>IF(V$6=0,0,V$6/CHI_fec!V$6)</f>
        <v>0.53271052132231378</v>
      </c>
      <c r="W218" s="305">
        <f>IF(W$6=0,0,W$6/CHI_fec!W$6)</f>
        <v>0.53443946919008245</v>
      </c>
      <c r="X218" s="305">
        <f>IF(X$6=0,0,X$6/CHI_fec!X$6)</f>
        <v>0.53599552227107428</v>
      </c>
      <c r="Y218" s="305">
        <f>IF(Y$6=0,0,Y$6/CHI_fec!Y$6)</f>
        <v>0.53739597004396678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0.12597777400589807</v>
      </c>
      <c r="C219" s="306">
        <f>IF(C$7=0,0,C$7/CHI_fec!C$7)</f>
        <v>0.12597777400589807</v>
      </c>
      <c r="D219" s="306">
        <f>IF(D$7=0,0,D$7/CHI_fec!D$7)</f>
        <v>0.12650235670965496</v>
      </c>
      <c r="E219" s="306">
        <f>IF(E$7=0,0,E$7/CHI_fec!E$7)</f>
        <v>0.12717820560568235</v>
      </c>
      <c r="F219" s="306">
        <f>IF(F$7=0,0,F$7/CHI_fec!F$7)</f>
        <v>0.12757548922616138</v>
      </c>
      <c r="G219" s="306">
        <f>IF(G$7=0,0,G$7/CHI_fec!G$7)</f>
        <v>0.12807078617034512</v>
      </c>
      <c r="H219" s="306">
        <f>IF(H$7=0,0,H$7/CHI_fec!H$7)</f>
        <v>0.12807078617034504</v>
      </c>
      <c r="I219" s="306">
        <f>IF(I$7=0,0,I$7/CHI_fec!I$7)</f>
        <v>0.12878557786415426</v>
      </c>
      <c r="J219" s="306">
        <f>IF(J$7=0,0,J$7/CHI_fec!J$7)</f>
        <v>0.13149750125988399</v>
      </c>
      <c r="K219" s="306">
        <f>IF(K$7=0,0,K$7/CHI_fec!K$7)</f>
        <v>0.13149750125988394</v>
      </c>
      <c r="L219" s="306">
        <f>IF(L$7=0,0,L$7/CHI_fec!L$7)</f>
        <v>0.13512313728915296</v>
      </c>
      <c r="M219" s="306">
        <f>IF(M$7=0,0,M$7/CHI_fec!M$7)</f>
        <v>0.13558610339066587</v>
      </c>
      <c r="N219" s="306">
        <f>IF(N$7=0,0,N$7/CHI_fec!N$7)</f>
        <v>0.13558610339066593</v>
      </c>
      <c r="O219" s="306">
        <f>IF(O$7=0,0,O$7/CHI_fec!O$7)</f>
        <v>0.13558610339066585</v>
      </c>
      <c r="P219" s="306">
        <f>IF(P$7=0,0,P$7/CHI_fec!P$7)</f>
        <v>0.13558610339066587</v>
      </c>
      <c r="Q219" s="306">
        <f>IF(Q$7=0,0,Q$7/CHI_fec!Q$7)</f>
        <v>0.13880287920685669</v>
      </c>
      <c r="R219" s="306">
        <f>IF(R$7=0,0,R$7/CHI_fec!R$7)</f>
        <v>0.14044002892598859</v>
      </c>
      <c r="S219" s="306">
        <f>IF(S$7=0,0,S$7/CHI_fec!S$7)</f>
        <v>0.14263040166464763</v>
      </c>
      <c r="T219" s="306">
        <f>IF(T$7=0,0,T$7/CHI_fec!T$7)</f>
        <v>0.1426304016646476</v>
      </c>
      <c r="U219" s="306">
        <f>IF(U$7=0,0,U$7/CHI_fec!U$7)</f>
        <v>0.1449443015660454</v>
      </c>
      <c r="V219" s="306">
        <f>IF(V$7=0,0,V$7/CHI_fec!V$7)</f>
        <v>0.14494430156604537</v>
      </c>
      <c r="W219" s="306">
        <f>IF(W$7=0,0,W$7/CHI_fec!W$7)</f>
        <v>0.14660942219068263</v>
      </c>
      <c r="X219" s="306">
        <f>IF(X$7=0,0,X$7/CHI_fec!X$7)</f>
        <v>0.1466094221906826</v>
      </c>
      <c r="Y219" s="306">
        <f>IF(Y$7=0,0,Y$7/CHI_fec!Y$7)</f>
        <v>0.14660942219068257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0.68281435789659473</v>
      </c>
      <c r="C220" s="306">
        <f>IF(C$8=0,0,C$8/CHI_fec!C$8)</f>
        <v>0.68281435789659439</v>
      </c>
      <c r="D220" s="306">
        <f>IF(D$8=0,0,D$8/CHI_fec!D$8)</f>
        <v>0.68565765787435606</v>
      </c>
      <c r="E220" s="306">
        <f>IF(E$8=0,0,E$8/CHI_fec!E$8)</f>
        <v>0.68932083841249214</v>
      </c>
      <c r="F220" s="306">
        <f>IF(F$8=0,0,F$8/CHI_fec!F$8)</f>
        <v>0.69147416238063508</v>
      </c>
      <c r="G220" s="306">
        <f>IF(G$8=0,0,G$8/CHI_fec!G$8)</f>
        <v>0.69415873009569184</v>
      </c>
      <c r="H220" s="306">
        <f>IF(H$8=0,0,H$8/CHI_fec!H$8)</f>
        <v>0.69415873009569151</v>
      </c>
      <c r="I220" s="306">
        <f>IF(I$8=0,0,I$8/CHI_fec!I$8)</f>
        <v>0.69803298517988843</v>
      </c>
      <c r="J220" s="306">
        <f>IF(J$8=0,0,J$8/CHI_fec!J$8)</f>
        <v>0.70484568857763275</v>
      </c>
      <c r="K220" s="306">
        <f>IF(K$8=0,0,K$8/CHI_fec!K$8)</f>
        <v>0.71097712163560256</v>
      </c>
      <c r="L220" s="306">
        <f>IF(L$8=0,0,L$8/CHI_fec!L$8)</f>
        <v>0.71649541138777528</v>
      </c>
      <c r="M220" s="306">
        <f>IF(M$8=0,0,M$8/CHI_fec!M$8)</f>
        <v>0.72146187216473068</v>
      </c>
      <c r="N220" s="306">
        <f>IF(N$8=0,0,N$8/CHI_fec!N$8)</f>
        <v>0.7259316868639909</v>
      </c>
      <c r="O220" s="306">
        <f>IF(O$8=0,0,O$8/CHI_fec!O$8)</f>
        <v>0.72995452009332462</v>
      </c>
      <c r="P220" s="306">
        <f>IF(P$8=0,0,P$8/CHI_fec!P$8)</f>
        <v>0.7335750699997251</v>
      </c>
      <c r="Q220" s="306">
        <f>IF(Q$8=0,0,Q$8/CHI_fec!Q$8)</f>
        <v>0.73683356491548557</v>
      </c>
      <c r="R220" s="306">
        <f>IF(R$8=0,0,R$8/CHI_fec!R$8)</f>
        <v>0.73976621033967038</v>
      </c>
      <c r="S220" s="306">
        <f>IF(S$8=0,0,S$8/CHI_fec!S$8)</f>
        <v>0.74240559122143635</v>
      </c>
      <c r="T220" s="306">
        <f>IF(T$8=0,0,T$8/CHI_fec!T$8)</f>
        <v>0.74478103401502549</v>
      </c>
      <c r="U220" s="306">
        <f>IF(U$8=0,0,U$8/CHI_fec!U$8)</f>
        <v>0.74691893252925623</v>
      </c>
      <c r="V220" s="306">
        <f>IF(V$8=0,0,V$8/CHI_fec!V$8)</f>
        <v>0.74884304119206357</v>
      </c>
      <c r="W220" s="306">
        <f>IF(W$8=0,0,W$8/CHI_fec!W$8)</f>
        <v>0.75057473898858995</v>
      </c>
      <c r="X220" s="306">
        <f>IF(X$8=0,0,X$8/CHI_fec!X$8)</f>
        <v>0.75213326700546423</v>
      </c>
      <c r="Y220" s="306">
        <f>IF(Y$8=0,0,Y$8/CHI_fec!Y$8)</f>
        <v>0.75353594222065079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0.48469731579029324</v>
      </c>
      <c r="C221" s="306">
        <f>IF(C$9=0,0,C$9/CHI_fec!C$9)</f>
        <v>0.48469731579029285</v>
      </c>
      <c r="D221" s="306">
        <f>IF(D$9=0,0,D$9/CHI_fec!D$9)</f>
        <v>0.48671563870818385</v>
      </c>
      <c r="E221" s="306">
        <f>IF(E$9=0,0,E$9/CHI_fec!E$9)</f>
        <v>0.48931595569559938</v>
      </c>
      <c r="F221" s="306">
        <f>IF(F$9=0,0,F$9/CHI_fec!F$9)</f>
        <v>0.49084449758303267</v>
      </c>
      <c r="G221" s="306">
        <f>IF(G$9=0,0,G$9/CHI_fec!G$9)</f>
        <v>0.49275014404535028</v>
      </c>
      <c r="H221" s="306">
        <f>IF(H$9=0,0,H$9/CHI_fec!H$9)</f>
        <v>0.49275014404535028</v>
      </c>
      <c r="I221" s="306">
        <f>IF(I$9=0,0,I$9/CHI_fec!I$9)</f>
        <v>0.49550029277652463</v>
      </c>
      <c r="J221" s="306">
        <f>IF(J$9=0,0,J$9/CHI_fec!J$9)</f>
        <v>0.50593437133452135</v>
      </c>
      <c r="K221" s="306">
        <f>IF(K$9=0,0,K$9/CHI_fec!K$9)</f>
        <v>0.50593437133452135</v>
      </c>
      <c r="L221" s="306">
        <f>IF(L$9=0,0,L$9/CHI_fec!L$9)</f>
        <v>0.52049315212629776</v>
      </c>
      <c r="M221" s="306">
        <f>IF(M$9=0,0,M$9/CHI_fec!M$9)</f>
        <v>0.52166519761528807</v>
      </c>
      <c r="N221" s="306">
        <f>IF(N$9=0,0,N$9/CHI_fec!N$9)</f>
        <v>0.52166519761528807</v>
      </c>
      <c r="O221" s="306">
        <f>IF(O$9=0,0,O$9/CHI_fec!O$9)</f>
        <v>0.52166519761528818</v>
      </c>
      <c r="P221" s="306">
        <f>IF(P$9=0,0,P$9/CHI_fec!P$9)</f>
        <v>0.52166519761528796</v>
      </c>
      <c r="Q221" s="306">
        <f>IF(Q$9=0,0,Q$9/CHI_fec!Q$9)</f>
        <v>0.5345849750749917</v>
      </c>
      <c r="R221" s="306">
        <f>IF(R$9=0,0,R$9/CHI_fec!R$9)</f>
        <v>0.54034059251396871</v>
      </c>
      <c r="S221" s="306">
        <f>IF(S$9=0,0,S$9/CHI_fec!S$9)</f>
        <v>0.54876801390147922</v>
      </c>
      <c r="T221" s="306">
        <f>IF(T$9=0,0,T$9/CHI_fec!T$9)</f>
        <v>0.548768013901479</v>
      </c>
      <c r="U221" s="306">
        <f>IF(U$9=0,0,U$9/CHI_fec!U$9)</f>
        <v>0.55767070392013596</v>
      </c>
      <c r="V221" s="306">
        <f>IF(V$9=0,0,V$9/CHI_fec!V$9)</f>
        <v>0.55767070392013596</v>
      </c>
      <c r="W221" s="306">
        <f>IF(W$9=0,0,W$9/CHI_fec!W$9)</f>
        <v>0.56407722684529038</v>
      </c>
      <c r="X221" s="306">
        <f>IF(X$9=0,0,X$9/CHI_fec!X$9)</f>
        <v>0.56407722684529038</v>
      </c>
      <c r="Y221" s="306">
        <f>IF(Y$9=0,0,Y$9/CHI_fec!Y$9)</f>
        <v>0.56407722684529038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0.72990422466032745</v>
      </c>
      <c r="C222" s="307">
        <f>IF(C$10=0,0,C$10/CHI_fec!C$10)</f>
        <v>0.73846572959586076</v>
      </c>
      <c r="D222" s="307">
        <f>IF(D$10=0,0,D$10/CHI_fec!D$10)</f>
        <v>0.7454558825818367</v>
      </c>
      <c r="E222" s="307">
        <f>IF(E$10=0,0,E$10/CHI_fec!E$10)</f>
        <v>0.74375241930481562</v>
      </c>
      <c r="F222" s="307">
        <f>IF(F$10=0,0,F$10/CHI_fec!F$10)</f>
        <v>0.75752300692771735</v>
      </c>
      <c r="G222" s="307">
        <f>IF(G$10=0,0,G$10/CHI_fec!G$10)</f>
        <v>0.75269032618092913</v>
      </c>
      <c r="H222" s="307">
        <f>IF(H$10=0,0,H$10/CHI_fec!H$10)</f>
        <v>0.76491696280727284</v>
      </c>
      <c r="I222" s="307">
        <f>IF(I$10=0,0,I$10/CHI_fec!I$10)</f>
        <v>0.77464216284917753</v>
      </c>
      <c r="J222" s="307">
        <f>IF(J$10=0,0,J$10/CHI_fec!J$10)</f>
        <v>0.78398650111246027</v>
      </c>
      <c r="K222" s="307">
        <f>IF(K$10=0,0,K$10/CHI_fec!K$10)</f>
        <v>0.77865356989782741</v>
      </c>
      <c r="L222" s="307">
        <f>IF(L$10=0,0,L$10/CHI_fec!L$10)</f>
        <v>0.80609128308565969</v>
      </c>
      <c r="M222" s="307">
        <f>IF(M$10=0,0,M$10/CHI_fec!M$10)</f>
        <v>0.80814624026799753</v>
      </c>
      <c r="N222" s="307">
        <f>IF(N$10=0,0,N$10/CHI_fec!N$10)</f>
        <v>0.80873563217951028</v>
      </c>
      <c r="O222" s="307">
        <f>IF(O$10=0,0,O$10/CHI_fec!O$10)</f>
        <v>0.81254456432684019</v>
      </c>
      <c r="P222" s="307">
        <f>IF(P$10=0,0,P$10/CHI_fec!P$10)</f>
        <v>0.81918422826454973</v>
      </c>
      <c r="Q222" s="307">
        <f>IF(Q$10=0,0,Q$10/CHI_fec!Q$10)</f>
        <v>0.84099851817160398</v>
      </c>
      <c r="R222" s="307">
        <f>IF(R$10=0,0,R$10/CHI_fec!R$10)</f>
        <v>0.83443927521940386</v>
      </c>
      <c r="S222" s="307">
        <f>IF(S$10=0,0,S$10/CHI_fec!S$10)</f>
        <v>0.84390296885558891</v>
      </c>
      <c r="T222" s="307">
        <f>IF(T$10=0,0,T$10/CHI_fec!T$10)</f>
        <v>0.85259450663564096</v>
      </c>
      <c r="U222" s="307">
        <f>IF(U$10=0,0,U$10/CHI_fec!U$10)</f>
        <v>0.86726244661769525</v>
      </c>
      <c r="V222" s="307">
        <f>IF(V$10=0,0,V$10/CHI_fec!V$10)</f>
        <v>0.86276225944590579</v>
      </c>
      <c r="W222" s="307">
        <f>IF(W$10=0,0,W$10/CHI_fec!W$10)</f>
        <v>0.88150178764070164</v>
      </c>
      <c r="X222" s="307">
        <f>IF(X$10=0,0,X$10/CHI_fec!X$10)</f>
        <v>0.89295063042953793</v>
      </c>
      <c r="Y222" s="307">
        <f>IF(Y$10=0,0,Y$10/CHI_fec!Y$10)</f>
        <v>0.89020767565767378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0.65775045390114906</v>
      </c>
      <c r="C224" s="308">
        <f>IF(C$25=0,0,C$25/CHI_fec!C$25)</f>
        <v>0.66036633087002916</v>
      </c>
      <c r="D224" s="308">
        <f>IF(D$25=0,0,D$25/CHI_fec!D$25)</f>
        <v>0.6585670755886387</v>
      </c>
      <c r="E224" s="308">
        <f>IF(E$25=0,0,E$25/CHI_fec!E$25)</f>
        <v>0.65275622554646018</v>
      </c>
      <c r="F224" s="308">
        <f>IF(F$25=0,0,F$25/CHI_fec!F$25)</f>
        <v>0.6482264895323504</v>
      </c>
      <c r="G224" s="308">
        <f>IF(G$25=0,0,G$25/CHI_fec!G$25)</f>
        <v>0.66907688186228298</v>
      </c>
      <c r="H224" s="308">
        <f>IF(H$25=0,0,H$25/CHI_fec!H$25)</f>
        <v>0.67370933780374609</v>
      </c>
      <c r="I224" s="308">
        <f>IF(I$25=0,0,I$25/CHI_fec!I$25)</f>
        <v>0.67613884272586855</v>
      </c>
      <c r="J224" s="308">
        <f>IF(J$25=0,0,J$25/CHI_fec!J$25)</f>
        <v>0.68929282860429331</v>
      </c>
      <c r="K224" s="308">
        <f>IF(K$25=0,0,K$25/CHI_fec!K$25)</f>
        <v>0.69521194998446234</v>
      </c>
      <c r="L224" s="308">
        <f>IF(L$25=0,0,L$25/CHI_fec!L$25)</f>
        <v>0.70461442938349372</v>
      </c>
      <c r="M224" s="308">
        <f>IF(M$25=0,0,M$25/CHI_fec!M$25)</f>
        <v>0.71105277036372749</v>
      </c>
      <c r="N224" s="308">
        <f>IF(N$25=0,0,N$25/CHI_fec!N$25)</f>
        <v>0.71190387944120637</v>
      </c>
      <c r="O224" s="308">
        <f>IF(O$25=0,0,O$25/CHI_fec!O$25)</f>
        <v>0.71888538640077049</v>
      </c>
      <c r="P224" s="308">
        <f>IF(P$25=0,0,P$25/CHI_fec!P$25)</f>
        <v>0.72146464028302049</v>
      </c>
      <c r="Q224" s="308">
        <f>IF(Q$25=0,0,Q$25/CHI_fec!Q$25)</f>
        <v>0.73390145893990211</v>
      </c>
      <c r="R224" s="308">
        <f>IF(R$25=0,0,R$25/CHI_fec!R$25)</f>
        <v>0.74183528342783711</v>
      </c>
      <c r="S224" s="308">
        <f>IF(S$25=0,0,S$25/CHI_fec!S$25)</f>
        <v>0.75207073040170824</v>
      </c>
      <c r="T224" s="308">
        <f>IF(T$25=0,0,T$25/CHI_fec!T$25)</f>
        <v>0.75155759183730109</v>
      </c>
      <c r="U224" s="308">
        <f>IF(U$25=0,0,U$25/CHI_fec!U$25)</f>
        <v>0.76700880485660838</v>
      </c>
      <c r="V224" s="308">
        <f>IF(V$25=0,0,V$25/CHI_fec!V$25)</f>
        <v>0.76467456323630922</v>
      </c>
      <c r="W224" s="308">
        <f>IF(W$25=0,0,W$25/CHI_fec!W$25)</f>
        <v>0.77507459016469926</v>
      </c>
      <c r="X224" s="308">
        <f>IF(X$25=0,0,X$25/CHI_fec!X$25)</f>
        <v>0.76772913886818739</v>
      </c>
      <c r="Y224" s="308">
        <f>IF(Y$25=0,0,Y$25/CHI_fec!Y$25)</f>
        <v>0.77070715675300949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0.44430679015506597</v>
      </c>
      <c r="C225" s="308">
        <f>IF(C$36=0,0,C$36/CHI_fec!C$36)</f>
        <v>0.44348890097735516</v>
      </c>
      <c r="D225" s="308">
        <f>IF(D$36=0,0,D$36/CHI_fec!D$36)</f>
        <v>0.44611441579797606</v>
      </c>
      <c r="E225" s="308">
        <f>IF(E$36=0,0,E$36/CHI_fec!E$36)</f>
        <v>0.44716281289394894</v>
      </c>
      <c r="F225" s="308">
        <f>IF(F$36=0,0,F$36/CHI_fec!F$36)</f>
        <v>0.45007796151344875</v>
      </c>
      <c r="G225" s="308">
        <f>IF(G$36=0,0,G$36/CHI_fec!G$36)</f>
        <v>0.45632029979458366</v>
      </c>
      <c r="H225" s="308">
        <f>IF(H$36=0,0,H$36/CHI_fec!H$36)</f>
        <v>0.45978446351312047</v>
      </c>
      <c r="I225" s="308">
        <f>IF(I$36=0,0,I$36/CHI_fec!I$36)</f>
        <v>0.46396443324885062</v>
      </c>
      <c r="J225" s="308">
        <f>IF(J$36=0,0,J$36/CHI_fec!J$36)</f>
        <v>0.47354878250886889</v>
      </c>
      <c r="K225" s="308">
        <f>IF(K$36=0,0,K$36/CHI_fec!K$36)</f>
        <v>0.4710417745051132</v>
      </c>
      <c r="L225" s="308">
        <f>IF(L$36=0,0,L$36/CHI_fec!L$36)</f>
        <v>0.48552990238409571</v>
      </c>
      <c r="M225" s="308">
        <f>IF(M$36=0,0,M$36/CHI_fec!M$36)</f>
        <v>0.48641086786030652</v>
      </c>
      <c r="N225" s="308">
        <f>IF(N$36=0,0,N$36/CHI_fec!N$36)</f>
        <v>0.48805058593899509</v>
      </c>
      <c r="O225" s="308">
        <f>IF(O$36=0,0,O$36/CHI_fec!O$36)</f>
        <v>0.4872060784663072</v>
      </c>
      <c r="P225" s="308">
        <f>IF(P$36=0,0,P$36/CHI_fec!P$36)</f>
        <v>0.48860218519639392</v>
      </c>
      <c r="Q225" s="308">
        <f>IF(Q$36=0,0,Q$36/CHI_fec!Q$36)</f>
        <v>0.50104913756285197</v>
      </c>
      <c r="R225" s="308">
        <f>IF(R$36=0,0,R$36/CHI_fec!R$36)</f>
        <v>0.50455868218726818</v>
      </c>
      <c r="S225" s="308">
        <f>IF(S$36=0,0,S$36/CHI_fec!S$36)</f>
        <v>0.51063011358153931</v>
      </c>
      <c r="T225" s="308">
        <f>IF(T$36=0,0,T$36/CHI_fec!T$36)</f>
        <v>0.51276615632810552</v>
      </c>
      <c r="U225" s="308">
        <f>IF(U$36=0,0,U$36/CHI_fec!U$36)</f>
        <v>0.52558280882650255</v>
      </c>
      <c r="V225" s="308">
        <f>IF(V$36=0,0,V$36/CHI_fec!V$36)</f>
        <v>0.52292576545252034</v>
      </c>
      <c r="W225" s="308">
        <f>IF(W$36=0,0,W$36/CHI_fec!W$36)</f>
        <v>0.53118839504563908</v>
      </c>
      <c r="X225" s="308">
        <f>IF(X$36=0,0,X$36/CHI_fec!X$36)</f>
        <v>0.53196062552406864</v>
      </c>
      <c r="Y225" s="308">
        <f>IF(Y$36=0,0,Y$36/CHI_fec!Y$36)</f>
        <v>0.53281106262301481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0.64135780883109306</v>
      </c>
      <c r="C226" s="308">
        <f>IF(C$44=0,0,C$44/CHI_fec!C$44)</f>
        <v>0.65716844657140139</v>
      </c>
      <c r="D226" s="308">
        <f>IF(D$44=0,0,D$44/CHI_fec!D$44)</f>
        <v>0.662508949040994</v>
      </c>
      <c r="E226" s="308">
        <f>IF(E$44=0,0,E$44/CHI_fec!E$44)</f>
        <v>0.65245850368098135</v>
      </c>
      <c r="F226" s="308">
        <f>IF(F$44=0,0,F$44/CHI_fec!F$44)</f>
        <v>0.66896644803844518</v>
      </c>
      <c r="G226" s="308">
        <f>IF(G$44=0,0,G$44/CHI_fec!G$44)</f>
        <v>0.66306594317570167</v>
      </c>
      <c r="H226" s="308">
        <f>IF(H$44=0,0,H$44/CHI_fec!H$44)</f>
        <v>0.68263699266111988</v>
      </c>
      <c r="I226" s="308">
        <f>IF(I$44=0,0,I$44/CHI_fec!I$44)</f>
        <v>0.69464016115430915</v>
      </c>
      <c r="J226" s="308">
        <f>IF(J$44=0,0,J$44/CHI_fec!J$44)</f>
        <v>0.70093712208422132</v>
      </c>
      <c r="K226" s="308">
        <f>IF(K$44=0,0,K$44/CHI_fec!K$44)</f>
        <v>0.69259146240238156</v>
      </c>
      <c r="L226" s="308">
        <f>IF(L$44=0,0,L$44/CHI_fec!L$44)</f>
        <v>0.71449424046991283</v>
      </c>
      <c r="M226" s="308">
        <f>IF(M$44=0,0,M$44/CHI_fec!M$44)</f>
        <v>0.71789313368024688</v>
      </c>
      <c r="N226" s="308">
        <f>IF(N$44=0,0,N$44/CHI_fec!N$44)</f>
        <v>0.71849744428201834</v>
      </c>
      <c r="O226" s="308">
        <f>IF(O$44=0,0,O$44/CHI_fec!O$44)</f>
        <v>0.72550976020059854</v>
      </c>
      <c r="P226" s="308">
        <f>IF(P$44=0,0,P$44/CHI_fec!P$44)</f>
        <v>0.73471053392022834</v>
      </c>
      <c r="Q226" s="308">
        <f>IF(Q$44=0,0,Q$44/CHI_fec!Q$44)</f>
        <v>0.75760739611033046</v>
      </c>
      <c r="R226" s="308">
        <f>IF(R$44=0,0,R$44/CHI_fec!R$44)</f>
        <v>0.73800647851345758</v>
      </c>
      <c r="S226" s="308">
        <f>IF(S$44=0,0,S$44/CHI_fec!S$44)</f>
        <v>0.74190491954153026</v>
      </c>
      <c r="T226" s="308">
        <f>IF(T$44=0,0,T$44/CHI_fec!T$44)</f>
        <v>0.75249659492197907</v>
      </c>
      <c r="U226" s="308">
        <f>IF(U$44=0,0,U$44/CHI_fec!U$44)</f>
        <v>0.76977589161795901</v>
      </c>
      <c r="V226" s="308">
        <f>IF(V$44=0,0,V$44/CHI_fec!V$44)</f>
        <v>0.76066076916812686</v>
      </c>
      <c r="W226" s="308">
        <f>IF(W$44=0,0,W$44/CHI_fec!W$44)</f>
        <v>0.7837121313461769</v>
      </c>
      <c r="X226" s="308">
        <f>IF(X$44=0,0,X$44/CHI_fec!X$44)</f>
        <v>0.79754018671337656</v>
      </c>
      <c r="Y226" s="308">
        <f>IF(Y$44=0,0,Y$44/CHI_fec!Y$44)</f>
        <v>0.79042763640191371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0.68577960072299704</v>
      </c>
      <c r="C227" s="309">
        <f>IF(C$58=0,0,C$58/CHI_fec!C$58)</f>
        <v>0.68577960072299682</v>
      </c>
      <c r="D227" s="309">
        <f>IF(D$58=0,0,D$58/CHI_fec!D$58)</f>
        <v>0.68863524823675415</v>
      </c>
      <c r="E227" s="309">
        <f>IF(E$58=0,0,E$58/CHI_fec!E$58)</f>
        <v>0.69231433678808096</v>
      </c>
      <c r="F227" s="309">
        <f>IF(F$58=0,0,F$58/CHI_fec!F$58)</f>
        <v>0.69447701194864653</v>
      </c>
      <c r="G227" s="309">
        <f>IF(G$58=0,0,G$58/CHI_fec!G$58)</f>
        <v>0.69717323787660834</v>
      </c>
      <c r="H227" s="309">
        <f>IF(H$58=0,0,H$58/CHI_fec!H$58)</f>
        <v>0.69717323787660812</v>
      </c>
      <c r="I227" s="309">
        <f>IF(I$58=0,0,I$58/CHI_fec!I$58)</f>
        <v>0.701064317602764</v>
      </c>
      <c r="J227" s="309">
        <f>IF(J$58=0,0,J$58/CHI_fec!J$58)</f>
        <v>0.71004538584248778</v>
      </c>
      <c r="K227" s="309">
        <f>IF(K$58=0,0,K$58/CHI_fec!K$58)</f>
        <v>0.71582709427659041</v>
      </c>
      <c r="L227" s="309">
        <f>IF(L$58=0,0,L$58/CHI_fec!L$58)</f>
        <v>0.72333188484893163</v>
      </c>
      <c r="M227" s="309">
        <f>IF(M$58=0,0,M$58/CHI_fec!M$58)</f>
        <v>0.73008619636403815</v>
      </c>
      <c r="N227" s="309">
        <f>IF(N$58=0,0,N$58/CHI_fec!N$58)</f>
        <v>0.73616507672763454</v>
      </c>
      <c r="O227" s="309">
        <f>IF(O$58=0,0,O$58/CHI_fec!O$58)</f>
        <v>0.7380840357004923</v>
      </c>
      <c r="P227" s="309">
        <f>IF(P$58=0,0,P$58/CHI_fec!P$58)</f>
        <v>0.73808403570049241</v>
      </c>
      <c r="Q227" s="309">
        <f>IF(Q$58=0,0,Q$58/CHI_fec!Q$58)</f>
        <v>0.74336313213044325</v>
      </c>
      <c r="R227" s="309">
        <f>IF(R$58=0,0,R$58/CHI_fec!R$58)</f>
        <v>0.74811431891739899</v>
      </c>
      <c r="S227" s="309">
        <f>IF(S$58=0,0,S$58/CHI_fec!S$58)</f>
        <v>0.75239038702565908</v>
      </c>
      <c r="T227" s="309">
        <f>IF(T$58=0,0,T$58/CHI_fec!T$58)</f>
        <v>0.75623884832309274</v>
      </c>
      <c r="U227" s="309">
        <f>IF(U$58=0,0,U$58/CHI_fec!U$58)</f>
        <v>0.75970246349078352</v>
      </c>
      <c r="V227" s="309">
        <f>IF(V$58=0,0,V$58/CHI_fec!V$58)</f>
        <v>0.76281971714170516</v>
      </c>
      <c r="W227" s="309">
        <f>IF(W$58=0,0,W$58/CHI_fec!W$58)</f>
        <v>0.76562524542753485</v>
      </c>
      <c r="X227" s="309">
        <f>IF(X$58=0,0,X$58/CHI_fec!X$58)</f>
        <v>0.76815022088478135</v>
      </c>
      <c r="Y227" s="309">
        <f>IF(Y$58=0,0,Y$58/CHI_fec!Y$58)</f>
        <v>0.77042269879630321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0.63527515533391599</v>
      </c>
      <c r="C229" s="322">
        <f>IF(C$61=0,0,C$61/CHI_fec!C$61)</f>
        <v>0.63444542730229714</v>
      </c>
      <c r="D229" s="322">
        <f>IF(D$61=0,0,D$61/CHI_fec!D$61)</f>
        <v>0.63357751500621029</v>
      </c>
      <c r="E229" s="322">
        <f>IF(E$61=0,0,E$61/CHI_fec!E$61)</f>
        <v>0.6361161531399111</v>
      </c>
      <c r="F229" s="322">
        <f>IF(F$61=0,0,F$61/CHI_fec!F$61)</f>
        <v>0.63258611615366012</v>
      </c>
      <c r="G229" s="322">
        <f>IF(G$61=0,0,G$61/CHI_fec!G$61)</f>
        <v>0.64272314331098956</v>
      </c>
      <c r="H229" s="322">
        <f>IF(H$61=0,0,H$61/CHI_fec!H$61)</f>
        <v>0.6446365972186715</v>
      </c>
      <c r="I229" s="322">
        <f>IF(I$61=0,0,I$61/CHI_fec!I$61)</f>
        <v>0.64337629499563387</v>
      </c>
      <c r="J229" s="322">
        <f>IF(J$61=0,0,J$61/CHI_fec!J$61)</f>
        <v>0.64362611513351953</v>
      </c>
      <c r="K229" s="322">
        <f>IF(K$61=0,0,K$61/CHI_fec!K$61)</f>
        <v>0.65903455587646476</v>
      </c>
      <c r="L229" s="322">
        <f>IF(L$61=0,0,L$61/CHI_fec!L$61)</f>
        <v>0.66235439842092358</v>
      </c>
      <c r="M229" s="322">
        <f>IF(M$61=0,0,M$61/CHI_fec!M$61)</f>
        <v>0.66335408863592149</v>
      </c>
      <c r="N229" s="322">
        <f>IF(N$61=0,0,N$61/CHI_fec!N$61)</f>
        <v>0.66909611512336764</v>
      </c>
      <c r="O229" s="322">
        <f>IF(O$61=0,0,O$61/CHI_fec!O$61)</f>
        <v>0.67015633760442239</v>
      </c>
      <c r="P229" s="322">
        <f>IF(P$61=0,0,P$61/CHI_fec!P$61)</f>
        <v>0.6696728880859727</v>
      </c>
      <c r="Q229" s="322">
        <f>IF(Q$61=0,0,Q$61/CHI_fec!Q$61)</f>
        <v>0.66799759230909239</v>
      </c>
      <c r="R229" s="322">
        <f>IF(R$61=0,0,R$61/CHI_fec!R$61)</f>
        <v>0.67204834259990431</v>
      </c>
      <c r="S229" s="322">
        <f>IF(S$61=0,0,S$61/CHI_fec!S$61)</f>
        <v>0.67236831902955185</v>
      </c>
      <c r="T229" s="322">
        <f>IF(T$61=0,0,T$61/CHI_fec!T$61)</f>
        <v>0.67160693562284046</v>
      </c>
      <c r="U229" s="322">
        <f>IF(U$61=0,0,U$61/CHI_fec!U$61)</f>
        <v>0.67343138359643751</v>
      </c>
      <c r="V229" s="322">
        <f>IF(V$61=0,0,V$61/CHI_fec!V$61)</f>
        <v>0.68182798902050346</v>
      </c>
      <c r="W229" s="322">
        <f>IF(W$61=0,0,W$61/CHI_fec!W$61)</f>
        <v>0.6817810774866504</v>
      </c>
      <c r="X229" s="322">
        <f>IF(X$61=0,0,X$61/CHI_fec!X$61)</f>
        <v>0.6797889854417366</v>
      </c>
      <c r="Y229" s="322">
        <f>IF(Y$61=0,0,Y$61/CHI_fec!Y$61)</f>
        <v>0.6932316880305408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0.5287882539652301</v>
      </c>
      <c r="C230" s="305">
        <f>IF(C$62=0,0,C$62/CHI_fec!C$62)</f>
        <v>0.52941444838389906</v>
      </c>
      <c r="D230" s="305">
        <f>IF(D$62=0,0,D$62/CHI_fec!D$62)</f>
        <v>0.52941444838389917</v>
      </c>
      <c r="E230" s="305">
        <f>IF(E$62=0,0,E$62/CHI_fec!E$62)</f>
        <v>0.53147300354550941</v>
      </c>
      <c r="F230" s="305">
        <f>IF(F$62=0,0,F$62/CHI_fec!F$62)</f>
        <v>0.53286352179671237</v>
      </c>
      <c r="G230" s="305">
        <f>IF(G$62=0,0,G$62/CHI_fec!G$62)</f>
        <v>0.53457716961704116</v>
      </c>
      <c r="H230" s="305">
        <f>IF(H$62=0,0,H$62/CHI_fec!H$62)</f>
        <v>0.53556438519942473</v>
      </c>
      <c r="I230" s="305">
        <f>IF(I$62=0,0,I$62/CHI_fec!I$62)</f>
        <v>0.53556438519942451</v>
      </c>
      <c r="J230" s="305">
        <f>IF(J$62=0,0,J$62/CHI_fec!J$62)</f>
        <v>0.53556438519942462</v>
      </c>
      <c r="K230" s="305">
        <f>IF(K$62=0,0,K$62/CHI_fec!K$62)</f>
        <v>0.53700794667948204</v>
      </c>
      <c r="L230" s="305">
        <f>IF(L$62=0,0,L$62/CHI_fec!L$62)</f>
        <v>0.53830715201153378</v>
      </c>
      <c r="M230" s="305">
        <f>IF(M$62=0,0,M$62/CHI_fec!M$62)</f>
        <v>0.53947643681038082</v>
      </c>
      <c r="N230" s="305">
        <f>IF(N$62=0,0,N$62/CHI_fec!N$62)</f>
        <v>0.54052879312934254</v>
      </c>
      <c r="O230" s="305">
        <f>IF(O$62=0,0,O$62/CHI_fec!O$62)</f>
        <v>0.54147591381640847</v>
      </c>
      <c r="P230" s="305">
        <f>IF(P$62=0,0,P$62/CHI_fec!P$62)</f>
        <v>0.54232832243476758</v>
      </c>
      <c r="Q230" s="305">
        <f>IF(Q$62=0,0,Q$62/CHI_fec!Q$62)</f>
        <v>0.54309549019129066</v>
      </c>
      <c r="R230" s="305">
        <f>IF(R$62=0,0,R$62/CHI_fec!R$62)</f>
        <v>0.54378594117216161</v>
      </c>
      <c r="S230" s="305">
        <f>IF(S$62=0,0,S$62/CHI_fec!S$62)</f>
        <v>0.54440734705494565</v>
      </c>
      <c r="T230" s="305">
        <f>IF(T$62=0,0,T$62/CHI_fec!T$62)</f>
        <v>0.54449999999999998</v>
      </c>
      <c r="U230" s="305">
        <f>IF(U$62=0,0,U$62/CHI_fec!U$62)</f>
        <v>0.54449999999999987</v>
      </c>
      <c r="V230" s="305">
        <f>IF(V$62=0,0,V$62/CHI_fec!V$62)</f>
        <v>0.54449999999999987</v>
      </c>
      <c r="W230" s="305">
        <f>IF(W$62=0,0,W$62/CHI_fec!W$62)</f>
        <v>0.54449999999999965</v>
      </c>
      <c r="X230" s="305">
        <f>IF(X$62=0,0,X$62/CHI_fec!X$62)</f>
        <v>0.54449999999999987</v>
      </c>
      <c r="Y230" s="305">
        <f>IF(Y$62=0,0,Y$62/CHI_fec!Y$62)</f>
        <v>0.54450000000000021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0.14065797744428304</v>
      </c>
      <c r="C231" s="306">
        <f>IF(C$63=0,0,C$63/CHI_fec!C$63)</f>
        <v>0.14082454551714857</v>
      </c>
      <c r="D231" s="306">
        <f>IF(D$63=0,0,D$63/CHI_fec!D$63)</f>
        <v>0.1408245455171486</v>
      </c>
      <c r="E231" s="306">
        <f>IF(E$63=0,0,E$63/CHI_fec!E$63)</f>
        <v>0.14174200101406112</v>
      </c>
      <c r="F231" s="306">
        <f>IF(F$63=0,0,F$63/CHI_fec!F$63)</f>
        <v>0.14174200101406106</v>
      </c>
      <c r="G231" s="306">
        <f>IF(G$63=0,0,G$63/CHI_fec!G$63)</f>
        <v>0.14246043222112748</v>
      </c>
      <c r="H231" s="306">
        <f>IF(H$63=0,0,H$63/CHI_fec!H$63)</f>
        <v>0.1424604322211275</v>
      </c>
      <c r="I231" s="306">
        <f>IF(I$63=0,0,I$63/CHI_fec!I$63)</f>
        <v>0.14246043222112759</v>
      </c>
      <c r="J231" s="306">
        <f>IF(J$63=0,0,J$63/CHI_fec!J$63)</f>
        <v>0.14246043222112753</v>
      </c>
      <c r="K231" s="306">
        <f>IF(K$63=0,0,K$63/CHI_fec!K$63)</f>
        <v>0.14498977515427222</v>
      </c>
      <c r="L231" s="306">
        <f>IF(L$63=0,0,L$63/CHI_fec!L$63)</f>
        <v>0.14717493301996781</v>
      </c>
      <c r="M231" s="306">
        <f>IF(M$63=0,0,M$63/CHI_fec!M$63)</f>
        <v>0.14717493301996781</v>
      </c>
      <c r="N231" s="306">
        <f>IF(N$63=0,0,N$63/CHI_fec!N$63)</f>
        <v>0.14852761696144792</v>
      </c>
      <c r="O231" s="306">
        <f>IF(O$63=0,0,O$63/CHI_fec!O$63)</f>
        <v>0.14852761696144792</v>
      </c>
      <c r="P231" s="306">
        <f>IF(P$63=0,0,P$63/CHI_fec!P$63)</f>
        <v>0.14852761696144792</v>
      </c>
      <c r="Q231" s="306">
        <f>IF(Q$63=0,0,Q$63/CHI_fec!Q$63)</f>
        <v>0.14852761696144789</v>
      </c>
      <c r="R231" s="306">
        <f>IF(R$63=0,0,R$63/CHI_fec!R$63)</f>
        <v>0.14852761696144789</v>
      </c>
      <c r="S231" s="306">
        <f>IF(S$63=0,0,S$63/CHI_fec!S$63)</f>
        <v>0.14852761696144784</v>
      </c>
      <c r="T231" s="306">
        <f>IF(T$63=0,0,T$63/CHI_fec!T$63)</f>
        <v>0.14852761696144787</v>
      </c>
      <c r="U231" s="306">
        <f>IF(U$63=0,0,U$63/CHI_fec!U$63)</f>
        <v>0.14852761696144789</v>
      </c>
      <c r="V231" s="306">
        <f>IF(V$63=0,0,V$63/CHI_fec!V$63)</f>
        <v>0.15045024142056054</v>
      </c>
      <c r="W231" s="306">
        <f>IF(W$63=0,0,W$63/CHI_fec!W$63)</f>
        <v>0.15177599103201758</v>
      </c>
      <c r="X231" s="306">
        <f>IF(X$63=0,0,X$63/CHI_fec!X$63)</f>
        <v>0.1517759910320175</v>
      </c>
      <c r="Y231" s="306">
        <f>IF(Y$63=0,0,Y$63/CHI_fec!Y$63)</f>
        <v>0.15337377808407321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0.74804957504327974</v>
      </c>
      <c r="C232" s="306">
        <f>IF(C$64=0,0,C$64/CHI_fec!C$64)</f>
        <v>0.74893542011504055</v>
      </c>
      <c r="D232" s="306">
        <f>IF(D$64=0,0,D$64/CHI_fec!D$64)</f>
        <v>0.74893542011504055</v>
      </c>
      <c r="E232" s="306">
        <f>IF(E$64=0,0,E$64/CHI_fec!E$64)</f>
        <v>0.7506578800192697</v>
      </c>
      <c r="F232" s="306">
        <f>IF(F$64=0,0,F$64/CHI_fec!F$64)</f>
        <v>0.75220809393307564</v>
      </c>
      <c r="G232" s="306">
        <f>IF(G$64=0,0,G$64/CHI_fec!G$64)</f>
        <v>0.75360328645550123</v>
      </c>
      <c r="H232" s="306">
        <f>IF(H$64=0,0,H$64/CHI_fec!H$64)</f>
        <v>0.75485895972568406</v>
      </c>
      <c r="I232" s="306">
        <f>IF(I$64=0,0,I$64/CHI_fec!I$64)</f>
        <v>0.75598906566884849</v>
      </c>
      <c r="J232" s="306">
        <f>IF(J$64=0,0,J$64/CHI_fec!J$64)</f>
        <v>0.75700616101769691</v>
      </c>
      <c r="K232" s="306">
        <f>IF(K$64=0,0,K$64/CHI_fec!K$64)</f>
        <v>0.75792154683166024</v>
      </c>
      <c r="L232" s="306">
        <f>IF(L$64=0,0,L$64/CHI_fec!L$64)</f>
        <v>0.7584984189657572</v>
      </c>
      <c r="M232" s="306">
        <f>IF(M$64=0,0,M$64/CHI_fec!M$64)</f>
        <v>0.75849841896575709</v>
      </c>
      <c r="N232" s="306">
        <f>IF(N$64=0,0,N$64/CHI_fec!N$64)</f>
        <v>0.75849841896575709</v>
      </c>
      <c r="O232" s="306">
        <f>IF(O$64=0,0,O$64/CHI_fec!O$64)</f>
        <v>0.7584984189657572</v>
      </c>
      <c r="P232" s="306">
        <f>IF(P$64=0,0,P$64/CHI_fec!P$64)</f>
        <v>0.75849841896575698</v>
      </c>
      <c r="Q232" s="306">
        <f>IF(Q$64=0,0,Q$64/CHI_fec!Q$64)</f>
        <v>0.75849841896575743</v>
      </c>
      <c r="R232" s="306">
        <f>IF(R$64=0,0,R$64/CHI_fec!R$64)</f>
        <v>0.75849841896575698</v>
      </c>
      <c r="S232" s="306">
        <f>IF(S$64=0,0,S$64/CHI_fec!S$64)</f>
        <v>0.75849841896575732</v>
      </c>
      <c r="T232" s="306">
        <f>IF(T$64=0,0,T$64/CHI_fec!T$64)</f>
        <v>0.75849841896575676</v>
      </c>
      <c r="U232" s="306">
        <f>IF(U$64=0,0,U$64/CHI_fec!U$64)</f>
        <v>0.75849841896575698</v>
      </c>
      <c r="V232" s="306">
        <f>IF(V$64=0,0,V$64/CHI_fec!V$64)</f>
        <v>0.75849841896575754</v>
      </c>
      <c r="W232" s="306">
        <f>IF(W$64=0,0,W$64/CHI_fec!W$64)</f>
        <v>0.75849841896575698</v>
      </c>
      <c r="X232" s="306">
        <f>IF(X$64=0,0,X$64/CHI_fec!X$64)</f>
        <v>0.75849841896575743</v>
      </c>
      <c r="Y232" s="306">
        <f>IF(Y$64=0,0,Y$64/CHI_fec!Y$64)</f>
        <v>0.75849841896575676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0.54990062106815119</v>
      </c>
      <c r="C233" s="306">
        <f>IF(C$65=0,0,C$65/CHI_fec!C$65)</f>
        <v>0.55055181688642729</v>
      </c>
      <c r="D233" s="306">
        <f>IF(D$65=0,0,D$65/CHI_fec!D$65)</f>
        <v>0.55055181688642718</v>
      </c>
      <c r="E233" s="306">
        <f>IF(E$65=0,0,E$65/CHI_fec!E$65)</f>
        <v>0.55413859779086905</v>
      </c>
      <c r="F233" s="306">
        <f>IF(F$65=0,0,F$65/CHI_fec!F$65)</f>
        <v>0.55413859779086894</v>
      </c>
      <c r="G233" s="306">
        <f>IF(G$65=0,0,G$65/CHI_fec!G$65)</f>
        <v>0.55694729569865087</v>
      </c>
      <c r="H233" s="306">
        <f>IF(H$65=0,0,H$65/CHI_fec!H$65)</f>
        <v>0.55694729569865087</v>
      </c>
      <c r="I233" s="306">
        <f>IF(I$65=0,0,I$65/CHI_fec!I$65)</f>
        <v>0.55694729569865065</v>
      </c>
      <c r="J233" s="306">
        <f>IF(J$65=0,0,J$65/CHI_fec!J$65)</f>
        <v>0.55694729569865065</v>
      </c>
      <c r="K233" s="306">
        <f>IF(K$65=0,0,K$65/CHI_fec!K$65)</f>
        <v>0.56640478405401418</v>
      </c>
      <c r="L233" s="306">
        <f>IF(L$65=0,0,L$65/CHI_fec!L$65)</f>
        <v>0.57491652357384138</v>
      </c>
      <c r="M233" s="306">
        <f>IF(M$65=0,0,M$65/CHI_fec!M$65)</f>
        <v>0.57537857819263882</v>
      </c>
      <c r="N233" s="306">
        <f>IF(N$65=0,0,N$65/CHI_fec!N$65)</f>
        <v>0.58066687931173788</v>
      </c>
      <c r="O233" s="306">
        <f>IF(O$65=0,0,O$65/CHI_fec!O$65)</f>
        <v>0.58066687931173777</v>
      </c>
      <c r="P233" s="306">
        <f>IF(P$65=0,0,P$65/CHI_fec!P$65)</f>
        <v>0.58066687931173788</v>
      </c>
      <c r="Q233" s="306">
        <f>IF(Q$65=0,0,Q$65/CHI_fec!Q$65)</f>
        <v>0.58066687931173777</v>
      </c>
      <c r="R233" s="306">
        <f>IF(R$65=0,0,R$65/CHI_fec!R$65)</f>
        <v>0.58066687931173788</v>
      </c>
      <c r="S233" s="306">
        <f>IF(S$65=0,0,S$65/CHI_fec!S$65)</f>
        <v>0.58066687931173777</v>
      </c>
      <c r="T233" s="306">
        <f>IF(T$65=0,0,T$65/CHI_fec!T$65)</f>
        <v>0.58066687931173766</v>
      </c>
      <c r="U233" s="306">
        <f>IF(U$65=0,0,U$65/CHI_fec!U$65)</f>
        <v>0.58066687931173777</v>
      </c>
      <c r="V233" s="306">
        <f>IF(V$65=0,0,V$65/CHI_fec!V$65)</f>
        <v>0.58775240930579231</v>
      </c>
      <c r="W233" s="306">
        <f>IF(W$65=0,0,W$65/CHI_fec!W$65)</f>
        <v>0.59336635751641675</v>
      </c>
      <c r="X233" s="306">
        <f>IF(X$65=0,0,X$65/CHI_fec!X$65)</f>
        <v>0.59336635751641675</v>
      </c>
      <c r="Y233" s="306">
        <f>IF(Y$65=0,0,Y$65/CHI_fec!Y$65)</f>
        <v>0.59918193969000388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0.80036778223421567</v>
      </c>
      <c r="C234" s="307">
        <f>IF(C$66=0,0,C$66/CHI_fec!C$66)</f>
        <v>0.81071471645305604</v>
      </c>
      <c r="D234" s="307">
        <f>IF(D$66=0,0,D$66/CHI_fec!D$66)</f>
        <v>0.81499505015434959</v>
      </c>
      <c r="E234" s="307">
        <f>IF(E$66=0,0,E$66/CHI_fec!E$66)</f>
        <v>0.81408085382105966</v>
      </c>
      <c r="F234" s="307">
        <f>IF(F$66=0,0,F$66/CHI_fec!F$66)</f>
        <v>0.82657150122964385</v>
      </c>
      <c r="G234" s="307">
        <f>IF(G$66=0,0,G$66/CHI_fec!G$66)</f>
        <v>0.82226877670100684</v>
      </c>
      <c r="H234" s="307">
        <f>IF(H$66=0,0,H$66/CHI_fec!H$66)</f>
        <v>0.83562563966604941</v>
      </c>
      <c r="I234" s="307">
        <f>IF(I$66=0,0,I$66/CHI_fec!I$66)</f>
        <v>0.84155293893654426</v>
      </c>
      <c r="J234" s="307">
        <f>IF(J$66=0,0,J$66/CHI_fec!J$66)</f>
        <v>0.83413938059009374</v>
      </c>
      <c r="K234" s="307">
        <f>IF(K$66=0,0,K$66/CHI_fec!K$66)</f>
        <v>0.85587002579465754</v>
      </c>
      <c r="L234" s="307">
        <f>IF(L$66=0,0,L$66/CHI_fec!L$66)</f>
        <v>0.85932248336555372</v>
      </c>
      <c r="M234" s="307">
        <f>IF(M$66=0,0,M$66/CHI_fec!M$66)</f>
        <v>0.86151314209886398</v>
      </c>
      <c r="N234" s="307">
        <f>IF(N$66=0,0,N$66/CHI_fec!N$66)</f>
        <v>0.87006539223961932</v>
      </c>
      <c r="O234" s="307">
        <f>IF(O$66=0,0,O$66/CHI_fec!O$66)</f>
        <v>0.87416317142841227</v>
      </c>
      <c r="P234" s="307">
        <f>IF(P$66=0,0,P$66/CHI_fec!P$66)</f>
        <v>0.88130634847964961</v>
      </c>
      <c r="Q234" s="307">
        <f>IF(Q$66=0,0,Q$66/CHI_fec!Q$66)</f>
        <v>0.88290842830146032</v>
      </c>
      <c r="R234" s="307">
        <f>IF(R$66=0,0,R$66/CHI_fec!R$66)</f>
        <v>0.86669107233942944</v>
      </c>
      <c r="S234" s="307">
        <f>IF(S$66=0,0,S$66/CHI_fec!S$66)</f>
        <v>0.86305983424578758</v>
      </c>
      <c r="T234" s="307">
        <f>IF(T$66=0,0,T$66/CHI_fec!T$66)</f>
        <v>0.87194867269360676</v>
      </c>
      <c r="U234" s="307">
        <f>IF(U$66=0,0,U$66/CHI_fec!U$66)</f>
        <v>0.872790260974184</v>
      </c>
      <c r="V234" s="307">
        <f>IF(V$66=0,0,V$66/CHI_fec!V$66)</f>
        <v>0.88725070576427767</v>
      </c>
      <c r="W234" s="307">
        <f>IF(W$66=0,0,W$66/CHI_fec!W$66)</f>
        <v>0.89622628188895159</v>
      </c>
      <c r="X234" s="307">
        <f>IF(X$66=0,0,X$66/CHI_fec!X$66)</f>
        <v>0.90786636469812243</v>
      </c>
      <c r="Y234" s="307">
        <f>IF(Y$66=0,0,Y$66/CHI_fec!Y$66)</f>
        <v>0.94749176973486349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0.75115932608235036</v>
      </c>
      <c r="C235" s="308">
        <f>IF(C$72=0,0,C$72/CHI_fec!C$72)</f>
        <v>0.75503509780120259</v>
      </c>
      <c r="D235" s="308">
        <f>IF(D$72=0,0,D$72/CHI_fec!D$72)</f>
        <v>0.74996523389718339</v>
      </c>
      <c r="E235" s="308">
        <f>IF(E$72=0,0,E$72/CHI_fec!E$72)</f>
        <v>0.74377450510724719</v>
      </c>
      <c r="F235" s="308">
        <f>IF(F$72=0,0,F$72/CHI_fec!F$72)</f>
        <v>0.73621208775975544</v>
      </c>
      <c r="G235" s="308">
        <f>IF(G$72=0,0,G$72/CHI_fec!G$72)</f>
        <v>0.76050293426714066</v>
      </c>
      <c r="H235" s="308">
        <f>IF(H$72=0,0,H$72/CHI_fec!H$72)</f>
        <v>0.7661792271750979</v>
      </c>
      <c r="I235" s="308">
        <f>IF(I$72=0,0,I$72/CHI_fec!I$72)</f>
        <v>0.76456571845033394</v>
      </c>
      <c r="J235" s="308">
        <f>IF(J$72=0,0,J$72/CHI_fec!J$72)</f>
        <v>0.76440858109135923</v>
      </c>
      <c r="K235" s="308">
        <f>IF(K$72=0,0,K$72/CHI_fec!K$72)</f>
        <v>0.78414621531090833</v>
      </c>
      <c r="L235" s="308">
        <f>IF(L$72=0,0,L$72/CHI_fec!L$72)</f>
        <v>0.78467963916503902</v>
      </c>
      <c r="M235" s="308">
        <f>IF(M$72=0,0,M$72/CHI_fec!M$72)</f>
        <v>0.78788920774333826</v>
      </c>
      <c r="N235" s="308">
        <f>IF(N$72=0,0,N$72/CHI_fec!N$72)</f>
        <v>0.79391857376403041</v>
      </c>
      <c r="O235" s="308">
        <f>IF(O$72=0,0,O$72/CHI_fec!O$72)</f>
        <v>0.80057136894818159</v>
      </c>
      <c r="P235" s="308">
        <f>IF(P$72=0,0,P$72/CHI_fec!P$72)</f>
        <v>0.8028702656506862</v>
      </c>
      <c r="Q235" s="308">
        <f>IF(Q$72=0,0,Q$72/CHI_fec!Q$72)</f>
        <v>0.80220352246281912</v>
      </c>
      <c r="R235" s="308">
        <f>IF(R$72=0,0,R$72/CHI_fec!R$72)</f>
        <v>0.80137634806186253</v>
      </c>
      <c r="S235" s="308">
        <f>IF(S$72=0,0,S$72/CHI_fec!S$72)</f>
        <v>0.80149421785861918</v>
      </c>
      <c r="T235" s="308">
        <f>IF(T$72=0,0,T$72/CHI_fec!T$72)</f>
        <v>0.80061944859860212</v>
      </c>
      <c r="U235" s="308">
        <f>IF(U$72=0,0,U$72/CHI_fec!U$72)</f>
        <v>0.80621702225546932</v>
      </c>
      <c r="V235" s="308">
        <f>IF(V$72=0,0,V$72/CHI_fec!V$72)</f>
        <v>0.81343856991894126</v>
      </c>
      <c r="W235" s="308">
        <f>IF(W$72=0,0,W$72/CHI_fec!W$72)</f>
        <v>0.82043896218857126</v>
      </c>
      <c r="X235" s="308">
        <f>IF(X$72=0,0,X$72/CHI_fec!X$72)</f>
        <v>0.81271335157880398</v>
      </c>
      <c r="Y235" s="308">
        <f>IF(Y$72=0,0,Y$72/CHI_fec!Y$72)</f>
        <v>0.82450180543034479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0.50927219967217152</v>
      </c>
      <c r="C236" s="308">
        <f>IF(C$85=0,0,C$85/CHI_fec!C$85)</f>
        <v>0.50893669403223651</v>
      </c>
      <c r="D236" s="308">
        <f>IF(D$85=0,0,D$85/CHI_fec!D$85)</f>
        <v>0.50982670478167846</v>
      </c>
      <c r="E236" s="308">
        <f>IF(E$85=0,0,E$85/CHI_fec!E$85)</f>
        <v>0.51162072260061309</v>
      </c>
      <c r="F236" s="308">
        <f>IF(F$85=0,0,F$85/CHI_fec!F$85)</f>
        <v>0.51335245798450235</v>
      </c>
      <c r="G236" s="308">
        <f>IF(G$85=0,0,G$85/CHI_fec!G$85)</f>
        <v>0.52108737631368729</v>
      </c>
      <c r="H236" s="308">
        <f>IF(H$85=0,0,H$85/CHI_fec!H$85)</f>
        <v>0.52504322045217078</v>
      </c>
      <c r="I236" s="308">
        <f>IF(I$85=0,0,I$85/CHI_fec!I$85)</f>
        <v>0.52687585540920123</v>
      </c>
      <c r="J236" s="308">
        <f>IF(J$85=0,0,J$85/CHI_fec!J$85)</f>
        <v>0.5266693713773265</v>
      </c>
      <c r="K236" s="308">
        <f>IF(K$85=0,0,K$85/CHI_fec!K$85)</f>
        <v>0.54121814915954003</v>
      </c>
      <c r="L236" s="308">
        <f>IF(L$85=0,0,L$85/CHI_fec!L$85)</f>
        <v>0.54104231168784167</v>
      </c>
      <c r="M236" s="308">
        <f>IF(M$85=0,0,M$85/CHI_fec!M$85)</f>
        <v>0.54202400116860461</v>
      </c>
      <c r="N236" s="308">
        <f>IF(N$85=0,0,N$85/CHI_fec!N$85)</f>
        <v>0.54884972733046522</v>
      </c>
      <c r="O236" s="308">
        <f>IF(O$85=0,0,O$85/CHI_fec!O$85)</f>
        <v>0.54790001492468754</v>
      </c>
      <c r="P236" s="308">
        <f>IF(P$85=0,0,P$85/CHI_fec!P$85)</f>
        <v>0.54947004233620711</v>
      </c>
      <c r="Q236" s="308">
        <f>IF(Q$85=0,0,Q$85/CHI_fec!Q$85)</f>
        <v>0.54984977155410686</v>
      </c>
      <c r="R236" s="308">
        <f>IF(R$85=0,0,R$85/CHI_fec!R$85)</f>
        <v>0.54780320325603837</v>
      </c>
      <c r="S236" s="308">
        <f>IF(S$85=0,0,S$85/CHI_fec!S$85)</f>
        <v>0.54588116759231764</v>
      </c>
      <c r="T236" s="308">
        <f>IF(T$85=0,0,T$85/CHI_fec!T$85)</f>
        <v>0.54816467081218101</v>
      </c>
      <c r="U236" s="308">
        <f>IF(U$85=0,0,U$85/CHI_fec!U$85)</f>
        <v>0.55289644768971924</v>
      </c>
      <c r="V236" s="308">
        <f>IF(V$85=0,0,V$85/CHI_fec!V$85)</f>
        <v>0.56213231634097183</v>
      </c>
      <c r="W236" s="308">
        <f>IF(W$85=0,0,W$85/CHI_fec!W$85)</f>
        <v>0.56452912710186731</v>
      </c>
      <c r="X236" s="308">
        <f>IF(X$85=0,0,X$85/CHI_fec!X$85)</f>
        <v>0.5653498276329314</v>
      </c>
      <c r="Y236" s="308">
        <f>IF(Y$85=0,0,Y$85/CHI_fec!Y$85)</f>
        <v>0.58446030322954479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0.73963340727724081</v>
      </c>
      <c r="C237" s="308">
        <f>IF(C$93=0,0,C$93/CHI_fec!C$93)</f>
        <v>0.75960472324749739</v>
      </c>
      <c r="D237" s="308">
        <f>IF(D$93=0,0,D$93/CHI_fec!D$93)</f>
        <v>0.76344895439414118</v>
      </c>
      <c r="E237" s="308">
        <f>IF(E$93=0,0,E$93/CHI_fec!E$93)</f>
        <v>0.75297013677074653</v>
      </c>
      <c r="F237" s="308">
        <f>IF(F$93=0,0,F$93/CHI_fec!F$93)</f>
        <v>0.77142596116153384</v>
      </c>
      <c r="G237" s="308">
        <f>IF(G$93=0,0,G$93/CHI_fec!G$93)</f>
        <v>0.76248602556538003</v>
      </c>
      <c r="H237" s="308">
        <f>IF(H$93=0,0,H$93/CHI_fec!H$93)</f>
        <v>0.78619118512376807</v>
      </c>
      <c r="I237" s="308">
        <f>IF(I$93=0,0,I$93/CHI_fec!I$93)</f>
        <v>0.79614767074253356</v>
      </c>
      <c r="J237" s="308">
        <f>IF(J$93=0,0,J$93/CHI_fec!J$93)</f>
        <v>0.78647397495101901</v>
      </c>
      <c r="K237" s="308">
        <f>IF(K$93=0,0,K$93/CHI_fec!K$93)</f>
        <v>0.79958622728193196</v>
      </c>
      <c r="L237" s="308">
        <f>IF(L$93=0,0,L$93/CHI_fec!L$93)</f>
        <v>0.80390774636091888</v>
      </c>
      <c r="M237" s="308">
        <f>IF(M$93=0,0,M$93/CHI_fec!M$93)</f>
        <v>0.80662625234456542</v>
      </c>
      <c r="N237" s="308">
        <f>IF(N$93=0,0,N$93/CHI_fec!N$93)</f>
        <v>0.81441506614871639</v>
      </c>
      <c r="O237" s="308">
        <f>IF(O$93=0,0,O$93/CHI_fec!O$93)</f>
        <v>0.82188330390767705</v>
      </c>
      <c r="P237" s="308">
        <f>IF(P$93=0,0,P$93/CHI_fec!P$93)</f>
        <v>0.83245514577005209</v>
      </c>
      <c r="Q237" s="308">
        <f>IF(Q$93=0,0,Q$93/CHI_fec!Q$93)</f>
        <v>0.83910181594018596</v>
      </c>
      <c r="R237" s="308">
        <f>IF(R$93=0,0,R$93/CHI_fec!R$93)</f>
        <v>0.80705488574662998</v>
      </c>
      <c r="S237" s="308">
        <f>IF(S$93=0,0,S$93/CHI_fec!S$93)</f>
        <v>0.79867064463114923</v>
      </c>
      <c r="T237" s="308">
        <f>IF(T$93=0,0,T$93/CHI_fec!T$93)</f>
        <v>0.81083656860481224</v>
      </c>
      <c r="U237" s="308">
        <f>IF(U$93=0,0,U$93/CHI_fec!U$93)</f>
        <v>0.81652940355449743</v>
      </c>
      <c r="V237" s="308">
        <f>IF(V$93=0,0,V$93/CHI_fec!V$93)</f>
        <v>0.82272651239300032</v>
      </c>
      <c r="W237" s="308">
        <f>IF(W$93=0,0,W$93/CHI_fec!W$93)</f>
        <v>0.83943338515131627</v>
      </c>
      <c r="X237" s="308">
        <f>IF(X$93=0,0,X$93/CHI_fec!X$93)</f>
        <v>0.85605768015600825</v>
      </c>
      <c r="Y237" s="308">
        <f>IF(Y$93=0,0,Y$93/CHI_fec!Y$93)</f>
        <v>0.88360738301041764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0.76051616154264368</v>
      </c>
      <c r="C238" s="309">
        <f>IF(C$107=0,0,C$107/CHI_fec!C$107)</f>
        <v>0.76141676962554783</v>
      </c>
      <c r="D238" s="309">
        <f>IF(D$107=0,0,D$107/CHI_fec!D$107)</f>
        <v>0.76141676962554783</v>
      </c>
      <c r="E238" s="309">
        <f>IF(E$107=0,0,E$107/CHI_fec!E$107)</f>
        <v>0.76436259266299289</v>
      </c>
      <c r="F238" s="309">
        <f>IF(F$107=0,0,F$107/CHI_fec!F$107)</f>
        <v>0.76637731111473884</v>
      </c>
      <c r="G238" s="309">
        <f>IF(G$107=0,0,G$107/CHI_fec!G$107)</f>
        <v>0.76882708000326494</v>
      </c>
      <c r="H238" s="309">
        <f>IF(H$107=0,0,H$107/CHI_fec!H$107)</f>
        <v>0.77026175872203539</v>
      </c>
      <c r="I238" s="309">
        <f>IF(I$107=0,0,I$107/CHI_fec!I$107)</f>
        <v>0.77026175872203539</v>
      </c>
      <c r="J238" s="309">
        <f>IF(J$107=0,0,J$107/CHI_fec!J$107)</f>
        <v>0.77026175872203551</v>
      </c>
      <c r="K238" s="309">
        <f>IF(K$107=0,0,K$107/CHI_fec!K$107)</f>
        <v>0.77232308284983198</v>
      </c>
      <c r="L238" s="309">
        <f>IF(L$107=0,0,L$107/CHI_fec!L$107)</f>
        <v>0.77417827456484878</v>
      </c>
      <c r="M238" s="309">
        <f>IF(M$107=0,0,M$107/CHI_fec!M$107)</f>
        <v>0.7758479471083638</v>
      </c>
      <c r="N238" s="309">
        <f>IF(N$107=0,0,N$107/CHI_fec!N$107)</f>
        <v>0.77735065239752743</v>
      </c>
      <c r="O238" s="309">
        <f>IF(O$107=0,0,O$107/CHI_fec!O$107)</f>
        <v>0.77870308715777481</v>
      </c>
      <c r="P238" s="309">
        <f>IF(P$107=0,0,P$107/CHI_fec!P$107)</f>
        <v>0.77992027844199729</v>
      </c>
      <c r="Q238" s="309">
        <f>IF(Q$107=0,0,Q$107/CHI_fec!Q$107)</f>
        <v>0.78101575059779771</v>
      </c>
      <c r="R238" s="309">
        <f>IF(R$107=0,0,R$107/CHI_fec!R$107)</f>
        <v>0.7820016755380178</v>
      </c>
      <c r="S238" s="309">
        <f>IF(S$107=0,0,S$107/CHI_fec!S$107)</f>
        <v>0.78288900798421623</v>
      </c>
      <c r="T238" s="309">
        <f>IF(T$107=0,0,T$107/CHI_fec!T$107)</f>
        <v>0.78296624999999997</v>
      </c>
      <c r="U238" s="309">
        <f>IF(U$107=0,0,U$107/CHI_fec!U$107)</f>
        <v>0.78296624999999997</v>
      </c>
      <c r="V238" s="309">
        <f>IF(V$107=0,0,V$107/CHI_fec!V$107)</f>
        <v>0.78296624999999997</v>
      </c>
      <c r="W238" s="309">
        <f>IF(W$107=0,0,W$107/CHI_fec!W$107)</f>
        <v>0.78296624999999997</v>
      </c>
      <c r="X238" s="309">
        <f>IF(X$107=0,0,X$107/CHI_fec!X$107)</f>
        <v>0.78296624999999986</v>
      </c>
      <c r="Y238" s="309">
        <f>IF(Y$107=0,0,Y$107/CHI_fec!Y$107)</f>
        <v>0.78296624999999997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0.43984045723431109</v>
      </c>
      <c r="C240" s="322">
        <f>IF(C$110=0,0,C$110/CHI_fec!C$110)</f>
        <v>0.44052762859787697</v>
      </c>
      <c r="D240" s="322">
        <f>IF(D$110=0,0,D$110/CHI_fec!D$110)</f>
        <v>0.44037175253656274</v>
      </c>
      <c r="E240" s="322">
        <f>IF(E$110=0,0,E$110/CHI_fec!E$110)</f>
        <v>0.4401448987201626</v>
      </c>
      <c r="F240" s="322">
        <f>IF(F$110=0,0,F$110/CHI_fec!F$110)</f>
        <v>0.43970617612830748</v>
      </c>
      <c r="G240" s="322">
        <f>IF(G$110=0,0,G$110/CHI_fec!G$110)</f>
        <v>0.45224448093302233</v>
      </c>
      <c r="H240" s="322">
        <f>IF(H$110=0,0,H$110/CHI_fec!H$110)</f>
        <v>0.45492644103491703</v>
      </c>
      <c r="I240" s="322">
        <f>IF(I$110=0,0,I$110/CHI_fec!I$110)</f>
        <v>0.4550152111741117</v>
      </c>
      <c r="J240" s="322">
        <f>IF(J$110=0,0,J$110/CHI_fec!J$110)</f>
        <v>0.4543609711330775</v>
      </c>
      <c r="K240" s="322">
        <f>IF(K$110=0,0,K$110/CHI_fec!K$110)</f>
        <v>0.47507500239614414</v>
      </c>
      <c r="L240" s="322">
        <f>IF(L$110=0,0,L$110/CHI_fec!L$110)</f>
        <v>0.4746090640284974</v>
      </c>
      <c r="M240" s="322">
        <f>IF(M$110=0,0,M$110/CHI_fec!M$110)</f>
        <v>0.47535832750247864</v>
      </c>
      <c r="N240" s="322">
        <f>IF(N$110=0,0,N$110/CHI_fec!N$110)</f>
        <v>0.48651641444723387</v>
      </c>
      <c r="O240" s="322">
        <f>IF(O$110=0,0,O$110/CHI_fec!O$110)</f>
        <v>0.48783761293976874</v>
      </c>
      <c r="P240" s="322">
        <f>IF(P$110=0,0,P$110/CHI_fec!P$110)</f>
        <v>0.48773397452587963</v>
      </c>
      <c r="Q240" s="322">
        <f>IF(Q$110=0,0,Q$110/CHI_fec!Q$110)</f>
        <v>0.48751979498666631</v>
      </c>
      <c r="R240" s="322">
        <f>IF(R$110=0,0,R$110/CHI_fec!R$110)</f>
        <v>0.46958823001038158</v>
      </c>
      <c r="S240" s="322">
        <f>IF(S$110=0,0,S$110/CHI_fec!S$110)</f>
        <v>0.4720541866173692</v>
      </c>
      <c r="T240" s="322">
        <f>IF(T$110=0,0,T$110/CHI_fec!T$110)</f>
        <v>0.47155012914007771</v>
      </c>
      <c r="U240" s="322">
        <f>IF(U$110=0,0,U$110/CHI_fec!U$110)</f>
        <v>0.49178627464167141</v>
      </c>
      <c r="V240" s="322">
        <f>IF(V$110=0,0,V$110/CHI_fec!V$110)</f>
        <v>0.49346522231587031</v>
      </c>
      <c r="W240" s="322">
        <f>IF(W$110=0,0,W$110/CHI_fec!W$110)</f>
        <v>0.50911799084468568</v>
      </c>
      <c r="X240" s="322">
        <f>IF(X$110=0,0,X$110/CHI_fec!X$110)</f>
        <v>0.50799897156725105</v>
      </c>
      <c r="Y240" s="322">
        <f>IF(Y$110=0,0,Y$110/CHI_fec!Y$110)</f>
        <v>0.52140029008826683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0.35123936292637342</v>
      </c>
      <c r="C241" s="305">
        <f>IF(C$111=0,0,C$111/CHI_fec!C$111)</f>
        <v>0.35123936292637342</v>
      </c>
      <c r="D241" s="305">
        <f>IF(D$111=0,0,D$111/CHI_fec!D$111)</f>
        <v>0.35123936292637348</v>
      </c>
      <c r="E241" s="305">
        <f>IF(E$111=0,0,E$111/CHI_fec!E$111)</f>
        <v>0.35249108223028153</v>
      </c>
      <c r="F241" s="305">
        <f>IF(F$111=0,0,F$111/CHI_fec!F$111)</f>
        <v>0.35249108223028153</v>
      </c>
      <c r="G241" s="305">
        <f>IF(G$111=0,0,G$111/CHI_fec!G$111)</f>
        <v>0.36022492529731481</v>
      </c>
      <c r="H241" s="305">
        <f>IF(H$111=0,0,H$111/CHI_fec!H$111)</f>
        <v>0.36022492529731487</v>
      </c>
      <c r="I241" s="305">
        <f>IF(I$111=0,0,I$111/CHI_fec!I$111)</f>
        <v>0.36022492529731487</v>
      </c>
      <c r="J241" s="305">
        <f>IF(J$111=0,0,J$111/CHI_fec!J$111)</f>
        <v>0.36022492529731476</v>
      </c>
      <c r="K241" s="305">
        <f>IF(K$111=0,0,K$111/CHI_fec!K$111)</f>
        <v>0.37603684726308845</v>
      </c>
      <c r="L241" s="305">
        <f>IF(L$111=0,0,L$111/CHI_fec!L$111)</f>
        <v>0.3760368472630885</v>
      </c>
      <c r="M241" s="305">
        <f>IF(M$111=0,0,M$111/CHI_fec!M$111)</f>
        <v>0.37603684726308856</v>
      </c>
      <c r="N241" s="305">
        <f>IF(N$111=0,0,N$111/CHI_fec!N$111)</f>
        <v>0.38437398949280915</v>
      </c>
      <c r="O241" s="305">
        <f>IF(O$111=0,0,O$111/CHI_fec!O$111)</f>
        <v>0.38437398949280915</v>
      </c>
      <c r="P241" s="305">
        <f>IF(P$111=0,0,P$111/CHI_fec!P$111)</f>
        <v>0.38437398949280921</v>
      </c>
      <c r="Q241" s="305">
        <f>IF(Q$111=0,0,Q$111/CHI_fec!Q$111)</f>
        <v>0.38437398949280926</v>
      </c>
      <c r="R241" s="305">
        <f>IF(R$111=0,0,R$111/CHI_fec!R$111)</f>
        <v>0.38437398949280926</v>
      </c>
      <c r="S241" s="305">
        <f>IF(S$111=0,0,S$111/CHI_fec!S$111)</f>
        <v>0.3843739894928091</v>
      </c>
      <c r="T241" s="305">
        <f>IF(T$111=0,0,T$111/CHI_fec!T$111)</f>
        <v>0.38437398949280921</v>
      </c>
      <c r="U241" s="305">
        <f>IF(U$111=0,0,U$111/CHI_fec!U$111)</f>
        <v>0.40093659054352832</v>
      </c>
      <c r="V241" s="305">
        <f>IF(V$111=0,0,V$111/CHI_fec!V$111)</f>
        <v>0.40110526616951903</v>
      </c>
      <c r="W241" s="305">
        <f>IF(W$111=0,0,W$111/CHI_fec!W$111)</f>
        <v>0.40110526616951886</v>
      </c>
      <c r="X241" s="305">
        <f>IF(X$111=0,0,X$111/CHI_fec!X$111)</f>
        <v>0.40110526616951891</v>
      </c>
      <c r="Y241" s="305">
        <f>IF(Y$111=0,0,Y$111/CHI_fec!Y$111)</f>
        <v>0.41071413098188564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9.4656660613297611E-2</v>
      </c>
      <c r="C242" s="306">
        <f>IF(C$112=0,0,C$112/CHI_fec!C$112)</f>
        <v>9.4656660613297597E-2</v>
      </c>
      <c r="D242" s="306">
        <f>IF(D$112=0,0,D$112/CHI_fec!D$112)</f>
        <v>9.4656660613297625E-2</v>
      </c>
      <c r="E242" s="306">
        <f>IF(E$112=0,0,E$112/CHI_fec!E$112)</f>
        <v>9.499399059916816E-2</v>
      </c>
      <c r="F242" s="306">
        <f>IF(F$112=0,0,F$112/CHI_fec!F$112)</f>
        <v>9.4993990599168146E-2</v>
      </c>
      <c r="G242" s="306">
        <f>IF(G$112=0,0,G$112/CHI_fec!G$112)</f>
        <v>9.7078209612474278E-2</v>
      </c>
      <c r="H242" s="306">
        <f>IF(H$112=0,0,H$112/CHI_fec!H$112)</f>
        <v>9.7078209612474292E-2</v>
      </c>
      <c r="I242" s="306">
        <f>IF(I$112=0,0,I$112/CHI_fec!I$112)</f>
        <v>9.7078209612474278E-2</v>
      </c>
      <c r="J242" s="306">
        <f>IF(J$112=0,0,J$112/CHI_fec!J$112)</f>
        <v>9.7078209612474278E-2</v>
      </c>
      <c r="K242" s="306">
        <f>IF(K$112=0,0,K$112/CHI_fec!K$112)</f>
        <v>0.10133941689484807</v>
      </c>
      <c r="L242" s="306">
        <f>IF(L$112=0,0,L$112/CHI_fec!L$112)</f>
        <v>0.10133941689484806</v>
      </c>
      <c r="M242" s="306">
        <f>IF(M$112=0,0,M$112/CHI_fec!M$112)</f>
        <v>0.10133941689484804</v>
      </c>
      <c r="N242" s="306">
        <f>IF(N$112=0,0,N$112/CHI_fec!N$112)</f>
        <v>0.10358622100002715</v>
      </c>
      <c r="O242" s="306">
        <f>IF(O$112=0,0,O$112/CHI_fec!O$112)</f>
        <v>0.10358622100002715</v>
      </c>
      <c r="P242" s="306">
        <f>IF(P$112=0,0,P$112/CHI_fec!P$112)</f>
        <v>0.10358622100002715</v>
      </c>
      <c r="Q242" s="306">
        <f>IF(Q$112=0,0,Q$112/CHI_fec!Q$112)</f>
        <v>0.10358622100002716</v>
      </c>
      <c r="R242" s="306">
        <f>IF(R$112=0,0,R$112/CHI_fec!R$112)</f>
        <v>0.10358622100002712</v>
      </c>
      <c r="S242" s="306">
        <f>IF(S$112=0,0,S$112/CHI_fec!S$112)</f>
        <v>0.10358622100002715</v>
      </c>
      <c r="T242" s="306">
        <f>IF(T$112=0,0,T$112/CHI_fec!T$112)</f>
        <v>0.10358622100002715</v>
      </c>
      <c r="U242" s="306">
        <f>IF(U$112=0,0,U$112/CHI_fec!U$112)</f>
        <v>0.10809518823200134</v>
      </c>
      <c r="V242" s="306">
        <f>IF(V$112=0,0,V$112/CHI_fec!V$112)</f>
        <v>0.1080951882320013</v>
      </c>
      <c r="W242" s="306">
        <f>IF(W$112=0,0,W$112/CHI_fec!W$112)</f>
        <v>0.10809518823200129</v>
      </c>
      <c r="X242" s="306">
        <f>IF(X$112=0,0,X$112/CHI_fec!X$112)</f>
        <v>0.10809518823200129</v>
      </c>
      <c r="Y242" s="306">
        <f>IF(Y$112=0,0,Y$112/CHI_fec!Y$112)</f>
        <v>0.11068471307296826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0.49659086772543021</v>
      </c>
      <c r="C243" s="306">
        <f>IF(C$113=0,0,C$113/CHI_fec!C$113)</f>
        <v>0.49659086772543015</v>
      </c>
      <c r="D243" s="306">
        <f>IF(D$113=0,0,D$113/CHI_fec!D$113)</f>
        <v>0.49659086772543026</v>
      </c>
      <c r="E243" s="306">
        <f>IF(E$113=0,0,E$113/CHI_fec!E$113)</f>
        <v>0.49836057932636657</v>
      </c>
      <c r="F243" s="306">
        <f>IF(F$113=0,0,F$113/CHI_fec!F$113)</f>
        <v>0.49836057932636679</v>
      </c>
      <c r="G243" s="306">
        <f>IF(G$113=0,0,G$113/CHI_fec!G$113)</f>
        <v>0.50929487725787559</v>
      </c>
      <c r="H243" s="306">
        <f>IF(H$113=0,0,H$113/CHI_fec!H$113)</f>
        <v>0.5092948772578757</v>
      </c>
      <c r="I243" s="306">
        <f>IF(I$113=0,0,I$113/CHI_fec!I$113)</f>
        <v>0.5092948772578757</v>
      </c>
      <c r="J243" s="306">
        <f>IF(J$113=0,0,J$113/CHI_fec!J$113)</f>
        <v>0.50929487725787559</v>
      </c>
      <c r="K243" s="306">
        <f>IF(K$113=0,0,K$113/CHI_fec!K$113)</f>
        <v>0.53165016222357664</v>
      </c>
      <c r="L243" s="306">
        <f>IF(L$113=0,0,L$113/CHI_fec!L$113)</f>
        <v>0.53165016222357675</v>
      </c>
      <c r="M243" s="306">
        <f>IF(M$113=0,0,M$113/CHI_fec!M$113)</f>
        <v>0.53165016222357664</v>
      </c>
      <c r="N243" s="306">
        <f>IF(N$113=0,0,N$113/CHI_fec!N$113)</f>
        <v>0.54343741937981749</v>
      </c>
      <c r="O243" s="306">
        <f>IF(O$113=0,0,O$113/CHI_fec!O$113)</f>
        <v>0.5434374193798176</v>
      </c>
      <c r="P243" s="306">
        <f>IF(P$113=0,0,P$113/CHI_fec!P$113)</f>
        <v>0.54343741937981749</v>
      </c>
      <c r="Q243" s="306">
        <f>IF(Q$113=0,0,Q$113/CHI_fec!Q$113)</f>
        <v>0.54343741937981738</v>
      </c>
      <c r="R243" s="306">
        <f>IF(R$113=0,0,R$113/CHI_fec!R$113)</f>
        <v>0.54343741937981738</v>
      </c>
      <c r="S243" s="306">
        <f>IF(S$113=0,0,S$113/CHI_fec!S$113)</f>
        <v>0.54343741937981727</v>
      </c>
      <c r="T243" s="306">
        <f>IF(T$113=0,0,T$113/CHI_fec!T$113)</f>
        <v>0.54343741937981749</v>
      </c>
      <c r="U243" s="306">
        <f>IF(U$113=0,0,U$113/CHI_fec!U$113)</f>
        <v>0.56570967935756855</v>
      </c>
      <c r="V243" s="306">
        <f>IF(V$113=0,0,V$113/CHI_fec!V$113)</f>
        <v>0.56709251069366651</v>
      </c>
      <c r="W243" s="306">
        <f>IF(W$113=0,0,W$113/CHI_fec!W$113)</f>
        <v>0.56709251069366651</v>
      </c>
      <c r="X243" s="306">
        <f>IF(X$113=0,0,X$113/CHI_fec!X$113)</f>
        <v>0.56709251069366651</v>
      </c>
      <c r="Y243" s="306">
        <f>IF(Y$113=0,0,Y$113/CHI_fec!Y$113)</f>
        <v>0.58067776057931142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0.3740072165033691</v>
      </c>
      <c r="C244" s="306">
        <f>IF(C$114=0,0,C$114/CHI_fec!C$114)</f>
        <v>0.37400721650336916</v>
      </c>
      <c r="D244" s="306">
        <f>IF(D$114=0,0,D$114/CHI_fec!D$114)</f>
        <v>0.3740072165033691</v>
      </c>
      <c r="E244" s="306">
        <f>IF(E$114=0,0,E$114/CHI_fec!E$114)</f>
        <v>0.37534007409882114</v>
      </c>
      <c r="F244" s="306">
        <f>IF(F$114=0,0,F$114/CHI_fec!F$114)</f>
        <v>0.37534007409882109</v>
      </c>
      <c r="G244" s="306">
        <f>IF(G$114=0,0,G$114/CHI_fec!G$114)</f>
        <v>0.38357523628074697</v>
      </c>
      <c r="H244" s="306">
        <f>IF(H$114=0,0,H$114/CHI_fec!H$114)</f>
        <v>0.38357523628074691</v>
      </c>
      <c r="I244" s="306">
        <f>IF(I$114=0,0,I$114/CHI_fec!I$114)</f>
        <v>0.38357523628074719</v>
      </c>
      <c r="J244" s="306">
        <f>IF(J$114=0,0,J$114/CHI_fec!J$114)</f>
        <v>0.38357523628074713</v>
      </c>
      <c r="K244" s="306">
        <f>IF(K$114=0,0,K$114/CHI_fec!K$114)</f>
        <v>0.40041211035065921</v>
      </c>
      <c r="L244" s="306">
        <f>IF(L$114=0,0,L$114/CHI_fec!L$114)</f>
        <v>0.40041211035065916</v>
      </c>
      <c r="M244" s="306">
        <f>IF(M$114=0,0,M$114/CHI_fec!M$114)</f>
        <v>0.40041211035065927</v>
      </c>
      <c r="N244" s="306">
        <f>IF(N$114=0,0,N$114/CHI_fec!N$114)</f>
        <v>0.40928967843685377</v>
      </c>
      <c r="O244" s="306">
        <f>IF(O$114=0,0,O$114/CHI_fec!O$114)</f>
        <v>0.40928967843685371</v>
      </c>
      <c r="P244" s="306">
        <f>IF(P$114=0,0,P$114/CHI_fec!P$114)</f>
        <v>0.40928967843685393</v>
      </c>
      <c r="Q244" s="306">
        <f>IF(Q$114=0,0,Q$114/CHI_fec!Q$114)</f>
        <v>0.40928967843685371</v>
      </c>
      <c r="R244" s="306">
        <f>IF(R$114=0,0,R$114/CHI_fec!R$114)</f>
        <v>0.40928967843685371</v>
      </c>
      <c r="S244" s="306">
        <f>IF(S$114=0,0,S$114/CHI_fec!S$114)</f>
        <v>0.40928967843685393</v>
      </c>
      <c r="T244" s="306">
        <f>IF(T$114=0,0,T$114/CHI_fec!T$114)</f>
        <v>0.40928967843685388</v>
      </c>
      <c r="U244" s="306">
        <f>IF(U$114=0,0,U$114/CHI_fec!U$114)</f>
        <v>0.42710550114609747</v>
      </c>
      <c r="V244" s="306">
        <f>IF(V$114=0,0,V$114/CHI_fec!V$114)</f>
        <v>0.42710550114609752</v>
      </c>
      <c r="W244" s="306">
        <f>IF(W$114=0,0,W$114/CHI_fec!W$114)</f>
        <v>0.42710550114609758</v>
      </c>
      <c r="X244" s="306">
        <f>IF(X$114=0,0,X$114/CHI_fec!X$114)</f>
        <v>0.42710550114609747</v>
      </c>
      <c r="Y244" s="306">
        <f>IF(Y$114=0,0,Y$114/CHI_fec!Y$114)</f>
        <v>0.43733722674851433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0.53133904335622806</v>
      </c>
      <c r="C245" s="307">
        <f>IF(C$115=0,0,C$115/CHI_fec!C$115)</f>
        <v>0.53757145260725381</v>
      </c>
      <c r="D245" s="307">
        <f>IF(D$115=0,0,D$115/CHI_fec!D$115)</f>
        <v>0.54040967073596269</v>
      </c>
      <c r="E245" s="307">
        <f>IF(E$115=0,0,E$115/CHI_fec!E$115)</f>
        <v>0.53822074625548211</v>
      </c>
      <c r="F245" s="307">
        <f>IF(F$115=0,0,F$115/CHI_fec!F$115)</f>
        <v>0.54647880261181081</v>
      </c>
      <c r="G245" s="307">
        <f>IF(G$115=0,0,G$115/CHI_fec!G$115)</f>
        <v>0.55276001568338495</v>
      </c>
      <c r="H245" s="307">
        <f>IF(H$115=0,0,H$115/CHI_fec!H$115)</f>
        <v>0.56173900161990464</v>
      </c>
      <c r="I245" s="307">
        <f>IF(I$115=0,0,I$115/CHI_fec!I$115)</f>
        <v>0.56572355524829843</v>
      </c>
      <c r="J245" s="307">
        <f>IF(J$115=0,0,J$115/CHI_fec!J$115)</f>
        <v>0.56073988233748384</v>
      </c>
      <c r="K245" s="307">
        <f>IF(K$115=0,0,K$115/CHI_fec!K$115)</f>
        <v>0.58137156048852112</v>
      </c>
      <c r="L245" s="307">
        <f>IF(L$115=0,0,L$115/CHI_fec!L$115)</f>
        <v>0.58370854295628227</v>
      </c>
      <c r="M245" s="307">
        <f>IF(M$115=0,0,M$115/CHI_fec!M$115)</f>
        <v>0.58519658294369947</v>
      </c>
      <c r="N245" s="307">
        <f>IF(N$115=0,0,N$115/CHI_fec!N$115)</f>
        <v>0.59860727612790809</v>
      </c>
      <c r="O245" s="307">
        <f>IF(O$115=0,0,O$115/CHI_fec!O$115)</f>
        <v>0.60142655897751418</v>
      </c>
      <c r="P245" s="307">
        <f>IF(P$115=0,0,P$115/CHI_fec!P$115)</f>
        <v>0.60634108355886096</v>
      </c>
      <c r="Q245" s="307">
        <f>IF(Q$115=0,0,Q$115/CHI_fec!Q$115)</f>
        <v>0.60744331868604473</v>
      </c>
      <c r="R245" s="307">
        <f>IF(R$115=0,0,R$115/CHI_fec!R$115)</f>
        <v>0.59628573516989158</v>
      </c>
      <c r="S245" s="307">
        <f>IF(S$115=0,0,S$115/CHI_fec!S$115)</f>
        <v>0.59378743381967758</v>
      </c>
      <c r="T245" s="307">
        <f>IF(T$115=0,0,T$115/CHI_fec!T$115)</f>
        <v>0.59990297802893955</v>
      </c>
      <c r="U245" s="307">
        <f>IF(U$115=0,0,U$115/CHI_fec!U$115)</f>
        <v>0.62662015694929052</v>
      </c>
      <c r="V245" s="307">
        <f>IF(V$115=0,0,V$115/CHI_fec!V$115)</f>
        <v>0.62336865216791082</v>
      </c>
      <c r="W245" s="307">
        <f>IF(W$115=0,0,W$115/CHI_fec!W$115)</f>
        <v>0.62967475342533274</v>
      </c>
      <c r="X245" s="307">
        <f>IF(X$115=0,0,X$115/CHI_fec!X$115)</f>
        <v>0.63785289595566219</v>
      </c>
      <c r="Y245" s="307">
        <f>IF(Y$115=0,0,Y$115/CHI_fec!Y$115)</f>
        <v>0.65112699256689677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0.51282089987032498</v>
      </c>
      <c r="C246" s="308">
        <f>IF(C$121=0,0,C$121/CHI_fec!C$121)</f>
        <v>0.51485432676009035</v>
      </c>
      <c r="D246" s="308">
        <f>IF(D$121=0,0,D$121/CHI_fec!D$121)</f>
        <v>0.5113972942190872</v>
      </c>
      <c r="E246" s="308">
        <f>IF(E$121=0,0,E$121/CHI_fec!E$121)</f>
        <v>0.50601858187668791</v>
      </c>
      <c r="F246" s="308">
        <f>IF(F$121=0,0,F$121/CHI_fec!F$121)</f>
        <v>0.50073718727190397</v>
      </c>
      <c r="G246" s="308">
        <f>IF(G$121=0,0,G$121/CHI_fec!G$121)</f>
        <v>0.5261584356454212</v>
      </c>
      <c r="H246" s="308">
        <f>IF(H$121=0,0,H$121/CHI_fec!H$121)</f>
        <v>0.53015821774167915</v>
      </c>
      <c r="I246" s="308">
        <f>IF(I$121=0,0,I$121/CHI_fec!I$121)</f>
        <v>0.52897052829117053</v>
      </c>
      <c r="J246" s="308">
        <f>IF(J$121=0,0,J$121/CHI_fec!J$121)</f>
        <v>0.52882446962789509</v>
      </c>
      <c r="K246" s="308">
        <f>IF(K$121=0,0,K$121/CHI_fec!K$121)</f>
        <v>0.55665147735411036</v>
      </c>
      <c r="L246" s="308">
        <f>IF(L$121=0,0,L$121/CHI_fec!L$121)</f>
        <v>0.55169883829384414</v>
      </c>
      <c r="M246" s="308">
        <f>IF(M$121=0,0,M$121/CHI_fec!M$121)</f>
        <v>0.5541150307957764</v>
      </c>
      <c r="N246" s="308">
        <f>IF(N$121=0,0,N$121/CHI_fec!N$121)</f>
        <v>0.56675789597254655</v>
      </c>
      <c r="O246" s="308">
        <f>IF(O$121=0,0,O$121/CHI_fec!O$121)</f>
        <v>0.57216187928907514</v>
      </c>
      <c r="P246" s="308">
        <f>IF(P$121=0,0,P$121/CHI_fec!P$121)</f>
        <v>0.57355249816893861</v>
      </c>
      <c r="Q246" s="308">
        <f>IF(Q$121=0,0,Q$121/CHI_fec!Q$121)</f>
        <v>0.57236271709362807</v>
      </c>
      <c r="R246" s="308">
        <f>IF(R$121=0,0,R$121/CHI_fec!R$121)</f>
        <v>0.57139661327985247</v>
      </c>
      <c r="S246" s="308">
        <f>IF(S$121=0,0,S$121/CHI_fec!S$121)</f>
        <v>0.57141953680385194</v>
      </c>
      <c r="T246" s="308">
        <f>IF(T$121=0,0,T$121/CHI_fec!T$121)</f>
        <v>0.57086995989843059</v>
      </c>
      <c r="U246" s="308">
        <f>IF(U$121=0,0,U$121/CHI_fec!U$121)</f>
        <v>0.59951223082783744</v>
      </c>
      <c r="V246" s="308">
        <f>IF(V$121=0,0,V$121/CHI_fec!V$121)</f>
        <v>0.59686740001551153</v>
      </c>
      <c r="W246" s="308">
        <f>IF(W$121=0,0,W$121/CHI_fec!W$121)</f>
        <v>0.59845816087282899</v>
      </c>
      <c r="X246" s="308">
        <f>IF(X$121=0,0,X$121/CHI_fec!X$121)</f>
        <v>0.59410071879097148</v>
      </c>
      <c r="Y246" s="308">
        <f>IF(Y$121=0,0,Y$121/CHI_fec!Y$121)</f>
        <v>0.61190031666566813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0.32842616095419258</v>
      </c>
      <c r="C247" s="308">
        <f>IF(C$134=0,0,C$134/CHI_fec!C$134)</f>
        <v>0.32782158724820043</v>
      </c>
      <c r="D247" s="308">
        <f>IF(D$134=0,0,D$134/CHI_fec!D$134)</f>
        <v>0.32839487021241048</v>
      </c>
      <c r="E247" s="308">
        <f>IF(E$134=0,0,E$134/CHI_fec!E$134)</f>
        <v>0.32858418996622818</v>
      </c>
      <c r="F247" s="308">
        <f>IF(F$134=0,0,F$134/CHI_fec!F$134)</f>
        <v>0.32969638273562712</v>
      </c>
      <c r="G247" s="308">
        <f>IF(G$134=0,0,G$134/CHI_fec!G$134)</f>
        <v>0.34028203114228656</v>
      </c>
      <c r="H247" s="308">
        <f>IF(H$134=0,0,H$134/CHI_fec!H$134)</f>
        <v>0.34286528826865997</v>
      </c>
      <c r="I247" s="308">
        <f>IF(I$134=0,0,I$134/CHI_fec!I$134)</f>
        <v>0.34406204100892451</v>
      </c>
      <c r="J247" s="308">
        <f>IF(J$134=0,0,J$134/CHI_fec!J$134)</f>
        <v>0.34392720219117817</v>
      </c>
      <c r="K247" s="308">
        <f>IF(K$134=0,0,K$134/CHI_fec!K$134)</f>
        <v>0.35712303985214033</v>
      </c>
      <c r="L247" s="308">
        <f>IF(L$134=0,0,L$134/CHI_fec!L$134)</f>
        <v>0.35700701341712449</v>
      </c>
      <c r="M247" s="308">
        <f>IF(M$134=0,0,M$134/CHI_fec!M$134)</f>
        <v>0.35765478166382031</v>
      </c>
      <c r="N247" s="308">
        <f>IF(N$134=0,0,N$134/CHI_fec!N$134)</f>
        <v>0.36681677893458042</v>
      </c>
      <c r="O247" s="308">
        <f>IF(O$134=0,0,O$134/CHI_fec!O$134)</f>
        <v>0.36618205065058201</v>
      </c>
      <c r="P247" s="308">
        <f>IF(P$134=0,0,P$134/CHI_fec!P$134)</f>
        <v>0.36723135862916789</v>
      </c>
      <c r="Q247" s="308">
        <f>IF(Q$134=0,0,Q$134/CHI_fec!Q$134)</f>
        <v>0.36748514585295861</v>
      </c>
      <c r="R247" s="308">
        <f>IF(R$134=0,0,R$134/CHI_fec!R$134)</f>
        <v>0.36611734779533994</v>
      </c>
      <c r="S247" s="308">
        <f>IF(S$134=0,0,S$134/CHI_fec!S$134)</f>
        <v>0.36483277955005233</v>
      </c>
      <c r="T247" s="308">
        <f>IF(T$134=0,0,T$134/CHI_fec!T$134)</f>
        <v>0.36635893006828463</v>
      </c>
      <c r="U247" s="308">
        <f>IF(U$134=0,0,U$134/CHI_fec!U$134)</f>
        <v>0.38560611498229458</v>
      </c>
      <c r="V247" s="308">
        <f>IF(V$134=0,0,V$134/CHI_fec!V$134)</f>
        <v>0.3836567129935417</v>
      </c>
      <c r="W247" s="308">
        <f>IF(W$134=0,0,W$134/CHI_fec!W$134)</f>
        <v>0.38529254233738397</v>
      </c>
      <c r="X247" s="308">
        <f>IF(X$134=0,0,X$134/CHI_fec!X$134)</f>
        <v>0.38585267250415639</v>
      </c>
      <c r="Y247" s="308">
        <f>IF(Y$134=0,0,Y$134/CHI_fec!Y$134)</f>
        <v>0.39572778068060521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0.49672200196548344</v>
      </c>
      <c r="C248" s="308">
        <f>IF(C$142=0,0,C$142/CHI_fec!C$142)</f>
        <v>0.50921181959551254</v>
      </c>
      <c r="D248" s="308">
        <f>IF(D$142=0,0,D$142/CHI_fec!D$142)</f>
        <v>0.51140410884651422</v>
      </c>
      <c r="E248" s="308">
        <f>IF(E$142=0,0,E$142/CHI_fec!E$142)</f>
        <v>0.50274618911482305</v>
      </c>
      <c r="F248" s="308">
        <f>IF(F$142=0,0,F$142/CHI_fec!F$142)</f>
        <v>0.51425191992015329</v>
      </c>
      <c r="G248" s="308">
        <f>IF(G$142=0,0,G$142/CHI_fec!G$142)</f>
        <v>0.51825847635217703</v>
      </c>
      <c r="H248" s="308">
        <f>IF(H$142=0,0,H$142/CHI_fec!H$142)</f>
        <v>0.5339239424396226</v>
      </c>
      <c r="I248" s="308">
        <f>IF(I$142=0,0,I$142/CHI_fec!I$142)</f>
        <v>0.54043039725210651</v>
      </c>
      <c r="J248" s="308">
        <f>IF(J$142=0,0,J$142/CHI_fec!J$142)</f>
        <v>0.53409653923114786</v>
      </c>
      <c r="K248" s="308">
        <f>IF(K$142=0,0,K$142/CHI_fec!K$142)</f>
        <v>0.55060707410302157</v>
      </c>
      <c r="L248" s="308">
        <f>IF(L$142=0,0,L$142/CHI_fec!L$142)</f>
        <v>0.55216425112595879</v>
      </c>
      <c r="M248" s="308">
        <f>IF(M$142=0,0,M$142/CHI_fec!M$142)</f>
        <v>0.55414632556483046</v>
      </c>
      <c r="N248" s="308">
        <f>IF(N$142=0,0,N$142/CHI_fec!N$142)</f>
        <v>0.56685166510948182</v>
      </c>
      <c r="O248" s="308">
        <f>IF(O$142=0,0,O$142/CHI_fec!O$142)</f>
        <v>0.57230849699997854</v>
      </c>
      <c r="P248" s="308">
        <f>IF(P$142=0,0,P$142/CHI_fec!P$142)</f>
        <v>0.57951041334853937</v>
      </c>
      <c r="Q248" s="308">
        <f>IF(Q$142=0,0,Q$142/CHI_fec!Q$142)</f>
        <v>0.58389511128348526</v>
      </c>
      <c r="R248" s="308">
        <f>IF(R$142=0,0,R$142/CHI_fec!R$142)</f>
        <v>0.56214965517508775</v>
      </c>
      <c r="S248" s="308">
        <f>IF(S$142=0,0,S$142/CHI_fec!S$142)</f>
        <v>0.55655138078758659</v>
      </c>
      <c r="T248" s="308">
        <f>IF(T$142=0,0,T$142/CHI_fec!T$142)</f>
        <v>0.5646553898103398</v>
      </c>
      <c r="U248" s="308">
        <f>IF(U$142=0,0,U$142/CHI_fec!U$142)</f>
        <v>0.59339951335615115</v>
      </c>
      <c r="V248" s="308">
        <f>IF(V$142=0,0,V$142/CHI_fec!V$142)</f>
        <v>0.58610633113766009</v>
      </c>
      <c r="W248" s="308">
        <f>IF(W$142=0,0,W$142/CHI_fec!W$142)</f>
        <v>0.59720626038655089</v>
      </c>
      <c r="X248" s="308">
        <f>IF(X$142=0,0,X$142/CHI_fec!X$142)</f>
        <v>0.60842540933509748</v>
      </c>
      <c r="Y248" s="308">
        <f>IF(Y$142=0,0,Y$142/CHI_fec!Y$142)</f>
        <v>0.61757769569295384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0.51668665736636765</v>
      </c>
      <c r="C249" s="309">
        <f>IF(C$156=0,0,C$156/CHI_fec!C$156)</f>
        <v>0.51668665736636776</v>
      </c>
      <c r="D249" s="309">
        <f>IF(D$156=0,0,D$156/CHI_fec!D$156)</f>
        <v>0.51668665736636765</v>
      </c>
      <c r="E249" s="309">
        <f>IF(E$156=0,0,E$156/CHI_fec!E$156)</f>
        <v>0.51852798476688655</v>
      </c>
      <c r="F249" s="309">
        <f>IF(F$156=0,0,F$156/CHI_fec!F$156)</f>
        <v>0.51852798476688666</v>
      </c>
      <c r="G249" s="309">
        <f>IF(G$156=0,0,G$156/CHI_fec!G$156)</f>
        <v>0.52990476637134243</v>
      </c>
      <c r="H249" s="309">
        <f>IF(H$156=0,0,H$156/CHI_fec!H$156)</f>
        <v>0.52990476637134276</v>
      </c>
      <c r="I249" s="309">
        <f>IF(I$156=0,0,I$156/CHI_fec!I$156)</f>
        <v>0.52990476637134232</v>
      </c>
      <c r="J249" s="309">
        <f>IF(J$156=0,0,J$156/CHI_fec!J$156)</f>
        <v>0.52990476637134243</v>
      </c>
      <c r="K249" s="309">
        <f>IF(K$156=0,0,K$156/CHI_fec!K$156)</f>
        <v>0.55316471377292675</v>
      </c>
      <c r="L249" s="309">
        <f>IF(L$156=0,0,L$156/CHI_fec!L$156)</f>
        <v>0.55316471377292686</v>
      </c>
      <c r="M249" s="309">
        <f>IF(M$156=0,0,M$156/CHI_fec!M$156)</f>
        <v>0.55316471377292664</v>
      </c>
      <c r="N249" s="309">
        <f>IF(N$156=0,0,N$156/CHI_fec!N$156)</f>
        <v>0.56542897172730999</v>
      </c>
      <c r="O249" s="309">
        <f>IF(O$156=0,0,O$156/CHI_fec!O$156)</f>
        <v>0.56542897172731033</v>
      </c>
      <c r="P249" s="309">
        <f>IF(P$156=0,0,P$156/CHI_fec!P$156)</f>
        <v>0.56542897172731033</v>
      </c>
      <c r="Q249" s="309">
        <f>IF(Q$156=0,0,Q$156/CHI_fec!Q$156)</f>
        <v>0.56542897172731044</v>
      </c>
      <c r="R249" s="309">
        <f>IF(R$156=0,0,R$156/CHI_fec!R$156)</f>
        <v>0.56542897172731021</v>
      </c>
      <c r="S249" s="309">
        <f>IF(S$156=0,0,S$156/CHI_fec!S$156)</f>
        <v>0.56542897172731044</v>
      </c>
      <c r="T249" s="309">
        <f>IF(T$156=0,0,T$156/CHI_fec!T$156)</f>
        <v>0.56542897172731044</v>
      </c>
      <c r="U249" s="309">
        <f>IF(U$156=0,0,U$156/CHI_fec!U$156)</f>
        <v>0.58797357455457921</v>
      </c>
      <c r="V249" s="309">
        <f>IF(V$156=0,0,V$156/CHI_fec!V$156)</f>
        <v>0.59004132538703724</v>
      </c>
      <c r="W249" s="309">
        <f>IF(W$156=0,0,W$156/CHI_fec!W$156)</f>
        <v>0.59004132538703702</v>
      </c>
      <c r="X249" s="309">
        <f>IF(X$156=0,0,X$156/CHI_fec!X$156)</f>
        <v>0.59004132538703702</v>
      </c>
      <c r="Y249" s="309">
        <f>IF(Y$156=0,0,Y$156/CHI_fec!Y$156)</f>
        <v>0.6041763363368996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AT: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1352.6904081807515</v>
      </c>
      <c r="C5" s="223">
        <f t="shared" si="0"/>
        <v>1336.123123952271</v>
      </c>
      <c r="D5" s="223">
        <f t="shared" si="0"/>
        <v>1449.4132909694922</v>
      </c>
      <c r="E5" s="223">
        <f t="shared" si="0"/>
        <v>1626.5955559133808</v>
      </c>
      <c r="F5" s="223">
        <f t="shared" si="0"/>
        <v>1705.4798355611406</v>
      </c>
      <c r="G5" s="223">
        <f t="shared" si="0"/>
        <v>1497.7219871064096</v>
      </c>
      <c r="H5" s="223">
        <f t="shared" si="0"/>
        <v>1430.1691786667177</v>
      </c>
      <c r="I5" s="223">
        <f t="shared" si="0"/>
        <v>1336.5020879354884</v>
      </c>
      <c r="J5" s="223">
        <f t="shared" si="0"/>
        <v>1506.2297564434127</v>
      </c>
      <c r="K5" s="223">
        <f t="shared" si="0"/>
        <v>1342.0385809483123</v>
      </c>
      <c r="L5" s="223">
        <f t="shared" si="0"/>
        <v>1713.0078704932389</v>
      </c>
      <c r="M5" s="223">
        <f t="shared" si="0"/>
        <v>1699.5804980156604</v>
      </c>
      <c r="N5" s="223">
        <f t="shared" si="0"/>
        <v>1556.7738983571444</v>
      </c>
      <c r="O5" s="223">
        <f t="shared" si="0"/>
        <v>1460.1467145321949</v>
      </c>
      <c r="P5" s="223">
        <f t="shared" si="0"/>
        <v>1597.1024074580494</v>
      </c>
      <c r="Q5" s="223">
        <f t="shared" si="0"/>
        <v>1654.3598928164106</v>
      </c>
      <c r="R5" s="223">
        <f t="shared" si="0"/>
        <v>1925.8537522486777</v>
      </c>
      <c r="S5" s="223">
        <f t="shared" si="0"/>
        <v>1835.3968752938049</v>
      </c>
      <c r="T5" s="223">
        <f t="shared" si="0"/>
        <v>1637.1184354614638</v>
      </c>
      <c r="U5" s="223">
        <f t="shared" si="0"/>
        <v>1729.5407843900662</v>
      </c>
      <c r="V5" s="223">
        <f t="shared" si="0"/>
        <v>1727.3121988092114</v>
      </c>
      <c r="W5" s="223">
        <f t="shared" si="0"/>
        <v>1834.0044736985137</v>
      </c>
      <c r="X5" s="223">
        <f t="shared" si="0"/>
        <v>1648.0901857277604</v>
      </c>
      <c r="Y5" s="223">
        <f t="shared" si="0"/>
        <v>1344.189638970576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18.365305585623691</v>
      </c>
      <c r="C10" s="260">
        <v>16.435215618433752</v>
      </c>
      <c r="D10" s="260">
        <v>17.04164393970504</v>
      </c>
      <c r="E10" s="260">
        <v>18.695012371367969</v>
      </c>
      <c r="F10" s="260">
        <v>17.437724529185619</v>
      </c>
      <c r="G10" s="260">
        <v>19.600977835241871</v>
      </c>
      <c r="H10" s="260">
        <v>16.781762492652451</v>
      </c>
      <c r="I10" s="260">
        <v>16.562892592651661</v>
      </c>
      <c r="J10" s="260">
        <v>19.919539267417189</v>
      </c>
      <c r="K10" s="260">
        <v>18.600741180373159</v>
      </c>
      <c r="L10" s="260">
        <v>23.653619348031889</v>
      </c>
      <c r="M10" s="260">
        <v>23.325353015148838</v>
      </c>
      <c r="N10" s="260">
        <v>20.757769587980771</v>
      </c>
      <c r="O10" s="260">
        <v>21.020151014344069</v>
      </c>
      <c r="P10" s="260">
        <v>19.89796220721723</v>
      </c>
      <c r="Q10" s="260">
        <v>21.442793437743269</v>
      </c>
      <c r="R10" s="260">
        <v>28.71218627569511</v>
      </c>
      <c r="S10" s="260">
        <v>29.20422645355103</v>
      </c>
      <c r="T10" s="260">
        <v>26.11227980122646</v>
      </c>
      <c r="U10" s="260">
        <v>26.479908774485871</v>
      </c>
      <c r="V10" s="260">
        <v>25.977302762832259</v>
      </c>
      <c r="W10" s="260">
        <v>28.108915642661991</v>
      </c>
      <c r="X10" s="260">
        <v>23.95882143752236</v>
      </c>
      <c r="Y10" s="260">
        <v>18.348413194323641</v>
      </c>
      <c r="DA10" s="68" t="s">
        <v>1272</v>
      </c>
    </row>
    <row r="11" spans="1:105" ht="12" customHeight="1" x14ac:dyDescent="0.25">
      <c r="A11" s="37" t="s">
        <v>159</v>
      </c>
      <c r="B11" s="226">
        <v>0.22584104231823571</v>
      </c>
      <c r="C11" s="226">
        <v>0.48068223406831001</v>
      </c>
      <c r="D11" s="226">
        <v>0.29453508671503831</v>
      </c>
      <c r="E11" s="226">
        <v>0.24232262169708221</v>
      </c>
      <c r="F11" s="226">
        <v>0.1616883948557763</v>
      </c>
      <c r="G11" s="226">
        <v>0.12280647417648941</v>
      </c>
      <c r="H11" s="226">
        <v>8.9532902254500113E-2</v>
      </c>
      <c r="I11" s="226">
        <v>8.7408178205463219E-2</v>
      </c>
      <c r="J11" s="226">
        <v>0.1109955990725809</v>
      </c>
      <c r="K11" s="226">
        <v>9.8832839497070557E-2</v>
      </c>
      <c r="L11" s="226">
        <v>0.107961927727208</v>
      </c>
      <c r="M11" s="226">
        <v>9.5249317737539474E-2</v>
      </c>
      <c r="N11" s="226">
        <v>0.21262658296001019</v>
      </c>
      <c r="O11" s="226">
        <v>3.4734497686180373E-2</v>
      </c>
      <c r="P11" s="226">
        <v>3.007373873288138E-2</v>
      </c>
      <c r="Q11" s="226">
        <v>3.2666552748750799E-2</v>
      </c>
      <c r="R11" s="226">
        <v>3.4359101919044267E-2</v>
      </c>
      <c r="S11" s="226">
        <v>3.4983911734268909E-2</v>
      </c>
      <c r="T11" s="226">
        <v>0.24116983805632189</v>
      </c>
      <c r="U11" s="226">
        <v>0.41611814994946361</v>
      </c>
      <c r="V11" s="226">
        <v>0.42400686463624693</v>
      </c>
      <c r="W11" s="226">
        <v>0.15433429826318359</v>
      </c>
      <c r="X11" s="226">
        <v>0.50940781359883103</v>
      </c>
      <c r="Y11" s="226">
        <v>0.51516895215626302</v>
      </c>
      <c r="DA11" s="69" t="s">
        <v>1273</v>
      </c>
    </row>
    <row r="12" spans="1:105" ht="12" customHeight="1" x14ac:dyDescent="0.25">
      <c r="A12" s="37" t="s">
        <v>35</v>
      </c>
      <c r="B12" s="226">
        <v>18.139464543305451</v>
      </c>
      <c r="C12" s="226">
        <v>15.95453338436544</v>
      </c>
      <c r="D12" s="226">
        <v>16.747108852989999</v>
      </c>
      <c r="E12" s="226">
        <v>18.452689749670881</v>
      </c>
      <c r="F12" s="226">
        <v>17.276036134329839</v>
      </c>
      <c r="G12" s="226">
        <v>19.478171361065389</v>
      </c>
      <c r="H12" s="226">
        <v>16.69222959039795</v>
      </c>
      <c r="I12" s="226">
        <v>16.4754844144462</v>
      </c>
      <c r="J12" s="226">
        <v>19.808543668344608</v>
      </c>
      <c r="K12" s="226">
        <v>18.501908340876088</v>
      </c>
      <c r="L12" s="226">
        <v>23.545657420304689</v>
      </c>
      <c r="M12" s="226">
        <v>23.230103697411302</v>
      </c>
      <c r="N12" s="226">
        <v>20.545143005020758</v>
      </c>
      <c r="O12" s="226">
        <v>20.985416516657889</v>
      </c>
      <c r="P12" s="226">
        <v>19.867888468484349</v>
      </c>
      <c r="Q12" s="226">
        <v>21.410126884994519</v>
      </c>
      <c r="R12" s="226">
        <v>28.67782717377607</v>
      </c>
      <c r="S12" s="226">
        <v>29.169242541816761</v>
      </c>
      <c r="T12" s="226">
        <v>25.871109963170142</v>
      </c>
      <c r="U12" s="226">
        <v>26.063790624536399</v>
      </c>
      <c r="V12" s="226">
        <v>25.553295898196009</v>
      </c>
      <c r="W12" s="226">
        <v>27.9545813443988</v>
      </c>
      <c r="X12" s="226">
        <v>23.44941362392353</v>
      </c>
      <c r="Y12" s="226">
        <v>17.833244242167378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404.76394304545431</v>
      </c>
      <c r="C25" s="294">
        <v>447.05912870067721</v>
      </c>
      <c r="D25" s="294">
        <v>531.50286222888258</v>
      </c>
      <c r="E25" s="294">
        <v>646.34390441029177</v>
      </c>
      <c r="F25" s="294">
        <v>730.16883553078037</v>
      </c>
      <c r="G25" s="294">
        <v>549.56131918247854</v>
      </c>
      <c r="H25" s="294">
        <v>488.3493932961461</v>
      </c>
      <c r="I25" s="294">
        <v>461.17354996281841</v>
      </c>
      <c r="J25" s="294">
        <v>541.09513036290366</v>
      </c>
      <c r="K25" s="294">
        <v>468.29166130774979</v>
      </c>
      <c r="L25" s="294">
        <v>664.97356222976191</v>
      </c>
      <c r="M25" s="294">
        <v>639.70258217608671</v>
      </c>
      <c r="N25" s="294">
        <v>570.68901034651356</v>
      </c>
      <c r="O25" s="294">
        <v>525.04863068241275</v>
      </c>
      <c r="P25" s="294">
        <v>554.06633045374758</v>
      </c>
      <c r="Q25" s="294">
        <v>609.32178421100843</v>
      </c>
      <c r="R25" s="294">
        <v>761.37107993658788</v>
      </c>
      <c r="S25" s="294">
        <v>729.08231200178011</v>
      </c>
      <c r="T25" s="294">
        <v>683.87883449974879</v>
      </c>
      <c r="U25" s="294">
        <v>611.74703819608408</v>
      </c>
      <c r="V25" s="294">
        <v>652.80068956152252</v>
      </c>
      <c r="W25" s="294">
        <v>708.48627316447016</v>
      </c>
      <c r="X25" s="294">
        <v>650.07329149569296</v>
      </c>
      <c r="Y25" s="294">
        <v>460.27262786673668</v>
      </c>
      <c r="DA25" s="70" t="s">
        <v>1278</v>
      </c>
    </row>
    <row r="26" spans="1:105" ht="12" customHeight="1" x14ac:dyDescent="0.25">
      <c r="A26" s="46" t="s">
        <v>28</v>
      </c>
      <c r="B26" s="229">
        <v>55.841105978950637</v>
      </c>
      <c r="C26" s="229">
        <v>64.968246353158918</v>
      </c>
      <c r="D26" s="229">
        <v>63.564899034715857</v>
      </c>
      <c r="E26" s="229">
        <v>61.206943277837311</v>
      </c>
      <c r="F26" s="229">
        <v>54.501626520733261</v>
      </c>
      <c r="G26" s="229">
        <v>37.111182180805429</v>
      </c>
      <c r="H26" s="229">
        <v>23.56218667480206</v>
      </c>
      <c r="I26" s="229">
        <v>17.979203575626538</v>
      </c>
      <c r="J26" s="229">
        <v>16.713451870234952</v>
      </c>
      <c r="K26" s="229">
        <v>14.159770125081931</v>
      </c>
      <c r="L26" s="229">
        <v>17.205091660659399</v>
      </c>
      <c r="M26" s="229">
        <v>16.583653885626529</v>
      </c>
      <c r="N26" s="229">
        <v>14.178926067054601</v>
      </c>
      <c r="O26" s="229">
        <v>19.950593280313701</v>
      </c>
      <c r="P26" s="229">
        <v>25.635535142674041</v>
      </c>
      <c r="Q26" s="229">
        <v>29.30678398028407</v>
      </c>
      <c r="R26" s="229">
        <v>29.507916908336359</v>
      </c>
      <c r="S26" s="229">
        <v>41.474550454573219</v>
      </c>
      <c r="T26" s="229">
        <v>34.145903591726203</v>
      </c>
      <c r="U26" s="229">
        <v>4.9038541363999801</v>
      </c>
      <c r="V26" s="229">
        <v>12.00200898585304</v>
      </c>
      <c r="W26" s="229">
        <v>13.01180147417411</v>
      </c>
      <c r="X26" s="229">
        <v>15.16182920003004</v>
      </c>
      <c r="Y26" s="229">
        <v>3.89228920346586</v>
      </c>
      <c r="DA26" s="73" t="s">
        <v>1279</v>
      </c>
    </row>
    <row r="27" spans="1:105" ht="12" customHeight="1" x14ac:dyDescent="0.25">
      <c r="A27" s="46" t="s">
        <v>30</v>
      </c>
      <c r="B27" s="229">
        <v>2.2255647833955559</v>
      </c>
      <c r="C27" s="229">
        <v>0.74543368057433268</v>
      </c>
      <c r="D27" s="229">
        <v>2.1544685725353721</v>
      </c>
      <c r="E27" s="229">
        <v>2.1821685073442789</v>
      </c>
      <c r="F27" s="229">
        <v>2.6160431265150361</v>
      </c>
      <c r="G27" s="229">
        <v>1.765665092946658</v>
      </c>
      <c r="H27" s="229">
        <v>1.782277806587844</v>
      </c>
      <c r="I27" s="229">
        <v>2.3118973578344271</v>
      </c>
      <c r="J27" s="229">
        <v>2.5968485884136179</v>
      </c>
      <c r="K27" s="229">
        <v>2.2683026210281509</v>
      </c>
      <c r="L27" s="229">
        <v>4.8390400286448934</v>
      </c>
      <c r="M27" s="229">
        <v>2.9189573465863679</v>
      </c>
      <c r="N27" s="229">
        <v>2.9768158201582078</v>
      </c>
      <c r="O27" s="229">
        <v>0.90940091134836187</v>
      </c>
      <c r="P27" s="229">
        <v>1.209461640572471</v>
      </c>
      <c r="Q27" s="229">
        <v>0.13677840501273439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0.76795993060573176</v>
      </c>
      <c r="H28" s="229">
        <v>1.0758637764072649</v>
      </c>
      <c r="I28" s="229">
        <v>0.93284075698219793</v>
      </c>
      <c r="J28" s="229">
        <v>0.94126398979285375</v>
      </c>
      <c r="K28" s="229">
        <v>0.36882702371555148</v>
      </c>
      <c r="L28" s="229">
        <v>0.37818214230754188</v>
      </c>
      <c r="M28" s="229">
        <v>0.3674848319967236</v>
      </c>
      <c r="N28" s="229">
        <v>0.34390108914763162</v>
      </c>
      <c r="O28" s="229">
        <v>0.19401902333349039</v>
      </c>
      <c r="P28" s="229">
        <v>0.19508823286360599</v>
      </c>
      <c r="Q28" s="229">
        <v>0.23421566639051269</v>
      </c>
      <c r="R28" s="229">
        <v>0.22030794780402541</v>
      </c>
      <c r="S28" s="229">
        <v>0.24530262301219821</v>
      </c>
      <c r="T28" s="229">
        <v>0.22663320689308589</v>
      </c>
      <c r="U28" s="229">
        <v>0.21169352259028029</v>
      </c>
      <c r="V28" s="229">
        <v>0.16394848509913509</v>
      </c>
      <c r="W28" s="229">
        <v>0.18596740508601381</v>
      </c>
      <c r="X28" s="229">
        <v>0.20934584928457101</v>
      </c>
      <c r="Y28" s="229">
        <v>0.2364956129881193</v>
      </c>
      <c r="DA28" s="73" t="s">
        <v>1281</v>
      </c>
    </row>
    <row r="29" spans="1:105" ht="12" customHeight="1" x14ac:dyDescent="0.25">
      <c r="A29" s="46" t="s">
        <v>159</v>
      </c>
      <c r="B29" s="229">
        <v>2.6373558618390009</v>
      </c>
      <c r="C29" s="229">
        <v>6.1736030293531483</v>
      </c>
      <c r="D29" s="229">
        <v>3.5854757023227051</v>
      </c>
      <c r="E29" s="229">
        <v>2.4720161468239681</v>
      </c>
      <c r="F29" s="229">
        <v>1.6937385683423181</v>
      </c>
      <c r="G29" s="229">
        <v>1.5470850978432971</v>
      </c>
      <c r="H29" s="229">
        <v>1.196649844924873</v>
      </c>
      <c r="I29" s="229">
        <v>1.232372049660039</v>
      </c>
      <c r="J29" s="229">
        <v>1.528872833953687</v>
      </c>
      <c r="K29" s="229">
        <v>1.30962158255766</v>
      </c>
      <c r="L29" s="229">
        <v>1.3149762398585629</v>
      </c>
      <c r="M29" s="229">
        <v>1.2020141089757581</v>
      </c>
      <c r="N29" s="229">
        <v>2.6562095928127372</v>
      </c>
      <c r="O29" s="229">
        <v>0.45948295350669538</v>
      </c>
      <c r="P29" s="229">
        <v>0.43028294781042792</v>
      </c>
      <c r="Q29" s="229">
        <v>0.49168991135018769</v>
      </c>
      <c r="R29" s="229">
        <v>0.48209391419784692</v>
      </c>
      <c r="S29" s="229">
        <v>0.47929816827154759</v>
      </c>
      <c r="T29" s="229">
        <v>3.431659285633291</v>
      </c>
      <c r="U29" s="229">
        <v>6.3300909397794634</v>
      </c>
      <c r="V29" s="229">
        <v>6.1675975946148718</v>
      </c>
      <c r="W29" s="229">
        <v>2.3865316693499738</v>
      </c>
      <c r="X29" s="229">
        <v>7.6103396106741723</v>
      </c>
      <c r="Y29" s="229">
        <v>7.4798629512173811</v>
      </c>
      <c r="DA29" s="73" t="s">
        <v>1282</v>
      </c>
    </row>
    <row r="30" spans="1:105" ht="12" customHeight="1" x14ac:dyDescent="0.25">
      <c r="A30" s="46" t="s">
        <v>32</v>
      </c>
      <c r="B30" s="229">
        <v>10.303649121126361</v>
      </c>
      <c r="C30" s="229">
        <v>9.4390840446077373</v>
      </c>
      <c r="D30" s="229">
        <v>8.5707680648071012</v>
      </c>
      <c r="E30" s="229">
        <v>9.6728398802030018</v>
      </c>
      <c r="F30" s="229">
        <v>13.491590316343849</v>
      </c>
      <c r="G30" s="229">
        <v>12.391994750628671</v>
      </c>
      <c r="H30" s="229">
        <v>10.44842286481064</v>
      </c>
      <c r="I30" s="229">
        <v>13.15590768922093</v>
      </c>
      <c r="J30" s="229">
        <v>15.018437029886959</v>
      </c>
      <c r="K30" s="229">
        <v>24.084968194360439</v>
      </c>
      <c r="L30" s="229">
        <v>32.362445689624167</v>
      </c>
      <c r="M30" s="229">
        <v>28.72430049351231</v>
      </c>
      <c r="N30" s="229">
        <v>15.08510797592513</v>
      </c>
      <c r="O30" s="229">
        <v>21.605775337923809</v>
      </c>
      <c r="P30" s="229">
        <v>13.343460245985559</v>
      </c>
      <c r="Q30" s="229">
        <v>16.893426303895911</v>
      </c>
      <c r="R30" s="229">
        <v>20.083882419297069</v>
      </c>
      <c r="S30" s="229">
        <v>18.355571398713021</v>
      </c>
      <c r="T30" s="229">
        <v>8.6963672582283458</v>
      </c>
      <c r="U30" s="229">
        <v>5.9002805497827397</v>
      </c>
      <c r="V30" s="229">
        <v>11.858744605272889</v>
      </c>
      <c r="W30" s="229">
        <v>8.4344019511367847</v>
      </c>
      <c r="X30" s="229">
        <v>6.605195180312494</v>
      </c>
      <c r="Y30" s="229">
        <v>2.6023311397990581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6.1906303466199448</v>
      </c>
      <c r="H31" s="229">
        <v>8.8333027733589624</v>
      </c>
      <c r="I31" s="229">
        <v>8.3949139454471116</v>
      </c>
      <c r="J31" s="229">
        <v>15.92312379534331</v>
      </c>
      <c r="K31" s="229">
        <v>13.495071352552459</v>
      </c>
      <c r="L31" s="229">
        <v>22.090482649153309</v>
      </c>
      <c r="M31" s="229">
        <v>21.596835776549671</v>
      </c>
      <c r="N31" s="229">
        <v>20.100559720982449</v>
      </c>
      <c r="O31" s="229">
        <v>9.5487353179813432</v>
      </c>
      <c r="P31" s="229">
        <v>6.2221024258762094</v>
      </c>
      <c r="Q31" s="229">
        <v>5.7968864038230397</v>
      </c>
      <c r="R31" s="229">
        <v>7.0697489503239073</v>
      </c>
      <c r="S31" s="229">
        <v>6.0502803391757061</v>
      </c>
      <c r="T31" s="229">
        <v>4.3781438836228306</v>
      </c>
      <c r="U31" s="229">
        <v>5.6706165229080518</v>
      </c>
      <c r="V31" s="229">
        <v>4.0981137065035433</v>
      </c>
      <c r="W31" s="229">
        <v>4.1289333607371352</v>
      </c>
      <c r="X31" s="229">
        <v>4.8508769140764194</v>
      </c>
      <c r="Y31" s="229">
        <v>3.4717950796005179</v>
      </c>
      <c r="DA31" s="73" t="s">
        <v>1284</v>
      </c>
    </row>
    <row r="32" spans="1:105" ht="12" customHeight="1" x14ac:dyDescent="0.25">
      <c r="A32" s="46" t="s">
        <v>35</v>
      </c>
      <c r="B32" s="229">
        <v>211.83139544890631</v>
      </c>
      <c r="C32" s="229">
        <v>204.9107469606146</v>
      </c>
      <c r="D32" s="229">
        <v>203.86824723074079</v>
      </c>
      <c r="E32" s="229">
        <v>188.24221483762869</v>
      </c>
      <c r="F32" s="229">
        <v>180.9721021406047</v>
      </c>
      <c r="G32" s="229">
        <v>245.3811075353826</v>
      </c>
      <c r="H32" s="229">
        <v>223.09959185754099</v>
      </c>
      <c r="I32" s="229">
        <v>232.2886360730036</v>
      </c>
      <c r="J32" s="229">
        <v>272.8463519973792</v>
      </c>
      <c r="K32" s="229">
        <v>245.16647103347779</v>
      </c>
      <c r="L32" s="229">
        <v>286.78609868641001</v>
      </c>
      <c r="M32" s="229">
        <v>293.15603576500371</v>
      </c>
      <c r="N32" s="229">
        <v>256.65749397811328</v>
      </c>
      <c r="O32" s="229">
        <v>277.60416312220173</v>
      </c>
      <c r="P32" s="229">
        <v>284.26175052326738</v>
      </c>
      <c r="Q32" s="229">
        <v>322.2606153470478</v>
      </c>
      <c r="R32" s="229">
        <v>402.37972416945081</v>
      </c>
      <c r="S32" s="229">
        <v>399.6341125702719</v>
      </c>
      <c r="T32" s="229">
        <v>368.12577994939488</v>
      </c>
      <c r="U32" s="229">
        <v>396.48874943023742</v>
      </c>
      <c r="V32" s="229">
        <v>371.69786496594111</v>
      </c>
      <c r="W32" s="229">
        <v>432.27263435675587</v>
      </c>
      <c r="X32" s="229">
        <v>350.32442884703602</v>
      </c>
      <c r="Y32" s="229">
        <v>258.92519793494461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121.9248718512365</v>
      </c>
      <c r="C34" s="229">
        <v>160.82201463236839</v>
      </c>
      <c r="D34" s="229">
        <v>249.75900362376069</v>
      </c>
      <c r="E34" s="229">
        <v>382.56772176045439</v>
      </c>
      <c r="F34" s="229">
        <v>476.89373485824132</v>
      </c>
      <c r="G34" s="229">
        <v>244.40569424764621</v>
      </c>
      <c r="H34" s="229">
        <v>218.3510976977135</v>
      </c>
      <c r="I34" s="229">
        <v>184.8777785150435</v>
      </c>
      <c r="J34" s="229">
        <v>215.52678025789899</v>
      </c>
      <c r="K34" s="229">
        <v>167.43862937497579</v>
      </c>
      <c r="L34" s="229">
        <v>299.99724513310412</v>
      </c>
      <c r="M34" s="229">
        <v>275.15329996783572</v>
      </c>
      <c r="N34" s="229">
        <v>258.68999610231953</v>
      </c>
      <c r="O34" s="229">
        <v>194.77646073580371</v>
      </c>
      <c r="P34" s="229">
        <v>222.76864929469789</v>
      </c>
      <c r="Q34" s="229">
        <v>234.2013881932042</v>
      </c>
      <c r="R34" s="229">
        <v>301.62740562717778</v>
      </c>
      <c r="S34" s="229">
        <v>262.84319644776252</v>
      </c>
      <c r="T34" s="229">
        <v>264.87434732425021</v>
      </c>
      <c r="U34" s="229">
        <v>192.2417530943861</v>
      </c>
      <c r="V34" s="229">
        <v>246.81241121823791</v>
      </c>
      <c r="W34" s="229">
        <v>248.0660029472302</v>
      </c>
      <c r="X34" s="229">
        <v>265.31127589427922</v>
      </c>
      <c r="Y34" s="229">
        <v>183.66465594472109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233.5803550570555</v>
      </c>
      <c r="C36" s="261">
        <v>222.38315936303849</v>
      </c>
      <c r="D36" s="261">
        <v>236.31727769766289</v>
      </c>
      <c r="E36" s="261">
        <v>255.34096167754041</v>
      </c>
      <c r="F36" s="261">
        <v>254.9650740122263</v>
      </c>
      <c r="G36" s="261">
        <v>250.92101819663091</v>
      </c>
      <c r="H36" s="261">
        <v>226.6863068241683</v>
      </c>
      <c r="I36" s="261">
        <v>229.1199882487897</v>
      </c>
      <c r="J36" s="261">
        <v>262.88354643099473</v>
      </c>
      <c r="K36" s="261">
        <v>240.56863986629571</v>
      </c>
      <c r="L36" s="261">
        <v>315.58676531071308</v>
      </c>
      <c r="M36" s="261">
        <v>311.04790504866838</v>
      </c>
      <c r="N36" s="261">
        <v>274.33644846590261</v>
      </c>
      <c r="O36" s="261">
        <v>286.21506019220089</v>
      </c>
      <c r="P36" s="261">
        <v>278.5717490243868</v>
      </c>
      <c r="Q36" s="261">
        <v>304.58567621086559</v>
      </c>
      <c r="R36" s="261">
        <v>375.88467352727338</v>
      </c>
      <c r="S36" s="261">
        <v>377.51784096250429</v>
      </c>
      <c r="T36" s="261">
        <v>346.93268108890351</v>
      </c>
      <c r="U36" s="261">
        <v>339.7071679026655</v>
      </c>
      <c r="V36" s="261">
        <v>330.17124458402242</v>
      </c>
      <c r="W36" s="261">
        <v>363.3278351770295</v>
      </c>
      <c r="X36" s="261">
        <v>333.81008865531339</v>
      </c>
      <c r="Y36" s="261">
        <v>246.89290767723929</v>
      </c>
      <c r="DA36" s="70" t="s">
        <v>1289</v>
      </c>
    </row>
    <row r="37" spans="1:105" ht="12" customHeight="1" x14ac:dyDescent="0.25">
      <c r="A37" s="60" t="s">
        <v>1012</v>
      </c>
      <c r="B37" s="262">
        <v>233.5803550570555</v>
      </c>
      <c r="C37" s="262">
        <v>222.38315936303849</v>
      </c>
      <c r="D37" s="262">
        <v>236.31727769766289</v>
      </c>
      <c r="E37" s="262">
        <v>255.34096167754041</v>
      </c>
      <c r="F37" s="262">
        <v>254.9650740122263</v>
      </c>
      <c r="G37" s="262">
        <v>250.92101819663091</v>
      </c>
      <c r="H37" s="262">
        <v>226.6863068241683</v>
      </c>
      <c r="I37" s="262">
        <v>229.1199882487897</v>
      </c>
      <c r="J37" s="262">
        <v>262.88354643099473</v>
      </c>
      <c r="K37" s="262">
        <v>240.56863986629571</v>
      </c>
      <c r="L37" s="262">
        <v>315.58676531071308</v>
      </c>
      <c r="M37" s="262">
        <v>311.04790504866838</v>
      </c>
      <c r="N37" s="262">
        <v>274.33644846590261</v>
      </c>
      <c r="O37" s="262">
        <v>286.21506019220089</v>
      </c>
      <c r="P37" s="262">
        <v>278.5717490243868</v>
      </c>
      <c r="Q37" s="262">
        <v>304.58567621086559</v>
      </c>
      <c r="R37" s="262">
        <v>375.88467352727338</v>
      </c>
      <c r="S37" s="262">
        <v>377.51784096250429</v>
      </c>
      <c r="T37" s="262">
        <v>346.93268108890351</v>
      </c>
      <c r="U37" s="262">
        <v>339.7071679026655</v>
      </c>
      <c r="V37" s="262">
        <v>330.17124458402242</v>
      </c>
      <c r="W37" s="262">
        <v>363.3278351770295</v>
      </c>
      <c r="X37" s="262">
        <v>333.81008865531339</v>
      </c>
      <c r="Y37" s="262">
        <v>246.89290767723929</v>
      </c>
      <c r="DA37" s="72" t="s">
        <v>1290</v>
      </c>
    </row>
    <row r="38" spans="1:105" ht="12" customHeight="1" x14ac:dyDescent="0.25">
      <c r="A38" s="59" t="s">
        <v>28</v>
      </c>
      <c r="B38" s="230">
        <v>46.481673416839207</v>
      </c>
      <c r="C38" s="230">
        <v>50.606882353523069</v>
      </c>
      <c r="D38" s="230">
        <v>53.726945415418257</v>
      </c>
      <c r="E38" s="230">
        <v>59.743873762312347</v>
      </c>
      <c r="F38" s="230">
        <v>55.437897898798198</v>
      </c>
      <c r="G38" s="230">
        <v>31.332424723511021</v>
      </c>
      <c r="H38" s="230">
        <v>20.592062495883159</v>
      </c>
      <c r="I38" s="230">
        <v>15.51041470145822</v>
      </c>
      <c r="J38" s="230">
        <v>14.309443786541991</v>
      </c>
      <c r="K38" s="230">
        <v>11.94851003784202</v>
      </c>
      <c r="L38" s="230">
        <v>16.061975187181069</v>
      </c>
      <c r="M38" s="230">
        <v>15.170008145536359</v>
      </c>
      <c r="N38" s="230">
        <v>13.46315297724794</v>
      </c>
      <c r="O38" s="230">
        <v>17.854626922478879</v>
      </c>
      <c r="P38" s="230">
        <v>22.050271655398159</v>
      </c>
      <c r="Q38" s="230">
        <v>24.17862252787199</v>
      </c>
      <c r="R38" s="230">
        <v>24.502347257491081</v>
      </c>
      <c r="S38" s="230">
        <v>34.02382140625204</v>
      </c>
      <c r="T38" s="230">
        <v>28.571097984822391</v>
      </c>
      <c r="U38" s="230">
        <v>4.0254587809311184</v>
      </c>
      <c r="V38" s="230">
        <v>9.8602020976281661</v>
      </c>
      <c r="W38" s="230">
        <v>10.36081397892441</v>
      </c>
      <c r="X38" s="230">
        <v>13.321987786212389</v>
      </c>
      <c r="Y38" s="230">
        <v>3.518313136230375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0.64837726265756546</v>
      </c>
      <c r="H39" s="295">
        <v>0.94024609967662864</v>
      </c>
      <c r="I39" s="295">
        <v>0.80474904966483729</v>
      </c>
      <c r="J39" s="295">
        <v>0.8058756655903021</v>
      </c>
      <c r="K39" s="295">
        <v>0.31122916234963682</v>
      </c>
      <c r="L39" s="295">
        <v>0.35305549692990801</v>
      </c>
      <c r="M39" s="295">
        <v>0.33615920431040419</v>
      </c>
      <c r="N39" s="295">
        <v>0.32654045520377972</v>
      </c>
      <c r="O39" s="295">
        <v>0.1736358026456005</v>
      </c>
      <c r="P39" s="295">
        <v>0.1678041245276447</v>
      </c>
      <c r="Q39" s="295">
        <v>0.19323212644485149</v>
      </c>
      <c r="R39" s="295">
        <v>0.1829360526345534</v>
      </c>
      <c r="S39" s="295">
        <v>0.20123503556701991</v>
      </c>
      <c r="T39" s="295">
        <v>0.18963210457625321</v>
      </c>
      <c r="U39" s="295">
        <v>0.17377424484384749</v>
      </c>
      <c r="V39" s="295">
        <v>0.13469121699399869</v>
      </c>
      <c r="W39" s="295">
        <v>0.1480789338865752</v>
      </c>
      <c r="X39" s="295">
        <v>0.18394237334224731</v>
      </c>
      <c r="Y39" s="295">
        <v>0.21377281551844821</v>
      </c>
      <c r="DA39" s="122" t="s">
        <v>1292</v>
      </c>
    </row>
    <row r="40" spans="1:105" ht="12" customHeight="1" x14ac:dyDescent="0.25">
      <c r="A40" s="59" t="s">
        <v>159</v>
      </c>
      <c r="B40" s="295">
        <v>2.1953131426192911</v>
      </c>
      <c r="C40" s="295">
        <v>4.8089154277847834</v>
      </c>
      <c r="D40" s="295">
        <v>3.030550827144272</v>
      </c>
      <c r="E40" s="295">
        <v>2.412925931357953</v>
      </c>
      <c r="F40" s="295">
        <v>1.7228349282988471</v>
      </c>
      <c r="G40" s="295">
        <v>1.306181170216463</v>
      </c>
      <c r="H40" s="295">
        <v>1.045806517556116</v>
      </c>
      <c r="I40" s="295">
        <v>1.0631506271293309</v>
      </c>
      <c r="J40" s="295">
        <v>1.308964781428116</v>
      </c>
      <c r="K40" s="295">
        <v>1.1051045664397181</v>
      </c>
      <c r="L40" s="295">
        <v>1.2276084401593601</v>
      </c>
      <c r="M40" s="295">
        <v>1.099550433817015</v>
      </c>
      <c r="N40" s="295">
        <v>2.5221202169015902</v>
      </c>
      <c r="O40" s="295">
        <v>0.41121066410571189</v>
      </c>
      <c r="P40" s="295">
        <v>0.37010563013804759</v>
      </c>
      <c r="Q40" s="295">
        <v>0.40565299745263272</v>
      </c>
      <c r="R40" s="295">
        <v>0.40031400837588771</v>
      </c>
      <c r="S40" s="295">
        <v>0.39319426247853922</v>
      </c>
      <c r="T40" s="295">
        <v>2.8713919793328211</v>
      </c>
      <c r="U40" s="295">
        <v>5.1962231030660853</v>
      </c>
      <c r="V40" s="295">
        <v>5.0669649399054926</v>
      </c>
      <c r="W40" s="295">
        <v>1.9003064817753419</v>
      </c>
      <c r="X40" s="295">
        <v>6.686848269081465</v>
      </c>
      <c r="Y40" s="295">
        <v>6.7611882629475906</v>
      </c>
      <c r="DA40" s="122" t="s">
        <v>1293</v>
      </c>
    </row>
    <row r="41" spans="1:105" ht="12" customHeight="1" x14ac:dyDescent="0.25">
      <c r="A41" s="59" t="s">
        <v>32</v>
      </c>
      <c r="B41" s="295">
        <v>8.5766720600131254</v>
      </c>
      <c r="C41" s="295">
        <v>7.3525551724739486</v>
      </c>
      <c r="D41" s="295">
        <v>7.2442683773415499</v>
      </c>
      <c r="E41" s="295">
        <v>9.4416236749917903</v>
      </c>
      <c r="F41" s="295">
        <v>13.72335936002488</v>
      </c>
      <c r="G41" s="295">
        <v>10.46237871934561</v>
      </c>
      <c r="H41" s="295">
        <v>9.1313501410158384</v>
      </c>
      <c r="I41" s="295">
        <v>11.34942285822628</v>
      </c>
      <c r="J41" s="295">
        <v>12.858234319842341</v>
      </c>
      <c r="K41" s="295">
        <v>20.323739841063009</v>
      </c>
      <c r="L41" s="295">
        <v>30.212265642955408</v>
      </c>
      <c r="M41" s="295">
        <v>26.275745711208401</v>
      </c>
      <c r="N41" s="295">
        <v>14.32358948750565</v>
      </c>
      <c r="O41" s="295">
        <v>19.335919118263881</v>
      </c>
      <c r="P41" s="295">
        <v>11.47730763604012</v>
      </c>
      <c r="Q41" s="295">
        <v>13.93737975750296</v>
      </c>
      <c r="R41" s="295">
        <v>16.67695699580921</v>
      </c>
      <c r="S41" s="295">
        <v>15.058069978686319</v>
      </c>
      <c r="T41" s="295">
        <v>7.2765613122344828</v>
      </c>
      <c r="U41" s="295">
        <v>4.8434018403566084</v>
      </c>
      <c r="V41" s="295">
        <v>9.742503823316186</v>
      </c>
      <c r="W41" s="295">
        <v>6.7160008406716001</v>
      </c>
      <c r="X41" s="295">
        <v>5.8036750287028447</v>
      </c>
      <c r="Y41" s="295">
        <v>2.3522958740639481</v>
      </c>
      <c r="DA41" s="122" t="s">
        <v>1294</v>
      </c>
    </row>
    <row r="42" spans="1:105" ht="12" customHeight="1" x14ac:dyDescent="0.25">
      <c r="A42" s="59" t="s">
        <v>35</v>
      </c>
      <c r="B42" s="295">
        <v>176.32669643758391</v>
      </c>
      <c r="C42" s="295">
        <v>159.61480640925669</v>
      </c>
      <c r="D42" s="295">
        <v>172.31551307775879</v>
      </c>
      <c r="E42" s="295">
        <v>183.7425383088783</v>
      </c>
      <c r="F42" s="295">
        <v>184.08098182510429</v>
      </c>
      <c r="G42" s="295">
        <v>207.17165632090021</v>
      </c>
      <c r="H42" s="295">
        <v>194.97684157003661</v>
      </c>
      <c r="I42" s="295">
        <v>200.39225101231099</v>
      </c>
      <c r="J42" s="295">
        <v>233.601027877592</v>
      </c>
      <c r="K42" s="295">
        <v>206.88005625860129</v>
      </c>
      <c r="L42" s="295">
        <v>267.73186054348741</v>
      </c>
      <c r="M42" s="295">
        <v>268.16644155379629</v>
      </c>
      <c r="N42" s="295">
        <v>243.70104532904361</v>
      </c>
      <c r="O42" s="295">
        <v>248.43966768470679</v>
      </c>
      <c r="P42" s="295">
        <v>244.5062599782828</v>
      </c>
      <c r="Q42" s="295">
        <v>265.87078880159322</v>
      </c>
      <c r="R42" s="295">
        <v>334.12211921296267</v>
      </c>
      <c r="S42" s="295">
        <v>327.84152027952041</v>
      </c>
      <c r="T42" s="295">
        <v>308.02399770793761</v>
      </c>
      <c r="U42" s="295">
        <v>325.46830993346782</v>
      </c>
      <c r="V42" s="295">
        <v>305.36688250617851</v>
      </c>
      <c r="W42" s="295">
        <v>344.20263494177158</v>
      </c>
      <c r="X42" s="295">
        <v>307.81363519797452</v>
      </c>
      <c r="Y42" s="295">
        <v>234.04733758847891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27.60213449261785</v>
      </c>
      <c r="C44" s="261">
        <f t="shared" si="1"/>
        <v>26.664000270121669</v>
      </c>
      <c r="D44" s="261">
        <f t="shared" si="1"/>
        <v>29.452967103241811</v>
      </c>
      <c r="E44" s="261">
        <f t="shared" si="1"/>
        <v>33.93792745418056</v>
      </c>
      <c r="F44" s="261">
        <f t="shared" si="1"/>
        <v>34.864031488948257</v>
      </c>
      <c r="G44" s="261">
        <f t="shared" si="1"/>
        <v>32.581751892058264</v>
      </c>
      <c r="H44" s="261">
        <f t="shared" si="1"/>
        <v>28.34428605375086</v>
      </c>
      <c r="I44" s="261">
        <f t="shared" si="1"/>
        <v>27.461967131228697</v>
      </c>
      <c r="J44" s="261">
        <f t="shared" si="1"/>
        <v>32.615810382096988</v>
      </c>
      <c r="K44" s="261">
        <f t="shared" si="1"/>
        <v>29.573718593893553</v>
      </c>
      <c r="L44" s="261">
        <f t="shared" si="1"/>
        <v>39.347483604732133</v>
      </c>
      <c r="M44" s="261">
        <f t="shared" si="1"/>
        <v>38.461757775756247</v>
      </c>
      <c r="N44" s="261">
        <f t="shared" si="1"/>
        <v>34.207299956747647</v>
      </c>
      <c r="O44" s="261">
        <f t="shared" si="1"/>
        <v>33.441362643237326</v>
      </c>
      <c r="P44" s="261">
        <f t="shared" si="1"/>
        <v>33.15808577269771</v>
      </c>
      <c r="Q44" s="261">
        <f t="shared" si="1"/>
        <v>35.95823895679348</v>
      </c>
      <c r="R44" s="261">
        <f t="shared" si="1"/>
        <v>46.860452509121146</v>
      </c>
      <c r="S44" s="261">
        <f t="shared" si="1"/>
        <v>46.605805875969558</v>
      </c>
      <c r="T44" s="261">
        <f t="shared" si="1"/>
        <v>42.470490071585203</v>
      </c>
      <c r="U44" s="261">
        <f t="shared" si="1"/>
        <v>40.873849516830603</v>
      </c>
      <c r="V44" s="261">
        <f t="shared" si="1"/>
        <v>41.453741900834373</v>
      </c>
      <c r="W44" s="261">
        <f t="shared" si="1"/>
        <v>45.102279714352377</v>
      </c>
      <c r="X44" s="261">
        <f t="shared" si="1"/>
        <v>39.450324139231725</v>
      </c>
      <c r="Y44" s="261">
        <f t="shared" si="1"/>
        <v>29.283530232276391</v>
      </c>
      <c r="DA44" s="70"/>
    </row>
    <row r="45" spans="1:105" ht="12" customHeight="1" x14ac:dyDescent="0.25">
      <c r="A45" s="60" t="s">
        <v>1022</v>
      </c>
      <c r="B45" s="262">
        <v>17.492882605632641</v>
      </c>
      <c r="C45" s="262">
        <v>15.49839765639341</v>
      </c>
      <c r="D45" s="262">
        <v>16.1783254133273</v>
      </c>
      <c r="E45" s="262">
        <v>17.795053446830138</v>
      </c>
      <c r="F45" s="262">
        <v>16.627573412003368</v>
      </c>
      <c r="G45" s="262">
        <v>18.856088086239321</v>
      </c>
      <c r="H45" s="262">
        <v>16.14743129306693</v>
      </c>
      <c r="I45" s="262">
        <v>15.943847347358179</v>
      </c>
      <c r="J45" s="262">
        <v>19.10159533986085</v>
      </c>
      <c r="K45" s="262">
        <v>17.877819188636551</v>
      </c>
      <c r="L45" s="262">
        <v>22.739321355429251</v>
      </c>
      <c r="M45" s="262">
        <v>22.484755260868969</v>
      </c>
      <c r="N45" s="262">
        <v>19.953957844998971</v>
      </c>
      <c r="O45" s="262">
        <v>20.32791972994621</v>
      </c>
      <c r="P45" s="262">
        <v>19.319906278469599</v>
      </c>
      <c r="Q45" s="262">
        <v>20.7400173176081</v>
      </c>
      <c r="R45" s="262">
        <v>27.84469737877702</v>
      </c>
      <c r="S45" s="262">
        <v>28.396484455400628</v>
      </c>
      <c r="T45" s="262">
        <v>25.390155923937421</v>
      </c>
      <c r="U45" s="262">
        <v>25.595055527152301</v>
      </c>
      <c r="V45" s="262">
        <v>25.149605338863051</v>
      </c>
      <c r="W45" s="262">
        <v>27.40735822504687</v>
      </c>
      <c r="X45" s="262">
        <v>23.214306179515582</v>
      </c>
      <c r="Y45" s="262">
        <v>17.78791158408341</v>
      </c>
      <c r="DA45" s="72" t="s">
        <v>1297</v>
      </c>
    </row>
    <row r="46" spans="1:105" ht="12" customHeight="1" x14ac:dyDescent="0.25">
      <c r="A46" s="60" t="s">
        <v>1024</v>
      </c>
      <c r="B46" s="262">
        <v>10.109251886985209</v>
      </c>
      <c r="C46" s="262">
        <v>11.165602613728259</v>
      </c>
      <c r="D46" s="262">
        <v>13.27464168991451</v>
      </c>
      <c r="E46" s="262">
        <v>16.142874007350422</v>
      </c>
      <c r="F46" s="262">
        <v>18.236458076944889</v>
      </c>
      <c r="G46" s="262">
        <v>13.72566380581894</v>
      </c>
      <c r="H46" s="262">
        <v>12.19685476068393</v>
      </c>
      <c r="I46" s="262">
        <v>11.518119783870519</v>
      </c>
      <c r="J46" s="262">
        <v>13.51421504223614</v>
      </c>
      <c r="K46" s="262">
        <v>11.695899405257</v>
      </c>
      <c r="L46" s="262">
        <v>16.608162249302879</v>
      </c>
      <c r="M46" s="262">
        <v>15.97700251488728</v>
      </c>
      <c r="N46" s="262">
        <v>14.25334211174868</v>
      </c>
      <c r="O46" s="262">
        <v>13.11344291329112</v>
      </c>
      <c r="P46" s="262">
        <v>13.838179494228109</v>
      </c>
      <c r="Q46" s="262">
        <v>15.21822163918538</v>
      </c>
      <c r="R46" s="262">
        <v>19.015755130344129</v>
      </c>
      <c r="S46" s="262">
        <v>18.20932142056893</v>
      </c>
      <c r="T46" s="262">
        <v>17.080334147647779</v>
      </c>
      <c r="U46" s="262">
        <v>15.2787939896783</v>
      </c>
      <c r="V46" s="262">
        <v>16.304136561971319</v>
      </c>
      <c r="W46" s="262">
        <v>17.694921489305511</v>
      </c>
      <c r="X46" s="262">
        <v>16.23601795971614</v>
      </c>
      <c r="Y46" s="262">
        <v>11.495618648192981</v>
      </c>
      <c r="DA46" s="72" t="s">
        <v>1298</v>
      </c>
    </row>
    <row r="47" spans="1:105" ht="12" customHeight="1" x14ac:dyDescent="0.25">
      <c r="A47" s="64" t="s">
        <v>28</v>
      </c>
      <c r="B47" s="229">
        <v>1.3946692033426851</v>
      </c>
      <c r="C47" s="229">
        <v>1.622625676828225</v>
      </c>
      <c r="D47" s="229">
        <v>1.5875761330859539</v>
      </c>
      <c r="E47" s="229">
        <v>1.528684601134515</v>
      </c>
      <c r="F47" s="229">
        <v>1.361214802393139</v>
      </c>
      <c r="G47" s="229">
        <v>0.92687675109299095</v>
      </c>
      <c r="H47" s="229">
        <v>0.58848146974640869</v>
      </c>
      <c r="I47" s="229">
        <v>0.44904270945147617</v>
      </c>
      <c r="J47" s="229">
        <v>0.41742970874813101</v>
      </c>
      <c r="K47" s="229">
        <v>0.35364978851435491</v>
      </c>
      <c r="L47" s="229">
        <v>0.42970874339155851</v>
      </c>
      <c r="M47" s="229">
        <v>0.41418791672743671</v>
      </c>
      <c r="N47" s="229">
        <v>0.35412822105722702</v>
      </c>
      <c r="O47" s="229">
        <v>0.49827949408733962</v>
      </c>
      <c r="P47" s="229">
        <v>0.6402647431118893</v>
      </c>
      <c r="Q47" s="229">
        <v>0.73195665361152007</v>
      </c>
      <c r="R47" s="229">
        <v>0.73698008385372193</v>
      </c>
      <c r="S47" s="229">
        <v>1.035854810312671</v>
      </c>
      <c r="T47" s="229">
        <v>0.85281692267413478</v>
      </c>
      <c r="U47" s="229">
        <v>0.1224770573902987</v>
      </c>
      <c r="V47" s="229">
        <v>0.29975825187132088</v>
      </c>
      <c r="W47" s="229">
        <v>0.32497849886569552</v>
      </c>
      <c r="X47" s="229">
        <v>0.3786768883050895</v>
      </c>
      <c r="Y47" s="229">
        <v>9.7212542398843721E-2</v>
      </c>
      <c r="DA47" s="73" t="s">
        <v>1299</v>
      </c>
    </row>
    <row r="48" spans="1:105" ht="12" customHeight="1" x14ac:dyDescent="0.25">
      <c r="A48" s="64" t="s">
        <v>30</v>
      </c>
      <c r="B48" s="229">
        <v>5.5584978288500328E-2</v>
      </c>
      <c r="C48" s="229">
        <v>1.861770785527244E-2</v>
      </c>
      <c r="D48" s="229">
        <v>5.3809302573939212E-2</v>
      </c>
      <c r="E48" s="229">
        <v>5.4501127088073031E-2</v>
      </c>
      <c r="F48" s="229">
        <v>6.5337437703009413E-2</v>
      </c>
      <c r="G48" s="229">
        <v>4.409867400330774E-2</v>
      </c>
      <c r="H48" s="229">
        <v>4.451358770698776E-2</v>
      </c>
      <c r="I48" s="229">
        <v>5.7741192437635688E-2</v>
      </c>
      <c r="J48" s="229">
        <v>6.4858041195846275E-2</v>
      </c>
      <c r="K48" s="229">
        <v>5.6652384546286613E-2</v>
      </c>
      <c r="L48" s="229">
        <v>0.1208582814286939</v>
      </c>
      <c r="M48" s="229">
        <v>7.2902924213024134E-2</v>
      </c>
      <c r="N48" s="229">
        <v>7.4347978529704081E-2</v>
      </c>
      <c r="O48" s="229">
        <v>2.271289979513343E-2</v>
      </c>
      <c r="P48" s="229">
        <v>3.020711845081624E-2</v>
      </c>
      <c r="Q48" s="229">
        <v>3.4161327181718229E-3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1.9180316110156071E-2</v>
      </c>
      <c r="H49" s="229">
        <v>2.6870421880841319E-2</v>
      </c>
      <c r="I49" s="229">
        <v>2.3298325715045191E-2</v>
      </c>
      <c r="J49" s="229">
        <v>2.3508701623395481E-2</v>
      </c>
      <c r="K49" s="229">
        <v>9.2117031408819553E-3</v>
      </c>
      <c r="L49" s="229">
        <v>9.4453535237877997E-3</v>
      </c>
      <c r="M49" s="229">
        <v>9.1781809993982891E-3</v>
      </c>
      <c r="N49" s="229">
        <v>8.5891611496915123E-3</v>
      </c>
      <c r="O49" s="229">
        <v>4.8457556841342824E-3</v>
      </c>
      <c r="P49" s="229">
        <v>4.8724599117356314E-3</v>
      </c>
      <c r="Q49" s="229">
        <v>5.8496938971510466E-3</v>
      </c>
      <c r="R49" s="229">
        <v>5.502339265445827E-3</v>
      </c>
      <c r="S49" s="229">
        <v>6.1265981003896033E-3</v>
      </c>
      <c r="T49" s="229">
        <v>5.6603168681459166E-3</v>
      </c>
      <c r="U49" s="229">
        <v>5.2871881981543306E-3</v>
      </c>
      <c r="V49" s="229">
        <v>4.0947237540145112E-3</v>
      </c>
      <c r="W49" s="229">
        <v>4.6446610995990031E-3</v>
      </c>
      <c r="X49" s="229">
        <v>5.2285534773410126E-3</v>
      </c>
      <c r="Y49" s="229">
        <v>5.9066370978488707E-3</v>
      </c>
      <c r="DA49" s="73" t="s">
        <v>1301</v>
      </c>
    </row>
    <row r="50" spans="1:105" ht="12" customHeight="1" x14ac:dyDescent="0.25">
      <c r="A50" s="64" t="s">
        <v>159</v>
      </c>
      <c r="B50" s="229">
        <v>6.5869737611369591E-2</v>
      </c>
      <c r="C50" s="229">
        <v>0.1541898905431339</v>
      </c>
      <c r="D50" s="229">
        <v>8.9549668719812361E-2</v>
      </c>
      <c r="E50" s="229">
        <v>6.1740266953896547E-2</v>
      </c>
      <c r="F50" s="229">
        <v>4.2302260644178441E-2</v>
      </c>
      <c r="G50" s="229">
        <v>3.8639491519487243E-2</v>
      </c>
      <c r="H50" s="229">
        <v>2.9887135232074851E-2</v>
      </c>
      <c r="I50" s="229">
        <v>3.0779321336669861E-2</v>
      </c>
      <c r="J50" s="229">
        <v>3.8184627971842522E-2</v>
      </c>
      <c r="K50" s="229">
        <v>3.2708680410351729E-2</v>
      </c>
      <c r="L50" s="229">
        <v>3.2842416580169703E-2</v>
      </c>
      <c r="M50" s="229">
        <v>3.0021111336939021E-2</v>
      </c>
      <c r="N50" s="229">
        <v>6.6340622231152918E-2</v>
      </c>
      <c r="O50" s="229">
        <v>1.1475895999593691E-2</v>
      </c>
      <c r="P50" s="229">
        <v>1.0746606205488139E-2</v>
      </c>
      <c r="Q50" s="229">
        <v>1.228028644727943E-2</v>
      </c>
      <c r="R50" s="229">
        <v>1.20406199602156E-2</v>
      </c>
      <c r="S50" s="229">
        <v>1.1970794324146539E-2</v>
      </c>
      <c r="T50" s="229">
        <v>8.5708000193295025E-2</v>
      </c>
      <c r="U50" s="229">
        <v>0.15809828142366739</v>
      </c>
      <c r="V50" s="229">
        <v>0.15403990076883919</v>
      </c>
      <c r="W50" s="229">
        <v>5.9605234597235053E-2</v>
      </c>
      <c r="X50" s="229">
        <v>0.19007335359702859</v>
      </c>
      <c r="Y50" s="229">
        <v>0.1868146112152424</v>
      </c>
      <c r="DA50" s="73" t="s">
        <v>1302</v>
      </c>
    </row>
    <row r="51" spans="1:105" ht="12" customHeight="1" x14ac:dyDescent="0.25">
      <c r="A51" s="64" t="s">
        <v>32</v>
      </c>
      <c r="B51" s="229">
        <v>0.25734057123977311</v>
      </c>
      <c r="C51" s="229">
        <v>0.23574747659439371</v>
      </c>
      <c r="D51" s="229">
        <v>0.21406070061515781</v>
      </c>
      <c r="E51" s="229">
        <v>0.2415856859079637</v>
      </c>
      <c r="F51" s="229">
        <v>0.33696154810067691</v>
      </c>
      <c r="G51" s="229">
        <v>0.30949840881018309</v>
      </c>
      <c r="H51" s="229">
        <v>0.2609563929221948</v>
      </c>
      <c r="I51" s="229">
        <v>0.32857764857114408</v>
      </c>
      <c r="J51" s="229">
        <v>0.37509557235166963</v>
      </c>
      <c r="K51" s="229">
        <v>0.60153829003359238</v>
      </c>
      <c r="L51" s="229">
        <v>0.80827386128746626</v>
      </c>
      <c r="M51" s="229">
        <v>0.71740873651327208</v>
      </c>
      <c r="N51" s="229">
        <v>0.37676072409906181</v>
      </c>
      <c r="O51" s="229">
        <v>0.53961877992713614</v>
      </c>
      <c r="P51" s="229">
        <v>0.33326189990073668</v>
      </c>
      <c r="Q51" s="229">
        <v>0.42192469135307109</v>
      </c>
      <c r="R51" s="229">
        <v>0.50160848003812353</v>
      </c>
      <c r="S51" s="229">
        <v>0.45844274913166649</v>
      </c>
      <c r="T51" s="229">
        <v>0.2171976250001319</v>
      </c>
      <c r="U51" s="229">
        <v>0.14736347766761179</v>
      </c>
      <c r="V51" s="229">
        <v>0.29618012754823853</v>
      </c>
      <c r="W51" s="229">
        <v>0.21065486515073831</v>
      </c>
      <c r="X51" s="229">
        <v>0.16496919497837059</v>
      </c>
      <c r="Y51" s="229">
        <v>6.4994971606499294E-2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0.15461515925139521</v>
      </c>
      <c r="H52" s="229">
        <v>0.2206176816492342</v>
      </c>
      <c r="I52" s="229">
        <v>0.20966862563288971</v>
      </c>
      <c r="J52" s="229">
        <v>0.39769073318049142</v>
      </c>
      <c r="K52" s="229">
        <v>0.33704848932275228</v>
      </c>
      <c r="L52" s="229">
        <v>0.55172467123705449</v>
      </c>
      <c r="M52" s="229">
        <v>0.53939550836541916</v>
      </c>
      <c r="N52" s="229">
        <v>0.50202500687167595</v>
      </c>
      <c r="O52" s="229">
        <v>0.23848609094309819</v>
      </c>
      <c r="P52" s="229">
        <v>0.1554011956117857</v>
      </c>
      <c r="Q52" s="229">
        <v>0.14478113928716721</v>
      </c>
      <c r="R52" s="229">
        <v>0.17657173803287041</v>
      </c>
      <c r="S52" s="229">
        <v>0.15110982335877909</v>
      </c>
      <c r="T52" s="229">
        <v>0.10934709001991461</v>
      </c>
      <c r="U52" s="229">
        <v>0.1416274640306589</v>
      </c>
      <c r="V52" s="229">
        <v>0.1023531478837741</v>
      </c>
      <c r="W52" s="229">
        <v>0.103122889490136</v>
      </c>
      <c r="X52" s="229">
        <v>0.1211539156086664</v>
      </c>
      <c r="Y52" s="229">
        <v>8.6710418659342245E-2</v>
      </c>
      <c r="DA52" s="73" t="s">
        <v>1304</v>
      </c>
    </row>
    <row r="53" spans="1:105" ht="12" customHeight="1" x14ac:dyDescent="0.25">
      <c r="A53" s="64" t="s">
        <v>35</v>
      </c>
      <c r="B53" s="229">
        <v>5.2906316655880694</v>
      </c>
      <c r="C53" s="229">
        <v>5.1177838119402743</v>
      </c>
      <c r="D53" s="229">
        <v>5.0917466795758832</v>
      </c>
      <c r="E53" s="229">
        <v>4.701476004111047</v>
      </c>
      <c r="F53" s="229">
        <v>4.5199000466579093</v>
      </c>
      <c r="G53" s="229">
        <v>6.1285583041768543</v>
      </c>
      <c r="H53" s="229">
        <v>5.5720624544815314</v>
      </c>
      <c r="I53" s="229">
        <v>5.8015650180641858</v>
      </c>
      <c r="J53" s="229">
        <v>6.8145212689480763</v>
      </c>
      <c r="K53" s="229">
        <v>6.1231976130896699</v>
      </c>
      <c r="L53" s="229">
        <v>7.162675824069491</v>
      </c>
      <c r="M53" s="229">
        <v>7.3217692896268209</v>
      </c>
      <c r="N53" s="229">
        <v>6.4101936446838277</v>
      </c>
      <c r="O53" s="229">
        <v>6.9333508038360971</v>
      </c>
      <c r="P53" s="229">
        <v>7.0996285297881681</v>
      </c>
      <c r="Q53" s="229">
        <v>8.0486757523070924</v>
      </c>
      <c r="R53" s="229">
        <v>10.049704415958329</v>
      </c>
      <c r="S53" s="229">
        <v>9.9811309184499049</v>
      </c>
      <c r="T53" s="229">
        <v>9.19418910587944</v>
      </c>
      <c r="U53" s="229">
        <v>9.9025733571725745</v>
      </c>
      <c r="V53" s="229">
        <v>9.2834043332099458</v>
      </c>
      <c r="W53" s="229">
        <v>10.79629996605791</v>
      </c>
      <c r="X53" s="229">
        <v>8.7495883816439832</v>
      </c>
      <c r="Y53" s="229">
        <v>6.4668310771888891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3.045155730914813</v>
      </c>
      <c r="C55" s="229">
        <v>4.0166380499669643</v>
      </c>
      <c r="D55" s="229">
        <v>6.2378992053437674</v>
      </c>
      <c r="E55" s="229">
        <v>9.5548863221549283</v>
      </c>
      <c r="F55" s="229">
        <v>11.91074198144597</v>
      </c>
      <c r="G55" s="229">
        <v>6.1041967008545646</v>
      </c>
      <c r="H55" s="229">
        <v>5.4534656170646594</v>
      </c>
      <c r="I55" s="229">
        <v>4.617446942661477</v>
      </c>
      <c r="J55" s="229">
        <v>5.3829263882166858</v>
      </c>
      <c r="K55" s="229">
        <v>4.1818924561991082</v>
      </c>
      <c r="L55" s="229">
        <v>7.4926330977846556</v>
      </c>
      <c r="M55" s="229">
        <v>6.872138847104968</v>
      </c>
      <c r="N55" s="229">
        <v>6.460956753126335</v>
      </c>
      <c r="O55" s="229">
        <v>4.8646731930185876</v>
      </c>
      <c r="P55" s="229">
        <v>5.5637969412474879</v>
      </c>
      <c r="Q55" s="229">
        <v>5.8493372895639233</v>
      </c>
      <c r="R55" s="229">
        <v>7.5333474532354208</v>
      </c>
      <c r="S55" s="229">
        <v>6.5646857268913736</v>
      </c>
      <c r="T55" s="229">
        <v>6.6154150870127104</v>
      </c>
      <c r="U55" s="229">
        <v>4.8013671637953301</v>
      </c>
      <c r="V55" s="229">
        <v>6.164306076935187</v>
      </c>
      <c r="W55" s="229">
        <v>6.1956153740441939</v>
      </c>
      <c r="X55" s="229">
        <v>6.6263276721056634</v>
      </c>
      <c r="Y55" s="229">
        <v>4.5871483900263188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668.37867000000006</v>
      </c>
      <c r="C59" s="279">
        <v>623.58162000000004</v>
      </c>
      <c r="D59" s="279">
        <v>635.09853999999996</v>
      </c>
      <c r="E59" s="279">
        <v>672.27774999999997</v>
      </c>
      <c r="F59" s="279">
        <v>668.04417000000001</v>
      </c>
      <c r="G59" s="279">
        <v>645.05691999999999</v>
      </c>
      <c r="H59" s="279">
        <v>670.00743</v>
      </c>
      <c r="I59" s="279">
        <v>602.18368999999996</v>
      </c>
      <c r="J59" s="279">
        <v>649.71573000000001</v>
      </c>
      <c r="K59" s="279">
        <v>585.00382000000002</v>
      </c>
      <c r="L59" s="279">
        <v>669.44644000000005</v>
      </c>
      <c r="M59" s="279">
        <v>687.04290000000003</v>
      </c>
      <c r="N59" s="279">
        <v>656.78336999999999</v>
      </c>
      <c r="O59" s="279">
        <v>594.42151000000001</v>
      </c>
      <c r="P59" s="279">
        <v>711.40827999999999</v>
      </c>
      <c r="Q59" s="279">
        <v>683.05139999999994</v>
      </c>
      <c r="R59" s="279">
        <v>713.02535999999998</v>
      </c>
      <c r="S59" s="279">
        <v>652.98668999999995</v>
      </c>
      <c r="T59" s="279">
        <v>537.72415000000001</v>
      </c>
      <c r="U59" s="279">
        <v>710.73281999999995</v>
      </c>
      <c r="V59" s="279">
        <v>676.90922</v>
      </c>
      <c r="W59" s="279">
        <v>688.97916999999995</v>
      </c>
      <c r="X59" s="279">
        <v>600.79765999999995</v>
      </c>
      <c r="Y59" s="279">
        <v>589.39215999999999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506.11208499160875</v>
      </c>
      <c r="C61" s="223">
        <f t="shared" si="2"/>
        <v>572.17405628625181</v>
      </c>
      <c r="D61" s="223">
        <f t="shared" si="2"/>
        <v>578.66794888598122</v>
      </c>
      <c r="E61" s="223">
        <f t="shared" si="2"/>
        <v>698.95868379354988</v>
      </c>
      <c r="F61" s="223">
        <f t="shared" si="2"/>
        <v>691.40534300619277</v>
      </c>
      <c r="G61" s="223">
        <f t="shared" si="2"/>
        <v>565.23500701252146</v>
      </c>
      <c r="H61" s="223">
        <f t="shared" si="2"/>
        <v>494.14541356905153</v>
      </c>
      <c r="I61" s="223">
        <f t="shared" si="2"/>
        <v>416.9038531984807</v>
      </c>
      <c r="J61" s="223">
        <f t="shared" si="2"/>
        <v>397.86887187294707</v>
      </c>
      <c r="K61" s="223">
        <f t="shared" si="2"/>
        <v>520.84503771779816</v>
      </c>
      <c r="L61" s="223">
        <f t="shared" si="2"/>
        <v>411.4822167115679</v>
      </c>
      <c r="M61" s="223">
        <f t="shared" si="2"/>
        <v>391.29912770138367</v>
      </c>
      <c r="N61" s="223">
        <f t="shared" si="2"/>
        <v>519.73930316461053</v>
      </c>
      <c r="O61" s="223">
        <f t="shared" si="2"/>
        <v>396.20676458937942</v>
      </c>
      <c r="P61" s="223">
        <f t="shared" si="2"/>
        <v>428.57009342140236</v>
      </c>
      <c r="Q61" s="223">
        <f t="shared" si="2"/>
        <v>329.87180704802887</v>
      </c>
      <c r="R61" s="223">
        <f t="shared" si="2"/>
        <v>222.07022161960302</v>
      </c>
      <c r="S61" s="223">
        <f t="shared" si="2"/>
        <v>246.50651936420709</v>
      </c>
      <c r="T61" s="223">
        <f t="shared" si="2"/>
        <v>294.52335077884857</v>
      </c>
      <c r="U61" s="223">
        <f t="shared" si="2"/>
        <v>277.51492569772824</v>
      </c>
      <c r="V61" s="223">
        <f t="shared" si="2"/>
        <v>292.66756610657023</v>
      </c>
      <c r="W61" s="223">
        <f t="shared" si="2"/>
        <v>283.76391769591288</v>
      </c>
      <c r="X61" s="223">
        <f t="shared" si="2"/>
        <v>226.88129053029232</v>
      </c>
      <c r="Y61" s="223">
        <f t="shared" si="2"/>
        <v>365.69170739648968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15.32265525830447</v>
      </c>
      <c r="C66" s="260">
        <v>14.869831502041521</v>
      </c>
      <c r="D66" s="260">
        <v>13.627962004809319</v>
      </c>
      <c r="E66" s="260">
        <v>15.38517138000625</v>
      </c>
      <c r="F66" s="260">
        <v>13.04550130976536</v>
      </c>
      <c r="G66" s="260">
        <v>14.616172944826021</v>
      </c>
      <c r="H66" s="260">
        <v>12.27929890964457</v>
      </c>
      <c r="I66" s="260">
        <v>10.59558762970793</v>
      </c>
      <c r="J66" s="260">
        <v>10.419223476757249</v>
      </c>
      <c r="K66" s="260">
        <v>14.417332668446591</v>
      </c>
      <c r="L66" s="260">
        <v>10.50006331135855</v>
      </c>
      <c r="M66" s="260">
        <v>10.150958951541121</v>
      </c>
      <c r="N66" s="260">
        <v>13.496529408414</v>
      </c>
      <c r="O66" s="260">
        <v>10.85056468421091</v>
      </c>
      <c r="P66" s="260">
        <v>10.851066108032571</v>
      </c>
      <c r="Q66" s="260">
        <v>8.2077839825513816</v>
      </c>
      <c r="R66" s="260">
        <v>5.9201542722543241</v>
      </c>
      <c r="S66" s="260">
        <v>6.8592519801230152</v>
      </c>
      <c r="T66" s="260">
        <v>7.881015035921842</v>
      </c>
      <c r="U66" s="260">
        <v>8.132805745250451</v>
      </c>
      <c r="V66" s="260">
        <v>8.1508451856914057</v>
      </c>
      <c r="W66" s="260">
        <v>7.8468969048642352</v>
      </c>
      <c r="X66" s="260">
        <v>5.8509314857765746</v>
      </c>
      <c r="Y66" s="260">
        <v>10.02339446902711</v>
      </c>
      <c r="DA66" s="68" t="s">
        <v>1316</v>
      </c>
    </row>
    <row r="67" spans="1:105" ht="12" customHeight="1" x14ac:dyDescent="0.25">
      <c r="A67" s="37" t="s">
        <v>159</v>
      </c>
      <c r="B67" s="226">
        <v>0.18842509418015521</v>
      </c>
      <c r="C67" s="226">
        <v>0.43489930357858092</v>
      </c>
      <c r="D67" s="226">
        <v>0.23553554956536871</v>
      </c>
      <c r="E67" s="226">
        <v>0.19942083963377599</v>
      </c>
      <c r="F67" s="226">
        <v>0.12096223697848479</v>
      </c>
      <c r="G67" s="226">
        <v>9.1575057142333174E-2</v>
      </c>
      <c r="H67" s="226">
        <v>6.5511668962800987E-2</v>
      </c>
      <c r="I67" s="226">
        <v>5.5916622446734107E-2</v>
      </c>
      <c r="J67" s="226">
        <v>5.8057966911185581E-2</v>
      </c>
      <c r="K67" s="226">
        <v>7.6604792883197756E-2</v>
      </c>
      <c r="L67" s="226">
        <v>4.7925311542071559E-2</v>
      </c>
      <c r="M67" s="226">
        <v>4.1451544758534561E-2</v>
      </c>
      <c r="N67" s="226">
        <v>0.1382480385364713</v>
      </c>
      <c r="O67" s="226">
        <v>1.7929886120241781E-2</v>
      </c>
      <c r="P67" s="226">
        <v>1.640027876763334E-2</v>
      </c>
      <c r="Q67" s="226">
        <v>1.25039682537083E-2</v>
      </c>
      <c r="R67" s="226">
        <v>7.0844895635495163E-3</v>
      </c>
      <c r="S67" s="226">
        <v>8.2167376087632985E-3</v>
      </c>
      <c r="T67" s="226">
        <v>7.2788095654651969E-2</v>
      </c>
      <c r="U67" s="226">
        <v>0.12780286025278029</v>
      </c>
      <c r="V67" s="226">
        <v>0.13303976717187321</v>
      </c>
      <c r="W67" s="226">
        <v>4.3084028667321438E-2</v>
      </c>
      <c r="X67" s="226">
        <v>0.1244013702200799</v>
      </c>
      <c r="Y67" s="226">
        <v>0.28142714963793503</v>
      </c>
      <c r="DA67" s="69" t="s">
        <v>1317</v>
      </c>
    </row>
    <row r="68" spans="1:105" ht="12" customHeight="1" x14ac:dyDescent="0.25">
      <c r="A68" s="37" t="s">
        <v>35</v>
      </c>
      <c r="B68" s="226">
        <v>15.134230164124309</v>
      </c>
      <c r="C68" s="226">
        <v>14.43493219846293</v>
      </c>
      <c r="D68" s="226">
        <v>13.39242645524396</v>
      </c>
      <c r="E68" s="226">
        <v>15.18575054037248</v>
      </c>
      <c r="F68" s="226">
        <v>12.924539072786869</v>
      </c>
      <c r="G68" s="226">
        <v>14.52459788768369</v>
      </c>
      <c r="H68" s="226">
        <v>12.21378724068177</v>
      </c>
      <c r="I68" s="226">
        <v>10.5396710072612</v>
      </c>
      <c r="J68" s="226">
        <v>10.36116550984606</v>
      </c>
      <c r="K68" s="226">
        <v>14.34072787556339</v>
      </c>
      <c r="L68" s="226">
        <v>10.452137999816481</v>
      </c>
      <c r="M68" s="226">
        <v>10.109507406782591</v>
      </c>
      <c r="N68" s="226">
        <v>13.358281369877529</v>
      </c>
      <c r="O68" s="226">
        <v>10.832634798090661</v>
      </c>
      <c r="P68" s="226">
        <v>10.83466582926493</v>
      </c>
      <c r="Q68" s="226">
        <v>8.1952800142976727</v>
      </c>
      <c r="R68" s="226">
        <v>5.9130697826907754</v>
      </c>
      <c r="S68" s="226">
        <v>6.8510352425142518</v>
      </c>
      <c r="T68" s="226">
        <v>7.8082269402671898</v>
      </c>
      <c r="U68" s="226">
        <v>8.0050028849976709</v>
      </c>
      <c r="V68" s="226">
        <v>8.0178054185195329</v>
      </c>
      <c r="W68" s="226">
        <v>7.8038128761969139</v>
      </c>
      <c r="X68" s="226">
        <v>5.7265301155564936</v>
      </c>
      <c r="Y68" s="226">
        <v>9.7419673193891789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306.46295329244339</v>
      </c>
      <c r="C72" s="261">
        <f t="shared" si="3"/>
        <v>367.05902067994862</v>
      </c>
      <c r="D72" s="261">
        <f t="shared" si="3"/>
        <v>385.71393347210397</v>
      </c>
      <c r="E72" s="261">
        <f t="shared" si="3"/>
        <v>482.70359335693257</v>
      </c>
      <c r="F72" s="261">
        <f t="shared" si="3"/>
        <v>495.71783678879331</v>
      </c>
      <c r="G72" s="261">
        <f t="shared" si="3"/>
        <v>371.88818925895282</v>
      </c>
      <c r="H72" s="261">
        <f t="shared" si="3"/>
        <v>324.2701305868099</v>
      </c>
      <c r="I72" s="261">
        <f t="shared" si="3"/>
        <v>267.72784727003773</v>
      </c>
      <c r="J72" s="261">
        <f t="shared" si="3"/>
        <v>256.84432975756789</v>
      </c>
      <c r="K72" s="261">
        <f t="shared" si="3"/>
        <v>329.39074103161829</v>
      </c>
      <c r="L72" s="261">
        <f t="shared" si="3"/>
        <v>267.87919567698628</v>
      </c>
      <c r="M72" s="261">
        <f t="shared" si="3"/>
        <v>252.63716724367899</v>
      </c>
      <c r="N72" s="261">
        <f t="shared" si="3"/>
        <v>336.72954294398619</v>
      </c>
      <c r="O72" s="261">
        <f t="shared" si="3"/>
        <v>245.95538280283731</v>
      </c>
      <c r="P72" s="261">
        <f t="shared" si="3"/>
        <v>274.19899607532892</v>
      </c>
      <c r="Q72" s="261">
        <f t="shared" si="3"/>
        <v>211.6564725843464</v>
      </c>
      <c r="R72" s="261">
        <f t="shared" si="3"/>
        <v>142.4634412347321</v>
      </c>
      <c r="S72" s="261">
        <f t="shared" si="3"/>
        <v>155.39888737787959</v>
      </c>
      <c r="T72" s="261">
        <f t="shared" si="3"/>
        <v>187.30821330280321</v>
      </c>
      <c r="U72" s="261">
        <f t="shared" si="3"/>
        <v>170.50459320906279</v>
      </c>
      <c r="V72" s="261">
        <f t="shared" si="3"/>
        <v>185.87863980152011</v>
      </c>
      <c r="W72" s="261">
        <f t="shared" si="3"/>
        <v>179.48393722921921</v>
      </c>
      <c r="X72" s="261">
        <f t="shared" si="3"/>
        <v>144.06622553019929</v>
      </c>
      <c r="Y72" s="261">
        <f t="shared" si="3"/>
        <v>228.17694022132719</v>
      </c>
      <c r="DA72" s="70"/>
    </row>
    <row r="73" spans="1:105" ht="12" customHeight="1" x14ac:dyDescent="0.25">
      <c r="A73" s="60" t="s">
        <v>1052</v>
      </c>
      <c r="B73" s="262">
        <v>306.46295329244339</v>
      </c>
      <c r="C73" s="262">
        <v>367.05902067994862</v>
      </c>
      <c r="D73" s="262">
        <v>385.71393347210397</v>
      </c>
      <c r="E73" s="262">
        <v>482.70359335693257</v>
      </c>
      <c r="F73" s="262">
        <v>495.71783678879331</v>
      </c>
      <c r="G73" s="262">
        <v>371.88818925895282</v>
      </c>
      <c r="H73" s="262">
        <v>324.2701305868099</v>
      </c>
      <c r="I73" s="262">
        <v>267.72784727003773</v>
      </c>
      <c r="J73" s="262">
        <v>256.84432975756789</v>
      </c>
      <c r="K73" s="262">
        <v>329.39074103161829</v>
      </c>
      <c r="L73" s="262">
        <v>267.87919567698628</v>
      </c>
      <c r="M73" s="262">
        <v>252.63716724367899</v>
      </c>
      <c r="N73" s="262">
        <v>336.72954294398619</v>
      </c>
      <c r="O73" s="262">
        <v>245.95538280283731</v>
      </c>
      <c r="P73" s="262">
        <v>274.19899607532892</v>
      </c>
      <c r="Q73" s="262">
        <v>211.6564725843464</v>
      </c>
      <c r="R73" s="262">
        <v>142.4634412347321</v>
      </c>
      <c r="S73" s="262">
        <v>155.39888737787959</v>
      </c>
      <c r="T73" s="262">
        <v>187.30821330280321</v>
      </c>
      <c r="U73" s="262">
        <v>170.50459320906279</v>
      </c>
      <c r="V73" s="262">
        <v>185.87863980152011</v>
      </c>
      <c r="W73" s="262">
        <v>179.48393722921921</v>
      </c>
      <c r="X73" s="262">
        <v>144.06622553019929</v>
      </c>
      <c r="Y73" s="262">
        <v>228.17694022132719</v>
      </c>
      <c r="DA73" s="72" t="s">
        <v>1322</v>
      </c>
    </row>
    <row r="74" spans="1:105" ht="12" customHeight="1" x14ac:dyDescent="0.25">
      <c r="A74" s="64" t="s">
        <v>28</v>
      </c>
      <c r="B74" s="229">
        <v>42.279532422441449</v>
      </c>
      <c r="C74" s="229">
        <v>53.342341875431742</v>
      </c>
      <c r="D74" s="229">
        <v>46.129323056926843</v>
      </c>
      <c r="E74" s="229">
        <v>45.710667737420671</v>
      </c>
      <c r="F74" s="229">
        <v>37.001618099311081</v>
      </c>
      <c r="G74" s="229">
        <v>25.11313999138326</v>
      </c>
      <c r="H74" s="229">
        <v>15.64558788202585</v>
      </c>
      <c r="I74" s="229">
        <v>10.437574898474431</v>
      </c>
      <c r="J74" s="229">
        <v>7.9334577279725007</v>
      </c>
      <c r="K74" s="229">
        <v>9.9598125691864059</v>
      </c>
      <c r="L74" s="229">
        <v>6.9309313593640276</v>
      </c>
      <c r="M74" s="229">
        <v>6.5493675607222412</v>
      </c>
      <c r="N74" s="229">
        <v>8.3661384877498932</v>
      </c>
      <c r="O74" s="229">
        <v>9.3457167977481106</v>
      </c>
      <c r="P74" s="229">
        <v>12.686636262879389</v>
      </c>
      <c r="Q74" s="229">
        <v>10.180122688523911</v>
      </c>
      <c r="R74" s="229">
        <v>5.5213541690869787</v>
      </c>
      <c r="S74" s="229">
        <v>8.8400155771748778</v>
      </c>
      <c r="T74" s="229">
        <v>9.3522534559129635</v>
      </c>
      <c r="U74" s="229">
        <v>1.3667898697949279</v>
      </c>
      <c r="V74" s="229">
        <v>3.4174551909166362</v>
      </c>
      <c r="W74" s="229">
        <v>3.2963367781263702</v>
      </c>
      <c r="X74" s="229">
        <v>3.360094213309734</v>
      </c>
      <c r="Y74" s="229">
        <v>1.9295751846457589</v>
      </c>
      <c r="DA74" s="73" t="s">
        <v>1323</v>
      </c>
    </row>
    <row r="75" spans="1:105" ht="12" customHeight="1" x14ac:dyDescent="0.25">
      <c r="A75" s="64" t="s">
        <v>30</v>
      </c>
      <c r="B75" s="229">
        <v>1.685064018131837</v>
      </c>
      <c r="C75" s="229">
        <v>0.6120401960445413</v>
      </c>
      <c r="D75" s="229">
        <v>1.563507191983452</v>
      </c>
      <c r="E75" s="229">
        <v>1.629690591367857</v>
      </c>
      <c r="F75" s="229">
        <v>1.7760539433041269</v>
      </c>
      <c r="G75" s="229">
        <v>1.1948257115884151</v>
      </c>
      <c r="H75" s="229">
        <v>1.183454848143402</v>
      </c>
      <c r="I75" s="229">
        <v>1.3421396408623221</v>
      </c>
      <c r="J75" s="229">
        <v>1.2326590977184471</v>
      </c>
      <c r="K75" s="229">
        <v>1.5954968729059029</v>
      </c>
      <c r="L75" s="229">
        <v>1.94936795137465</v>
      </c>
      <c r="M75" s="229">
        <v>1.152781207851552</v>
      </c>
      <c r="N75" s="229">
        <v>1.7564414460016851</v>
      </c>
      <c r="O75" s="229">
        <v>0.42600253805295307</v>
      </c>
      <c r="P75" s="229">
        <v>0.59854416232981256</v>
      </c>
      <c r="Q75" s="229">
        <v>4.751189844327481E-2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0.51967854732069751</v>
      </c>
      <c r="H76" s="229">
        <v>0.71438705987628714</v>
      </c>
      <c r="I76" s="229">
        <v>0.54154764021642576</v>
      </c>
      <c r="J76" s="229">
        <v>0.44679448218492818</v>
      </c>
      <c r="K76" s="229">
        <v>0.25942850725738792</v>
      </c>
      <c r="L76" s="229">
        <v>0.1523476027543787</v>
      </c>
      <c r="M76" s="229">
        <v>0.14513045522632581</v>
      </c>
      <c r="N76" s="229">
        <v>0.20291551872763069</v>
      </c>
      <c r="O76" s="229">
        <v>9.0886863361587827E-2</v>
      </c>
      <c r="P76" s="229">
        <v>9.654619791371033E-2</v>
      </c>
      <c r="Q76" s="229">
        <v>8.1358098556083641E-2</v>
      </c>
      <c r="R76" s="229">
        <v>4.1222774547907987E-2</v>
      </c>
      <c r="S76" s="229">
        <v>5.2284569327033653E-2</v>
      </c>
      <c r="T76" s="229">
        <v>6.2072780903185069E-2</v>
      </c>
      <c r="U76" s="229">
        <v>5.9002685261354403E-2</v>
      </c>
      <c r="V76" s="229">
        <v>4.6682734707612437E-2</v>
      </c>
      <c r="W76" s="229">
        <v>4.7111938968209727E-2</v>
      </c>
      <c r="X76" s="229">
        <v>4.6394255434568862E-2</v>
      </c>
      <c r="Y76" s="229">
        <v>0.1172410481968095</v>
      </c>
      <c r="DA76" s="73" t="s">
        <v>1325</v>
      </c>
    </row>
    <row r="77" spans="1:105" ht="12" customHeight="1" x14ac:dyDescent="0.25">
      <c r="A77" s="64" t="s">
        <v>159</v>
      </c>
      <c r="B77" s="229">
        <v>1.996847496397554</v>
      </c>
      <c r="C77" s="229">
        <v>5.0688522760002828</v>
      </c>
      <c r="D77" s="229">
        <v>2.601995275645371</v>
      </c>
      <c r="E77" s="229">
        <v>1.846155071265013</v>
      </c>
      <c r="F77" s="229">
        <v>1.1498935291781669</v>
      </c>
      <c r="G77" s="229">
        <v>1.0469126111756319</v>
      </c>
      <c r="H77" s="229">
        <v>0.79459052638805971</v>
      </c>
      <c r="I77" s="229">
        <v>0.71543633826755071</v>
      </c>
      <c r="J77" s="229">
        <v>0.72571770893229537</v>
      </c>
      <c r="K77" s="229">
        <v>0.92117212240125257</v>
      </c>
      <c r="L77" s="229">
        <v>0.52972749215246018</v>
      </c>
      <c r="M77" s="229">
        <v>0.47471035437368347</v>
      </c>
      <c r="N77" s="229">
        <v>1.5672708356661429</v>
      </c>
      <c r="O77" s="229">
        <v>0.21524159690547881</v>
      </c>
      <c r="P77" s="229">
        <v>0.2129404835362062</v>
      </c>
      <c r="Q77" s="229">
        <v>0.17079539077442771</v>
      </c>
      <c r="R77" s="229">
        <v>9.0206680848275905E-2</v>
      </c>
      <c r="S77" s="229">
        <v>0.1021591126894221</v>
      </c>
      <c r="T77" s="229">
        <v>0.93990036981643377</v>
      </c>
      <c r="U77" s="229">
        <v>1.7643069982751911</v>
      </c>
      <c r="V77" s="229">
        <v>1.756163358988144</v>
      </c>
      <c r="W77" s="229">
        <v>0.60459054262822309</v>
      </c>
      <c r="X77" s="229">
        <v>1.686568140940242</v>
      </c>
      <c r="Y77" s="229">
        <v>3.7080898105846098</v>
      </c>
      <c r="DA77" s="73" t="s">
        <v>1326</v>
      </c>
    </row>
    <row r="78" spans="1:105" ht="12" customHeight="1" x14ac:dyDescent="0.25">
      <c r="A78" s="64" t="s">
        <v>32</v>
      </c>
      <c r="B78" s="229">
        <v>7.8013044234892996</v>
      </c>
      <c r="C78" s="229">
        <v>7.7499836668119846</v>
      </c>
      <c r="D78" s="229">
        <v>6.2198435758004003</v>
      </c>
      <c r="E78" s="229">
        <v>7.2238858234459808</v>
      </c>
      <c r="F78" s="229">
        <v>9.1595554904735064</v>
      </c>
      <c r="G78" s="229">
        <v>8.3856638527129341</v>
      </c>
      <c r="H78" s="229">
        <v>6.9378840094999976</v>
      </c>
      <c r="I78" s="229">
        <v>7.6374780054112561</v>
      </c>
      <c r="J78" s="229">
        <v>7.1288765625380162</v>
      </c>
      <c r="K78" s="229">
        <v>16.94107791522201</v>
      </c>
      <c r="L78" s="229">
        <v>13.036948254615391</v>
      </c>
      <c r="M78" s="229">
        <v>11.344062240692381</v>
      </c>
      <c r="N78" s="229">
        <v>8.9008223776898951</v>
      </c>
      <c r="O78" s="229">
        <v>10.12107533179241</v>
      </c>
      <c r="P78" s="229">
        <v>6.6034754370004576</v>
      </c>
      <c r="Q78" s="229">
        <v>5.8681686983769286</v>
      </c>
      <c r="R78" s="229">
        <v>3.7579822483474148</v>
      </c>
      <c r="S78" s="229">
        <v>3.9123639753562811</v>
      </c>
      <c r="T78" s="229">
        <v>2.3818561581237931</v>
      </c>
      <c r="U78" s="229">
        <v>1.644511329268731</v>
      </c>
      <c r="V78" s="229">
        <v>3.3766620535623648</v>
      </c>
      <c r="W78" s="229">
        <v>2.1367240660884499</v>
      </c>
      <c r="X78" s="229">
        <v>1.4638126976859349</v>
      </c>
      <c r="Y78" s="229">
        <v>1.290087485050164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4.1892000576037178</v>
      </c>
      <c r="H79" s="229">
        <v>5.8654239836291113</v>
      </c>
      <c r="I79" s="229">
        <v>4.8735497489241952</v>
      </c>
      <c r="J79" s="229">
        <v>7.5583087508453382</v>
      </c>
      <c r="K79" s="229">
        <v>9.4922714205038421</v>
      </c>
      <c r="L79" s="229">
        <v>8.8989714182455959</v>
      </c>
      <c r="M79" s="229">
        <v>8.5292189902597073</v>
      </c>
      <c r="N79" s="229">
        <v>11.86014127669117</v>
      </c>
      <c r="O79" s="229">
        <v>4.4730387114134844</v>
      </c>
      <c r="P79" s="229">
        <v>3.0792238128888538</v>
      </c>
      <c r="Q79" s="229">
        <v>2.0136298422254471</v>
      </c>
      <c r="R79" s="229">
        <v>1.322851354181543</v>
      </c>
      <c r="S79" s="229">
        <v>1.2895757002398229</v>
      </c>
      <c r="T79" s="229">
        <v>1.1991339211775089</v>
      </c>
      <c r="U79" s="229">
        <v>1.5804999503293331</v>
      </c>
      <c r="V79" s="229">
        <v>1.1668979731447631</v>
      </c>
      <c r="W79" s="229">
        <v>1.046000810759727</v>
      </c>
      <c r="X79" s="229">
        <v>1.0750288262338199</v>
      </c>
      <c r="Y79" s="229">
        <v>1.7211181599268759</v>
      </c>
      <c r="DA79" s="73" t="s">
        <v>1328</v>
      </c>
    </row>
    <row r="80" spans="1:105" ht="12" customHeight="1" x14ac:dyDescent="0.25">
      <c r="A80" s="64" t="s">
        <v>35</v>
      </c>
      <c r="B80" s="229">
        <v>160.38601304474651</v>
      </c>
      <c r="C80" s="229">
        <v>168.24248354968449</v>
      </c>
      <c r="D80" s="229">
        <v>147.9480716616907</v>
      </c>
      <c r="E80" s="229">
        <v>140.5833533875348</v>
      </c>
      <c r="F80" s="229">
        <v>122.8635003670728</v>
      </c>
      <c r="G80" s="229">
        <v>166.04941536904161</v>
      </c>
      <c r="H80" s="229">
        <v>148.14093101911041</v>
      </c>
      <c r="I80" s="229">
        <v>134.85191526299039</v>
      </c>
      <c r="J80" s="229">
        <v>129.51334150533469</v>
      </c>
      <c r="K80" s="229">
        <v>172.447156851579</v>
      </c>
      <c r="L80" s="229">
        <v>115.5294493060042</v>
      </c>
      <c r="M80" s="229">
        <v>115.7758503711504</v>
      </c>
      <c r="N80" s="229">
        <v>151.43827736918141</v>
      </c>
      <c r="O80" s="229">
        <v>130.04174131382891</v>
      </c>
      <c r="P80" s="229">
        <v>140.6768149081785</v>
      </c>
      <c r="Q80" s="229">
        <v>111.941747143569</v>
      </c>
      <c r="R80" s="229">
        <v>75.291013408385098</v>
      </c>
      <c r="S80" s="229">
        <v>85.179266359043012</v>
      </c>
      <c r="T80" s="229">
        <v>100.8263140114002</v>
      </c>
      <c r="U80" s="229">
        <v>110.5083453005681</v>
      </c>
      <c r="V80" s="229">
        <v>105.83734769552019</v>
      </c>
      <c r="W80" s="229">
        <v>109.5095237685518</v>
      </c>
      <c r="X80" s="229">
        <v>77.637273881678553</v>
      </c>
      <c r="Y80" s="229">
        <v>128.36035826163209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92.314191887236731</v>
      </c>
      <c r="C82" s="229">
        <v>132.04331911597561</v>
      </c>
      <c r="D82" s="229">
        <v>181.2511927100573</v>
      </c>
      <c r="E82" s="229">
        <v>285.70984074589819</v>
      </c>
      <c r="F82" s="229">
        <v>323.76721535945359</v>
      </c>
      <c r="G82" s="229">
        <v>165.38935311812651</v>
      </c>
      <c r="H82" s="229">
        <v>144.98787125813681</v>
      </c>
      <c r="I82" s="229">
        <v>107.3282057348911</v>
      </c>
      <c r="J82" s="229">
        <v>102.3051739220417</v>
      </c>
      <c r="K82" s="229">
        <v>117.77432477256259</v>
      </c>
      <c r="L82" s="229">
        <v>120.8514522924755</v>
      </c>
      <c r="M82" s="229">
        <v>108.6660460634027</v>
      </c>
      <c r="N82" s="229">
        <v>152.63753563227829</v>
      </c>
      <c r="O82" s="229">
        <v>91.241679649734337</v>
      </c>
      <c r="P82" s="229">
        <v>110.24481481060189</v>
      </c>
      <c r="Q82" s="229">
        <v>81.353138823877302</v>
      </c>
      <c r="R82" s="229">
        <v>56.438810599334907</v>
      </c>
      <c r="S82" s="229">
        <v>56.023222084049138</v>
      </c>
      <c r="T82" s="229">
        <v>72.54668260546913</v>
      </c>
      <c r="U82" s="229">
        <v>53.581137075565188</v>
      </c>
      <c r="V82" s="229">
        <v>70.277430794680342</v>
      </c>
      <c r="W82" s="229">
        <v>62.843649324096461</v>
      </c>
      <c r="X82" s="229">
        <v>58.797053514916499</v>
      </c>
      <c r="Y82" s="229">
        <v>91.050470271290919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161.2770631631553</v>
      </c>
      <c r="C85" s="261">
        <v>166.50717700873719</v>
      </c>
      <c r="D85" s="261">
        <v>156.392284142221</v>
      </c>
      <c r="E85" s="261">
        <v>173.89916305002299</v>
      </c>
      <c r="F85" s="261">
        <v>157.85272158271019</v>
      </c>
      <c r="G85" s="261">
        <v>154.8436490510025</v>
      </c>
      <c r="H85" s="261">
        <v>137.26559869425341</v>
      </c>
      <c r="I85" s="261">
        <v>121.2976148275291</v>
      </c>
      <c r="J85" s="261">
        <v>113.7941378043538</v>
      </c>
      <c r="K85" s="261">
        <v>154.3100113382948</v>
      </c>
      <c r="L85" s="261">
        <v>115.934719828664</v>
      </c>
      <c r="M85" s="261">
        <v>112.02283198496291</v>
      </c>
      <c r="N85" s="261">
        <v>147.61325300097471</v>
      </c>
      <c r="O85" s="261">
        <v>122.2670435762617</v>
      </c>
      <c r="P85" s="261">
        <v>125.71911040349789</v>
      </c>
      <c r="Q85" s="261">
        <v>96.483811700333561</v>
      </c>
      <c r="R85" s="261">
        <v>64.138943184136266</v>
      </c>
      <c r="S85" s="261">
        <v>73.378520529313477</v>
      </c>
      <c r="T85" s="261">
        <v>86.652879370740465</v>
      </c>
      <c r="U85" s="261">
        <v>86.343380067402691</v>
      </c>
      <c r="V85" s="261">
        <v>85.733046351274027</v>
      </c>
      <c r="W85" s="261">
        <v>83.936904025990103</v>
      </c>
      <c r="X85" s="261">
        <v>67.462035456089922</v>
      </c>
      <c r="Y85" s="261">
        <v>111.6157150266866</v>
      </c>
      <c r="DA85" s="70" t="s">
        <v>1334</v>
      </c>
    </row>
    <row r="86" spans="1:105" ht="12" customHeight="1" x14ac:dyDescent="0.25">
      <c r="A86" s="60" t="s">
        <v>1012</v>
      </c>
      <c r="B86" s="262">
        <v>161.2770631631553</v>
      </c>
      <c r="C86" s="262">
        <v>166.50717700873719</v>
      </c>
      <c r="D86" s="262">
        <v>156.392284142221</v>
      </c>
      <c r="E86" s="262">
        <v>173.89916305002299</v>
      </c>
      <c r="F86" s="262">
        <v>157.85272158271019</v>
      </c>
      <c r="G86" s="262">
        <v>154.8436490510025</v>
      </c>
      <c r="H86" s="262">
        <v>137.26559869425341</v>
      </c>
      <c r="I86" s="262">
        <v>121.2976148275291</v>
      </c>
      <c r="J86" s="262">
        <v>113.7941378043538</v>
      </c>
      <c r="K86" s="262">
        <v>154.3100113382948</v>
      </c>
      <c r="L86" s="262">
        <v>115.934719828664</v>
      </c>
      <c r="M86" s="262">
        <v>112.02283198496291</v>
      </c>
      <c r="N86" s="262">
        <v>147.61325300097471</v>
      </c>
      <c r="O86" s="262">
        <v>122.2670435762617</v>
      </c>
      <c r="P86" s="262">
        <v>125.71911040349789</v>
      </c>
      <c r="Q86" s="262">
        <v>96.483811700333561</v>
      </c>
      <c r="R86" s="262">
        <v>64.138943184136266</v>
      </c>
      <c r="S86" s="262">
        <v>73.378520529313477</v>
      </c>
      <c r="T86" s="262">
        <v>86.652879370740465</v>
      </c>
      <c r="U86" s="262">
        <v>86.343380067402691</v>
      </c>
      <c r="V86" s="262">
        <v>85.733046351274027</v>
      </c>
      <c r="W86" s="262">
        <v>83.936904025990103</v>
      </c>
      <c r="X86" s="262">
        <v>67.462035456089922</v>
      </c>
      <c r="Y86" s="262">
        <v>111.6157150266866</v>
      </c>
      <c r="DA86" s="72" t="s">
        <v>1335</v>
      </c>
    </row>
    <row r="87" spans="1:105" ht="12" customHeight="1" x14ac:dyDescent="0.25">
      <c r="A87" s="59" t="s">
        <v>28</v>
      </c>
      <c r="B87" s="230">
        <v>32.093571301172233</v>
      </c>
      <c r="C87" s="230">
        <v>37.891399429856861</v>
      </c>
      <c r="D87" s="230">
        <v>35.555926318056038</v>
      </c>
      <c r="E87" s="230">
        <v>40.688378301608751</v>
      </c>
      <c r="F87" s="230">
        <v>34.322438459669449</v>
      </c>
      <c r="G87" s="230">
        <v>19.33527534948221</v>
      </c>
      <c r="H87" s="230">
        <v>12.469133343106391</v>
      </c>
      <c r="I87" s="230">
        <v>8.2113146157716894</v>
      </c>
      <c r="J87" s="230">
        <v>6.1941146194055952</v>
      </c>
      <c r="K87" s="230">
        <v>7.664235539760595</v>
      </c>
      <c r="L87" s="230">
        <v>5.9005661767451096</v>
      </c>
      <c r="M87" s="230">
        <v>5.463426199356789</v>
      </c>
      <c r="N87" s="230">
        <v>7.2441697694002656</v>
      </c>
      <c r="O87" s="230">
        <v>7.6272452138006166</v>
      </c>
      <c r="P87" s="230">
        <v>9.9512622740127235</v>
      </c>
      <c r="Q87" s="230">
        <v>7.6590786939619848</v>
      </c>
      <c r="R87" s="230">
        <v>4.1809490232172726</v>
      </c>
      <c r="S87" s="230">
        <v>6.6132442143107344</v>
      </c>
      <c r="T87" s="230">
        <v>7.1361622646728708</v>
      </c>
      <c r="U87" s="230">
        <v>1.0231509673860839</v>
      </c>
      <c r="V87" s="230">
        <v>2.5603233998585262</v>
      </c>
      <c r="W87" s="230">
        <v>2.393581125311746</v>
      </c>
      <c r="X87" s="230">
        <v>2.6923344827575568</v>
      </c>
      <c r="Y87" s="230">
        <v>1.590564265626897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0.40011435484022639</v>
      </c>
      <c r="H88" s="295">
        <v>0.5693482133976383</v>
      </c>
      <c r="I88" s="295">
        <v>0.42603939099835902</v>
      </c>
      <c r="J88" s="295">
        <v>0.34883859331770661</v>
      </c>
      <c r="K88" s="295">
        <v>0.19963439789023391</v>
      </c>
      <c r="L88" s="295">
        <v>0.1296993239885689</v>
      </c>
      <c r="M88" s="295">
        <v>0.1210665799493847</v>
      </c>
      <c r="N88" s="295">
        <v>0.1757028608432975</v>
      </c>
      <c r="O88" s="295">
        <v>7.4174769958688949E-2</v>
      </c>
      <c r="P88" s="295">
        <v>7.5729808681376617E-2</v>
      </c>
      <c r="Q88" s="295">
        <v>6.1210272046584878E-2</v>
      </c>
      <c r="R88" s="295">
        <v>3.121522613878653E-2</v>
      </c>
      <c r="S88" s="295">
        <v>3.9114255238703571E-2</v>
      </c>
      <c r="T88" s="295">
        <v>4.7364139437918409E-2</v>
      </c>
      <c r="U88" s="295">
        <v>4.4168204518950017E-2</v>
      </c>
      <c r="V88" s="295">
        <v>3.4974240001440761E-2</v>
      </c>
      <c r="W88" s="295">
        <v>3.420956518746298E-2</v>
      </c>
      <c r="X88" s="295">
        <v>3.7174211727032239E-2</v>
      </c>
      <c r="Y88" s="295">
        <v>9.6642734219615736E-2</v>
      </c>
      <c r="DA88" s="122" t="s">
        <v>1337</v>
      </c>
    </row>
    <row r="89" spans="1:105" ht="12" customHeight="1" x14ac:dyDescent="0.25">
      <c r="A89" s="59" t="s">
        <v>159</v>
      </c>
      <c r="B89" s="295">
        <v>1.5157681230454221</v>
      </c>
      <c r="C89" s="295">
        <v>3.600627559423426</v>
      </c>
      <c r="D89" s="295">
        <v>2.005586602400494</v>
      </c>
      <c r="E89" s="295">
        <v>1.643315656086344</v>
      </c>
      <c r="F89" s="295">
        <v>1.0666330803280351</v>
      </c>
      <c r="G89" s="295">
        <v>0.80604590309581847</v>
      </c>
      <c r="H89" s="295">
        <v>0.63326832468112504</v>
      </c>
      <c r="I89" s="295">
        <v>0.56283886996865218</v>
      </c>
      <c r="J89" s="295">
        <v>0.56661027569473987</v>
      </c>
      <c r="K89" s="295">
        <v>0.70885672493343888</v>
      </c>
      <c r="L89" s="295">
        <v>0.45097721518535228</v>
      </c>
      <c r="M89" s="295">
        <v>0.39599930270291939</v>
      </c>
      <c r="N89" s="295">
        <v>1.357086787987053</v>
      </c>
      <c r="O89" s="295">
        <v>0.17566340552965279</v>
      </c>
      <c r="P89" s="295">
        <v>0.16702824582620571</v>
      </c>
      <c r="Q89" s="295">
        <v>0.1284989757522271</v>
      </c>
      <c r="R89" s="295">
        <v>6.8307433761786301E-2</v>
      </c>
      <c r="S89" s="295">
        <v>7.6425562266752303E-2</v>
      </c>
      <c r="T89" s="295">
        <v>0.71718346634365759</v>
      </c>
      <c r="U89" s="295">
        <v>1.3207241668553951</v>
      </c>
      <c r="V89" s="295">
        <v>1.315700101626051</v>
      </c>
      <c r="W89" s="295">
        <v>0.43901355012622528</v>
      </c>
      <c r="X89" s="295">
        <v>1.3513923345920029</v>
      </c>
      <c r="Y89" s="295">
        <v>3.0566081038888702</v>
      </c>
      <c r="DA89" s="122" t="s">
        <v>1338</v>
      </c>
    </row>
    <row r="90" spans="1:105" ht="12" customHeight="1" x14ac:dyDescent="0.25">
      <c r="A90" s="59" t="s">
        <v>32</v>
      </c>
      <c r="B90" s="295">
        <v>5.9218185588190151</v>
      </c>
      <c r="C90" s="295">
        <v>5.5051524992998386</v>
      </c>
      <c r="D90" s="295">
        <v>4.7941804742739329</v>
      </c>
      <c r="E90" s="295">
        <v>6.4301882632831582</v>
      </c>
      <c r="F90" s="295">
        <v>8.4963386951328399</v>
      </c>
      <c r="G90" s="295">
        <v>6.4563459462272341</v>
      </c>
      <c r="H90" s="295">
        <v>5.5293160912697878</v>
      </c>
      <c r="I90" s="295">
        <v>6.0084584190753523</v>
      </c>
      <c r="J90" s="295">
        <v>5.5659310290721802</v>
      </c>
      <c r="K90" s="295">
        <v>13.03643121170745</v>
      </c>
      <c r="L90" s="295">
        <v>11.09885121214335</v>
      </c>
      <c r="M90" s="295">
        <v>9.4631193437093</v>
      </c>
      <c r="N90" s="295">
        <v>7.7071481049083621</v>
      </c>
      <c r="O90" s="295">
        <v>8.26003238205654</v>
      </c>
      <c r="P90" s="295">
        <v>5.1796957548050608</v>
      </c>
      <c r="Q90" s="295">
        <v>4.4149532599425134</v>
      </c>
      <c r="R90" s="295">
        <v>2.8456664306130062</v>
      </c>
      <c r="S90" s="295">
        <v>2.926852130341087</v>
      </c>
      <c r="T90" s="295">
        <v>1.817456307788061</v>
      </c>
      <c r="U90" s="295">
        <v>1.2310475769557261</v>
      </c>
      <c r="V90" s="295">
        <v>2.5297615875487738</v>
      </c>
      <c r="W90" s="295">
        <v>1.5515472898663309</v>
      </c>
      <c r="X90" s="295">
        <v>1.1729056246896721</v>
      </c>
      <c r="Y90" s="295">
        <v>1.0634294375163069</v>
      </c>
      <c r="DA90" s="122" t="s">
        <v>1339</v>
      </c>
    </row>
    <row r="91" spans="1:105" ht="12" customHeight="1" x14ac:dyDescent="0.25">
      <c r="A91" s="59" t="s">
        <v>35</v>
      </c>
      <c r="B91" s="295">
        <v>121.7459051801187</v>
      </c>
      <c r="C91" s="295">
        <v>119.5099975201571</v>
      </c>
      <c r="D91" s="295">
        <v>114.03659074749049</v>
      </c>
      <c r="E91" s="295">
        <v>125.1372808290448</v>
      </c>
      <c r="F91" s="295">
        <v>113.96731134757979</v>
      </c>
      <c r="G91" s="295">
        <v>127.84586749735701</v>
      </c>
      <c r="H91" s="295">
        <v>118.0645327217985</v>
      </c>
      <c r="I91" s="295">
        <v>106.08896353171509</v>
      </c>
      <c r="J91" s="295">
        <v>101.1186432868636</v>
      </c>
      <c r="K91" s="295">
        <v>132.7008534640031</v>
      </c>
      <c r="L91" s="295">
        <v>98.354625900601633</v>
      </c>
      <c r="M91" s="295">
        <v>96.579220559244519</v>
      </c>
      <c r="N91" s="295">
        <v>131.12914547783569</v>
      </c>
      <c r="O91" s="295">
        <v>106.12992780491621</v>
      </c>
      <c r="P91" s="295">
        <v>110.3453943201726</v>
      </c>
      <c r="Q91" s="295">
        <v>84.22007049863025</v>
      </c>
      <c r="R91" s="295">
        <v>57.01280507040542</v>
      </c>
      <c r="S91" s="295">
        <v>63.722884367156198</v>
      </c>
      <c r="T91" s="295">
        <v>76.934713192497952</v>
      </c>
      <c r="U91" s="295">
        <v>82.724289151686534</v>
      </c>
      <c r="V91" s="295">
        <v>79.292287022239236</v>
      </c>
      <c r="W91" s="295">
        <v>79.518552495498341</v>
      </c>
      <c r="X91" s="295">
        <v>62.20822880232366</v>
      </c>
      <c r="Y91" s="295">
        <v>105.8084704854349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23.049413277705639</v>
      </c>
      <c r="C93" s="261">
        <f t="shared" si="4"/>
        <v>23.738027095524398</v>
      </c>
      <c r="D93" s="261">
        <f t="shared" si="4"/>
        <v>22.933769266846973</v>
      </c>
      <c r="E93" s="261">
        <f t="shared" si="4"/>
        <v>26.970756006588108</v>
      </c>
      <c r="F93" s="261">
        <f t="shared" si="4"/>
        <v>24.789283324923851</v>
      </c>
      <c r="G93" s="261">
        <f t="shared" si="4"/>
        <v>23.886995757740181</v>
      </c>
      <c r="H93" s="261">
        <f t="shared" si="4"/>
        <v>20.330385378343649</v>
      </c>
      <c r="I93" s="261">
        <f t="shared" si="4"/>
        <v>17.282803471205916</v>
      </c>
      <c r="J93" s="261">
        <f t="shared" si="4"/>
        <v>16.811180834268175</v>
      </c>
      <c r="K93" s="261">
        <f t="shared" si="4"/>
        <v>22.726952679438405</v>
      </c>
      <c r="L93" s="261">
        <f t="shared" si="4"/>
        <v>17.168237894559073</v>
      </c>
      <c r="M93" s="261">
        <f t="shared" si="4"/>
        <v>16.48816952120066</v>
      </c>
      <c r="N93" s="261">
        <f t="shared" si="4"/>
        <v>21.899977811235708</v>
      </c>
      <c r="O93" s="261">
        <f t="shared" si="4"/>
        <v>17.133773526069479</v>
      </c>
      <c r="P93" s="261">
        <f t="shared" si="4"/>
        <v>17.800920834542971</v>
      </c>
      <c r="Q93" s="261">
        <f t="shared" si="4"/>
        <v>13.52373878079753</v>
      </c>
      <c r="R93" s="261">
        <f t="shared" si="4"/>
        <v>9.5476829284803166</v>
      </c>
      <c r="S93" s="261">
        <f t="shared" si="4"/>
        <v>10.869859476891</v>
      </c>
      <c r="T93" s="261">
        <f t="shared" si="4"/>
        <v>12.681243069383083</v>
      </c>
      <c r="U93" s="261">
        <f t="shared" si="4"/>
        <v>12.534146676012311</v>
      </c>
      <c r="V93" s="261">
        <f t="shared" si="4"/>
        <v>12.9050347680847</v>
      </c>
      <c r="W93" s="261">
        <f t="shared" si="4"/>
        <v>12.49617953583938</v>
      </c>
      <c r="X93" s="261">
        <f t="shared" si="4"/>
        <v>9.5020980582265171</v>
      </c>
      <c r="Y93" s="261">
        <f t="shared" si="4"/>
        <v>15.875657679448818</v>
      </c>
      <c r="DA93" s="70"/>
    </row>
    <row r="94" spans="1:105" ht="12" customHeight="1" x14ac:dyDescent="0.25">
      <c r="A94" s="60" t="s">
        <v>1022</v>
      </c>
      <c r="B94" s="262">
        <v>16.327461233813722</v>
      </c>
      <c r="C94" s="262">
        <v>15.68696216979399</v>
      </c>
      <c r="D94" s="262">
        <v>14.47352787190662</v>
      </c>
      <c r="E94" s="262">
        <v>16.383145428864118</v>
      </c>
      <c r="F94" s="262">
        <v>13.916218602427509</v>
      </c>
      <c r="G94" s="262">
        <v>15.73000794883192</v>
      </c>
      <c r="H94" s="262">
        <v>13.21785107801961</v>
      </c>
      <c r="I94" s="262">
        <v>11.41046643722097</v>
      </c>
      <c r="J94" s="262">
        <v>11.177562647053159</v>
      </c>
      <c r="K94" s="262">
        <v>15.502103016113191</v>
      </c>
      <c r="L94" s="262">
        <v>11.292581187763769</v>
      </c>
      <c r="M94" s="262">
        <v>10.946831149067361</v>
      </c>
      <c r="N94" s="262">
        <v>14.514159019392419</v>
      </c>
      <c r="O94" s="262">
        <v>11.73899327489803</v>
      </c>
      <c r="P94" s="262">
        <v>11.786645757245671</v>
      </c>
      <c r="Q94" s="262">
        <v>8.8812701130312099</v>
      </c>
      <c r="R94" s="262">
        <v>6.4228927713031139</v>
      </c>
      <c r="S94" s="262">
        <v>7.4613435130333077</v>
      </c>
      <c r="T94" s="262">
        <v>8.5728286143182881</v>
      </c>
      <c r="U94" s="262">
        <v>8.7943024746124543</v>
      </c>
      <c r="V94" s="262">
        <v>8.8279765484656743</v>
      </c>
      <c r="W94" s="262">
        <v>8.5593825894481821</v>
      </c>
      <c r="X94" s="262">
        <v>6.3421524636462401</v>
      </c>
      <c r="Y94" s="262">
        <v>10.870829418115299</v>
      </c>
      <c r="DA94" s="72" t="s">
        <v>1342</v>
      </c>
    </row>
    <row r="95" spans="1:105" ht="12" customHeight="1" x14ac:dyDescent="0.25">
      <c r="A95" s="60" t="s">
        <v>1024</v>
      </c>
      <c r="B95" s="262">
        <v>6.7219520438919194</v>
      </c>
      <c r="C95" s="262">
        <v>8.0510649257304081</v>
      </c>
      <c r="D95" s="262">
        <v>8.4602413949403523</v>
      </c>
      <c r="E95" s="262">
        <v>10.587610577723989</v>
      </c>
      <c r="F95" s="262">
        <v>10.873064722496339</v>
      </c>
      <c r="G95" s="262">
        <v>8.1569878089082586</v>
      </c>
      <c r="H95" s="262">
        <v>7.1125343003240378</v>
      </c>
      <c r="I95" s="262">
        <v>5.8723370339849454</v>
      </c>
      <c r="J95" s="262">
        <v>5.6336181872150144</v>
      </c>
      <c r="K95" s="262">
        <v>7.2248496633252159</v>
      </c>
      <c r="L95" s="262">
        <v>5.8756567067953043</v>
      </c>
      <c r="M95" s="262">
        <v>5.5413383721333016</v>
      </c>
      <c r="N95" s="262">
        <v>7.3858187918432883</v>
      </c>
      <c r="O95" s="262">
        <v>5.3947802511714489</v>
      </c>
      <c r="P95" s="262">
        <v>6.0142750772973024</v>
      </c>
      <c r="Q95" s="262">
        <v>4.6424686677663187</v>
      </c>
      <c r="R95" s="262">
        <v>3.1247901571772019</v>
      </c>
      <c r="S95" s="262">
        <v>3.4085159638576918</v>
      </c>
      <c r="T95" s="262">
        <v>4.1084144550647954</v>
      </c>
      <c r="U95" s="262">
        <v>3.739844201399857</v>
      </c>
      <c r="V95" s="262">
        <v>4.077058219619027</v>
      </c>
      <c r="W95" s="262">
        <v>3.936796946391198</v>
      </c>
      <c r="X95" s="262">
        <v>3.159945594580277</v>
      </c>
      <c r="Y95" s="262">
        <v>5.0048282613335182</v>
      </c>
      <c r="DA95" s="72" t="s">
        <v>1343</v>
      </c>
    </row>
    <row r="96" spans="1:105" ht="12" customHeight="1" x14ac:dyDescent="0.25">
      <c r="A96" s="64" t="s">
        <v>28</v>
      </c>
      <c r="B96" s="229">
        <v>0.92735838485059929</v>
      </c>
      <c r="C96" s="229">
        <v>1.170009817315107</v>
      </c>
      <c r="D96" s="229">
        <v>1.011799612561868</v>
      </c>
      <c r="E96" s="229">
        <v>1.0026168354907501</v>
      </c>
      <c r="F96" s="229">
        <v>0.81159272185381426</v>
      </c>
      <c r="G96" s="229">
        <v>0.55083109028364596</v>
      </c>
      <c r="H96" s="229">
        <v>0.34316999921721858</v>
      </c>
      <c r="I96" s="229">
        <v>0.2289375507489935</v>
      </c>
      <c r="J96" s="229">
        <v>0.17401229681026459</v>
      </c>
      <c r="K96" s="229">
        <v>0.21845832175459159</v>
      </c>
      <c r="L96" s="229">
        <v>0.1520229042911217</v>
      </c>
      <c r="M96" s="229">
        <v>0.14365369186723759</v>
      </c>
      <c r="N96" s="229">
        <v>0.18350270759659851</v>
      </c>
      <c r="O96" s="229">
        <v>0.20498875787544321</v>
      </c>
      <c r="P96" s="229">
        <v>0.27826841594128249</v>
      </c>
      <c r="Q96" s="229">
        <v>0.22329059933026871</v>
      </c>
      <c r="R96" s="229">
        <v>0.12110526751508841</v>
      </c>
      <c r="S96" s="229">
        <v>0.1938967178206471</v>
      </c>
      <c r="T96" s="229">
        <v>0.2051321327996859</v>
      </c>
      <c r="U96" s="229">
        <v>2.9979140578442399E-2</v>
      </c>
      <c r="V96" s="229">
        <v>7.495839108347313E-2</v>
      </c>
      <c r="W96" s="229">
        <v>7.2301782336276321E-2</v>
      </c>
      <c r="X96" s="229">
        <v>7.3700236593601032E-2</v>
      </c>
      <c r="Y96" s="229">
        <v>4.2323261969924059E-2</v>
      </c>
      <c r="DA96" s="73" t="s">
        <v>1344</v>
      </c>
    </row>
    <row r="97" spans="1:105" ht="12" customHeight="1" x14ac:dyDescent="0.25">
      <c r="A97" s="64" t="s">
        <v>30</v>
      </c>
      <c r="B97" s="229">
        <v>3.6960159128797777E-2</v>
      </c>
      <c r="C97" s="229">
        <v>1.342447693121235E-2</v>
      </c>
      <c r="D97" s="229">
        <v>3.4293934232121827E-2</v>
      </c>
      <c r="E97" s="229">
        <v>3.5745599537778477E-2</v>
      </c>
      <c r="F97" s="229">
        <v>3.895593025517536E-2</v>
      </c>
      <c r="G97" s="229">
        <v>2.6207282308743592E-2</v>
      </c>
      <c r="H97" s="229">
        <v>2.5957874026424781E-2</v>
      </c>
      <c r="I97" s="229">
        <v>2.9438462969694629E-2</v>
      </c>
      <c r="J97" s="229">
        <v>2.703711901328465E-2</v>
      </c>
      <c r="K97" s="229">
        <v>3.4995595228173519E-2</v>
      </c>
      <c r="L97" s="229">
        <v>4.2757396103718003E-2</v>
      </c>
      <c r="M97" s="229">
        <v>2.528507903819447E-2</v>
      </c>
      <c r="N97" s="229">
        <v>3.8525750147232002E-2</v>
      </c>
      <c r="O97" s="229">
        <v>9.3439308099195328E-3</v>
      </c>
      <c r="P97" s="229">
        <v>1.312845520839555E-2</v>
      </c>
      <c r="Q97" s="229">
        <v>1.042124992332088E-3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1.139861844898328E-2</v>
      </c>
      <c r="H98" s="229">
        <v>1.5669350913951909E-2</v>
      </c>
      <c r="I98" s="229">
        <v>1.187829467773849E-2</v>
      </c>
      <c r="J98" s="229">
        <v>9.7999808800924484E-3</v>
      </c>
      <c r="K98" s="229">
        <v>5.6902994827519567E-3</v>
      </c>
      <c r="L98" s="229">
        <v>3.3415891503845302E-3</v>
      </c>
      <c r="M98" s="229">
        <v>3.1832883866019322E-3</v>
      </c>
      <c r="N98" s="229">
        <v>4.4507447676620003E-3</v>
      </c>
      <c r="O98" s="229">
        <v>1.9935105707650151E-3</v>
      </c>
      <c r="P98" s="229">
        <v>2.1176422971319751E-3</v>
      </c>
      <c r="Q98" s="229">
        <v>1.784506841694368E-3</v>
      </c>
      <c r="R98" s="229">
        <v>9.0417947960837056E-4</v>
      </c>
      <c r="S98" s="229">
        <v>1.146808656237434E-3</v>
      </c>
      <c r="T98" s="229">
        <v>1.3615030853796469E-3</v>
      </c>
      <c r="U98" s="229">
        <v>1.294163671421659E-3</v>
      </c>
      <c r="V98" s="229">
        <v>1.023938132198497E-3</v>
      </c>
      <c r="W98" s="229">
        <v>1.0333522895241171E-3</v>
      </c>
      <c r="X98" s="229">
        <v>1.017610633823171E-3</v>
      </c>
      <c r="Y98" s="229">
        <v>2.5715627128429391E-3</v>
      </c>
      <c r="DA98" s="73" t="s">
        <v>1346</v>
      </c>
    </row>
    <row r="99" spans="1:105" ht="12" customHeight="1" x14ac:dyDescent="0.25">
      <c r="A99" s="64" t="s">
        <v>159</v>
      </c>
      <c r="B99" s="229">
        <v>4.3798811456800542E-2</v>
      </c>
      <c r="C99" s="229">
        <v>0.1111801004029757</v>
      </c>
      <c r="D99" s="229">
        <v>5.7072110261337718E-2</v>
      </c>
      <c r="E99" s="229">
        <v>4.0493526937950053E-2</v>
      </c>
      <c r="F99" s="229">
        <v>2.5221740754228589E-2</v>
      </c>
      <c r="G99" s="229">
        <v>2.2962959440493608E-2</v>
      </c>
      <c r="H99" s="229">
        <v>1.742853208039968E-2</v>
      </c>
      <c r="I99" s="229">
        <v>1.5692365764363642E-2</v>
      </c>
      <c r="J99" s="229">
        <v>1.5917877134698648E-2</v>
      </c>
      <c r="K99" s="229">
        <v>2.0204970174788291E-2</v>
      </c>
      <c r="L99" s="229">
        <v>1.16190317959315E-2</v>
      </c>
      <c r="M99" s="229">
        <v>1.0412287040103781E-2</v>
      </c>
      <c r="N99" s="229">
        <v>3.4376485914384088E-2</v>
      </c>
      <c r="O99" s="229">
        <v>4.7211047100648674E-3</v>
      </c>
      <c r="P99" s="229">
        <v>4.6706321372803573E-3</v>
      </c>
      <c r="Q99" s="229">
        <v>3.746222549150747E-3</v>
      </c>
      <c r="R99" s="229">
        <v>1.9785914616640408E-3</v>
      </c>
      <c r="S99" s="229">
        <v>2.24075585308855E-3</v>
      </c>
      <c r="T99" s="229">
        <v>2.0615755164094519E-2</v>
      </c>
      <c r="U99" s="229">
        <v>3.869827300721624E-2</v>
      </c>
      <c r="V99" s="229">
        <v>3.8519650592460458E-2</v>
      </c>
      <c r="W99" s="229">
        <v>1.326107638811206E-2</v>
      </c>
      <c r="X99" s="229">
        <v>3.6993150527195547E-2</v>
      </c>
      <c r="Y99" s="229">
        <v>8.1333164786833709E-2</v>
      </c>
      <c r="DA99" s="73" t="s">
        <v>1347</v>
      </c>
    </row>
    <row r="100" spans="1:105" ht="12" customHeight="1" x14ac:dyDescent="0.25">
      <c r="A100" s="64" t="s">
        <v>32</v>
      </c>
      <c r="B100" s="229">
        <v>0.17111364897817161</v>
      </c>
      <c r="C100" s="229">
        <v>0.16998798056854841</v>
      </c>
      <c r="D100" s="229">
        <v>0.1364259196351954</v>
      </c>
      <c r="E100" s="229">
        <v>0.1584485614136118</v>
      </c>
      <c r="F100" s="229">
        <v>0.20090549963334839</v>
      </c>
      <c r="G100" s="229">
        <v>0.18393097654562149</v>
      </c>
      <c r="H100" s="229">
        <v>0.15217540357460729</v>
      </c>
      <c r="I100" s="229">
        <v>0.16752028373120709</v>
      </c>
      <c r="J100" s="229">
        <v>0.15636463026079969</v>
      </c>
      <c r="K100" s="229">
        <v>0.37158525066255288</v>
      </c>
      <c r="L100" s="229">
        <v>0.28595215188245038</v>
      </c>
      <c r="M100" s="229">
        <v>0.2488204252606461</v>
      </c>
      <c r="N100" s="229">
        <v>0.19523045291852181</v>
      </c>
      <c r="O100" s="229">
        <v>0.22199545583574981</v>
      </c>
      <c r="P100" s="229">
        <v>0.1448404929002223</v>
      </c>
      <c r="Q100" s="229">
        <v>0.1287122901877028</v>
      </c>
      <c r="R100" s="229">
        <v>8.2427504479091376E-2</v>
      </c>
      <c r="S100" s="229">
        <v>8.5813710068569388E-2</v>
      </c>
      <c r="T100" s="229">
        <v>5.2243583435934882E-2</v>
      </c>
      <c r="U100" s="229">
        <v>3.6070677294663837E-2</v>
      </c>
      <c r="V100" s="229">
        <v>7.4063635257134691E-2</v>
      </c>
      <c r="W100" s="229">
        <v>4.6866861227335382E-2</v>
      </c>
      <c r="X100" s="229">
        <v>3.2107237267583737E-2</v>
      </c>
      <c r="Y100" s="229">
        <v>2.8296752066658881E-2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9.1885826939121257E-2</v>
      </c>
      <c r="H101" s="229">
        <v>0.1286520876715071</v>
      </c>
      <c r="I101" s="229">
        <v>0.1068963388358684</v>
      </c>
      <c r="J101" s="229">
        <v>0.1657837869480708</v>
      </c>
      <c r="K101" s="229">
        <v>0.20820328392301621</v>
      </c>
      <c r="L101" s="229">
        <v>0.19518985401256561</v>
      </c>
      <c r="M101" s="229">
        <v>0.18707971194700251</v>
      </c>
      <c r="N101" s="229">
        <v>0.26014009210315497</v>
      </c>
      <c r="O101" s="229">
        <v>9.8111538068686124E-2</v>
      </c>
      <c r="P101" s="229">
        <v>6.7539631072136078E-2</v>
      </c>
      <c r="Q101" s="229">
        <v>4.4166915081160857E-2</v>
      </c>
      <c r="R101" s="229">
        <v>2.901539409078413E-2</v>
      </c>
      <c r="S101" s="229">
        <v>2.828552658927265E-2</v>
      </c>
      <c r="T101" s="229">
        <v>2.6301778488271331E-2</v>
      </c>
      <c r="U101" s="229">
        <v>3.4666653040275663E-2</v>
      </c>
      <c r="V101" s="229">
        <v>2.5594715874544139E-2</v>
      </c>
      <c r="W101" s="229">
        <v>2.29429600291342E-2</v>
      </c>
      <c r="X101" s="229">
        <v>2.3579659916836481E-2</v>
      </c>
      <c r="Y101" s="229">
        <v>3.7750969925098708E-2</v>
      </c>
      <c r="DA101" s="73" t="s">
        <v>1349</v>
      </c>
    </row>
    <row r="102" spans="1:105" ht="12" customHeight="1" x14ac:dyDescent="0.25">
      <c r="A102" s="64" t="s">
        <v>35</v>
      </c>
      <c r="B102" s="229">
        <v>3.517903474515637</v>
      </c>
      <c r="C102" s="229">
        <v>3.6902271351769951</v>
      </c>
      <c r="D102" s="229">
        <v>3.245089926896203</v>
      </c>
      <c r="E102" s="229">
        <v>3.083552349437666</v>
      </c>
      <c r="F102" s="229">
        <v>2.6948854618132558</v>
      </c>
      <c r="G102" s="229">
        <v>3.64212442331283</v>
      </c>
      <c r="H102" s="229">
        <v>3.2493201000308809</v>
      </c>
      <c r="I102" s="229">
        <v>2.9578391048127699</v>
      </c>
      <c r="J102" s="229">
        <v>2.8407429390406631</v>
      </c>
      <c r="K102" s="229">
        <v>3.782452351934587</v>
      </c>
      <c r="L102" s="229">
        <v>2.5340205383687771</v>
      </c>
      <c r="M102" s="229">
        <v>2.5394250942071999</v>
      </c>
      <c r="N102" s="229">
        <v>3.3216440262971938</v>
      </c>
      <c r="O102" s="229">
        <v>2.8523328494508462</v>
      </c>
      <c r="P102" s="229">
        <v>3.0856023324877109</v>
      </c>
      <c r="Q102" s="229">
        <v>2.4553279537527062</v>
      </c>
      <c r="R102" s="229">
        <v>1.651431522244184</v>
      </c>
      <c r="S102" s="229">
        <v>1.868320256814223</v>
      </c>
      <c r="T102" s="229">
        <v>2.2115222746035301</v>
      </c>
      <c r="U102" s="229">
        <v>2.4238877475393159</v>
      </c>
      <c r="V102" s="229">
        <v>2.3214341832146812</v>
      </c>
      <c r="W102" s="229">
        <v>2.4019796168289371</v>
      </c>
      <c r="X102" s="229">
        <v>1.702894350669347</v>
      </c>
      <c r="Y102" s="229">
        <v>2.8154534285523121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2.0248175649619129</v>
      </c>
      <c r="C104" s="229">
        <v>2.8962354153355698</v>
      </c>
      <c r="D104" s="229">
        <v>3.975559891353627</v>
      </c>
      <c r="E104" s="229">
        <v>6.2667537049062334</v>
      </c>
      <c r="F104" s="229">
        <v>7.1015033681865232</v>
      </c>
      <c r="G104" s="229">
        <v>3.6276466316288212</v>
      </c>
      <c r="H104" s="229">
        <v>3.180160952809048</v>
      </c>
      <c r="I104" s="229">
        <v>2.3541346324443082</v>
      </c>
      <c r="J104" s="229">
        <v>2.2439595571271411</v>
      </c>
      <c r="K104" s="229">
        <v>2.583259590164753</v>
      </c>
      <c r="L104" s="229">
        <v>2.6507532411903552</v>
      </c>
      <c r="M104" s="229">
        <v>2.383478794386316</v>
      </c>
      <c r="N104" s="229">
        <v>3.34794853209854</v>
      </c>
      <c r="O104" s="229">
        <v>2.0012931038499739</v>
      </c>
      <c r="P104" s="229">
        <v>2.4181074752531422</v>
      </c>
      <c r="Q104" s="229">
        <v>1.784398055031303</v>
      </c>
      <c r="R104" s="229">
        <v>1.2379276979067819</v>
      </c>
      <c r="S104" s="229">
        <v>1.228812188055654</v>
      </c>
      <c r="T104" s="229">
        <v>1.591237427487898</v>
      </c>
      <c r="U104" s="229">
        <v>1.175247546268521</v>
      </c>
      <c r="V104" s="229">
        <v>1.541463705464535</v>
      </c>
      <c r="W104" s="229">
        <v>1.3784112972918789</v>
      </c>
      <c r="X104" s="229">
        <v>1.28965334897189</v>
      </c>
      <c r="Y104" s="229">
        <v>1.9970991213198479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92.688128649697106</v>
      </c>
      <c r="C110" s="223">
        <v>89.064984999967265</v>
      </c>
      <c r="D110" s="223">
        <v>96.391737530818688</v>
      </c>
      <c r="E110" s="223">
        <v>114.7508783701484</v>
      </c>
      <c r="F110" s="223">
        <v>107.05806143144081</v>
      </c>
      <c r="G110" s="223">
        <v>118.6600515683122</v>
      </c>
      <c r="H110" s="223">
        <v>107.5529777157702</v>
      </c>
      <c r="I110" s="223">
        <v>115.849222516723</v>
      </c>
      <c r="J110" s="223">
        <v>99.662177658005007</v>
      </c>
      <c r="K110" s="223">
        <v>123.2179843476228</v>
      </c>
      <c r="L110" s="223">
        <v>130.09688420654541</v>
      </c>
      <c r="M110" s="223">
        <v>127.3968588605395</v>
      </c>
      <c r="N110" s="223">
        <v>129.4738768342491</v>
      </c>
      <c r="O110" s="223">
        <v>121.93038476328501</v>
      </c>
      <c r="P110" s="223">
        <v>114.8123211303283</v>
      </c>
      <c r="Q110" s="223">
        <v>119.486005263365</v>
      </c>
      <c r="R110" s="223">
        <v>138.68684055060129</v>
      </c>
      <c r="S110" s="223">
        <v>159.33209452320261</v>
      </c>
      <c r="T110" s="223">
        <v>143.77139500323409</v>
      </c>
      <c r="U110" s="223">
        <v>126.99278656327949</v>
      </c>
      <c r="V110" s="223">
        <v>153.5752729600903</v>
      </c>
      <c r="W110" s="223">
        <v>147.0555466011848</v>
      </c>
      <c r="X110" s="223">
        <v>128.14241117769191</v>
      </c>
      <c r="Y110" s="223">
        <v>134.6390628352907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4.7776122136890269</v>
      </c>
      <c r="C115" s="260">
        <v>4.0046350032502653</v>
      </c>
      <c r="D115" s="260">
        <v>3.961183399983482</v>
      </c>
      <c r="E115" s="260">
        <v>4.4331204751559756</v>
      </c>
      <c r="F115" s="260">
        <v>3.58637160470975</v>
      </c>
      <c r="G115" s="260">
        <v>5.3064591762684143</v>
      </c>
      <c r="H115" s="260">
        <v>4.6377077646515543</v>
      </c>
      <c r="I115" s="260">
        <v>5.0970271130058773</v>
      </c>
      <c r="J115" s="260">
        <v>4.5078957238176436</v>
      </c>
      <c r="K115" s="260">
        <v>5.8582787898111413</v>
      </c>
      <c r="L115" s="260">
        <v>5.7469837138898798</v>
      </c>
      <c r="M115" s="260">
        <v>5.71103964851826</v>
      </c>
      <c r="N115" s="260">
        <v>5.8109667451617399</v>
      </c>
      <c r="O115" s="260">
        <v>5.7366557047649653</v>
      </c>
      <c r="P115" s="260">
        <v>5.0308028241410669</v>
      </c>
      <c r="Q115" s="260">
        <v>5.1544292966454526</v>
      </c>
      <c r="R115" s="260">
        <v>6.3700510482675181</v>
      </c>
      <c r="S115" s="260">
        <v>7.6044740595170124</v>
      </c>
      <c r="T115" s="260">
        <v>6.6237286290534074</v>
      </c>
      <c r="U115" s="260">
        <v>6.3513446759287788</v>
      </c>
      <c r="V115" s="260">
        <v>7.3388222237110261</v>
      </c>
      <c r="W115" s="260">
        <v>6.9780587239919543</v>
      </c>
      <c r="X115" s="260">
        <v>5.7097847219560824</v>
      </c>
      <c r="Y115" s="260">
        <v>6.3389349388834759</v>
      </c>
      <c r="DA115" s="68" t="s">
        <v>1362</v>
      </c>
    </row>
    <row r="116" spans="1:105" ht="12" customHeight="1" x14ac:dyDescent="0.25">
      <c r="A116" s="37" t="s">
        <v>159</v>
      </c>
      <c r="B116" s="226">
        <v>5.8751046482803222E-2</v>
      </c>
      <c r="C116" s="226">
        <v>0.1171239212603611</v>
      </c>
      <c r="D116" s="226">
        <v>6.8462144869135141E-2</v>
      </c>
      <c r="E116" s="226">
        <v>5.7461602832852517E-2</v>
      </c>
      <c r="F116" s="226">
        <v>3.3254033067864702E-2</v>
      </c>
      <c r="G116" s="226">
        <v>3.3246685307062943E-2</v>
      </c>
      <c r="H116" s="226">
        <v>2.4742778725374202E-2</v>
      </c>
      <c r="I116" s="226">
        <v>2.6898795105956119E-2</v>
      </c>
      <c r="J116" s="226">
        <v>2.5118883509535221E-2</v>
      </c>
      <c r="K116" s="226">
        <v>3.112727185158768E-2</v>
      </c>
      <c r="L116" s="226">
        <v>2.6230888019259761E-2</v>
      </c>
      <c r="M116" s="226">
        <v>2.3321088848692412E-2</v>
      </c>
      <c r="N116" s="226">
        <v>5.9523061833840533E-2</v>
      </c>
      <c r="O116" s="226">
        <v>9.4794682572736013E-3</v>
      </c>
      <c r="P116" s="226">
        <v>7.6035449346156534E-3</v>
      </c>
      <c r="Q116" s="226">
        <v>7.852402113439183E-3</v>
      </c>
      <c r="R116" s="226">
        <v>7.6228689482351047E-3</v>
      </c>
      <c r="S116" s="226">
        <v>9.1094434467149793E-3</v>
      </c>
      <c r="T116" s="226">
        <v>6.1175951428140057E-2</v>
      </c>
      <c r="U116" s="226">
        <v>9.9808115607459211E-2</v>
      </c>
      <c r="V116" s="226">
        <v>0.1197857618093703</v>
      </c>
      <c r="W116" s="226">
        <v>3.8313601637910581E-2</v>
      </c>
      <c r="X116" s="226">
        <v>0.12140033510898959</v>
      </c>
      <c r="Y116" s="226">
        <v>0.17797846798335651</v>
      </c>
      <c r="DA116" s="69" t="s">
        <v>1363</v>
      </c>
    </row>
    <row r="117" spans="1:105" ht="12" customHeight="1" x14ac:dyDescent="0.25">
      <c r="A117" s="37" t="s">
        <v>35</v>
      </c>
      <c r="B117" s="226">
        <v>4.7188611672062244</v>
      </c>
      <c r="C117" s="226">
        <v>3.887511081989905</v>
      </c>
      <c r="D117" s="226">
        <v>3.8927212551143469</v>
      </c>
      <c r="E117" s="226">
        <v>4.3756588723231227</v>
      </c>
      <c r="F117" s="226">
        <v>3.5531175716418848</v>
      </c>
      <c r="G117" s="226">
        <v>5.2732124909613516</v>
      </c>
      <c r="H117" s="226">
        <v>4.6129649859261814</v>
      </c>
      <c r="I117" s="226">
        <v>5.070128317899921</v>
      </c>
      <c r="J117" s="226">
        <v>4.4827768403081096</v>
      </c>
      <c r="K117" s="226">
        <v>5.8271515179595532</v>
      </c>
      <c r="L117" s="226">
        <v>5.72075282587062</v>
      </c>
      <c r="M117" s="226">
        <v>5.6877185596695679</v>
      </c>
      <c r="N117" s="226">
        <v>5.7514436833278992</v>
      </c>
      <c r="O117" s="226">
        <v>5.7271762365076917</v>
      </c>
      <c r="P117" s="226">
        <v>5.0231992792064517</v>
      </c>
      <c r="Q117" s="226">
        <v>5.1465768945320134</v>
      </c>
      <c r="R117" s="226">
        <v>6.3624281793192834</v>
      </c>
      <c r="S117" s="226">
        <v>7.595364616070297</v>
      </c>
      <c r="T117" s="226">
        <v>6.5625526776252672</v>
      </c>
      <c r="U117" s="226">
        <v>6.2515365603213198</v>
      </c>
      <c r="V117" s="226">
        <v>7.2190364619016556</v>
      </c>
      <c r="W117" s="226">
        <v>6.9397451223540436</v>
      </c>
      <c r="X117" s="226">
        <v>5.5883843868470926</v>
      </c>
      <c r="Y117" s="226">
        <v>6.1609564709001194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45.818280864497851</v>
      </c>
      <c r="C121" s="261">
        <f t="shared" si="5"/>
        <v>47.399824673600122</v>
      </c>
      <c r="D121" s="261">
        <f t="shared" si="5"/>
        <v>53.758025111522691</v>
      </c>
      <c r="E121" s="261">
        <f t="shared" si="5"/>
        <v>66.691681792706817</v>
      </c>
      <c r="F121" s="261">
        <f t="shared" si="5"/>
        <v>65.345096311944317</v>
      </c>
      <c r="G121" s="261">
        <f t="shared" si="5"/>
        <v>64.739222921556689</v>
      </c>
      <c r="H121" s="261">
        <f t="shared" si="5"/>
        <v>58.724685027481932</v>
      </c>
      <c r="I121" s="261">
        <f t="shared" si="5"/>
        <v>61.754610101777153</v>
      </c>
      <c r="J121" s="261">
        <f t="shared" si="5"/>
        <v>53.2834617700561</v>
      </c>
      <c r="K121" s="261">
        <f t="shared" si="5"/>
        <v>64.177152696061313</v>
      </c>
      <c r="L121" s="261">
        <f t="shared" si="5"/>
        <v>70.302533648087717</v>
      </c>
      <c r="M121" s="261">
        <f t="shared" si="5"/>
        <v>68.15367652786216</v>
      </c>
      <c r="N121" s="261">
        <f t="shared" si="5"/>
        <v>69.51706813295327</v>
      </c>
      <c r="O121" s="261">
        <f t="shared" si="5"/>
        <v>62.351473185588887</v>
      </c>
      <c r="P121" s="261">
        <f t="shared" si="5"/>
        <v>60.955751380467291</v>
      </c>
      <c r="Q121" s="261">
        <f t="shared" si="5"/>
        <v>63.73385160753574</v>
      </c>
      <c r="R121" s="261">
        <f t="shared" si="5"/>
        <v>73.501679237014258</v>
      </c>
      <c r="S121" s="261">
        <f t="shared" si="5"/>
        <v>82.608411759296615</v>
      </c>
      <c r="T121" s="261">
        <f t="shared" si="5"/>
        <v>75.485083260635193</v>
      </c>
      <c r="U121" s="261">
        <f t="shared" si="5"/>
        <v>63.847707390423352</v>
      </c>
      <c r="V121" s="261">
        <f t="shared" si="5"/>
        <v>80.248542031550116</v>
      </c>
      <c r="W121" s="261">
        <f t="shared" si="5"/>
        <v>76.532553362697001</v>
      </c>
      <c r="X121" s="261">
        <f t="shared" si="5"/>
        <v>67.412563377132301</v>
      </c>
      <c r="Y121" s="261">
        <f t="shared" si="5"/>
        <v>69.192204245906808</v>
      </c>
      <c r="DA121" s="70"/>
    </row>
    <row r="122" spans="1:105" ht="12" customHeight="1" x14ac:dyDescent="0.25">
      <c r="A122" s="60" t="s">
        <v>1052</v>
      </c>
      <c r="B122" s="262">
        <v>45.818280864497851</v>
      </c>
      <c r="C122" s="262">
        <v>47.399824673600122</v>
      </c>
      <c r="D122" s="262">
        <v>53.758025111522691</v>
      </c>
      <c r="E122" s="262">
        <v>66.691681792706817</v>
      </c>
      <c r="F122" s="262">
        <v>65.345096311944317</v>
      </c>
      <c r="G122" s="262">
        <v>64.739222921556689</v>
      </c>
      <c r="H122" s="262">
        <v>58.724685027481932</v>
      </c>
      <c r="I122" s="262">
        <v>61.754610101777153</v>
      </c>
      <c r="J122" s="262">
        <v>53.2834617700561</v>
      </c>
      <c r="K122" s="262">
        <v>64.177152696061313</v>
      </c>
      <c r="L122" s="262">
        <v>70.302533648087717</v>
      </c>
      <c r="M122" s="262">
        <v>68.15367652786216</v>
      </c>
      <c r="N122" s="262">
        <v>69.51706813295327</v>
      </c>
      <c r="O122" s="262">
        <v>62.351473185588887</v>
      </c>
      <c r="P122" s="262">
        <v>60.955751380467291</v>
      </c>
      <c r="Q122" s="262">
        <v>63.73385160753574</v>
      </c>
      <c r="R122" s="262">
        <v>73.501679237014258</v>
      </c>
      <c r="S122" s="262">
        <v>82.608411759296615</v>
      </c>
      <c r="T122" s="262">
        <v>75.485083260635193</v>
      </c>
      <c r="U122" s="262">
        <v>63.847707390423352</v>
      </c>
      <c r="V122" s="262">
        <v>80.248542031550116</v>
      </c>
      <c r="W122" s="262">
        <v>76.532553362697001</v>
      </c>
      <c r="X122" s="262">
        <v>67.412563377132301</v>
      </c>
      <c r="Y122" s="262">
        <v>69.192204245906808</v>
      </c>
      <c r="DA122" s="72" t="s">
        <v>1368</v>
      </c>
    </row>
    <row r="123" spans="1:105" ht="12" customHeight="1" x14ac:dyDescent="0.25">
      <c r="A123" s="64" t="s">
        <v>28</v>
      </c>
      <c r="B123" s="229">
        <v>6.3210755836530366</v>
      </c>
      <c r="C123" s="229">
        <v>6.8883136229454403</v>
      </c>
      <c r="D123" s="229">
        <v>6.4291722234378774</v>
      </c>
      <c r="E123" s="229">
        <v>6.3155140115602908</v>
      </c>
      <c r="F123" s="229">
        <v>4.8775212811788116</v>
      </c>
      <c r="G123" s="229">
        <v>4.37175800447468</v>
      </c>
      <c r="H123" s="229">
        <v>2.833385297557617</v>
      </c>
      <c r="I123" s="229">
        <v>2.4075507080638321</v>
      </c>
      <c r="J123" s="229">
        <v>1.645829954477799</v>
      </c>
      <c r="K123" s="229">
        <v>1.9405293848726319</v>
      </c>
      <c r="L123" s="229">
        <v>1.8189618416348601</v>
      </c>
      <c r="M123" s="229">
        <v>1.766816351946352</v>
      </c>
      <c r="N123" s="229">
        <v>1.7271707560253411</v>
      </c>
      <c r="O123" s="229">
        <v>2.369206982479493</v>
      </c>
      <c r="P123" s="229">
        <v>2.8203000629588271</v>
      </c>
      <c r="Q123" s="229">
        <v>3.0654315497879829</v>
      </c>
      <c r="R123" s="229">
        <v>2.8486522547318822</v>
      </c>
      <c r="S123" s="229">
        <v>4.6992591715415841</v>
      </c>
      <c r="T123" s="229">
        <v>3.768951816613094</v>
      </c>
      <c r="U123" s="229">
        <v>0.51181260298284414</v>
      </c>
      <c r="V123" s="229">
        <v>1.475402428283586</v>
      </c>
      <c r="W123" s="229">
        <v>1.405569068006312</v>
      </c>
      <c r="X123" s="229">
        <v>1.572280826225964</v>
      </c>
      <c r="Y123" s="229">
        <v>0.58512293202958643</v>
      </c>
      <c r="DA123" s="73" t="s">
        <v>1369</v>
      </c>
    </row>
    <row r="124" spans="1:105" ht="12" customHeight="1" x14ac:dyDescent="0.25">
      <c r="A124" s="64" t="s">
        <v>30</v>
      </c>
      <c r="B124" s="229">
        <v>0.25192844886458099</v>
      </c>
      <c r="C124" s="229">
        <v>7.9035240523355615E-2</v>
      </c>
      <c r="D124" s="229">
        <v>0.2179103516745825</v>
      </c>
      <c r="E124" s="229">
        <v>0.22516262119413191</v>
      </c>
      <c r="F124" s="229">
        <v>0.23411789402660521</v>
      </c>
      <c r="G124" s="229">
        <v>0.2079982379893982</v>
      </c>
      <c r="H124" s="229">
        <v>0.21432135323627199</v>
      </c>
      <c r="I124" s="229">
        <v>0.30958046041431581</v>
      </c>
      <c r="J124" s="229">
        <v>0.25572043568486619</v>
      </c>
      <c r="K124" s="229">
        <v>0.31086012350523712</v>
      </c>
      <c r="L124" s="229">
        <v>0.51159443587128062</v>
      </c>
      <c r="M124" s="229">
        <v>0.31098463620569528</v>
      </c>
      <c r="N124" s="229">
        <v>0.36261344521693317</v>
      </c>
      <c r="O124" s="229">
        <v>0.10799473272635809</v>
      </c>
      <c r="P124" s="229">
        <v>0.13305923680035259</v>
      </c>
      <c r="Q124" s="229">
        <v>1.4306750216529589E-2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9.0466936822020769E-2</v>
      </c>
      <c r="H125" s="229">
        <v>0.1293740962296645</v>
      </c>
      <c r="I125" s="229">
        <v>0.1249143998807538</v>
      </c>
      <c r="J125" s="229">
        <v>9.2689438513373149E-2</v>
      </c>
      <c r="K125" s="229">
        <v>5.0545995530488982E-2</v>
      </c>
      <c r="L125" s="229">
        <v>3.9982285454373372E-2</v>
      </c>
      <c r="M125" s="229">
        <v>3.9151698096329367E-2</v>
      </c>
      <c r="N125" s="229">
        <v>4.1891459291912382E-2</v>
      </c>
      <c r="O125" s="229">
        <v>2.3040478965061111E-2</v>
      </c>
      <c r="P125" s="229">
        <v>2.1462682653807959E-2</v>
      </c>
      <c r="Q125" s="229">
        <v>2.4498494740709351E-2</v>
      </c>
      <c r="R125" s="229">
        <v>2.1268215380869229E-2</v>
      </c>
      <c r="S125" s="229">
        <v>2.7793926356257159E-2</v>
      </c>
      <c r="T125" s="229">
        <v>2.5015288716258161E-2</v>
      </c>
      <c r="U125" s="229">
        <v>2.209433841584018E-2</v>
      </c>
      <c r="V125" s="229">
        <v>2.015412530633821E-2</v>
      </c>
      <c r="W125" s="229">
        <v>2.0088688930976161E-2</v>
      </c>
      <c r="X125" s="229">
        <v>2.1709152671332641E-2</v>
      </c>
      <c r="Y125" s="229">
        <v>3.555208753772051E-2</v>
      </c>
      <c r="DA125" s="73" t="s">
        <v>1371</v>
      </c>
    </row>
    <row r="126" spans="1:105" ht="12" customHeight="1" x14ac:dyDescent="0.25">
      <c r="A126" s="64" t="s">
        <v>159</v>
      </c>
      <c r="B126" s="229">
        <v>0.29854218413866751</v>
      </c>
      <c r="C126" s="229">
        <v>0.65456151638427018</v>
      </c>
      <c r="D126" s="229">
        <v>0.36264732805750122</v>
      </c>
      <c r="E126" s="229">
        <v>0.25506996062852061</v>
      </c>
      <c r="F126" s="229">
        <v>0.15157797003911949</v>
      </c>
      <c r="G126" s="229">
        <v>0.18224915679452869</v>
      </c>
      <c r="H126" s="229">
        <v>0.14389878680320831</v>
      </c>
      <c r="I126" s="229">
        <v>0.16502389487259081</v>
      </c>
      <c r="J126" s="229">
        <v>0.15055326250046319</v>
      </c>
      <c r="K126" s="229">
        <v>0.17947743088815379</v>
      </c>
      <c r="L126" s="229">
        <v>0.13902231096091369</v>
      </c>
      <c r="M126" s="229">
        <v>0.1280621386369678</v>
      </c>
      <c r="N126" s="229">
        <v>0.32355959181139532</v>
      </c>
      <c r="O126" s="229">
        <v>5.4565305727151077E-2</v>
      </c>
      <c r="P126" s="229">
        <v>4.7337690360119269E-2</v>
      </c>
      <c r="Q126" s="229">
        <v>5.1429790726246448E-2</v>
      </c>
      <c r="R126" s="229">
        <v>4.6540659577505993E-2</v>
      </c>
      <c r="S126" s="229">
        <v>5.4306708293803692E-2</v>
      </c>
      <c r="T126" s="229">
        <v>0.37877921326172581</v>
      </c>
      <c r="U126" s="229">
        <v>0.66066816648528293</v>
      </c>
      <c r="V126" s="229">
        <v>0.75818044116586958</v>
      </c>
      <c r="W126" s="229">
        <v>0.25779943698908181</v>
      </c>
      <c r="X126" s="229">
        <v>0.78919178504578225</v>
      </c>
      <c r="Y126" s="229">
        <v>1.1244383735151651</v>
      </c>
      <c r="DA126" s="73" t="s">
        <v>1372</v>
      </c>
    </row>
    <row r="127" spans="1:105" ht="12" customHeight="1" x14ac:dyDescent="0.25">
      <c r="A127" s="64" t="s">
        <v>32</v>
      </c>
      <c r="B127" s="229">
        <v>1.166347688504429</v>
      </c>
      <c r="C127" s="229">
        <v>1.000786920723727</v>
      </c>
      <c r="D127" s="229">
        <v>0.86687692126580473</v>
      </c>
      <c r="E127" s="229">
        <v>0.99807231865344914</v>
      </c>
      <c r="F127" s="229">
        <v>1.2074046791957611</v>
      </c>
      <c r="G127" s="229">
        <v>1.459797264838663</v>
      </c>
      <c r="H127" s="229">
        <v>1.2564371947480979</v>
      </c>
      <c r="I127" s="229">
        <v>1.761675078608286</v>
      </c>
      <c r="J127" s="229">
        <v>1.4789161284657519</v>
      </c>
      <c r="K127" s="229">
        <v>3.300730739412955</v>
      </c>
      <c r="L127" s="229">
        <v>3.4214321534832681</v>
      </c>
      <c r="M127" s="229">
        <v>3.0602763516516109</v>
      </c>
      <c r="N127" s="229">
        <v>1.837555060537448</v>
      </c>
      <c r="O127" s="229">
        <v>2.565765993686151</v>
      </c>
      <c r="P127" s="229">
        <v>1.467984247740429</v>
      </c>
      <c r="Q127" s="229">
        <v>1.7670189267720109</v>
      </c>
      <c r="R127" s="229">
        <v>1.938869392753966</v>
      </c>
      <c r="S127" s="229">
        <v>2.0797714815201158</v>
      </c>
      <c r="T127" s="229">
        <v>0.95988642057128837</v>
      </c>
      <c r="U127" s="229">
        <v>0.61580908863049422</v>
      </c>
      <c r="V127" s="229">
        <v>1.4577909921278851</v>
      </c>
      <c r="W127" s="229">
        <v>0.91110631476971748</v>
      </c>
      <c r="X127" s="229">
        <v>0.68495836475093042</v>
      </c>
      <c r="Y127" s="229">
        <v>0.39120516154741491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0.7292663876543809</v>
      </c>
      <c r="H128" s="229">
        <v>1.062216786257614</v>
      </c>
      <c r="I128" s="229">
        <v>1.124142175068052</v>
      </c>
      <c r="J128" s="229">
        <v>1.568003684379883</v>
      </c>
      <c r="K128" s="229">
        <v>1.849435568462618</v>
      </c>
      <c r="L128" s="229">
        <v>2.3354566075335179</v>
      </c>
      <c r="M128" s="229">
        <v>2.3009188966118099</v>
      </c>
      <c r="N128" s="229">
        <v>2.4484998910099831</v>
      </c>
      <c r="O128" s="229">
        <v>1.133947751395102</v>
      </c>
      <c r="P128" s="229">
        <v>0.68452621588630091</v>
      </c>
      <c r="Q128" s="229">
        <v>0.6063428346409746</v>
      </c>
      <c r="R128" s="229">
        <v>0.68250349051372583</v>
      </c>
      <c r="S128" s="229">
        <v>0.68552485952585185</v>
      </c>
      <c r="T128" s="229">
        <v>0.48325015910758018</v>
      </c>
      <c r="U128" s="229">
        <v>0.59183917840544253</v>
      </c>
      <c r="V128" s="229">
        <v>0.50377956899420129</v>
      </c>
      <c r="W128" s="229">
        <v>0.4460182571360532</v>
      </c>
      <c r="X128" s="229">
        <v>0.50303566025987245</v>
      </c>
      <c r="Y128" s="229">
        <v>0.52191058017294234</v>
      </c>
      <c r="DA128" s="73" t="s">
        <v>1374</v>
      </c>
    </row>
    <row r="129" spans="1:105" ht="12" customHeight="1" x14ac:dyDescent="0.25">
      <c r="A129" s="64" t="s">
        <v>35</v>
      </c>
      <c r="B129" s="229">
        <v>23.978791933812541</v>
      </c>
      <c r="C129" s="229">
        <v>21.725836374035019</v>
      </c>
      <c r="D129" s="229">
        <v>20.61993477911458</v>
      </c>
      <c r="E129" s="229">
        <v>19.423390251292961</v>
      </c>
      <c r="F129" s="229">
        <v>16.19576030734925</v>
      </c>
      <c r="G129" s="229">
        <v>28.906296107417319</v>
      </c>
      <c r="H129" s="229">
        <v>26.82803222742789</v>
      </c>
      <c r="I129" s="229">
        <v>31.10519706283781</v>
      </c>
      <c r="J129" s="229">
        <v>26.868100173071412</v>
      </c>
      <c r="K129" s="229">
        <v>33.598902879310387</v>
      </c>
      <c r="L129" s="229">
        <v>30.319685620431979</v>
      </c>
      <c r="M129" s="229">
        <v>31.232735634352629</v>
      </c>
      <c r="N129" s="229">
        <v>31.264096858770959</v>
      </c>
      <c r="O129" s="229">
        <v>32.966524473409308</v>
      </c>
      <c r="P129" s="229">
        <v>31.27313038076614</v>
      </c>
      <c r="Q129" s="229">
        <v>33.70782199109636</v>
      </c>
      <c r="R129" s="229">
        <v>38.845165250884627</v>
      </c>
      <c r="S129" s="229">
        <v>45.280400828302511</v>
      </c>
      <c r="T129" s="229">
        <v>40.632936344919948</v>
      </c>
      <c r="U129" s="229">
        <v>41.381316257558183</v>
      </c>
      <c r="V129" s="229">
        <v>45.692678051231802</v>
      </c>
      <c r="W129" s="229">
        <v>46.695228558736041</v>
      </c>
      <c r="X129" s="229">
        <v>36.328623358563192</v>
      </c>
      <c r="Y129" s="229">
        <v>38.923898783556737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13.801595025524589</v>
      </c>
      <c r="C131" s="229">
        <v>17.051290998988321</v>
      </c>
      <c r="D131" s="229">
        <v>25.26148350797234</v>
      </c>
      <c r="E131" s="229">
        <v>39.474472629377473</v>
      </c>
      <c r="F131" s="229">
        <v>42.67871418015477</v>
      </c>
      <c r="G131" s="229">
        <v>28.791390825565689</v>
      </c>
      <c r="H131" s="229">
        <v>26.25701928522157</v>
      </c>
      <c r="I131" s="229">
        <v>24.756526322031501</v>
      </c>
      <c r="J131" s="229">
        <v>21.223648692962559</v>
      </c>
      <c r="K131" s="229">
        <v>22.946670574078851</v>
      </c>
      <c r="L131" s="229">
        <v>31.716398392717519</v>
      </c>
      <c r="M131" s="229">
        <v>29.314730820360769</v>
      </c>
      <c r="N131" s="229">
        <v>31.511681070289299</v>
      </c>
      <c r="O131" s="229">
        <v>23.13042746720026</v>
      </c>
      <c r="P131" s="229">
        <v>24.507950863301311</v>
      </c>
      <c r="Q131" s="229">
        <v>24.497001269554929</v>
      </c>
      <c r="R131" s="229">
        <v>29.11867997317168</v>
      </c>
      <c r="S131" s="229">
        <v>29.781354783756491</v>
      </c>
      <c r="T131" s="229">
        <v>29.23626401744529</v>
      </c>
      <c r="U131" s="229">
        <v>20.06416775794526</v>
      </c>
      <c r="V131" s="229">
        <v>30.34055642444044</v>
      </c>
      <c r="W131" s="229">
        <v>26.79674303812882</v>
      </c>
      <c r="X131" s="229">
        <v>27.512764229615222</v>
      </c>
      <c r="Y131" s="229">
        <v>27.61007632754724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27.07239310076687</v>
      </c>
      <c r="C134" s="261">
        <v>24.141654202221051</v>
      </c>
      <c r="D134" s="261">
        <v>24.47296191750409</v>
      </c>
      <c r="E134" s="261">
        <v>26.97626770565666</v>
      </c>
      <c r="F134" s="261">
        <v>23.362739368971418</v>
      </c>
      <c r="G134" s="261">
        <v>30.265073092461961</v>
      </c>
      <c r="H134" s="261">
        <v>27.91056908803656</v>
      </c>
      <c r="I134" s="261">
        <v>31.413862077090521</v>
      </c>
      <c r="J134" s="261">
        <v>26.505473889946529</v>
      </c>
      <c r="K134" s="261">
        <v>33.756420989762297</v>
      </c>
      <c r="L134" s="261">
        <v>34.161642298455106</v>
      </c>
      <c r="M134" s="261">
        <v>33.930622444890872</v>
      </c>
      <c r="N134" s="261">
        <v>34.21596643181072</v>
      </c>
      <c r="O134" s="261">
        <v>34.801104847897363</v>
      </c>
      <c r="P134" s="261">
        <v>31.37930795693871</v>
      </c>
      <c r="Q134" s="261">
        <v>32.620175760014227</v>
      </c>
      <c r="R134" s="261">
        <v>37.15428121021435</v>
      </c>
      <c r="S134" s="261">
        <v>43.79641396225221</v>
      </c>
      <c r="T134" s="261">
        <v>39.208528998271731</v>
      </c>
      <c r="U134" s="261">
        <v>36.302079530571973</v>
      </c>
      <c r="V134" s="261">
        <v>41.55747518797385</v>
      </c>
      <c r="W134" s="261">
        <v>40.185261152802163</v>
      </c>
      <c r="X134" s="261">
        <v>35.443070416568638</v>
      </c>
      <c r="Y134" s="261">
        <v>38.001784707045481</v>
      </c>
      <c r="DA134" s="70" t="s">
        <v>1380</v>
      </c>
    </row>
    <row r="135" spans="1:105" ht="12" customHeight="1" x14ac:dyDescent="0.25">
      <c r="A135" s="60" t="s">
        <v>1012</v>
      </c>
      <c r="B135" s="262">
        <v>27.07239310076687</v>
      </c>
      <c r="C135" s="262">
        <v>24.141654202221051</v>
      </c>
      <c r="D135" s="262">
        <v>24.47296191750409</v>
      </c>
      <c r="E135" s="262">
        <v>26.97626770565666</v>
      </c>
      <c r="F135" s="262">
        <v>23.362739368971418</v>
      </c>
      <c r="G135" s="262">
        <v>30.265073092461961</v>
      </c>
      <c r="H135" s="262">
        <v>27.91056908803656</v>
      </c>
      <c r="I135" s="262">
        <v>31.413862077090521</v>
      </c>
      <c r="J135" s="262">
        <v>26.505473889946529</v>
      </c>
      <c r="K135" s="262">
        <v>33.756420989762297</v>
      </c>
      <c r="L135" s="262">
        <v>34.161642298455106</v>
      </c>
      <c r="M135" s="262">
        <v>33.930622444890872</v>
      </c>
      <c r="N135" s="262">
        <v>34.21596643181072</v>
      </c>
      <c r="O135" s="262">
        <v>34.801104847897363</v>
      </c>
      <c r="P135" s="262">
        <v>31.37930795693871</v>
      </c>
      <c r="Q135" s="262">
        <v>32.620175760014227</v>
      </c>
      <c r="R135" s="262">
        <v>37.15428121021435</v>
      </c>
      <c r="S135" s="262">
        <v>43.79641396225221</v>
      </c>
      <c r="T135" s="262">
        <v>39.208528998271731</v>
      </c>
      <c r="U135" s="262">
        <v>36.302079530571973</v>
      </c>
      <c r="V135" s="262">
        <v>41.55747518797385</v>
      </c>
      <c r="W135" s="262">
        <v>40.185261152802163</v>
      </c>
      <c r="X135" s="262">
        <v>35.443070416568638</v>
      </c>
      <c r="Y135" s="262">
        <v>38.001784707045481</v>
      </c>
      <c r="DA135" s="72" t="s">
        <v>1381</v>
      </c>
    </row>
    <row r="136" spans="1:105" ht="12" customHeight="1" x14ac:dyDescent="0.25">
      <c r="A136" s="59" t="s">
        <v>28</v>
      </c>
      <c r="B136" s="230">
        <v>5.3873115074885503</v>
      </c>
      <c r="C136" s="230">
        <v>5.4938236219441734</v>
      </c>
      <c r="D136" s="230">
        <v>5.5639498808781171</v>
      </c>
      <c r="E136" s="230">
        <v>6.311822129112219</v>
      </c>
      <c r="F136" s="230">
        <v>5.0798375612463804</v>
      </c>
      <c r="G136" s="230">
        <v>3.7791896878005571</v>
      </c>
      <c r="H136" s="230">
        <v>2.5353811220821272</v>
      </c>
      <c r="I136" s="230">
        <v>2.1265801902059041</v>
      </c>
      <c r="J136" s="230">
        <v>1.442762751085316</v>
      </c>
      <c r="K136" s="230">
        <v>1.676606457358554</v>
      </c>
      <c r="L136" s="230">
        <v>1.73867700190441</v>
      </c>
      <c r="M136" s="230">
        <v>1.6548184717449741</v>
      </c>
      <c r="N136" s="230">
        <v>1.679159998286204</v>
      </c>
      <c r="O136" s="230">
        <v>2.1709575419686811</v>
      </c>
      <c r="P136" s="230">
        <v>2.4838206574505262</v>
      </c>
      <c r="Q136" s="230">
        <v>2.589455046954332</v>
      </c>
      <c r="R136" s="230">
        <v>2.4219319499577669</v>
      </c>
      <c r="S136" s="230">
        <v>3.9471548234298002</v>
      </c>
      <c r="T136" s="230">
        <v>3.2289570424277958</v>
      </c>
      <c r="U136" s="230">
        <v>0.43017203821342759</v>
      </c>
      <c r="V136" s="230">
        <v>1.241068417502097</v>
      </c>
      <c r="W136" s="230">
        <v>1.1459403194247839</v>
      </c>
      <c r="X136" s="230">
        <v>1.414493351885928</v>
      </c>
      <c r="Y136" s="230">
        <v>0.54153916203127306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7.8204629436200421E-2</v>
      </c>
      <c r="H137" s="295">
        <v>0.1157670443020493</v>
      </c>
      <c r="I137" s="295">
        <v>0.1103364042834635</v>
      </c>
      <c r="J137" s="295">
        <v>8.1253150692920717E-2</v>
      </c>
      <c r="K137" s="295">
        <v>4.3671455408337841E-2</v>
      </c>
      <c r="L137" s="295">
        <v>3.8217558286223238E-2</v>
      </c>
      <c r="M137" s="295">
        <v>3.666988543467796E-2</v>
      </c>
      <c r="N137" s="295">
        <v>4.0726988033707813E-2</v>
      </c>
      <c r="O137" s="295">
        <v>2.1112508088010861E-2</v>
      </c>
      <c r="P137" s="295">
        <v>1.8902050615105609E-2</v>
      </c>
      <c r="Q137" s="295">
        <v>2.0694557950087511E-2</v>
      </c>
      <c r="R137" s="295">
        <v>1.808229497438555E-2</v>
      </c>
      <c r="S137" s="295">
        <v>2.3345579904068981E-2</v>
      </c>
      <c r="T137" s="295">
        <v>2.1431235154741761E-2</v>
      </c>
      <c r="U137" s="295">
        <v>1.8570012801419431E-2</v>
      </c>
      <c r="V137" s="295">
        <v>1.6953102367585689E-2</v>
      </c>
      <c r="W137" s="295">
        <v>1.6378020215712781E-2</v>
      </c>
      <c r="X137" s="295">
        <v>1.953051364391787E-2</v>
      </c>
      <c r="Y137" s="295">
        <v>3.2903936317891791E-2</v>
      </c>
      <c r="DA137" s="122" t="s">
        <v>1383</v>
      </c>
    </row>
    <row r="138" spans="1:105" ht="12" customHeight="1" x14ac:dyDescent="0.25">
      <c r="A138" s="59" t="s">
        <v>159</v>
      </c>
      <c r="B138" s="295">
        <v>0.25444083412644891</v>
      </c>
      <c r="C138" s="295">
        <v>0.52205020235269617</v>
      </c>
      <c r="D138" s="295">
        <v>0.3138431337070865</v>
      </c>
      <c r="E138" s="295">
        <v>0.25492085347604643</v>
      </c>
      <c r="F138" s="295">
        <v>0.1578653215996024</v>
      </c>
      <c r="G138" s="295">
        <v>0.1575462624562613</v>
      </c>
      <c r="H138" s="295">
        <v>0.12876408579724979</v>
      </c>
      <c r="I138" s="295">
        <v>0.14576496543613771</v>
      </c>
      <c r="J138" s="295">
        <v>0.13197757070775681</v>
      </c>
      <c r="K138" s="295">
        <v>0.15506748927533129</v>
      </c>
      <c r="L138" s="295">
        <v>0.132886182264326</v>
      </c>
      <c r="M138" s="295">
        <v>0.1199443237630024</v>
      </c>
      <c r="N138" s="295">
        <v>0.31456549489165597</v>
      </c>
      <c r="O138" s="295">
        <v>4.9999414518951082E-2</v>
      </c>
      <c r="P138" s="295">
        <v>4.1690008356453867E-2</v>
      </c>
      <c r="Q138" s="295">
        <v>4.3444170583125531E-2</v>
      </c>
      <c r="R138" s="295">
        <v>3.9568996256259023E-2</v>
      </c>
      <c r="S138" s="295">
        <v>4.5615059259683913E-2</v>
      </c>
      <c r="T138" s="295">
        <v>0.32450980211410441</v>
      </c>
      <c r="U138" s="295">
        <v>0.55528326208338563</v>
      </c>
      <c r="V138" s="295">
        <v>0.63776077784650853</v>
      </c>
      <c r="W138" s="295">
        <v>0.2101801867266698</v>
      </c>
      <c r="X138" s="295">
        <v>0.70999182505442249</v>
      </c>
      <c r="Y138" s="295">
        <v>1.0406828740023131</v>
      </c>
      <c r="DA138" s="122" t="s">
        <v>1384</v>
      </c>
    </row>
    <row r="139" spans="1:105" ht="12" customHeight="1" x14ac:dyDescent="0.25">
      <c r="A139" s="59" t="s">
        <v>32</v>
      </c>
      <c r="B139" s="295">
        <v>0.99405207877316182</v>
      </c>
      <c r="C139" s="295">
        <v>0.79818474107945381</v>
      </c>
      <c r="D139" s="295">
        <v>0.75021473607899603</v>
      </c>
      <c r="E139" s="295">
        <v>0.99748887197461944</v>
      </c>
      <c r="F139" s="295">
        <v>1.257487007728836</v>
      </c>
      <c r="G139" s="295">
        <v>1.261929586201022</v>
      </c>
      <c r="H139" s="295">
        <v>1.124290137099285</v>
      </c>
      <c r="I139" s="295">
        <v>1.556080755100957</v>
      </c>
      <c r="J139" s="295">
        <v>1.296443229948804</v>
      </c>
      <c r="K139" s="295">
        <v>2.8518127655484409</v>
      </c>
      <c r="L139" s="295">
        <v>3.270417917888242</v>
      </c>
      <c r="M139" s="295">
        <v>2.8662864874318159</v>
      </c>
      <c r="N139" s="295">
        <v>1.786475912435836</v>
      </c>
      <c r="O139" s="295">
        <v>2.351068976291069</v>
      </c>
      <c r="P139" s="295">
        <v>1.2928445619096101</v>
      </c>
      <c r="Q139" s="295">
        <v>1.492649894045124</v>
      </c>
      <c r="R139" s="295">
        <v>1.6484320686408309</v>
      </c>
      <c r="S139" s="295">
        <v>1.7469094032157551</v>
      </c>
      <c r="T139" s="295">
        <v>0.82235915141513383</v>
      </c>
      <c r="U139" s="295">
        <v>0.51757977287521517</v>
      </c>
      <c r="V139" s="295">
        <v>1.226254156131305</v>
      </c>
      <c r="W139" s="295">
        <v>0.74281192233269833</v>
      </c>
      <c r="X139" s="295">
        <v>0.61621883132956579</v>
      </c>
      <c r="Y139" s="295">
        <v>0.36206565111343769</v>
      </c>
      <c r="DA139" s="122" t="s">
        <v>1385</v>
      </c>
    </row>
    <row r="140" spans="1:105" ht="12" customHeight="1" x14ac:dyDescent="0.25">
      <c r="A140" s="59" t="s">
        <v>35</v>
      </c>
      <c r="B140" s="295">
        <v>20.436588680378708</v>
      </c>
      <c r="C140" s="295">
        <v>17.32759563684473</v>
      </c>
      <c r="D140" s="295">
        <v>17.844954166839891</v>
      </c>
      <c r="E140" s="295">
        <v>19.412035851093769</v>
      </c>
      <c r="F140" s="295">
        <v>16.867549478396601</v>
      </c>
      <c r="G140" s="295">
        <v>24.988202926567919</v>
      </c>
      <c r="H140" s="295">
        <v>24.006366698755841</v>
      </c>
      <c r="I140" s="295">
        <v>27.475099762064058</v>
      </c>
      <c r="J140" s="295">
        <v>23.55303718751173</v>
      </c>
      <c r="K140" s="295">
        <v>29.029262822171631</v>
      </c>
      <c r="L140" s="295">
        <v>28.981443638111909</v>
      </c>
      <c r="M140" s="295">
        <v>29.252903276516399</v>
      </c>
      <c r="N140" s="295">
        <v>30.395038038163321</v>
      </c>
      <c r="O140" s="295">
        <v>30.20796640703065</v>
      </c>
      <c r="P140" s="295">
        <v>27.542050678607019</v>
      </c>
      <c r="Q140" s="295">
        <v>28.473932090481568</v>
      </c>
      <c r="R140" s="295">
        <v>33.026265900385113</v>
      </c>
      <c r="S140" s="295">
        <v>38.033389096442903</v>
      </c>
      <c r="T140" s="295">
        <v>34.811271767159951</v>
      </c>
      <c r="U140" s="295">
        <v>34.780474444598518</v>
      </c>
      <c r="V140" s="295">
        <v>38.435438734126357</v>
      </c>
      <c r="W140" s="295">
        <v>38.06995070410229</v>
      </c>
      <c r="X140" s="295">
        <v>32.682835894654808</v>
      </c>
      <c r="Y140" s="295">
        <v>36.024593083580562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15.019842470743361</v>
      </c>
      <c r="C142" s="261">
        <f t="shared" si="6"/>
        <v>13.518871120895803</v>
      </c>
      <c r="D142" s="261">
        <f t="shared" si="6"/>
        <v>14.199567101808436</v>
      </c>
      <c r="E142" s="261">
        <f t="shared" si="6"/>
        <v>16.649808396628906</v>
      </c>
      <c r="F142" s="261">
        <f t="shared" si="6"/>
        <v>14.7638541458153</v>
      </c>
      <c r="G142" s="261">
        <f t="shared" si="6"/>
        <v>18.349296378025109</v>
      </c>
      <c r="H142" s="261">
        <f t="shared" si="6"/>
        <v>16.280015835600118</v>
      </c>
      <c r="I142" s="261">
        <f t="shared" si="6"/>
        <v>17.583723224849436</v>
      </c>
      <c r="J142" s="261">
        <f t="shared" si="6"/>
        <v>15.365346274184738</v>
      </c>
      <c r="K142" s="261">
        <f t="shared" si="6"/>
        <v>19.426131871988069</v>
      </c>
      <c r="L142" s="261">
        <f t="shared" si="6"/>
        <v>19.885724546112741</v>
      </c>
      <c r="M142" s="261">
        <f t="shared" si="6"/>
        <v>19.601520239268222</v>
      </c>
      <c r="N142" s="261">
        <f t="shared" si="6"/>
        <v>19.929875524323318</v>
      </c>
      <c r="O142" s="261">
        <f t="shared" si="6"/>
        <v>19.041151025033837</v>
      </c>
      <c r="P142" s="261">
        <f t="shared" si="6"/>
        <v>17.446458968781243</v>
      </c>
      <c r="Q142" s="261">
        <f t="shared" si="6"/>
        <v>17.977548599169545</v>
      </c>
      <c r="R142" s="261">
        <f t="shared" si="6"/>
        <v>21.660829055105211</v>
      </c>
      <c r="S142" s="261">
        <f t="shared" si="6"/>
        <v>25.322794742136789</v>
      </c>
      <c r="T142" s="261">
        <f t="shared" si="6"/>
        <v>22.454054115273788</v>
      </c>
      <c r="U142" s="261">
        <f t="shared" si="6"/>
        <v>20.491654966355391</v>
      </c>
      <c r="V142" s="261">
        <f t="shared" si="6"/>
        <v>24.43043351685531</v>
      </c>
      <c r="W142" s="261">
        <f t="shared" si="6"/>
        <v>23.359673361693741</v>
      </c>
      <c r="X142" s="261">
        <f t="shared" si="6"/>
        <v>19.576992662034911</v>
      </c>
      <c r="Y142" s="261">
        <f t="shared" si="6"/>
        <v>21.106138943454933</v>
      </c>
      <c r="DA142" s="70"/>
    </row>
    <row r="143" spans="1:105" ht="12" customHeight="1" x14ac:dyDescent="0.25">
      <c r="A143" s="60" t="s">
        <v>1022</v>
      </c>
      <c r="B143" s="262">
        <v>9.866889662122512</v>
      </c>
      <c r="C143" s="262">
        <v>8.1880499929206749</v>
      </c>
      <c r="D143" s="262">
        <v>8.1536709822319953</v>
      </c>
      <c r="E143" s="262">
        <v>9.1493286204079727</v>
      </c>
      <c r="F143" s="262">
        <v>7.4148181013149941</v>
      </c>
      <c r="G143" s="262">
        <v>11.068399882407039</v>
      </c>
      <c r="H143" s="262">
        <v>9.6755443247056387</v>
      </c>
      <c r="I143" s="262">
        <v>10.638491200314689</v>
      </c>
      <c r="J143" s="262">
        <v>9.372821919265089</v>
      </c>
      <c r="K143" s="262">
        <v>12.20844860245489</v>
      </c>
      <c r="L143" s="262">
        <v>11.979150327703429</v>
      </c>
      <c r="M143" s="262">
        <v>11.93661722990619</v>
      </c>
      <c r="N143" s="262">
        <v>12.11163868252263</v>
      </c>
      <c r="O143" s="262">
        <v>12.028792795716649</v>
      </c>
      <c r="P143" s="262">
        <v>10.59107058774414</v>
      </c>
      <c r="Q143" s="262">
        <v>10.809721185117681</v>
      </c>
      <c r="R143" s="262">
        <v>13.3944629384272</v>
      </c>
      <c r="S143" s="262">
        <v>16.032239981916401</v>
      </c>
      <c r="T143" s="262">
        <v>13.964624471520789</v>
      </c>
      <c r="U143" s="262">
        <v>13.31102276205084</v>
      </c>
      <c r="V143" s="262">
        <v>15.40528149790174</v>
      </c>
      <c r="W143" s="262">
        <v>14.75243999631425</v>
      </c>
      <c r="X143" s="262">
        <v>11.99543894076279</v>
      </c>
      <c r="Y143" s="262">
        <v>13.32443791765586</v>
      </c>
      <c r="DA143" s="72" t="s">
        <v>1388</v>
      </c>
    </row>
    <row r="144" spans="1:105" ht="12" customHeight="1" x14ac:dyDescent="0.25">
      <c r="A144" s="60" t="s">
        <v>1024</v>
      </c>
      <c r="B144" s="262">
        <v>5.1529528086208494</v>
      </c>
      <c r="C144" s="262">
        <v>5.3308211279751267</v>
      </c>
      <c r="D144" s="262">
        <v>6.0458961195764402</v>
      </c>
      <c r="E144" s="262">
        <v>7.5004797762209332</v>
      </c>
      <c r="F144" s="262">
        <v>7.3490360445003056</v>
      </c>
      <c r="G144" s="262">
        <v>7.2808964956180704</v>
      </c>
      <c r="H144" s="262">
        <v>6.6044715108944798</v>
      </c>
      <c r="I144" s="262">
        <v>6.9452320245347474</v>
      </c>
      <c r="J144" s="262">
        <v>5.9925243549196496</v>
      </c>
      <c r="K144" s="262">
        <v>7.217683269533179</v>
      </c>
      <c r="L144" s="262">
        <v>7.9065742184093111</v>
      </c>
      <c r="M144" s="262">
        <v>7.6649030093620318</v>
      </c>
      <c r="N144" s="262">
        <v>7.8182368418006876</v>
      </c>
      <c r="O144" s="262">
        <v>7.0123582293171891</v>
      </c>
      <c r="P144" s="262">
        <v>6.8553883810371037</v>
      </c>
      <c r="Q144" s="262">
        <v>7.1678274140518647</v>
      </c>
      <c r="R144" s="262">
        <v>8.2663661166780127</v>
      </c>
      <c r="S144" s="262">
        <v>9.2905547602203882</v>
      </c>
      <c r="T144" s="262">
        <v>8.4894296437529988</v>
      </c>
      <c r="U144" s="262">
        <v>7.1806322043045512</v>
      </c>
      <c r="V144" s="262">
        <v>9.0251520189535714</v>
      </c>
      <c r="W144" s="262">
        <v>8.607233365379491</v>
      </c>
      <c r="X144" s="262">
        <v>7.5815537212721207</v>
      </c>
      <c r="Y144" s="262">
        <v>7.7817010257990731</v>
      </c>
      <c r="DA144" s="72" t="s">
        <v>1389</v>
      </c>
    </row>
    <row r="145" spans="1:105" ht="12" customHeight="1" x14ac:dyDescent="0.25">
      <c r="A145" s="64" t="s">
        <v>28</v>
      </c>
      <c r="B145" s="229">
        <v>0.7108997449864618</v>
      </c>
      <c r="C145" s="229">
        <v>0.77469416923325185</v>
      </c>
      <c r="D145" s="229">
        <v>0.72305683322879588</v>
      </c>
      <c r="E145" s="229">
        <v>0.71027426279911332</v>
      </c>
      <c r="F145" s="229">
        <v>0.54855041504695656</v>
      </c>
      <c r="G145" s="229">
        <v>0.49166974977500338</v>
      </c>
      <c r="H145" s="229">
        <v>0.31865666828777822</v>
      </c>
      <c r="I145" s="229">
        <v>0.27076518256335058</v>
      </c>
      <c r="J145" s="229">
        <v>0.18509826048515249</v>
      </c>
      <c r="K145" s="229">
        <v>0.2182416309674064</v>
      </c>
      <c r="L145" s="229">
        <v>0.2045695376119876</v>
      </c>
      <c r="M145" s="229">
        <v>0.19870499528352351</v>
      </c>
      <c r="N145" s="229">
        <v>0.1942462534670247</v>
      </c>
      <c r="O145" s="229">
        <v>0.26645285559003767</v>
      </c>
      <c r="P145" s="229">
        <v>0.31718503742112247</v>
      </c>
      <c r="Q145" s="229">
        <v>0.34475374929124519</v>
      </c>
      <c r="R145" s="229">
        <v>0.32037366657679911</v>
      </c>
      <c r="S145" s="229">
        <v>0.52850216746555123</v>
      </c>
      <c r="T145" s="229">
        <v>0.42387515381489532</v>
      </c>
      <c r="U145" s="229">
        <v>5.7561002732242073E-2</v>
      </c>
      <c r="V145" s="229">
        <v>0.16593112930522111</v>
      </c>
      <c r="W145" s="229">
        <v>0.15807732066843649</v>
      </c>
      <c r="X145" s="229">
        <v>0.17682655801517669</v>
      </c>
      <c r="Y145" s="229">
        <v>6.5805848650392587E-2</v>
      </c>
      <c r="DA145" s="73" t="s">
        <v>1390</v>
      </c>
    </row>
    <row r="146" spans="1:105" ht="12" customHeight="1" x14ac:dyDescent="0.25">
      <c r="A146" s="64" t="s">
        <v>30</v>
      </c>
      <c r="B146" s="229">
        <v>2.8333132183362301E-2</v>
      </c>
      <c r="C146" s="229">
        <v>8.8886980687749358E-3</v>
      </c>
      <c r="D146" s="229">
        <v>2.450728699337034E-2</v>
      </c>
      <c r="E146" s="229">
        <v>2.532291346133313E-2</v>
      </c>
      <c r="F146" s="229">
        <v>2.6330068191353018E-2</v>
      </c>
      <c r="G146" s="229">
        <v>2.3392521159957842E-2</v>
      </c>
      <c r="H146" s="229">
        <v>2.4103650295661808E-2</v>
      </c>
      <c r="I146" s="229">
        <v>3.4816965475065673E-2</v>
      </c>
      <c r="J146" s="229">
        <v>2.8759597968790369E-2</v>
      </c>
      <c r="K146" s="229">
        <v>3.4960882780430157E-2</v>
      </c>
      <c r="L146" s="229">
        <v>5.7536466568748598E-2</v>
      </c>
      <c r="M146" s="229">
        <v>3.497488610088282E-2</v>
      </c>
      <c r="N146" s="229">
        <v>4.078131993865583E-2</v>
      </c>
      <c r="O146" s="229">
        <v>1.214562726533332E-2</v>
      </c>
      <c r="P146" s="229">
        <v>1.4964506634612639E-2</v>
      </c>
      <c r="Q146" s="229">
        <v>1.609008616637695E-3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1.017436375587738E-2</v>
      </c>
      <c r="H147" s="229">
        <v>1.455005731229851E-2</v>
      </c>
      <c r="I147" s="229">
        <v>1.4048497576902109E-2</v>
      </c>
      <c r="J147" s="229">
        <v>1.042431740137726E-2</v>
      </c>
      <c r="K147" s="229">
        <v>5.6846552231772521E-3</v>
      </c>
      <c r="L147" s="229">
        <v>4.4966076037748744E-3</v>
      </c>
      <c r="M147" s="229">
        <v>4.4031955992499703E-3</v>
      </c>
      <c r="N147" s="229">
        <v>4.7113228332132393E-3</v>
      </c>
      <c r="O147" s="229">
        <v>2.5912473919765949E-3</v>
      </c>
      <c r="P147" s="229">
        <v>2.4138005349557509E-3</v>
      </c>
      <c r="Q147" s="229">
        <v>2.75522313144965E-3</v>
      </c>
      <c r="R147" s="229">
        <v>2.3919297737362709E-3</v>
      </c>
      <c r="S147" s="229">
        <v>3.1258438373895992E-3</v>
      </c>
      <c r="T147" s="229">
        <v>2.8133443642313462E-3</v>
      </c>
      <c r="U147" s="229">
        <v>2.4848396981812649E-3</v>
      </c>
      <c r="V147" s="229">
        <v>2.266633637122391E-3</v>
      </c>
      <c r="W147" s="229">
        <v>2.2592743353798172E-3</v>
      </c>
      <c r="X147" s="229">
        <v>2.4415197846761978E-3</v>
      </c>
      <c r="Y147" s="229">
        <v>3.9983654094665469E-3</v>
      </c>
      <c r="DA147" s="73" t="s">
        <v>1392</v>
      </c>
    </row>
    <row r="148" spans="1:105" ht="12" customHeight="1" x14ac:dyDescent="0.25">
      <c r="A148" s="64" t="s">
        <v>159</v>
      </c>
      <c r="B148" s="229">
        <v>3.3575545769574118E-2</v>
      </c>
      <c r="C148" s="229">
        <v>7.3615258814325082E-2</v>
      </c>
      <c r="D148" s="229">
        <v>4.078513057221024E-2</v>
      </c>
      <c r="E148" s="229">
        <v>2.8686442293691019E-2</v>
      </c>
      <c r="F148" s="229">
        <v>1.7047215908166921E-2</v>
      </c>
      <c r="G148" s="229">
        <v>2.0496650827002621E-2</v>
      </c>
      <c r="H148" s="229">
        <v>1.618357659048E-2</v>
      </c>
      <c r="I148" s="229">
        <v>1.8559411800894678E-2</v>
      </c>
      <c r="J148" s="229">
        <v>1.693197217815991E-2</v>
      </c>
      <c r="K148" s="229">
        <v>2.0184928681943961E-2</v>
      </c>
      <c r="L148" s="229">
        <v>1.563514375071377E-2</v>
      </c>
      <c r="M148" s="229">
        <v>1.440250800589675E-2</v>
      </c>
      <c r="N148" s="229">
        <v>3.6389128442237947E-2</v>
      </c>
      <c r="O148" s="229">
        <v>6.1366869313912659E-3</v>
      </c>
      <c r="P148" s="229">
        <v>5.3238331926112976E-3</v>
      </c>
      <c r="Q148" s="229">
        <v>5.7840512469977999E-3</v>
      </c>
      <c r="R148" s="229">
        <v>5.2341951282332266E-3</v>
      </c>
      <c r="S148" s="229">
        <v>6.1076037718897063E-3</v>
      </c>
      <c r="T148" s="229">
        <v>4.2599402989311537E-2</v>
      </c>
      <c r="U148" s="229">
        <v>7.4302043198102796E-2</v>
      </c>
      <c r="V148" s="229">
        <v>8.5268760853362505E-2</v>
      </c>
      <c r="W148" s="229">
        <v>2.8993412843716971E-2</v>
      </c>
      <c r="X148" s="229">
        <v>8.8756451542100726E-2</v>
      </c>
      <c r="Y148" s="229">
        <v>0.12645995802552321</v>
      </c>
      <c r="DA148" s="73" t="s">
        <v>1393</v>
      </c>
    </row>
    <row r="149" spans="1:105" ht="12" customHeight="1" x14ac:dyDescent="0.25">
      <c r="A149" s="64" t="s">
        <v>32</v>
      </c>
      <c r="B149" s="229">
        <v>0.13117328899968109</v>
      </c>
      <c r="C149" s="229">
        <v>0.11255349778891929</v>
      </c>
      <c r="D149" s="229">
        <v>9.7493310134786085E-2</v>
      </c>
      <c r="E149" s="229">
        <v>0.11224820007590169</v>
      </c>
      <c r="F149" s="229">
        <v>0.13579076332444009</v>
      </c>
      <c r="G149" s="229">
        <v>0.16417609464906899</v>
      </c>
      <c r="H149" s="229">
        <v>0.14130520502678989</v>
      </c>
      <c r="I149" s="229">
        <v>0.19812678199425521</v>
      </c>
      <c r="J149" s="229">
        <v>0.16632629758479681</v>
      </c>
      <c r="K149" s="229">
        <v>0.3712166718882321</v>
      </c>
      <c r="L149" s="229">
        <v>0.38479135602964559</v>
      </c>
      <c r="M149" s="229">
        <v>0.34417396994958088</v>
      </c>
      <c r="N149" s="229">
        <v>0.20666062391548159</v>
      </c>
      <c r="O149" s="229">
        <v>0.28855886414702597</v>
      </c>
      <c r="P149" s="229">
        <v>0.16509684365452709</v>
      </c>
      <c r="Q149" s="229">
        <v>0.19872777786063331</v>
      </c>
      <c r="R149" s="229">
        <v>0.2180549399591718</v>
      </c>
      <c r="S149" s="229">
        <v>0.2339014929146466</v>
      </c>
      <c r="T149" s="229">
        <v>0.1079536231721086</v>
      </c>
      <c r="U149" s="229">
        <v>6.9256967152853663E-2</v>
      </c>
      <c r="V149" s="229">
        <v>0.1639504591951671</v>
      </c>
      <c r="W149" s="229">
        <v>0.102467568731559</v>
      </c>
      <c r="X149" s="229">
        <v>7.7033840267161105E-2</v>
      </c>
      <c r="Y149" s="229">
        <v>4.3996887222905567E-2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8.2016941919097655E-2</v>
      </c>
      <c r="H150" s="229">
        <v>0.1194622074166809</v>
      </c>
      <c r="I150" s="229">
        <v>0.12642664606813059</v>
      </c>
      <c r="J150" s="229">
        <v>0.17634552927134819</v>
      </c>
      <c r="K150" s="229">
        <v>0.20799676520070129</v>
      </c>
      <c r="L150" s="229">
        <v>0.26265711978135042</v>
      </c>
      <c r="M150" s="229">
        <v>0.25877283623470942</v>
      </c>
      <c r="N150" s="229">
        <v>0.27537053229039821</v>
      </c>
      <c r="O150" s="229">
        <v>0.12752943017790641</v>
      </c>
      <c r="P150" s="229">
        <v>7.6985238646504042E-2</v>
      </c>
      <c r="Q150" s="229">
        <v>6.8192344928666063E-2</v>
      </c>
      <c r="R150" s="229">
        <v>7.6757752844046637E-2</v>
      </c>
      <c r="S150" s="229">
        <v>7.7097551100182835E-2</v>
      </c>
      <c r="T150" s="229">
        <v>5.4348727574573298E-2</v>
      </c>
      <c r="U150" s="229">
        <v>6.656119127724075E-2</v>
      </c>
      <c r="V150" s="229">
        <v>5.6657567590798388E-2</v>
      </c>
      <c r="W150" s="229">
        <v>5.0161441840264262E-2</v>
      </c>
      <c r="X150" s="229">
        <v>5.6573903897408087E-2</v>
      </c>
      <c r="Y150" s="229">
        <v>5.8696671704131058E-2</v>
      </c>
      <c r="DA150" s="73" t="s">
        <v>1395</v>
      </c>
    </row>
    <row r="151" spans="1:105" ht="12" customHeight="1" x14ac:dyDescent="0.25">
      <c r="A151" s="64" t="s">
        <v>35</v>
      </c>
      <c r="B151" s="229">
        <v>2.6967747569598499</v>
      </c>
      <c r="C151" s="229">
        <v>2.443396117246436</v>
      </c>
      <c r="D151" s="229">
        <v>2.319020897965367</v>
      </c>
      <c r="E151" s="229">
        <v>2.18445152152995</v>
      </c>
      <c r="F151" s="229">
        <v>1.8214561303667549</v>
      </c>
      <c r="G151" s="229">
        <v>3.2509464978411629</v>
      </c>
      <c r="H151" s="229">
        <v>3.017214557327768</v>
      </c>
      <c r="I151" s="229">
        <v>3.498245886651115</v>
      </c>
      <c r="J151" s="229">
        <v>3.021720798704437</v>
      </c>
      <c r="K151" s="229">
        <v>3.7787005032018479</v>
      </c>
      <c r="L151" s="229">
        <v>3.4099033448320641</v>
      </c>
      <c r="M151" s="229">
        <v>3.5125895116823211</v>
      </c>
      <c r="N151" s="229">
        <v>3.516116551684676</v>
      </c>
      <c r="O151" s="229">
        <v>3.7075800678359698</v>
      </c>
      <c r="P151" s="229">
        <v>3.5171325067065249</v>
      </c>
      <c r="Q151" s="229">
        <v>3.7909500907551168</v>
      </c>
      <c r="R151" s="229">
        <v>4.3687213837825603</v>
      </c>
      <c r="S151" s="229">
        <v>5.0924601320970257</v>
      </c>
      <c r="T151" s="229">
        <v>4.5697830540670639</v>
      </c>
      <c r="U151" s="229">
        <v>4.653949598511395</v>
      </c>
      <c r="V151" s="229">
        <v>5.1388268886348074</v>
      </c>
      <c r="W151" s="229">
        <v>5.2515787282052688</v>
      </c>
      <c r="X151" s="229">
        <v>4.085698508035648</v>
      </c>
      <c r="Y151" s="229">
        <v>4.3775761502788244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1.5521963397219209</v>
      </c>
      <c r="C153" s="229">
        <v>1.917673386823419</v>
      </c>
      <c r="D153" s="229">
        <v>2.8410326606819098</v>
      </c>
      <c r="E153" s="229">
        <v>4.4394964360609439</v>
      </c>
      <c r="F153" s="229">
        <v>4.7998614516626343</v>
      </c>
      <c r="G153" s="229">
        <v>3.2380236756908989</v>
      </c>
      <c r="H153" s="229">
        <v>2.9529955886370232</v>
      </c>
      <c r="I153" s="229">
        <v>2.7842426524050321</v>
      </c>
      <c r="J153" s="229">
        <v>2.3869175813255872</v>
      </c>
      <c r="K153" s="229">
        <v>2.580697231589439</v>
      </c>
      <c r="L153" s="229">
        <v>3.5669846422310258</v>
      </c>
      <c r="M153" s="229">
        <v>3.2968811065058681</v>
      </c>
      <c r="N153" s="229">
        <v>3.5439611092290009</v>
      </c>
      <c r="O153" s="229">
        <v>2.6013634499775482</v>
      </c>
      <c r="P153" s="229">
        <v>2.7562866142462452</v>
      </c>
      <c r="Q153" s="229">
        <v>2.755055168221118</v>
      </c>
      <c r="R153" s="229">
        <v>3.274832248613464</v>
      </c>
      <c r="S153" s="229">
        <v>3.3493599690337019</v>
      </c>
      <c r="T153" s="229">
        <v>3.288056337770815</v>
      </c>
      <c r="U153" s="229">
        <v>2.2565165617345362</v>
      </c>
      <c r="V153" s="229">
        <v>3.4122505797370928</v>
      </c>
      <c r="W153" s="229">
        <v>3.0136956187548658</v>
      </c>
      <c r="X153" s="229">
        <v>3.0942229397299492</v>
      </c>
      <c r="Y153" s="229">
        <v>3.1051671445078308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0.99999999999999978</v>
      </c>
      <c r="C160" s="232">
        <f t="shared" si="7"/>
        <v>1.0000000000000002</v>
      </c>
      <c r="D160" s="232">
        <f t="shared" si="7"/>
        <v>1</v>
      </c>
      <c r="E160" s="232">
        <f t="shared" si="7"/>
        <v>1</v>
      </c>
      <c r="F160" s="232">
        <f t="shared" si="7"/>
        <v>0.99999999999999989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0.99999999999999978</v>
      </c>
      <c r="K160" s="232">
        <f t="shared" si="7"/>
        <v>0.99999999999999989</v>
      </c>
      <c r="L160" s="232">
        <f t="shared" si="7"/>
        <v>1</v>
      </c>
      <c r="M160" s="232">
        <f t="shared" si="7"/>
        <v>0.99999999999999978</v>
      </c>
      <c r="N160" s="232">
        <f t="shared" si="7"/>
        <v>1</v>
      </c>
      <c r="O160" s="232">
        <f t="shared" si="7"/>
        <v>1</v>
      </c>
      <c r="P160" s="232">
        <f t="shared" si="7"/>
        <v>0.99999999999999989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1.0000000000000002</v>
      </c>
      <c r="U160" s="232">
        <f t="shared" si="7"/>
        <v>0.99999999999999978</v>
      </c>
      <c r="V160" s="232">
        <f t="shared" si="7"/>
        <v>1</v>
      </c>
      <c r="W160" s="232">
        <f t="shared" si="7"/>
        <v>1.0000000000000002</v>
      </c>
      <c r="X160" s="232">
        <f t="shared" si="7"/>
        <v>0.99999999999999978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1.3576872782238026E-2</v>
      </c>
      <c r="C165" s="268">
        <f t="shared" si="12"/>
        <v>1.2300674484113525E-2</v>
      </c>
      <c r="D165" s="268">
        <f t="shared" si="12"/>
        <v>1.1757615337103832E-2</v>
      </c>
      <c r="E165" s="268">
        <f t="shared" si="12"/>
        <v>1.1493337912675025E-2</v>
      </c>
      <c r="F165" s="268">
        <f t="shared" si="12"/>
        <v>1.0224526942851964E-2</v>
      </c>
      <c r="G165" s="268">
        <f t="shared" si="12"/>
        <v>1.3087193754236625E-2</v>
      </c>
      <c r="H165" s="268">
        <f t="shared" si="12"/>
        <v>1.1734110022072586E-2</v>
      </c>
      <c r="I165" s="268">
        <f t="shared" si="12"/>
        <v>1.239271733442375E-2</v>
      </c>
      <c r="J165" s="268">
        <f t="shared" si="12"/>
        <v>1.3224768121997689E-2</v>
      </c>
      <c r="K165" s="268">
        <f t="shared" si="12"/>
        <v>1.3860064415755834E-2</v>
      </c>
      <c r="L165" s="268">
        <f t="shared" si="12"/>
        <v>1.380823740244762E-2</v>
      </c>
      <c r="M165" s="268">
        <f t="shared" si="12"/>
        <v>1.3724182551154403E-2</v>
      </c>
      <c r="N165" s="268">
        <f t="shared" si="12"/>
        <v>1.3333837116543604E-2</v>
      </c>
      <c r="O165" s="268">
        <f t="shared" si="12"/>
        <v>1.4395917071305093E-2</v>
      </c>
      <c r="P165" s="268">
        <f t="shared" si="12"/>
        <v>1.2458789188657511E-2</v>
      </c>
      <c r="Q165" s="268">
        <f t="shared" si="12"/>
        <v>1.2961383753832843E-2</v>
      </c>
      <c r="R165" s="268">
        <f t="shared" si="12"/>
        <v>1.4908809270781857E-2</v>
      </c>
      <c r="S165" s="268">
        <f t="shared" si="12"/>
        <v>1.5911668395357872E-2</v>
      </c>
      <c r="T165" s="268">
        <f t="shared" si="12"/>
        <v>1.5950147060597997E-2</v>
      </c>
      <c r="U165" s="268">
        <f t="shared" si="12"/>
        <v>1.531036967354556E-2</v>
      </c>
      <c r="V165" s="268">
        <f t="shared" si="12"/>
        <v>1.5039147399491942E-2</v>
      </c>
      <c r="W165" s="268">
        <f t="shared" si="12"/>
        <v>1.5326525123451104E-2</v>
      </c>
      <c r="X165" s="268">
        <f t="shared" si="12"/>
        <v>1.4537324258710193E-2</v>
      </c>
      <c r="Y165" s="268">
        <f t="shared" si="12"/>
        <v>1.3650167106164761E-2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0.29922881140986712</v>
      </c>
      <c r="C167" s="269">
        <f t="shared" si="14"/>
        <v>0.33459426057852365</v>
      </c>
      <c r="D167" s="269">
        <f t="shared" si="14"/>
        <v>0.36670207561941687</v>
      </c>
      <c r="E167" s="269">
        <f t="shared" si="14"/>
        <v>0.39735993502536704</v>
      </c>
      <c r="F167" s="269">
        <f t="shared" si="14"/>
        <v>0.42813102817515203</v>
      </c>
      <c r="G167" s="269">
        <f t="shared" si="14"/>
        <v>0.36693146252344727</v>
      </c>
      <c r="H167" s="269">
        <f t="shared" si="14"/>
        <v>0.34146267489235943</v>
      </c>
      <c r="I167" s="269">
        <f t="shared" si="14"/>
        <v>0.3450601043767908</v>
      </c>
      <c r="J167" s="269">
        <f t="shared" si="14"/>
        <v>0.35923810962317287</v>
      </c>
      <c r="K167" s="269">
        <f t="shared" si="14"/>
        <v>0.34894053565646765</v>
      </c>
      <c r="L167" s="269">
        <f t="shared" si="14"/>
        <v>0.38819060535798428</v>
      </c>
      <c r="M167" s="269">
        <f t="shared" si="14"/>
        <v>0.37638851641506205</v>
      </c>
      <c r="N167" s="269">
        <f t="shared" si="14"/>
        <v>0.36658439028863393</v>
      </c>
      <c r="O167" s="269">
        <f t="shared" si="14"/>
        <v>0.35958621517744471</v>
      </c>
      <c r="P167" s="269">
        <f t="shared" si="14"/>
        <v>0.34691972654126818</v>
      </c>
      <c r="Q167" s="269">
        <f t="shared" si="14"/>
        <v>0.36831271530264714</v>
      </c>
      <c r="R167" s="269">
        <f t="shared" si="14"/>
        <v>0.39534210686953303</v>
      </c>
      <c r="S167" s="269">
        <f t="shared" si="14"/>
        <v>0.39723414691172487</v>
      </c>
      <c r="T167" s="269">
        <f t="shared" si="14"/>
        <v>0.41773326821463591</v>
      </c>
      <c r="U167" s="269">
        <f t="shared" si="14"/>
        <v>0.35370489306606356</v>
      </c>
      <c r="V167" s="269">
        <f t="shared" si="14"/>
        <v>0.37792860492246599</v>
      </c>
      <c r="W167" s="269">
        <f t="shared" si="14"/>
        <v>0.38630564064858219</v>
      </c>
      <c r="X167" s="269">
        <f t="shared" si="14"/>
        <v>0.39444036323087189</v>
      </c>
      <c r="Y167" s="269">
        <f t="shared" si="14"/>
        <v>0.34241643777229858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0.17267835540521081</v>
      </c>
      <c r="C168" s="269">
        <f t="shared" si="15"/>
        <v>0.16643912179681911</v>
      </c>
      <c r="D168" s="269">
        <f t="shared" si="15"/>
        <v>0.16304340464519515</v>
      </c>
      <c r="E168" s="269">
        <f t="shared" si="15"/>
        <v>0.15697876509576408</v>
      </c>
      <c r="F168" s="269">
        <f t="shared" si="15"/>
        <v>0.14949755998043632</v>
      </c>
      <c r="G168" s="269">
        <f t="shared" si="15"/>
        <v>0.16753511022523537</v>
      </c>
      <c r="H168" s="269">
        <f t="shared" si="15"/>
        <v>0.15850314089099427</v>
      </c>
      <c r="I168" s="269">
        <f t="shared" si="15"/>
        <v>0.17143257037683662</v>
      </c>
      <c r="J168" s="269">
        <f t="shared" si="15"/>
        <v>0.17453084119897411</v>
      </c>
      <c r="K168" s="269">
        <f t="shared" si="15"/>
        <v>0.17925612816310013</v>
      </c>
      <c r="L168" s="269">
        <f t="shared" si="15"/>
        <v>0.18422960614877026</v>
      </c>
      <c r="M168" s="269">
        <f t="shared" si="15"/>
        <v>0.18301451764822632</v>
      </c>
      <c r="N168" s="269">
        <f t="shared" si="15"/>
        <v>0.17622112546684426</v>
      </c>
      <c r="O168" s="269">
        <f t="shared" si="15"/>
        <v>0.19601801472662225</v>
      </c>
      <c r="P168" s="269">
        <f t="shared" si="15"/>
        <v>0.17442322278366734</v>
      </c>
      <c r="Q168" s="269">
        <f t="shared" si="15"/>
        <v>0.18411089239617245</v>
      </c>
      <c r="R168" s="269">
        <f t="shared" si="15"/>
        <v>0.19517820244054385</v>
      </c>
      <c r="S168" s="269">
        <f t="shared" si="15"/>
        <v>0.20568730722180856</v>
      </c>
      <c r="T168" s="269">
        <f t="shared" si="15"/>
        <v>0.21191666624358282</v>
      </c>
      <c r="U168" s="269">
        <f t="shared" si="15"/>
        <v>0.19641466160768534</v>
      </c>
      <c r="V168" s="269">
        <f t="shared" si="15"/>
        <v>0.19114740509077546</v>
      </c>
      <c r="W168" s="269">
        <f t="shared" si="15"/>
        <v>0.1981062971151486</v>
      </c>
      <c r="X168" s="269">
        <f t="shared" si="15"/>
        <v>0.20254358138047537</v>
      </c>
      <c r="Y168" s="269">
        <f t="shared" si="15"/>
        <v>0.18367416361453126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0.17267835540521081</v>
      </c>
      <c r="C169" s="318">
        <f t="shared" si="16"/>
        <v>0.16643912179681911</v>
      </c>
      <c r="D169" s="318">
        <f t="shared" si="16"/>
        <v>0.16304340464519515</v>
      </c>
      <c r="E169" s="318">
        <f t="shared" si="16"/>
        <v>0.15697876509576408</v>
      </c>
      <c r="F169" s="318">
        <f t="shared" si="16"/>
        <v>0.14949755998043632</v>
      </c>
      <c r="G169" s="318">
        <f t="shared" si="16"/>
        <v>0.16753511022523537</v>
      </c>
      <c r="H169" s="318">
        <f t="shared" si="16"/>
        <v>0.15850314089099427</v>
      </c>
      <c r="I169" s="318">
        <f t="shared" si="16"/>
        <v>0.17143257037683662</v>
      </c>
      <c r="J169" s="318">
        <f t="shared" si="16"/>
        <v>0.17453084119897411</v>
      </c>
      <c r="K169" s="318">
        <f t="shared" si="16"/>
        <v>0.17925612816310013</v>
      </c>
      <c r="L169" s="318">
        <f t="shared" si="16"/>
        <v>0.18422960614877026</v>
      </c>
      <c r="M169" s="318">
        <f t="shared" si="16"/>
        <v>0.18301451764822632</v>
      </c>
      <c r="N169" s="318">
        <f t="shared" si="16"/>
        <v>0.17622112546684426</v>
      </c>
      <c r="O169" s="318">
        <f t="shared" si="16"/>
        <v>0.19601801472662225</v>
      </c>
      <c r="P169" s="318">
        <f t="shared" si="16"/>
        <v>0.17442322278366734</v>
      </c>
      <c r="Q169" s="318">
        <f t="shared" si="16"/>
        <v>0.18411089239617245</v>
      </c>
      <c r="R169" s="318">
        <f t="shared" si="16"/>
        <v>0.19517820244054385</v>
      </c>
      <c r="S169" s="318">
        <f t="shared" si="16"/>
        <v>0.20568730722180856</v>
      </c>
      <c r="T169" s="318">
        <f t="shared" si="16"/>
        <v>0.21191666624358282</v>
      </c>
      <c r="U169" s="318">
        <f t="shared" si="16"/>
        <v>0.19641466160768534</v>
      </c>
      <c r="V169" s="318">
        <f t="shared" si="16"/>
        <v>0.19114740509077546</v>
      </c>
      <c r="W169" s="318">
        <f t="shared" si="16"/>
        <v>0.1981062971151486</v>
      </c>
      <c r="X169" s="318">
        <f t="shared" si="16"/>
        <v>0.20254358138047537</v>
      </c>
      <c r="Y169" s="318">
        <f t="shared" si="16"/>
        <v>0.18367416361453126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2.040535981159227E-2</v>
      </c>
      <c r="C171" s="269">
        <f t="shared" si="18"/>
        <v>1.9956244893995383E-2</v>
      </c>
      <c r="D171" s="269">
        <f t="shared" si="18"/>
        <v>2.0320613372836627E-2</v>
      </c>
      <c r="E171" s="269">
        <f t="shared" si="18"/>
        <v>2.0864392092306821E-2</v>
      </c>
      <c r="F171" s="269">
        <f t="shared" si="18"/>
        <v>2.0442359248109915E-2</v>
      </c>
      <c r="G171" s="269">
        <f t="shared" si="18"/>
        <v>2.1754205501787433E-2</v>
      </c>
      <c r="H171" s="269">
        <f t="shared" si="18"/>
        <v>1.9818834356488482E-2</v>
      </c>
      <c r="I171" s="269">
        <f t="shared" si="18"/>
        <v>2.0547642520820558E-2</v>
      </c>
      <c r="J171" s="269">
        <f t="shared" si="18"/>
        <v>2.1653941068798907E-2</v>
      </c>
      <c r="K171" s="269">
        <f t="shared" si="18"/>
        <v>2.2036414611118074E-2</v>
      </c>
      <c r="L171" s="269">
        <f t="shared" si="18"/>
        <v>2.2969820677707992E-2</v>
      </c>
      <c r="M171" s="269">
        <f t="shared" si="18"/>
        <v>2.2630147745671444E-2</v>
      </c>
      <c r="N171" s="269">
        <f t="shared" si="18"/>
        <v>2.1973197259310705E-2</v>
      </c>
      <c r="O171" s="269">
        <f t="shared" si="18"/>
        <v>2.2902741423454387E-2</v>
      </c>
      <c r="P171" s="269">
        <f t="shared" si="18"/>
        <v>2.076140241092753E-2</v>
      </c>
      <c r="Q171" s="269">
        <f t="shared" si="18"/>
        <v>2.173543925534701E-2</v>
      </c>
      <c r="R171" s="269">
        <f t="shared" si="18"/>
        <v>2.4332300650766261E-2</v>
      </c>
      <c r="S171" s="269">
        <f t="shared" si="18"/>
        <v>2.5392767364556527E-2</v>
      </c>
      <c r="T171" s="269">
        <f t="shared" si="18"/>
        <v>2.5942222109064338E-2</v>
      </c>
      <c r="U171" s="269">
        <f t="shared" si="18"/>
        <v>2.3632775755123365E-2</v>
      </c>
      <c r="V171" s="269">
        <f t="shared" si="18"/>
        <v>2.3998986361244999E-2</v>
      </c>
      <c r="W171" s="269">
        <f t="shared" si="18"/>
        <v>2.4592240837557847E-2</v>
      </c>
      <c r="X171" s="269">
        <f t="shared" si="18"/>
        <v>2.3936993546145854E-2</v>
      </c>
      <c r="Y171" s="269">
        <f t="shared" si="18"/>
        <v>2.1785267036206788E-2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1.2931918863207595E-2</v>
      </c>
      <c r="C172" s="318">
        <f t="shared" si="19"/>
        <v>1.1599528051388655E-2</v>
      </c>
      <c r="D172" s="318">
        <f t="shared" si="19"/>
        <v>1.1161982240762982E-2</v>
      </c>
      <c r="E172" s="318">
        <f t="shared" si="19"/>
        <v>1.0940060288580893E-2</v>
      </c>
      <c r="F172" s="318">
        <f t="shared" si="19"/>
        <v>9.7494986837721991E-3</v>
      </c>
      <c r="G172" s="318">
        <f t="shared" si="19"/>
        <v>1.2589845277406374E-2</v>
      </c>
      <c r="H172" s="318">
        <f t="shared" si="19"/>
        <v>1.1290574243895015E-2</v>
      </c>
      <c r="I172" s="318">
        <f t="shared" si="19"/>
        <v>1.1929534185754129E-2</v>
      </c>
      <c r="J172" s="318">
        <f t="shared" si="19"/>
        <v>1.2681727510791262E-2</v>
      </c>
      <c r="K172" s="318">
        <f t="shared" si="19"/>
        <v>1.3321389893279903E-2</v>
      </c>
      <c r="L172" s="318">
        <f t="shared" si="19"/>
        <v>1.3274499053458377E-2</v>
      </c>
      <c r="M172" s="318">
        <f t="shared" si="19"/>
        <v>1.3229591235673138E-2</v>
      </c>
      <c r="N172" s="318">
        <f t="shared" si="19"/>
        <v>1.2817505397576541E-2</v>
      </c>
      <c r="O172" s="318">
        <f t="shared" si="19"/>
        <v>1.3921833694950932E-2</v>
      </c>
      <c r="P172" s="318">
        <f t="shared" si="19"/>
        <v>1.2096848760762431E-2</v>
      </c>
      <c r="Q172" s="318">
        <f t="shared" si="19"/>
        <v>1.253658131321108E-2</v>
      </c>
      <c r="R172" s="318">
        <f t="shared" si="19"/>
        <v>1.4458365463247049E-2</v>
      </c>
      <c r="S172" s="318">
        <f t="shared" si="19"/>
        <v>1.547157720362524E-2</v>
      </c>
      <c r="T172" s="318">
        <f t="shared" si="19"/>
        <v>1.5509052597517512E-2</v>
      </c>
      <c r="U172" s="318">
        <f t="shared" si="19"/>
        <v>1.4798758004529256E-2</v>
      </c>
      <c r="V172" s="318">
        <f t="shared" si="19"/>
        <v>1.4559965104282185E-2</v>
      </c>
      <c r="W172" s="318">
        <f t="shared" si="19"/>
        <v>1.4943997475522124E-2</v>
      </c>
      <c r="X172" s="318">
        <f t="shared" si="19"/>
        <v>1.4085580012883006E-2</v>
      </c>
      <c r="Y172" s="318">
        <f t="shared" si="19"/>
        <v>1.3233186053796673E-2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7.4734409483846751E-3</v>
      </c>
      <c r="C173" s="318">
        <f t="shared" si="20"/>
        <v>8.3567168426067276E-3</v>
      </c>
      <c r="D173" s="318">
        <f t="shared" si="20"/>
        <v>9.1586311320736476E-3</v>
      </c>
      <c r="E173" s="318">
        <f t="shared" si="20"/>
        <v>9.9243318037259276E-3</v>
      </c>
      <c r="F173" s="318">
        <f t="shared" si="20"/>
        <v>1.0692860564337714E-2</v>
      </c>
      <c r="G173" s="318">
        <f t="shared" si="20"/>
        <v>9.164360224381057E-3</v>
      </c>
      <c r="H173" s="318">
        <f t="shared" si="20"/>
        <v>8.5282601125934686E-3</v>
      </c>
      <c r="I173" s="318">
        <f t="shared" si="20"/>
        <v>8.6181083350664305E-3</v>
      </c>
      <c r="J173" s="318">
        <f t="shared" si="20"/>
        <v>8.972213558007645E-3</v>
      </c>
      <c r="K173" s="318">
        <f t="shared" si="20"/>
        <v>8.7150247178381674E-3</v>
      </c>
      <c r="L173" s="318">
        <f t="shared" si="20"/>
        <v>9.6953216242496119E-3</v>
      </c>
      <c r="M173" s="318">
        <f t="shared" si="20"/>
        <v>9.4005565099983066E-3</v>
      </c>
      <c r="N173" s="318">
        <f t="shared" si="20"/>
        <v>9.1556918617341672E-3</v>
      </c>
      <c r="O173" s="318">
        <f t="shared" si="20"/>
        <v>8.980907728503457E-3</v>
      </c>
      <c r="P173" s="318">
        <f t="shared" si="20"/>
        <v>8.664553650165099E-3</v>
      </c>
      <c r="Q173" s="318">
        <f t="shared" si="20"/>
        <v>9.1988579421359278E-3</v>
      </c>
      <c r="R173" s="318">
        <f t="shared" si="20"/>
        <v>9.873935187519214E-3</v>
      </c>
      <c r="S173" s="318">
        <f t="shared" si="20"/>
        <v>9.921190160931289E-3</v>
      </c>
      <c r="T173" s="318">
        <f t="shared" si="20"/>
        <v>1.0433169511546823E-2</v>
      </c>
      <c r="U173" s="318">
        <f t="shared" si="20"/>
        <v>8.8340177505941073E-3</v>
      </c>
      <c r="V173" s="318">
        <f t="shared" si="20"/>
        <v>9.439021256962811E-3</v>
      </c>
      <c r="W173" s="318">
        <f t="shared" si="20"/>
        <v>9.6482433620357268E-3</v>
      </c>
      <c r="X173" s="318">
        <f t="shared" si="20"/>
        <v>9.8514135332628486E-3</v>
      </c>
      <c r="Y173" s="318">
        <f t="shared" si="20"/>
        <v>8.5520809824101152E-3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0.49411060059109163</v>
      </c>
      <c r="C176" s="310">
        <f t="shared" si="23"/>
        <v>0.46670969824654845</v>
      </c>
      <c r="D176" s="310">
        <f t="shared" si="23"/>
        <v>0.43817629102544758</v>
      </c>
      <c r="E176" s="310">
        <f t="shared" si="23"/>
        <v>0.41330356987388694</v>
      </c>
      <c r="F176" s="310">
        <f t="shared" si="23"/>
        <v>0.39170452565344971</v>
      </c>
      <c r="G176" s="310">
        <f t="shared" si="23"/>
        <v>0.43069202799529321</v>
      </c>
      <c r="H176" s="310">
        <f t="shared" si="23"/>
        <v>0.46848123983808526</v>
      </c>
      <c r="I176" s="310">
        <f t="shared" si="23"/>
        <v>0.45056696539112834</v>
      </c>
      <c r="J176" s="310">
        <f t="shared" si="23"/>
        <v>0.4313523399870563</v>
      </c>
      <c r="K176" s="310">
        <f t="shared" si="23"/>
        <v>0.43590685715355826</v>
      </c>
      <c r="L176" s="310">
        <f t="shared" si="23"/>
        <v>0.39080173041308996</v>
      </c>
      <c r="M176" s="310">
        <f t="shared" si="23"/>
        <v>0.40424263563988566</v>
      </c>
      <c r="N176" s="310">
        <f t="shared" si="23"/>
        <v>0.42188744986866761</v>
      </c>
      <c r="O176" s="310">
        <f t="shared" si="23"/>
        <v>0.40709711160117368</v>
      </c>
      <c r="P176" s="310">
        <f t="shared" si="23"/>
        <v>0.44543685907547936</v>
      </c>
      <c r="Q176" s="310">
        <f t="shared" si="23"/>
        <v>0.41287956929200065</v>
      </c>
      <c r="R176" s="310">
        <f t="shared" si="23"/>
        <v>0.37023858076837496</v>
      </c>
      <c r="S176" s="310">
        <f t="shared" si="23"/>
        <v>0.35577411010655219</v>
      </c>
      <c r="T176" s="310">
        <f t="shared" si="23"/>
        <v>0.32845769637211902</v>
      </c>
      <c r="U176" s="310">
        <f t="shared" si="23"/>
        <v>0.41093729989758204</v>
      </c>
      <c r="V176" s="310">
        <f t="shared" si="23"/>
        <v>0.39188585622602168</v>
      </c>
      <c r="W176" s="310">
        <f t="shared" si="23"/>
        <v>0.37566929627526041</v>
      </c>
      <c r="X176" s="310">
        <f t="shared" si="23"/>
        <v>0.36454173758379665</v>
      </c>
      <c r="Y176" s="310">
        <f t="shared" si="23"/>
        <v>0.43847396447079867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0.99999999999999978</v>
      </c>
      <c r="D178" s="232">
        <f t="shared" si="24"/>
        <v>1</v>
      </c>
      <c r="E178" s="232">
        <f t="shared" si="24"/>
        <v>1</v>
      </c>
      <c r="F178" s="232">
        <f t="shared" si="24"/>
        <v>1</v>
      </c>
      <c r="G178" s="232">
        <f t="shared" si="24"/>
        <v>1.0000000000000002</v>
      </c>
      <c r="H178" s="232">
        <f t="shared" si="24"/>
        <v>1.0000000000000002</v>
      </c>
      <c r="I178" s="232">
        <f t="shared" si="24"/>
        <v>1</v>
      </c>
      <c r="J178" s="232">
        <f t="shared" si="24"/>
        <v>1</v>
      </c>
      <c r="K178" s="232">
        <f t="shared" si="24"/>
        <v>0.99999999999999978</v>
      </c>
      <c r="L178" s="232">
        <f t="shared" si="24"/>
        <v>1</v>
      </c>
      <c r="M178" s="232">
        <f t="shared" si="24"/>
        <v>0.99999999999999989</v>
      </c>
      <c r="N178" s="232">
        <f t="shared" si="24"/>
        <v>1.0000000000000002</v>
      </c>
      <c r="O178" s="232">
        <f t="shared" si="24"/>
        <v>1</v>
      </c>
      <c r="P178" s="232">
        <f t="shared" si="24"/>
        <v>1</v>
      </c>
      <c r="Q178" s="232">
        <f t="shared" si="24"/>
        <v>1</v>
      </c>
      <c r="R178" s="232">
        <f t="shared" si="24"/>
        <v>0.99999999999999989</v>
      </c>
      <c r="S178" s="232">
        <f t="shared" si="24"/>
        <v>1</v>
      </c>
      <c r="T178" s="232">
        <f t="shared" si="24"/>
        <v>1.0000000000000002</v>
      </c>
      <c r="U178" s="232">
        <f t="shared" si="24"/>
        <v>0.99999999999999989</v>
      </c>
      <c r="V178" s="232">
        <f t="shared" si="24"/>
        <v>0.99999999999999989</v>
      </c>
      <c r="W178" s="232">
        <f t="shared" si="24"/>
        <v>1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3.0275221067994292E-2</v>
      </c>
      <c r="C183" s="268">
        <f t="shared" si="29"/>
        <v>2.5988300830267499E-2</v>
      </c>
      <c r="D183" s="268">
        <f t="shared" si="29"/>
        <v>2.3550573400591999E-2</v>
      </c>
      <c r="E183" s="268">
        <f t="shared" si="29"/>
        <v>2.2011560535315618E-2</v>
      </c>
      <c r="F183" s="268">
        <f t="shared" si="29"/>
        <v>1.8868094442319797E-2</v>
      </c>
      <c r="G183" s="268">
        <f t="shared" si="29"/>
        <v>2.5858576987433889E-2</v>
      </c>
      <c r="H183" s="268">
        <f t="shared" si="29"/>
        <v>2.4849565679371969E-2</v>
      </c>
      <c r="I183" s="268">
        <f t="shared" si="29"/>
        <v>2.541494291410052E-2</v>
      </c>
      <c r="J183" s="268">
        <f t="shared" si="29"/>
        <v>2.6187581420253601E-2</v>
      </c>
      <c r="K183" s="268">
        <f t="shared" si="29"/>
        <v>2.768065667212543E-2</v>
      </c>
      <c r="L183" s="268">
        <f t="shared" si="29"/>
        <v>2.5517660022519668E-2</v>
      </c>
      <c r="M183" s="268">
        <f t="shared" si="29"/>
        <v>2.5941685613180644E-2</v>
      </c>
      <c r="N183" s="268">
        <f t="shared" si="29"/>
        <v>2.5967882987174076E-2</v>
      </c>
      <c r="O183" s="268">
        <f t="shared" si="29"/>
        <v>2.7386116679396461E-2</v>
      </c>
      <c r="P183" s="268">
        <f t="shared" si="29"/>
        <v>2.531923313035048E-2</v>
      </c>
      <c r="Q183" s="268">
        <f t="shared" si="29"/>
        <v>2.4881738321324138E-2</v>
      </c>
      <c r="R183" s="268">
        <f t="shared" si="29"/>
        <v>2.6658929004877117E-2</v>
      </c>
      <c r="S183" s="268">
        <f t="shared" si="29"/>
        <v>2.7825844110794674E-2</v>
      </c>
      <c r="T183" s="268">
        <f t="shared" si="29"/>
        <v>2.6758540587973726E-2</v>
      </c>
      <c r="U183" s="268">
        <f t="shared" si="29"/>
        <v>2.9305831838784685E-2</v>
      </c>
      <c r="V183" s="268">
        <f t="shared" si="29"/>
        <v>2.7850182697468449E-2</v>
      </c>
      <c r="W183" s="268">
        <f t="shared" si="29"/>
        <v>2.7652905868296926E-2</v>
      </c>
      <c r="X183" s="268">
        <f t="shared" si="29"/>
        <v>2.5788514654959533E-2</v>
      </c>
      <c r="Y183" s="268">
        <f t="shared" si="29"/>
        <v>2.7409411442189367E-2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0.60552387974992627</v>
      </c>
      <c r="C184" s="269">
        <f t="shared" si="30"/>
        <v>0.64151636490193009</v>
      </c>
      <c r="D184" s="269">
        <f t="shared" si="30"/>
        <v>0.66655485968189288</v>
      </c>
      <c r="E184" s="269">
        <f t="shared" si="30"/>
        <v>0.69060390055831655</v>
      </c>
      <c r="F184" s="269">
        <f t="shared" si="30"/>
        <v>0.7169713711401754</v>
      </c>
      <c r="G184" s="269">
        <f t="shared" si="30"/>
        <v>0.6579355217655769</v>
      </c>
      <c r="H184" s="269">
        <f t="shared" si="30"/>
        <v>0.65622410262742759</v>
      </c>
      <c r="I184" s="269">
        <f t="shared" si="30"/>
        <v>0.6421812732504949</v>
      </c>
      <c r="J184" s="269">
        <f t="shared" si="30"/>
        <v>0.6455501998648111</v>
      </c>
      <c r="K184" s="269">
        <f t="shared" si="30"/>
        <v>0.63241601086365207</v>
      </c>
      <c r="L184" s="269">
        <f t="shared" si="30"/>
        <v>0.65101038343233819</v>
      </c>
      <c r="M184" s="269">
        <f t="shared" si="30"/>
        <v>0.64563692929179417</v>
      </c>
      <c r="N184" s="269">
        <f t="shared" si="30"/>
        <v>0.64788162237047142</v>
      </c>
      <c r="O184" s="269">
        <f t="shared" si="30"/>
        <v>0.62077532436312755</v>
      </c>
      <c r="P184" s="269">
        <f t="shared" si="30"/>
        <v>0.63979965070898182</v>
      </c>
      <c r="Q184" s="269">
        <f t="shared" si="30"/>
        <v>0.64163250105678027</v>
      </c>
      <c r="R184" s="269">
        <f t="shared" si="30"/>
        <v>0.64152428991026988</v>
      </c>
      <c r="S184" s="269">
        <f t="shared" si="30"/>
        <v>0.63040477703667419</v>
      </c>
      <c r="T184" s="269">
        <f t="shared" si="30"/>
        <v>0.63597067196023116</v>
      </c>
      <c r="U184" s="269">
        <f t="shared" si="30"/>
        <v>0.61439792032943819</v>
      </c>
      <c r="V184" s="269">
        <f t="shared" si="30"/>
        <v>0.6351186852520424</v>
      </c>
      <c r="W184" s="269">
        <f t="shared" si="30"/>
        <v>0.63251148590906403</v>
      </c>
      <c r="X184" s="269">
        <f t="shared" si="30"/>
        <v>0.63498504082673191</v>
      </c>
      <c r="Y184" s="269">
        <f t="shared" si="30"/>
        <v>0.6239598426932158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0.60552387974992627</v>
      </c>
      <c r="C185" s="318">
        <f t="shared" si="31"/>
        <v>0.64151636490193009</v>
      </c>
      <c r="D185" s="318">
        <f t="shared" si="31"/>
        <v>0.66655485968189288</v>
      </c>
      <c r="E185" s="318">
        <f t="shared" si="31"/>
        <v>0.69060390055831655</v>
      </c>
      <c r="F185" s="318">
        <f t="shared" si="31"/>
        <v>0.7169713711401754</v>
      </c>
      <c r="G185" s="318">
        <f t="shared" si="31"/>
        <v>0.6579355217655769</v>
      </c>
      <c r="H185" s="318">
        <f t="shared" si="31"/>
        <v>0.65622410262742759</v>
      </c>
      <c r="I185" s="318">
        <f t="shared" si="31"/>
        <v>0.6421812732504949</v>
      </c>
      <c r="J185" s="318">
        <f t="shared" si="31"/>
        <v>0.6455501998648111</v>
      </c>
      <c r="K185" s="318">
        <f t="shared" si="31"/>
        <v>0.63241601086365207</v>
      </c>
      <c r="L185" s="318">
        <f t="shared" si="31"/>
        <v>0.65101038343233819</v>
      </c>
      <c r="M185" s="318">
        <f t="shared" si="31"/>
        <v>0.64563692929179417</v>
      </c>
      <c r="N185" s="318">
        <f t="shared" si="31"/>
        <v>0.64788162237047142</v>
      </c>
      <c r="O185" s="318">
        <f t="shared" si="31"/>
        <v>0.62077532436312755</v>
      </c>
      <c r="P185" s="318">
        <f t="shared" si="31"/>
        <v>0.63979965070898182</v>
      </c>
      <c r="Q185" s="318">
        <f t="shared" si="31"/>
        <v>0.64163250105678027</v>
      </c>
      <c r="R185" s="318">
        <f t="shared" si="31"/>
        <v>0.64152428991026988</v>
      </c>
      <c r="S185" s="318">
        <f t="shared" si="31"/>
        <v>0.63040477703667419</v>
      </c>
      <c r="T185" s="318">
        <f t="shared" si="31"/>
        <v>0.63597067196023116</v>
      </c>
      <c r="U185" s="318">
        <f t="shared" si="31"/>
        <v>0.61439792032943819</v>
      </c>
      <c r="V185" s="318">
        <f t="shared" si="31"/>
        <v>0.6351186852520424</v>
      </c>
      <c r="W185" s="318">
        <f t="shared" si="31"/>
        <v>0.63251148590906403</v>
      </c>
      <c r="X185" s="318">
        <f t="shared" si="31"/>
        <v>0.63498504082673191</v>
      </c>
      <c r="Y185" s="318">
        <f t="shared" si="31"/>
        <v>0.6239598426932158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0.31865878714559692</v>
      </c>
      <c r="C187" s="269">
        <f t="shared" si="33"/>
        <v>0.29100791128047171</v>
      </c>
      <c r="D187" s="269">
        <f t="shared" si="33"/>
        <v>0.27026256498791507</v>
      </c>
      <c r="E187" s="269">
        <f t="shared" si="33"/>
        <v>0.24879748557696904</v>
      </c>
      <c r="F187" s="269">
        <f t="shared" si="33"/>
        <v>0.2283070606547169</v>
      </c>
      <c r="G187" s="269">
        <f t="shared" si="33"/>
        <v>0.27394561046282173</v>
      </c>
      <c r="H187" s="269">
        <f t="shared" si="33"/>
        <v>0.2777838161095712</v>
      </c>
      <c r="I187" s="269">
        <f t="shared" si="33"/>
        <v>0.29094865374098955</v>
      </c>
      <c r="J187" s="269">
        <f t="shared" si="33"/>
        <v>0.28600914987059378</v>
      </c>
      <c r="K187" s="269">
        <f t="shared" si="33"/>
        <v>0.29626856389846673</v>
      </c>
      <c r="L187" s="269">
        <f t="shared" si="33"/>
        <v>0.28174904071232187</v>
      </c>
      <c r="M187" s="269">
        <f t="shared" si="33"/>
        <v>0.28628438975323273</v>
      </c>
      <c r="N187" s="269">
        <f t="shared" si="33"/>
        <v>0.28401402799861569</v>
      </c>
      <c r="O187" s="269">
        <f t="shared" si="33"/>
        <v>0.30859403347890024</v>
      </c>
      <c r="P187" s="269">
        <f t="shared" si="33"/>
        <v>0.29334550481543142</v>
      </c>
      <c r="Q187" s="269">
        <f t="shared" si="33"/>
        <v>0.29248880819416512</v>
      </c>
      <c r="R187" s="269">
        <f t="shared" si="33"/>
        <v>0.28882279990697529</v>
      </c>
      <c r="S187" s="269">
        <f t="shared" si="33"/>
        <v>0.2976737520718411</v>
      </c>
      <c r="T187" s="269">
        <f t="shared" si="33"/>
        <v>0.29421395329637651</v>
      </c>
      <c r="U187" s="269">
        <f t="shared" si="33"/>
        <v>0.31113058099602425</v>
      </c>
      <c r="V187" s="269">
        <f t="shared" si="33"/>
        <v>0.29293661573710461</v>
      </c>
      <c r="W187" s="269">
        <f t="shared" si="33"/>
        <v>0.29579836896648209</v>
      </c>
      <c r="X187" s="269">
        <f t="shared" si="33"/>
        <v>0.29734507988036435</v>
      </c>
      <c r="Y187" s="269">
        <f t="shared" si="33"/>
        <v>0.30521806420310971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0.31865878714559692</v>
      </c>
      <c r="C188" s="318">
        <f t="shared" si="34"/>
        <v>0.29100791128047171</v>
      </c>
      <c r="D188" s="318">
        <f t="shared" si="34"/>
        <v>0.27026256498791507</v>
      </c>
      <c r="E188" s="318">
        <f t="shared" si="34"/>
        <v>0.24879748557696904</v>
      </c>
      <c r="F188" s="318">
        <f t="shared" si="34"/>
        <v>0.2283070606547169</v>
      </c>
      <c r="G188" s="318">
        <f t="shared" si="34"/>
        <v>0.27394561046282173</v>
      </c>
      <c r="H188" s="318">
        <f t="shared" si="34"/>
        <v>0.2777838161095712</v>
      </c>
      <c r="I188" s="318">
        <f t="shared" si="34"/>
        <v>0.29094865374098955</v>
      </c>
      <c r="J188" s="318">
        <f t="shared" si="34"/>
        <v>0.28600914987059378</v>
      </c>
      <c r="K188" s="318">
        <f t="shared" si="34"/>
        <v>0.29626856389846673</v>
      </c>
      <c r="L188" s="318">
        <f t="shared" si="34"/>
        <v>0.28174904071232187</v>
      </c>
      <c r="M188" s="318">
        <f t="shared" si="34"/>
        <v>0.28628438975323273</v>
      </c>
      <c r="N188" s="318">
        <f t="shared" si="34"/>
        <v>0.28401402799861569</v>
      </c>
      <c r="O188" s="318">
        <f t="shared" si="34"/>
        <v>0.30859403347890024</v>
      </c>
      <c r="P188" s="318">
        <f t="shared" si="34"/>
        <v>0.29334550481543142</v>
      </c>
      <c r="Q188" s="318">
        <f t="shared" si="34"/>
        <v>0.29248880819416512</v>
      </c>
      <c r="R188" s="318">
        <f t="shared" si="34"/>
        <v>0.28882279990697529</v>
      </c>
      <c r="S188" s="318">
        <f t="shared" si="34"/>
        <v>0.2976737520718411</v>
      </c>
      <c r="T188" s="318">
        <f t="shared" si="34"/>
        <v>0.29421395329637651</v>
      </c>
      <c r="U188" s="318">
        <f t="shared" si="34"/>
        <v>0.31113058099602425</v>
      </c>
      <c r="V188" s="318">
        <f t="shared" si="34"/>
        <v>0.29293661573710461</v>
      </c>
      <c r="W188" s="318">
        <f t="shared" si="34"/>
        <v>0.29579836896648209</v>
      </c>
      <c r="X188" s="318">
        <f t="shared" si="34"/>
        <v>0.29734507988036435</v>
      </c>
      <c r="Y188" s="318">
        <f t="shared" si="34"/>
        <v>0.30521806420310971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4.5542112036482577E-2</v>
      </c>
      <c r="C190" s="269">
        <f t="shared" si="36"/>
        <v>4.1487422987330533E-2</v>
      </c>
      <c r="D190" s="269">
        <f t="shared" si="36"/>
        <v>3.9632001929600154E-2</v>
      </c>
      <c r="E190" s="269">
        <f t="shared" si="36"/>
        <v>3.858705332939881E-2</v>
      </c>
      <c r="F190" s="269">
        <f t="shared" si="36"/>
        <v>3.585347376278783E-2</v>
      </c>
      <c r="G190" s="269">
        <f t="shared" si="36"/>
        <v>4.2260290784167619E-2</v>
      </c>
      <c r="H190" s="269">
        <f t="shared" si="36"/>
        <v>4.1142515583629302E-2</v>
      </c>
      <c r="I190" s="269">
        <f t="shared" si="36"/>
        <v>4.1455130094415017E-2</v>
      </c>
      <c r="J190" s="269">
        <f t="shared" si="36"/>
        <v>4.2253068844341636E-2</v>
      </c>
      <c r="K190" s="269">
        <f t="shared" si="36"/>
        <v>4.3634768565755669E-2</v>
      </c>
      <c r="L190" s="269">
        <f t="shared" si="36"/>
        <v>4.1722915832820305E-2</v>
      </c>
      <c r="M190" s="269">
        <f t="shared" si="36"/>
        <v>4.2136995341792473E-2</v>
      </c>
      <c r="N190" s="269">
        <f t="shared" si="36"/>
        <v>4.2136466643738893E-2</v>
      </c>
      <c r="O190" s="269">
        <f t="shared" si="36"/>
        <v>4.324452547857574E-2</v>
      </c>
      <c r="P190" s="269">
        <f t="shared" si="36"/>
        <v>4.1535611345236277E-2</v>
      </c>
      <c r="Q190" s="269">
        <f t="shared" si="36"/>
        <v>4.0996952427730486E-2</v>
      </c>
      <c r="R190" s="269">
        <f t="shared" si="36"/>
        <v>4.2993981177877588E-2</v>
      </c>
      <c r="S190" s="269">
        <f t="shared" si="36"/>
        <v>4.4095626780689963E-2</v>
      </c>
      <c r="T190" s="269">
        <f t="shared" si="36"/>
        <v>4.3056834155418673E-2</v>
      </c>
      <c r="U190" s="269">
        <f t="shared" si="36"/>
        <v>4.5165666835752884E-2</v>
      </c>
      <c r="V190" s="269">
        <f t="shared" si="36"/>
        <v>4.4094516313384506E-2</v>
      </c>
      <c r="W190" s="269">
        <f t="shared" si="36"/>
        <v>4.4037239256157074E-2</v>
      </c>
      <c r="X190" s="269">
        <f t="shared" si="36"/>
        <v>4.1881364637944146E-2</v>
      </c>
      <c r="Y190" s="269">
        <f t="shared" si="36"/>
        <v>4.341268166148525E-2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3.2260563851354049E-2</v>
      </c>
      <c r="C191" s="318">
        <f t="shared" si="37"/>
        <v>2.7416416381427108E-2</v>
      </c>
      <c r="D191" s="318">
        <f t="shared" si="37"/>
        <v>2.501180149992796E-2</v>
      </c>
      <c r="E191" s="318">
        <f t="shared" si="37"/>
        <v>2.3439361737300022E-2</v>
      </c>
      <c r="F191" s="318">
        <f t="shared" si="37"/>
        <v>2.0127438619320686E-2</v>
      </c>
      <c r="G191" s="318">
        <f t="shared" si="37"/>
        <v>2.7829146733092308E-2</v>
      </c>
      <c r="H191" s="318">
        <f t="shared" si="37"/>
        <v>2.6748909764337126E-2</v>
      </c>
      <c r="I191" s="318">
        <f t="shared" si="37"/>
        <v>2.7369539402622513E-2</v>
      </c>
      <c r="J191" s="318">
        <f t="shared" si="37"/>
        <v>2.8093584186255547E-2</v>
      </c>
      <c r="K191" s="318">
        <f t="shared" si="37"/>
        <v>2.9763368936064374E-2</v>
      </c>
      <c r="L191" s="318">
        <f t="shared" si="37"/>
        <v>2.7443667621921568E-2</v>
      </c>
      <c r="M191" s="318">
        <f t="shared" si="37"/>
        <v>2.7975608362258691E-2</v>
      </c>
      <c r="N191" s="318">
        <f t="shared" si="37"/>
        <v>2.7925844612901117E-2</v>
      </c>
      <c r="O191" s="318">
        <f t="shared" si="37"/>
        <v>2.9628452424491244E-2</v>
      </c>
      <c r="P191" s="318">
        <f t="shared" si="37"/>
        <v>2.7502259112737841E-2</v>
      </c>
      <c r="Q191" s="318">
        <f t="shared" si="37"/>
        <v>2.6923398493821905E-2</v>
      </c>
      <c r="R191" s="318">
        <f t="shared" si="37"/>
        <v>2.8922800745006055E-2</v>
      </c>
      <c r="S191" s="318">
        <f t="shared" si="37"/>
        <v>3.0268341511931224E-2</v>
      </c>
      <c r="T191" s="318">
        <f t="shared" si="37"/>
        <v>2.9107466663162631E-2</v>
      </c>
      <c r="U191" s="318">
        <f t="shared" si="37"/>
        <v>3.1689475629110078E-2</v>
      </c>
      <c r="V191" s="318">
        <f t="shared" si="37"/>
        <v>3.0163836279866785E-2</v>
      </c>
      <c r="W191" s="318">
        <f t="shared" si="37"/>
        <v>3.0163745478805338E-2</v>
      </c>
      <c r="X191" s="318">
        <f t="shared" si="37"/>
        <v>2.795361595847173E-2</v>
      </c>
      <c r="Y191" s="318">
        <f t="shared" si="37"/>
        <v>2.9726759448578215E-2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1.3281548185128533E-2</v>
      </c>
      <c r="C192" s="318">
        <f t="shared" si="38"/>
        <v>1.4071006605903427E-2</v>
      </c>
      <c r="D192" s="318">
        <f t="shared" si="38"/>
        <v>1.4620200429672199E-2</v>
      </c>
      <c r="E192" s="318">
        <f t="shared" si="38"/>
        <v>1.5147691592098786E-2</v>
      </c>
      <c r="F192" s="318">
        <f t="shared" si="38"/>
        <v>1.572603514346714E-2</v>
      </c>
      <c r="G192" s="318">
        <f t="shared" si="38"/>
        <v>1.4431144051075307E-2</v>
      </c>
      <c r="H192" s="318">
        <f t="shared" si="38"/>
        <v>1.4393605819292173E-2</v>
      </c>
      <c r="I192" s="318">
        <f t="shared" si="38"/>
        <v>1.4085590691792497E-2</v>
      </c>
      <c r="J192" s="318">
        <f t="shared" si="38"/>
        <v>1.4159484658086091E-2</v>
      </c>
      <c r="K192" s="318">
        <f t="shared" si="38"/>
        <v>1.3871399629691299E-2</v>
      </c>
      <c r="L192" s="318">
        <f t="shared" si="38"/>
        <v>1.4279248210898743E-2</v>
      </c>
      <c r="M192" s="318">
        <f t="shared" si="38"/>
        <v>1.4161386979533782E-2</v>
      </c>
      <c r="N192" s="318">
        <f t="shared" si="38"/>
        <v>1.4210622030837776E-2</v>
      </c>
      <c r="O192" s="318">
        <f t="shared" si="38"/>
        <v>1.3616073054084497E-2</v>
      </c>
      <c r="P192" s="318">
        <f t="shared" si="38"/>
        <v>1.4033352232498441E-2</v>
      </c>
      <c r="Q192" s="318">
        <f t="shared" si="38"/>
        <v>1.407355393390858E-2</v>
      </c>
      <c r="R192" s="318">
        <f t="shared" si="38"/>
        <v>1.4071180432871529E-2</v>
      </c>
      <c r="S192" s="318">
        <f t="shared" si="38"/>
        <v>1.3827285268758741E-2</v>
      </c>
      <c r="T192" s="318">
        <f t="shared" si="38"/>
        <v>1.3949367492256049E-2</v>
      </c>
      <c r="U192" s="318">
        <f t="shared" si="38"/>
        <v>1.3476191206642806E-2</v>
      </c>
      <c r="V192" s="318">
        <f t="shared" si="38"/>
        <v>1.3930680033517726E-2</v>
      </c>
      <c r="W192" s="318">
        <f t="shared" si="38"/>
        <v>1.3873493777351737E-2</v>
      </c>
      <c r="X192" s="318">
        <f t="shared" si="38"/>
        <v>1.392774867947242E-2</v>
      </c>
      <c r="Y192" s="318">
        <f t="shared" si="38"/>
        <v>1.3685922212907035E-2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0.99999999999999967</v>
      </c>
      <c r="D197" s="232">
        <f t="shared" si="42"/>
        <v>1</v>
      </c>
      <c r="E197" s="232">
        <f t="shared" si="42"/>
        <v>0.99999999999999956</v>
      </c>
      <c r="F197" s="232">
        <f t="shared" si="42"/>
        <v>0.99999999999999978</v>
      </c>
      <c r="G197" s="232">
        <f t="shared" si="42"/>
        <v>0.99999999999999978</v>
      </c>
      <c r="H197" s="232">
        <f t="shared" si="42"/>
        <v>0.99999999999999944</v>
      </c>
      <c r="I197" s="232">
        <f t="shared" si="42"/>
        <v>0.99999999999999989</v>
      </c>
      <c r="J197" s="232">
        <f t="shared" si="42"/>
        <v>1.0000000000000002</v>
      </c>
      <c r="K197" s="232">
        <f t="shared" si="42"/>
        <v>1.0000000000000002</v>
      </c>
      <c r="L197" s="232">
        <f t="shared" si="42"/>
        <v>1.0000000000000002</v>
      </c>
      <c r="M197" s="232">
        <f t="shared" si="42"/>
        <v>1.0000000000000002</v>
      </c>
      <c r="N197" s="232">
        <f t="shared" si="42"/>
        <v>0.99999999999999956</v>
      </c>
      <c r="O197" s="232">
        <f t="shared" si="42"/>
        <v>1.0000000000000004</v>
      </c>
      <c r="P197" s="232">
        <f t="shared" si="42"/>
        <v>1</v>
      </c>
      <c r="Q197" s="232">
        <f t="shared" si="42"/>
        <v>0.99999999999999978</v>
      </c>
      <c r="R197" s="232">
        <f t="shared" si="42"/>
        <v>1.0000000000000002</v>
      </c>
      <c r="S197" s="232">
        <f t="shared" si="42"/>
        <v>1.0000000000000002</v>
      </c>
      <c r="T197" s="232">
        <f t="shared" si="42"/>
        <v>1.0000000000000002</v>
      </c>
      <c r="U197" s="232">
        <f t="shared" si="42"/>
        <v>0.99999999999999989</v>
      </c>
      <c r="V197" s="232">
        <f t="shared" si="42"/>
        <v>1</v>
      </c>
      <c r="W197" s="232">
        <f t="shared" si="42"/>
        <v>1.0000000000000004</v>
      </c>
      <c r="X197" s="232">
        <f t="shared" si="42"/>
        <v>1.0000000000000002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5.1545028293163618E-2</v>
      </c>
      <c r="C202" s="268">
        <f t="shared" si="47"/>
        <v>4.4963068295040272E-2</v>
      </c>
      <c r="D202" s="268">
        <f t="shared" si="47"/>
        <v>4.1094636339727764E-2</v>
      </c>
      <c r="E202" s="268">
        <f t="shared" si="47"/>
        <v>3.8632562452865893E-2</v>
      </c>
      <c r="F202" s="268">
        <f t="shared" si="47"/>
        <v>3.3499313893390795E-2</v>
      </c>
      <c r="G202" s="268">
        <f t="shared" si="47"/>
        <v>4.471984552622163E-2</v>
      </c>
      <c r="H202" s="268">
        <f t="shared" si="47"/>
        <v>4.312021724686791E-2</v>
      </c>
      <c r="I202" s="268">
        <f t="shared" si="47"/>
        <v>4.399707656449843E-2</v>
      </c>
      <c r="J202" s="268">
        <f t="shared" si="47"/>
        <v>4.5231760229910677E-2</v>
      </c>
      <c r="K202" s="268">
        <f t="shared" si="47"/>
        <v>4.7544023876285417E-2</v>
      </c>
      <c r="L202" s="268">
        <f t="shared" si="47"/>
        <v>4.417464529562299E-2</v>
      </c>
      <c r="M202" s="268">
        <f t="shared" si="47"/>
        <v>4.4828732039383305E-2</v>
      </c>
      <c r="N202" s="268">
        <f t="shared" si="47"/>
        <v>4.4881383698743102E-2</v>
      </c>
      <c r="O202" s="268">
        <f t="shared" si="47"/>
        <v>4.7048614796894782E-2</v>
      </c>
      <c r="P202" s="268">
        <f t="shared" si="47"/>
        <v>4.3817621441782285E-2</v>
      </c>
      <c r="Q202" s="268">
        <f t="shared" si="47"/>
        <v>4.3138351518944171E-2</v>
      </c>
      <c r="R202" s="268">
        <f t="shared" si="47"/>
        <v>4.5931185849917323E-2</v>
      </c>
      <c r="S202" s="268">
        <f t="shared" si="47"/>
        <v>4.7727195718309072E-2</v>
      </c>
      <c r="T202" s="268">
        <f t="shared" si="47"/>
        <v>4.6071255195822565E-2</v>
      </c>
      <c r="U202" s="268">
        <f t="shared" si="47"/>
        <v>5.0013428697888711E-2</v>
      </c>
      <c r="V202" s="268">
        <f t="shared" si="47"/>
        <v>4.7786483346301263E-2</v>
      </c>
      <c r="W202" s="268">
        <f t="shared" si="47"/>
        <v>4.7451856698180014E-2</v>
      </c>
      <c r="X202" s="268">
        <f t="shared" si="47"/>
        <v>4.4558118342556123E-2</v>
      </c>
      <c r="Y202" s="268">
        <f t="shared" si="47"/>
        <v>4.7080949654545248E-2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0.49432739156556033</v>
      </c>
      <c r="C203" s="269">
        <f t="shared" si="48"/>
        <v>0.53219370860072046</v>
      </c>
      <c r="D203" s="269">
        <f t="shared" si="48"/>
        <v>0.55770366307936914</v>
      </c>
      <c r="E203" s="269">
        <f t="shared" si="48"/>
        <v>0.5811866779579804</v>
      </c>
      <c r="F203" s="269">
        <f t="shared" si="48"/>
        <v>0.61037062915426354</v>
      </c>
      <c r="G203" s="269">
        <f t="shared" si="48"/>
        <v>0.5455856631267898</v>
      </c>
      <c r="H203" s="269">
        <f t="shared" si="48"/>
        <v>0.54600705879732503</v>
      </c>
      <c r="I203" s="269">
        <f t="shared" si="48"/>
        <v>0.53306020325568249</v>
      </c>
      <c r="J203" s="269">
        <f t="shared" si="48"/>
        <v>0.53464075361568519</v>
      </c>
      <c r="K203" s="269">
        <f t="shared" si="48"/>
        <v>0.52084241627427219</v>
      </c>
      <c r="L203" s="269">
        <f t="shared" si="48"/>
        <v>0.54038599061660442</v>
      </c>
      <c r="M203" s="269">
        <f t="shared" si="48"/>
        <v>0.53497140461264858</v>
      </c>
      <c r="N203" s="269">
        <f t="shared" si="48"/>
        <v>0.53691964613022425</v>
      </c>
      <c r="O203" s="269">
        <f t="shared" si="48"/>
        <v>0.51136944500452208</v>
      </c>
      <c r="P203" s="269">
        <f t="shared" si="48"/>
        <v>0.53091646245243884</v>
      </c>
      <c r="Q203" s="269">
        <f t="shared" si="48"/>
        <v>0.53340013725504354</v>
      </c>
      <c r="R203" s="269">
        <f t="shared" si="48"/>
        <v>0.52998308235449654</v>
      </c>
      <c r="S203" s="269">
        <f t="shared" si="48"/>
        <v>0.5184668663680112</v>
      </c>
      <c r="T203" s="269">
        <f t="shared" si="48"/>
        <v>0.52503547912946924</v>
      </c>
      <c r="U203" s="269">
        <f t="shared" si="48"/>
        <v>0.50276640995359645</v>
      </c>
      <c r="V203" s="269">
        <f t="shared" si="48"/>
        <v>0.52253556503464171</v>
      </c>
      <c r="W203" s="269">
        <f t="shared" si="48"/>
        <v>0.52043295973224035</v>
      </c>
      <c r="X203" s="269">
        <f t="shared" si="48"/>
        <v>0.526075346620823</v>
      </c>
      <c r="Y203" s="269">
        <f t="shared" si="48"/>
        <v>0.51390883736729787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0.49432739156556033</v>
      </c>
      <c r="C204" s="318">
        <f t="shared" si="49"/>
        <v>0.53219370860072046</v>
      </c>
      <c r="D204" s="318">
        <f t="shared" si="49"/>
        <v>0.55770366307936914</v>
      </c>
      <c r="E204" s="318">
        <f t="shared" si="49"/>
        <v>0.5811866779579804</v>
      </c>
      <c r="F204" s="318">
        <f t="shared" si="49"/>
        <v>0.61037062915426354</v>
      </c>
      <c r="G204" s="318">
        <f t="shared" si="49"/>
        <v>0.5455856631267898</v>
      </c>
      <c r="H204" s="318">
        <f t="shared" si="49"/>
        <v>0.54600705879732503</v>
      </c>
      <c r="I204" s="318">
        <f t="shared" si="49"/>
        <v>0.53306020325568249</v>
      </c>
      <c r="J204" s="318">
        <f t="shared" si="49"/>
        <v>0.53464075361568519</v>
      </c>
      <c r="K204" s="318">
        <f t="shared" si="49"/>
        <v>0.52084241627427219</v>
      </c>
      <c r="L204" s="318">
        <f t="shared" si="49"/>
        <v>0.54038599061660442</v>
      </c>
      <c r="M204" s="318">
        <f t="shared" si="49"/>
        <v>0.53497140461264858</v>
      </c>
      <c r="N204" s="318">
        <f t="shared" si="49"/>
        <v>0.53691964613022425</v>
      </c>
      <c r="O204" s="318">
        <f t="shared" si="49"/>
        <v>0.51136944500452208</v>
      </c>
      <c r="P204" s="318">
        <f t="shared" si="49"/>
        <v>0.53091646245243884</v>
      </c>
      <c r="Q204" s="318">
        <f t="shared" si="49"/>
        <v>0.53340013725504354</v>
      </c>
      <c r="R204" s="318">
        <f t="shared" si="49"/>
        <v>0.52998308235449654</v>
      </c>
      <c r="S204" s="318">
        <f t="shared" si="49"/>
        <v>0.5184668663680112</v>
      </c>
      <c r="T204" s="318">
        <f t="shared" si="49"/>
        <v>0.52503547912946924</v>
      </c>
      <c r="U204" s="318">
        <f t="shared" si="49"/>
        <v>0.50276640995359645</v>
      </c>
      <c r="V204" s="318">
        <f t="shared" si="49"/>
        <v>0.52253556503464171</v>
      </c>
      <c r="W204" s="318">
        <f t="shared" si="49"/>
        <v>0.52043295973224035</v>
      </c>
      <c r="X204" s="318">
        <f t="shared" si="49"/>
        <v>0.526075346620823</v>
      </c>
      <c r="Y204" s="318">
        <f t="shared" si="49"/>
        <v>0.51390883736729787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0.29208047994024683</v>
      </c>
      <c r="C206" s="269">
        <f t="shared" si="51"/>
        <v>0.27105662457844598</v>
      </c>
      <c r="D206" s="269">
        <f t="shared" si="51"/>
        <v>0.25389066059401111</v>
      </c>
      <c r="E206" s="269">
        <f t="shared" si="51"/>
        <v>0.23508550077185586</v>
      </c>
      <c r="F206" s="269">
        <f t="shared" si="51"/>
        <v>0.21822494314389154</v>
      </c>
      <c r="G206" s="269">
        <f t="shared" si="51"/>
        <v>0.25505696898368918</v>
      </c>
      <c r="H206" s="269">
        <f t="shared" si="51"/>
        <v>0.25950531245909064</v>
      </c>
      <c r="I206" s="269">
        <f t="shared" si="51"/>
        <v>0.27116161329918193</v>
      </c>
      <c r="J206" s="269">
        <f t="shared" si="51"/>
        <v>0.26595318818841374</v>
      </c>
      <c r="K206" s="269">
        <f t="shared" si="51"/>
        <v>0.27395693224885598</v>
      </c>
      <c r="L206" s="269">
        <f t="shared" si="51"/>
        <v>0.26258616804549401</v>
      </c>
      <c r="M206" s="269">
        <f t="shared" si="51"/>
        <v>0.26633798312118906</v>
      </c>
      <c r="N206" s="269">
        <f t="shared" si="51"/>
        <v>0.26426926626761621</v>
      </c>
      <c r="O206" s="269">
        <f t="shared" si="51"/>
        <v>0.28541782194372667</v>
      </c>
      <c r="P206" s="269">
        <f t="shared" si="51"/>
        <v>0.27330958600966476</v>
      </c>
      <c r="Q206" s="269">
        <f t="shared" si="51"/>
        <v>0.27300415381796794</v>
      </c>
      <c r="R206" s="269">
        <f t="shared" si="51"/>
        <v>0.2679005525160712</v>
      </c>
      <c r="S206" s="269">
        <f t="shared" si="51"/>
        <v>0.27487502811854642</v>
      </c>
      <c r="T206" s="269">
        <f t="shared" si="51"/>
        <v>0.27271439494198235</v>
      </c>
      <c r="U206" s="269">
        <f t="shared" si="51"/>
        <v>0.2858593823554138</v>
      </c>
      <c r="V206" s="269">
        <f t="shared" si="51"/>
        <v>0.27060004118484243</v>
      </c>
      <c r="W206" s="269">
        <f t="shared" si="51"/>
        <v>0.273265865052916</v>
      </c>
      <c r="X206" s="269">
        <f t="shared" si="51"/>
        <v>0.27659125570394183</v>
      </c>
      <c r="Y206" s="269">
        <f t="shared" si="51"/>
        <v>0.28224932576613793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0.29208047994024683</v>
      </c>
      <c r="C207" s="318">
        <f t="shared" si="52"/>
        <v>0.27105662457844598</v>
      </c>
      <c r="D207" s="318">
        <f t="shared" si="52"/>
        <v>0.25389066059401111</v>
      </c>
      <c r="E207" s="318">
        <f t="shared" si="52"/>
        <v>0.23508550077185586</v>
      </c>
      <c r="F207" s="318">
        <f t="shared" si="52"/>
        <v>0.21822494314389154</v>
      </c>
      <c r="G207" s="318">
        <f t="shared" si="52"/>
        <v>0.25505696898368918</v>
      </c>
      <c r="H207" s="318">
        <f t="shared" si="52"/>
        <v>0.25950531245909064</v>
      </c>
      <c r="I207" s="318">
        <f t="shared" si="52"/>
        <v>0.27116161329918193</v>
      </c>
      <c r="J207" s="318">
        <f t="shared" si="52"/>
        <v>0.26595318818841374</v>
      </c>
      <c r="K207" s="318">
        <f t="shared" si="52"/>
        <v>0.27395693224885598</v>
      </c>
      <c r="L207" s="318">
        <f t="shared" si="52"/>
        <v>0.26258616804549401</v>
      </c>
      <c r="M207" s="318">
        <f t="shared" si="52"/>
        <v>0.26633798312118906</v>
      </c>
      <c r="N207" s="318">
        <f t="shared" si="52"/>
        <v>0.26426926626761621</v>
      </c>
      <c r="O207" s="318">
        <f t="shared" si="52"/>
        <v>0.28541782194372667</v>
      </c>
      <c r="P207" s="318">
        <f t="shared" si="52"/>
        <v>0.27330958600966476</v>
      </c>
      <c r="Q207" s="318">
        <f t="shared" si="52"/>
        <v>0.27300415381796794</v>
      </c>
      <c r="R207" s="318">
        <f t="shared" si="52"/>
        <v>0.2679005525160712</v>
      </c>
      <c r="S207" s="318">
        <f t="shared" si="52"/>
        <v>0.27487502811854642</v>
      </c>
      <c r="T207" s="318">
        <f t="shared" si="52"/>
        <v>0.27271439494198235</v>
      </c>
      <c r="U207" s="318">
        <f t="shared" si="52"/>
        <v>0.2858593823554138</v>
      </c>
      <c r="V207" s="318">
        <f t="shared" si="52"/>
        <v>0.27060004118484243</v>
      </c>
      <c r="W207" s="318">
        <f t="shared" si="52"/>
        <v>0.273265865052916</v>
      </c>
      <c r="X207" s="318">
        <f t="shared" si="52"/>
        <v>0.27659125570394183</v>
      </c>
      <c r="Y207" s="318">
        <f t="shared" si="52"/>
        <v>0.28224932576613793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0.1620471002010293</v>
      </c>
      <c r="C209" s="269">
        <f t="shared" si="54"/>
        <v>0.15178659852579296</v>
      </c>
      <c r="D209" s="269">
        <f t="shared" si="54"/>
        <v>0.14731103998689205</v>
      </c>
      <c r="E209" s="269">
        <f t="shared" si="54"/>
        <v>0.14509525881729748</v>
      </c>
      <c r="F209" s="269">
        <f t="shared" si="54"/>
        <v>0.13790511380845397</v>
      </c>
      <c r="G209" s="269">
        <f t="shared" si="54"/>
        <v>0.15463752236329917</v>
      </c>
      <c r="H209" s="269">
        <f t="shared" si="54"/>
        <v>0.15136741149671604</v>
      </c>
      <c r="I209" s="269">
        <f t="shared" si="54"/>
        <v>0.15178110688063703</v>
      </c>
      <c r="J209" s="269">
        <f t="shared" si="54"/>
        <v>0.15417429796599041</v>
      </c>
      <c r="K209" s="269">
        <f t="shared" si="54"/>
        <v>0.15765662760058655</v>
      </c>
      <c r="L209" s="269">
        <f t="shared" si="54"/>
        <v>0.15285319604227887</v>
      </c>
      <c r="M209" s="269">
        <f t="shared" si="54"/>
        <v>0.15386188022677919</v>
      </c>
      <c r="N209" s="269">
        <f t="shared" si="54"/>
        <v>0.15392970390341601</v>
      </c>
      <c r="O209" s="269">
        <f t="shared" si="54"/>
        <v>0.15616411825485688</v>
      </c>
      <c r="P209" s="269">
        <f t="shared" si="54"/>
        <v>0.15195633009611428</v>
      </c>
      <c r="Q209" s="269">
        <f t="shared" si="54"/>
        <v>0.15045735740804408</v>
      </c>
      <c r="R209" s="269">
        <f t="shared" si="54"/>
        <v>0.15618517927951528</v>
      </c>
      <c r="S209" s="269">
        <f t="shared" si="54"/>
        <v>0.15893090979513344</v>
      </c>
      <c r="T209" s="269">
        <f t="shared" si="54"/>
        <v>0.15617887073272602</v>
      </c>
      <c r="U209" s="269">
        <f t="shared" si="54"/>
        <v>0.16136077899310103</v>
      </c>
      <c r="V209" s="269">
        <f t="shared" si="54"/>
        <v>0.15907791043421463</v>
      </c>
      <c r="W209" s="269">
        <f t="shared" si="54"/>
        <v>0.15884931851666406</v>
      </c>
      <c r="X209" s="269">
        <f t="shared" si="54"/>
        <v>0.15277527933267918</v>
      </c>
      <c r="Y209" s="269">
        <f t="shared" si="54"/>
        <v>0.15676088721201892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0.10645257171404501</v>
      </c>
      <c r="C210" s="318">
        <f t="shared" si="55"/>
        <v>9.193343481642853E-2</v>
      </c>
      <c r="D210" s="318">
        <f t="shared" si="55"/>
        <v>8.4588899329935574E-2</v>
      </c>
      <c r="E210" s="318">
        <f t="shared" si="55"/>
        <v>7.9732100968284203E-2</v>
      </c>
      <c r="F210" s="318">
        <f t="shared" si="55"/>
        <v>6.9259782982932019E-2</v>
      </c>
      <c r="G210" s="318">
        <f t="shared" si="55"/>
        <v>9.3278232531653654E-2</v>
      </c>
      <c r="H210" s="318">
        <f t="shared" si="55"/>
        <v>8.9960729402352391E-2</v>
      </c>
      <c r="I210" s="318">
        <f t="shared" si="55"/>
        <v>9.1830492852716453E-2</v>
      </c>
      <c r="J210" s="318">
        <f t="shared" si="55"/>
        <v>9.4045927346965319E-2</v>
      </c>
      <c r="K210" s="318">
        <f t="shared" si="55"/>
        <v>9.9080086945850313E-2</v>
      </c>
      <c r="L210" s="318">
        <f t="shared" si="55"/>
        <v>9.2078687362604314E-2</v>
      </c>
      <c r="M210" s="318">
        <f t="shared" si="55"/>
        <v>9.369632294445443E-2</v>
      </c>
      <c r="N210" s="318">
        <f t="shared" si="55"/>
        <v>9.3545037645144463E-2</v>
      </c>
      <c r="O210" s="318">
        <f t="shared" si="55"/>
        <v>9.8652955283207569E-2</v>
      </c>
      <c r="P210" s="318">
        <f t="shared" si="55"/>
        <v>9.2246811870668216E-2</v>
      </c>
      <c r="Q210" s="318">
        <f t="shared" si="55"/>
        <v>9.0468512703989395E-2</v>
      </c>
      <c r="R210" s="318">
        <f t="shared" si="55"/>
        <v>9.6580633643752925E-2</v>
      </c>
      <c r="S210" s="318">
        <f t="shared" si="55"/>
        <v>0.10062153535288974</v>
      </c>
      <c r="T210" s="318">
        <f t="shared" si="55"/>
        <v>9.7130757277597957E-2</v>
      </c>
      <c r="U210" s="318">
        <f t="shared" si="55"/>
        <v>0.10481715633051381</v>
      </c>
      <c r="V210" s="318">
        <f t="shared" si="55"/>
        <v>0.10031094980964234</v>
      </c>
      <c r="W210" s="318">
        <f t="shared" si="55"/>
        <v>0.10031882739059766</v>
      </c>
      <c r="X210" s="318">
        <f t="shared" si="55"/>
        <v>9.3610217183513214E-2</v>
      </c>
      <c r="Y210" s="318">
        <f t="shared" si="55"/>
        <v>9.8964131486537252E-2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5.5594528486984277E-2</v>
      </c>
      <c r="C211" s="318">
        <f t="shared" si="56"/>
        <v>5.9853163709364415E-2</v>
      </c>
      <c r="D211" s="318">
        <f t="shared" si="56"/>
        <v>6.2722140656956471E-2</v>
      </c>
      <c r="E211" s="318">
        <f t="shared" si="56"/>
        <v>6.5363157849013281E-2</v>
      </c>
      <c r="F211" s="318">
        <f t="shared" si="56"/>
        <v>6.8645330825521947E-2</v>
      </c>
      <c r="G211" s="318">
        <f t="shared" si="56"/>
        <v>6.1359289831645507E-2</v>
      </c>
      <c r="H211" s="318">
        <f t="shared" si="56"/>
        <v>6.140668209436366E-2</v>
      </c>
      <c r="I211" s="318">
        <f t="shared" si="56"/>
        <v>5.9950614027920589E-2</v>
      </c>
      <c r="J211" s="318">
        <f t="shared" si="56"/>
        <v>6.0128370619025116E-2</v>
      </c>
      <c r="K211" s="318">
        <f t="shared" si="56"/>
        <v>5.8576540654736227E-2</v>
      </c>
      <c r="L211" s="318">
        <f t="shared" si="56"/>
        <v>6.0774508679674565E-2</v>
      </c>
      <c r="M211" s="318">
        <f t="shared" si="56"/>
        <v>6.0165557282324762E-2</v>
      </c>
      <c r="N211" s="318">
        <f t="shared" si="56"/>
        <v>6.0384666258271547E-2</v>
      </c>
      <c r="O211" s="318">
        <f t="shared" si="56"/>
        <v>5.7511162971649307E-2</v>
      </c>
      <c r="P211" s="318">
        <f t="shared" si="56"/>
        <v>5.9709518225446061E-2</v>
      </c>
      <c r="Q211" s="318">
        <f t="shared" si="56"/>
        <v>5.9988844704054696E-2</v>
      </c>
      <c r="R211" s="318">
        <f t="shared" si="56"/>
        <v>5.9604545635762361E-2</v>
      </c>
      <c r="S211" s="318">
        <f t="shared" si="56"/>
        <v>5.8309374442243704E-2</v>
      </c>
      <c r="T211" s="318">
        <f t="shared" si="56"/>
        <v>5.9048113455128066E-2</v>
      </c>
      <c r="U211" s="318">
        <f t="shared" si="56"/>
        <v>5.6543622662587209E-2</v>
      </c>
      <c r="V211" s="318">
        <f t="shared" si="56"/>
        <v>5.8766960624572311E-2</v>
      </c>
      <c r="W211" s="318">
        <f t="shared" si="56"/>
        <v>5.8530491126066397E-2</v>
      </c>
      <c r="X211" s="318">
        <f t="shared" si="56"/>
        <v>5.9165062149165962E-2</v>
      </c>
      <c r="Y211" s="318">
        <f t="shared" si="56"/>
        <v>5.7796755725481659E-2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1.5961744995752565</v>
      </c>
      <c r="C217" s="320">
        <f>IF(C$5=0,0,(C$5-C$16-C$59)/(CHI_fec!C$5-CHI_fec!C$16))</f>
        <v>1.7390144620864068</v>
      </c>
      <c r="D217" s="320">
        <f>IF(D$5=0,0,(D$5-D$16-D$59)/(CHI_fec!D$5-CHI_fec!D$16))</f>
        <v>1.8422300073729987</v>
      </c>
      <c r="E217" s="320">
        <f>IF(E$5=0,0,(E$5-E$16-E$59)/(CHI_fec!E$5-CHI_fec!E$16))</f>
        <v>2.0176004186959644</v>
      </c>
      <c r="F217" s="320">
        <f>IF(F$5=0,0,(F$5-F$16-F$59)/(CHI_fec!F$5-CHI_fec!F$16))</f>
        <v>2.1056961520689352</v>
      </c>
      <c r="G217" s="320">
        <f>IF(G$5=0,0,(G$5-G$16-G$59)/(CHI_fec!G$5-CHI_fec!G$16))</f>
        <v>1.74312803444631</v>
      </c>
      <c r="H217" s="320">
        <f>IF(H$5=0,0,(H$5-H$16-H$59)/(CHI_fec!H$5-CHI_fec!H$16))</f>
        <v>1.6113159947836875</v>
      </c>
      <c r="I217" s="320">
        <f>IF(I$5=0,0,(I$5-I$16-I$59)/(CHI_fec!I$5-CHI_fec!I$16))</f>
        <v>1.4950616476456782</v>
      </c>
      <c r="J217" s="320">
        <f>IF(J$5=0,0,(J$5-J$16-J$59)/(CHI_fec!J$5-CHI_fec!J$16))</f>
        <v>1.5460001729687352</v>
      </c>
      <c r="K217" s="320">
        <f>IF(K$5=0,0,(K$5-K$16-K$59)/(CHI_fec!K$5-CHI_fec!K$16))</f>
        <v>1.5461069072864189</v>
      </c>
      <c r="L217" s="320">
        <f>IF(L$5=0,0,(L$5-L$16-L$59)/(CHI_fec!L$5-CHI_fec!L$16))</f>
        <v>1.5931644710409234</v>
      </c>
      <c r="M217" s="320">
        <f>IF(M$5=0,0,(M$5-M$16-M$59)/(CHI_fec!M$5-CHI_fec!M$16))</f>
        <v>1.5577032705995362</v>
      </c>
      <c r="N217" s="320">
        <f>IF(N$5=0,0,(N$5-N$16-N$59)/(CHI_fec!N$5-CHI_fec!N$16))</f>
        <v>1.5410782708767912</v>
      </c>
      <c r="O217" s="320">
        <f>IF(O$5=0,0,(O$5-O$16-O$59)/(CHI_fec!O$5-CHI_fec!O$16))</f>
        <v>1.425773172523918</v>
      </c>
      <c r="P217" s="320">
        <f>IF(P$5=0,0,(P$5-P$16-P$59)/(CHI_fec!P$5-CHI_fec!P$16))</f>
        <v>1.470216761267795</v>
      </c>
      <c r="Q217" s="320">
        <f>IF(Q$5=0,0,(Q$5-Q$16-Q$59)/(CHI_fec!Q$5-CHI_fec!Q$16))</f>
        <v>1.4638581010184311</v>
      </c>
      <c r="R217" s="320">
        <f>IF(R$5=0,0,(R$5-R$16-R$59)/(CHI_fec!R$5-CHI_fec!R$16))</f>
        <v>1.5717974291586543</v>
      </c>
      <c r="S217" s="320">
        <f>IF(S$5=0,0,(S$5-S$16-S$59)/(CHI_fec!S$5-CHI_fec!S$16))</f>
        <v>1.5517839306513856</v>
      </c>
      <c r="T217" s="320">
        <f>IF(T$5=0,0,(T$5-T$16-T$59)/(CHI_fec!T$5-CHI_fec!T$16))</f>
        <v>1.5529475653465896</v>
      </c>
      <c r="U217" s="320">
        <f>IF(U$5=0,0,(U$5-U$16-U$59)/(CHI_fec!U$5-CHI_fec!U$16))</f>
        <v>1.4016722467464802</v>
      </c>
      <c r="V217" s="320">
        <f>IF(V$5=0,0,(V$5-V$16-V$59)/(CHI_fec!V$5-CHI_fec!V$16))</f>
        <v>1.5448407476112709</v>
      </c>
      <c r="W217" s="320">
        <f>IF(W$5=0,0,(W$5-W$16-W$59)/(CHI_fec!W$5-CHI_fec!W$16))</f>
        <v>1.4514310166187341</v>
      </c>
      <c r="X217" s="320">
        <f>IF(X$5=0,0,(X$5-X$16-X$59)/(CHI_fec!X$5-CHI_fec!X$16))</f>
        <v>1.3963132179414377</v>
      </c>
      <c r="Y217" s="320">
        <f>IF(Y$5=0,0,(Y$5-Y$16-Y$59)/(CHI_fec!Y$5-CHI_fec!Y$16))</f>
        <v>1.3533111545205154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1.6444433301087074</v>
      </c>
      <c r="C222" s="275">
        <f>IF(C$10=0,0,C$10/CHI_fec!C$10)</f>
        <v>1.5316540567101169</v>
      </c>
      <c r="D222" s="275">
        <f>IF(D$10=0,0,D$10/CHI_fec!D$10)</f>
        <v>1.4920021867474427</v>
      </c>
      <c r="E222" s="275">
        <f>IF(E$10=0,0,E$10/CHI_fec!E$10)</f>
        <v>1.568155151104343</v>
      </c>
      <c r="F222" s="275">
        <f>IF(F$10=0,0,F$10/CHI_fec!F$10)</f>
        <v>1.4148049170383941</v>
      </c>
      <c r="G222" s="275">
        <f>IF(G$10=0,0,G$10/CHI_fec!G$10)</f>
        <v>1.5326507236884896</v>
      </c>
      <c r="H222" s="275">
        <f>IF(H$10=0,0,H$10/CHI_fec!H$10)</f>
        <v>1.3666108116781652</v>
      </c>
      <c r="I222" s="275">
        <f>IF(I$10=0,0,I$10/CHI_fec!I$10)</f>
        <v>1.2897423465781233</v>
      </c>
      <c r="J222" s="275">
        <f>IF(J$10=0,0,J$10/CHI_fec!J$10)</f>
        <v>1.3787641178999761</v>
      </c>
      <c r="K222" s="275">
        <f>IF(K$10=0,0,K$10/CHI_fec!K$10)</f>
        <v>1.4548687105459293</v>
      </c>
      <c r="L222" s="275">
        <f>IF(L$10=0,0,L$10/CHI_fec!L$10)</f>
        <v>1.4065889310209865</v>
      </c>
      <c r="M222" s="275">
        <f>IF(M$10=0,0,M$10/CHI_fec!M$10)</f>
        <v>1.3886563000406769</v>
      </c>
      <c r="N222" s="275">
        <f>IF(N$10=0,0,N$10/CHI_fec!N$10)</f>
        <v>1.3805297947430388</v>
      </c>
      <c r="O222" s="275">
        <f>IF(O$10=0,0,O$10/CHI_fec!O$10)</f>
        <v>1.3314268267579901</v>
      </c>
      <c r="P222" s="275">
        <f>IF(P$10=0,0,P$10/CHI_fec!P$10)</f>
        <v>1.2544783186417594</v>
      </c>
      <c r="Q222" s="275">
        <f>IF(Q$10=0,0,Q$10/CHI_fec!Q$10)</f>
        <v>1.2220262944892721</v>
      </c>
      <c r="R222" s="275">
        <f>IF(R$10=0,0,R$10/CHI_fec!R$10)</f>
        <v>1.4216101347612267</v>
      </c>
      <c r="S222" s="275">
        <f>IF(S$10=0,0,S$10/CHI_fec!S$10)</f>
        <v>1.4575827059407311</v>
      </c>
      <c r="T222" s="275">
        <f>IF(T$10=0,0,T$10/CHI_fec!T$10)</f>
        <v>1.4000785897668908</v>
      </c>
      <c r="U222" s="275">
        <f>IF(U$10=0,0,U$10/CHI_fec!U$10)</f>
        <v>1.3757941156240998</v>
      </c>
      <c r="V222" s="275">
        <f>IF(V$10=0,0,V$10/CHI_fec!V$10)</f>
        <v>1.4433591886727897</v>
      </c>
      <c r="W222" s="275">
        <f>IF(W$10=0,0,W$10/CHI_fec!W$10)</f>
        <v>1.3283113702018428</v>
      </c>
      <c r="X222" s="275">
        <f>IF(X$10=0,0,X$10/CHI_fec!X$10)</f>
        <v>1.2014524502508073</v>
      </c>
      <c r="Y222" s="275">
        <f>IF(Y$10=0,0,Y$10/CHI_fec!Y$10)</f>
        <v>1.239568713304972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2.2221753406493012</v>
      </c>
      <c r="C224" s="276">
        <f>IF(C$25=0,0,C$25/CHI_fec!C$25)</f>
        <v>2.6571129276528627</v>
      </c>
      <c r="D224" s="276">
        <f>IF(D$25=0,0,D$25/CHI_fec!D$25)</f>
        <v>2.8994456227380763</v>
      </c>
      <c r="E224" s="276">
        <f>IF(E$25=0,0,E$25/CHI_fec!E$25)</f>
        <v>3.1468996231759641</v>
      </c>
      <c r="F224" s="276">
        <f>IF(F$25=0,0,F$25/CHI_fec!F$25)</f>
        <v>3.4653665385109869</v>
      </c>
      <c r="G224" s="276">
        <f>IF(G$25=0,0,G$25/CHI_fec!G$25)</f>
        <v>2.6939919869681126</v>
      </c>
      <c r="H224" s="276">
        <f>IF(H$25=0,0,H$25/CHI_fec!H$25)</f>
        <v>2.537985670812394</v>
      </c>
      <c r="I224" s="276">
        <f>IF(I$25=0,0,I$25/CHI_fec!I$25)</f>
        <v>2.3368817945970535</v>
      </c>
      <c r="J224" s="276">
        <f>IF(J$25=0,0,J$25/CHI_fec!J$25)</f>
        <v>2.4122654695812233</v>
      </c>
      <c r="K224" s="276">
        <f>IF(K$25=0,0,K$25/CHI_fec!K$25)</f>
        <v>2.328913766689833</v>
      </c>
      <c r="L224" s="276">
        <f>IF(L$25=0,0,L$25/CHI_fec!L$25)</f>
        <v>2.4319379826527299</v>
      </c>
      <c r="M224" s="276">
        <f>IF(M$25=0,0,M$25/CHI_fec!M$25)</f>
        <v>2.3758687477369507</v>
      </c>
      <c r="N224" s="276">
        <f>IF(N$25=0,0,N$25/CHI_fec!N$25)</f>
        <v>2.3464462432621787</v>
      </c>
      <c r="O224" s="276">
        <f>IF(O$25=0,0,O$25/CHI_fec!O$25)</f>
        <v>2.1141842777590836</v>
      </c>
      <c r="P224" s="276">
        <f>IF(P$25=0,0,P$25/CHI_fec!P$25)</f>
        <v>2.2968060232028842</v>
      </c>
      <c r="Q224" s="276">
        <f>IF(Q$25=0,0,Q$25/CHI_fec!Q$25)</f>
        <v>2.3311917755733416</v>
      </c>
      <c r="R224" s="276">
        <f>IF(R$25=0,0,R$25/CHI_fec!R$25)</f>
        <v>2.3754616715769217</v>
      </c>
      <c r="S224" s="276">
        <f>IF(S$25=0,0,S$25/CHI_fec!S$25)</f>
        <v>2.286614192576371</v>
      </c>
      <c r="T224" s="276">
        <f>IF(T$25=0,0,T$25/CHI_fec!T$25)</f>
        <v>2.3357820501383331</v>
      </c>
      <c r="U224" s="276">
        <f>IF(U$25=0,0,U$25/CHI_fec!U$25)</f>
        <v>2.0637898710286855</v>
      </c>
      <c r="V224" s="276">
        <f>IF(V$25=0,0,V$25/CHI_fec!V$25)</f>
        <v>2.3216825477369807</v>
      </c>
      <c r="W224" s="276">
        <f>IF(W$25=0,0,W$25/CHI_fec!W$25)</f>
        <v>2.2629914983365369</v>
      </c>
      <c r="X224" s="276">
        <f>IF(X$25=0,0,X$25/CHI_fec!X$25)</f>
        <v>2.1762710256177122</v>
      </c>
      <c r="Y224" s="276">
        <f>IF(Y$25=0,0,Y$25/CHI_fec!Y$25)</f>
        <v>2.0398300584420035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2.4592877103370125</v>
      </c>
      <c r="C225" s="276">
        <f>IF(C$36=0,0,C$36/CHI_fec!C$36)</f>
        <v>2.481822389511092</v>
      </c>
      <c r="D225" s="276">
        <f>IF(D$36=0,0,D$36/CHI_fec!D$36)</f>
        <v>2.4812254409259933</v>
      </c>
      <c r="E225" s="276">
        <f>IF(E$36=0,0,E$36/CHI_fec!E$36)</f>
        <v>2.5073391371012019</v>
      </c>
      <c r="F225" s="276">
        <f>IF(F$36=0,0,F$36/CHI_fec!F$36)</f>
        <v>2.4704048235158478</v>
      </c>
      <c r="G225" s="276">
        <f>IF(G$36=0,0,G$36/CHI_fec!G$36)</f>
        <v>2.3689264197902733</v>
      </c>
      <c r="H225" s="276">
        <f>IF(H$36=0,0,H$36/CHI_fec!H$36)</f>
        <v>2.2898184996471005</v>
      </c>
      <c r="I225" s="276">
        <f>IF(I$36=0,0,I$36/CHI_fec!I$36)</f>
        <v>2.2459715330370251</v>
      </c>
      <c r="J225" s="276">
        <f>IF(J$36=0,0,J$36/CHI_fec!J$36)</f>
        <v>2.2629735300942353</v>
      </c>
      <c r="K225" s="276">
        <f>IF(K$36=0,0,K$36/CHI_fec!K$36)</f>
        <v>2.302821609214162</v>
      </c>
      <c r="L225" s="276">
        <f>IF(L$36=0,0,L$36/CHI_fec!L$36)</f>
        <v>2.2938506873664388</v>
      </c>
      <c r="M225" s="276">
        <f>IF(M$36=0,0,M$36/CHI_fec!M$36)</f>
        <v>2.2805029222739766</v>
      </c>
      <c r="N225" s="276">
        <f>IF(N$36=0,0,N$36/CHI_fec!N$36)</f>
        <v>2.2529552385207312</v>
      </c>
      <c r="O225" s="276">
        <f>IF(O$36=0,0,O$36/CHI_fec!O$36)</f>
        <v>2.2576973478166442</v>
      </c>
      <c r="P225" s="276">
        <f>IF(P$36=0,0,P$36/CHI_fec!P$36)</f>
        <v>2.2308366357040641</v>
      </c>
      <c r="Q225" s="276">
        <f>IF(Q$36=0,0,Q$36/CHI_fec!Q$36)</f>
        <v>2.2209806534230161</v>
      </c>
      <c r="R225" s="276">
        <f>IF(R$36=0,0,R$36/CHI_fec!R$36)</f>
        <v>2.2576052758334746</v>
      </c>
      <c r="S225" s="276">
        <f>IF(S$36=0,0,S$36/CHI_fec!S$36)</f>
        <v>2.2712024373476982</v>
      </c>
      <c r="T225" s="276">
        <f>IF(T$36=0,0,T$36/CHI_fec!T$36)</f>
        <v>2.2848890715380286</v>
      </c>
      <c r="U225" s="276">
        <f>IF(U$36=0,0,U$36/CHI_fec!U$36)</f>
        <v>2.1953003133446094</v>
      </c>
      <c r="V225" s="276">
        <f>IF(V$36=0,0,V$36/CHI_fec!V$36)</f>
        <v>2.2523866823975576</v>
      </c>
      <c r="W225" s="276">
        <f>IF(W$36=0,0,W$36/CHI_fec!W$36)</f>
        <v>2.1922642297251094</v>
      </c>
      <c r="X225" s="276">
        <f>IF(X$36=0,0,X$36/CHI_fec!X$36)</f>
        <v>2.1729574237588425</v>
      </c>
      <c r="Y225" s="276">
        <f>IF(Y$36=0,0,Y$36/CHI_fec!Y$36)</f>
        <v>2.1496615054936719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1.8100863663521691</v>
      </c>
      <c r="C226" s="276">
        <f>IF(C$44=0,0,C$44/CHI_fec!C$44)</f>
        <v>1.8420420405499538</v>
      </c>
      <c r="D226" s="276">
        <f>IF(D$44=0,0,D$44/CHI_fec!D$44)</f>
        <v>1.8976576983761431</v>
      </c>
      <c r="E226" s="276">
        <f>IF(E$44=0,0,E$44/CHI_fec!E$44)</f>
        <v>2.0504776427703337</v>
      </c>
      <c r="F226" s="276">
        <f>IF(F$44=0,0,F$44/CHI_fec!F$44)</f>
        <v>2.0418318559697926</v>
      </c>
      <c r="G226" s="276">
        <f>IF(G$44=0,0,G$44/CHI_fec!G$44)</f>
        <v>1.885914975905447</v>
      </c>
      <c r="H226" s="276">
        <f>IF(H$44=0,0,H$44/CHI_fec!H$44)</f>
        <v>1.7173170445478814</v>
      </c>
      <c r="I226" s="276">
        <f>IF(I$44=0,0,I$44/CHI_fec!I$44)</f>
        <v>1.6004803911508199</v>
      </c>
      <c r="J226" s="276">
        <f>IF(J$44=0,0,J$44/CHI_fec!J$44)</f>
        <v>1.6804804856558027</v>
      </c>
      <c r="K226" s="276">
        <f>IF(K$44=0,0,K$44/CHI_fec!K$44)</f>
        <v>1.7177898720277218</v>
      </c>
      <c r="L226" s="276">
        <f>IF(L$44=0,0,L$44/CHI_fec!L$44)</f>
        <v>1.7204192036492263</v>
      </c>
      <c r="M226" s="276">
        <f>IF(M$44=0,0,M$44/CHI_fec!M$44)</f>
        <v>1.693441930681516</v>
      </c>
      <c r="N226" s="276">
        <f>IF(N$44=0,0,N$44/CHI_fec!N$44)</f>
        <v>1.6792334963216999</v>
      </c>
      <c r="O226" s="276">
        <f>IF(O$44=0,0,O$44/CHI_fec!O$44)</f>
        <v>1.5769985485970071</v>
      </c>
      <c r="P226" s="276">
        <f>IF(P$44=0,0,P$44/CHI_fec!P$44)</f>
        <v>1.5757205476433198</v>
      </c>
      <c r="Q226" s="276">
        <f>IF(Q$44=0,0,Q$44/CHI_fec!Q$44)</f>
        <v>1.5498379352624005</v>
      </c>
      <c r="R226" s="276">
        <f>IF(R$44=0,0,R$44/CHI_fec!R$44)</f>
        <v>1.7258630566269721</v>
      </c>
      <c r="S226" s="276">
        <f>IF(S$44=0,0,S$44/CHI_fec!S$44)</f>
        <v>1.7318216963146176</v>
      </c>
      <c r="T226" s="276">
        <f>IF(T$44=0,0,T$44/CHI_fec!T$44)</f>
        <v>1.7079700556659896</v>
      </c>
      <c r="U226" s="276">
        <f>IF(U$44=0,0,U$44/CHI_fec!U$44)</f>
        <v>1.5998156250102724</v>
      </c>
      <c r="V226" s="276">
        <f>IF(V$44=0,0,V$44/CHI_fec!V$44)</f>
        <v>1.7300564734626427</v>
      </c>
      <c r="W226" s="276">
        <f>IF(W$44=0,0,W$44/CHI_fec!W$44)</f>
        <v>1.6264173332828054</v>
      </c>
      <c r="X226" s="276">
        <f>IF(X$44=0,0,X$44/CHI_fec!X$44)</f>
        <v>1.5083859138641937</v>
      </c>
      <c r="Y226" s="276">
        <f>IF(Y$44=0,0,Y$44/CHI_fec!Y$44)</f>
        <v>1.5057605939953711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1.5786889357924188</v>
      </c>
      <c r="C229" s="320">
        <f>IF(C$61=0,0,(C$61-C$108)/CHI_fec!C$61)</f>
        <v>1.7153163471698851</v>
      </c>
      <c r="D229" s="320">
        <f>IF(D$61=0,0,(D$61-D$108)/CHI_fec!D$61)</f>
        <v>1.8191609094434806</v>
      </c>
      <c r="E229" s="320">
        <f>IF(E$61=0,0,(E$61-E$108)/CHI_fec!E$61)</f>
        <v>2.0036574699960363</v>
      </c>
      <c r="F229" s="320">
        <f>IF(F$61=0,0,(F$61-F$108)/CHI_fec!F$61)</f>
        <v>2.0865278299207608</v>
      </c>
      <c r="G229" s="320">
        <f>IF(G$61=0,0,(G$61-G$108)/CHI_fec!G$61)</f>
        <v>1.723467030536467</v>
      </c>
      <c r="H229" s="320">
        <f>IF(H$61=0,0,(H$61-H$108)/CHI_fec!H$61)</f>
        <v>1.5857849017867356</v>
      </c>
      <c r="I229" s="320">
        <f>IF(I$61=0,0,(I$61-I$108)/CHI_fec!I$61)</f>
        <v>1.4670066750480883</v>
      </c>
      <c r="J229" s="320">
        <f>IF(J$61=0,0,(J$61-J$108)/CHI_fec!J$61)</f>
        <v>1.519880487746315</v>
      </c>
      <c r="K229" s="320">
        <f>IF(K$61=0,0,(K$61-K$108)/CHI_fec!K$61)</f>
        <v>1.5228089546554329</v>
      </c>
      <c r="L229" s="320">
        <f>IF(L$61=0,0,(L$61-L$108)/CHI_fec!L$61)</f>
        <v>1.5709446722692748</v>
      </c>
      <c r="M229" s="320">
        <f>IF(M$61=0,0,(M$61-M$108)/CHI_fec!M$61)</f>
        <v>1.5344136582372261</v>
      </c>
      <c r="N229" s="320">
        <f>IF(N$61=0,0,(N$61-N$108)/CHI_fec!N$61)</f>
        <v>1.5184716788709522</v>
      </c>
      <c r="O229" s="320">
        <f>IF(O$61=0,0,(O$61-O$108)/CHI_fec!O$61)</f>
        <v>1.4002208890418175</v>
      </c>
      <c r="P229" s="320">
        <f>IF(P$61=0,0,(P$61-P$108)/CHI_fec!P$61)</f>
        <v>1.4417637058883006</v>
      </c>
      <c r="Q229" s="320">
        <f>IF(Q$61=0,0,(Q$61-Q$108)/CHI_fec!Q$61)</f>
        <v>1.4331703351072334</v>
      </c>
      <c r="R229" s="320">
        <f>IF(R$61=0,0,(R$61-R$108)/CHI_fec!R$61)</f>
        <v>1.5514870789207054</v>
      </c>
      <c r="S229" s="320">
        <f>IF(S$61=0,0,(S$61-S$108)/CHI_fec!S$61)</f>
        <v>1.5331617045452985</v>
      </c>
      <c r="T229" s="320">
        <f>IF(T$61=0,0,(T$61-T$108)/CHI_fec!T$61)</f>
        <v>1.5310291914806111</v>
      </c>
      <c r="U229" s="320">
        <f>IF(U$61=0,0,(U$61-U$108)/CHI_fec!U$61)</f>
        <v>1.3783947840645965</v>
      </c>
      <c r="V229" s="320">
        <f>IF(V$61=0,0,(V$61-V$108)/CHI_fec!V$61)</f>
        <v>1.5241758019767269</v>
      </c>
      <c r="W229" s="320">
        <f>IF(W$61=0,0,(W$61-W$108)/CHI_fec!W$61)</f>
        <v>1.4241824745976648</v>
      </c>
      <c r="X229" s="320">
        <f>IF(X$61=0,0,(X$61-X$108)/CHI_fec!X$61)</f>
        <v>1.3673626991641579</v>
      </c>
      <c r="Y229" s="320">
        <f>IF(Y$61=0,0,(Y$61-Y$108)/CHI_fec!Y$61)</f>
        <v>1.3271725107733807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1.6444433301087082</v>
      </c>
      <c r="C234" s="275">
        <f>IF(C$66=0,0,C$66/CHI_fec!C$66)</f>
        <v>1.5316540567101169</v>
      </c>
      <c r="D234" s="275">
        <f>IF(D$66=0,0,D$66/CHI_fec!D$66)</f>
        <v>1.4920021867474409</v>
      </c>
      <c r="E234" s="275">
        <f>IF(E$66=0,0,E$66/CHI_fec!E$66)</f>
        <v>1.5681551511043419</v>
      </c>
      <c r="F234" s="275">
        <f>IF(F$66=0,0,F$66/CHI_fec!F$66)</f>
        <v>1.4148049170383943</v>
      </c>
      <c r="G234" s="275">
        <f>IF(G$66=0,0,G$66/CHI_fec!G$66)</f>
        <v>1.5326507236884899</v>
      </c>
      <c r="H234" s="275">
        <f>IF(H$66=0,0,H$66/CHI_fec!H$66)</f>
        <v>1.3666108116781657</v>
      </c>
      <c r="I234" s="275">
        <f>IF(I$66=0,0,I$66/CHI_fec!I$66)</f>
        <v>1.2897423465781235</v>
      </c>
      <c r="J234" s="275">
        <f>IF(J$66=0,0,J$66/CHI_fec!J$66)</f>
        <v>1.3787641178999768</v>
      </c>
      <c r="K234" s="275">
        <f>IF(K$66=0,0,K$66/CHI_fec!K$66)</f>
        <v>1.4548687105459293</v>
      </c>
      <c r="L234" s="275">
        <f>IF(L$66=0,0,L$66/CHI_fec!L$66)</f>
        <v>1.4065889310209869</v>
      </c>
      <c r="M234" s="275">
        <f>IF(M$66=0,0,M$66/CHI_fec!M$66)</f>
        <v>1.3886563000406766</v>
      </c>
      <c r="N234" s="275">
        <f>IF(N$66=0,0,N$66/CHI_fec!N$66)</f>
        <v>1.3805297947430388</v>
      </c>
      <c r="O234" s="275">
        <f>IF(O$66=0,0,O$66/CHI_fec!O$66)</f>
        <v>1.331426826757991</v>
      </c>
      <c r="P234" s="275">
        <f>IF(P$66=0,0,P$66/CHI_fec!P$66)</f>
        <v>1.2544783186417598</v>
      </c>
      <c r="Q234" s="275">
        <f>IF(Q$66=0,0,Q$66/CHI_fec!Q$66)</f>
        <v>1.2220262944892726</v>
      </c>
      <c r="R234" s="275">
        <f>IF(R$66=0,0,R$66/CHI_fec!R$66)</f>
        <v>1.4216101347612271</v>
      </c>
      <c r="S234" s="275">
        <f>IF(S$66=0,0,S$66/CHI_fec!S$66)</f>
        <v>1.4575827059407318</v>
      </c>
      <c r="T234" s="275">
        <f>IF(T$66=0,0,T$66/CHI_fec!T$66)</f>
        <v>1.4000785897668906</v>
      </c>
      <c r="U234" s="275">
        <f>IF(U$66=0,0,U$66/CHI_fec!U$66)</f>
        <v>1.3757941156240996</v>
      </c>
      <c r="V234" s="275">
        <f>IF(V$66=0,0,V$66/CHI_fec!V$66)</f>
        <v>1.4433591886727895</v>
      </c>
      <c r="W234" s="275">
        <f>IF(W$66=0,0,W$66/CHI_fec!W$66)</f>
        <v>1.3283113702018428</v>
      </c>
      <c r="X234" s="275">
        <f>IF(X$66=0,0,X$66/CHI_fec!X$66)</f>
        <v>1.2014524502508073</v>
      </c>
      <c r="Y234" s="275">
        <f>IF(Y$66=0,0,Y$66/CHI_fec!Y$66)</f>
        <v>1.2395687133049718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2.2203203188559231</v>
      </c>
      <c r="C235" s="276">
        <f>IF(C$72=0,0,C$72/CHI_fec!C$72)</f>
        <v>2.6546550957959578</v>
      </c>
      <c r="D235" s="276">
        <f>IF(D$72=0,0,D$72/CHI_fec!D$72)</f>
        <v>2.8967930277780791</v>
      </c>
      <c r="E235" s="276">
        <f>IF(E$72=0,0,E$72/CHI_fec!E$72)</f>
        <v>3.1443474387771824</v>
      </c>
      <c r="F235" s="276">
        <f>IF(F$72=0,0,F$72/CHI_fec!F$72)</f>
        <v>3.462359819750648</v>
      </c>
      <c r="G235" s="276">
        <f>IF(G$72=0,0,G$72/CHI_fec!G$72)</f>
        <v>2.6915780532604954</v>
      </c>
      <c r="H235" s="276">
        <f>IF(H$72=0,0,H$72/CHI_fec!H$72)</f>
        <v>2.5355118477013168</v>
      </c>
      <c r="I235" s="276">
        <f>IF(I$72=0,0,I$72/CHI_fec!I$72)</f>
        <v>2.3345001841972253</v>
      </c>
      <c r="J235" s="276">
        <f>IF(J$72=0,0,J$72/CHI_fec!J$72)</f>
        <v>2.4098701918400303</v>
      </c>
      <c r="K235" s="276">
        <f>IF(K$72=0,0,K$72/CHI_fec!K$72)</f>
        <v>2.3267137075366437</v>
      </c>
      <c r="L235" s="276">
        <f>IF(L$72=0,0,L$72/CHI_fec!L$72)</f>
        <v>2.4297015324681226</v>
      </c>
      <c r="M235" s="276">
        <f>IF(M$72=0,0,M$72/CHI_fec!M$72)</f>
        <v>2.3736397084805572</v>
      </c>
      <c r="N235" s="276">
        <f>IF(N$72=0,0,N$72/CHI_fec!N$72)</f>
        <v>2.3442629688239167</v>
      </c>
      <c r="O235" s="276">
        <f>IF(O$72=0,0,O$72/CHI_fec!O$72)</f>
        <v>2.112129177241814</v>
      </c>
      <c r="P235" s="276">
        <f>IF(P$72=0,0,P$72/CHI_fec!P$72)</f>
        <v>2.2944439938196108</v>
      </c>
      <c r="Q235" s="276">
        <f>IF(Q$72=0,0,Q$72/CHI_fec!Q$72)</f>
        <v>2.3286944363444735</v>
      </c>
      <c r="R235" s="276">
        <f>IF(R$72=0,0,R$72/CHI_fec!R$72)</f>
        <v>2.3733036190076389</v>
      </c>
      <c r="S235" s="276">
        <f>IF(S$72=0,0,S$72/CHI_fec!S$72)</f>
        <v>2.2845976428364452</v>
      </c>
      <c r="T235" s="276">
        <f>IF(T$72=0,0,T$72/CHI_fec!T$72)</f>
        <v>2.3336259587023913</v>
      </c>
      <c r="U235" s="276">
        <f>IF(U$72=0,0,U$72/CHI_fec!U$72)</f>
        <v>2.0618047631973884</v>
      </c>
      <c r="V235" s="276">
        <f>IF(V$72=0,0,V$72/CHI_fec!V$72)</f>
        <v>2.3195499937737103</v>
      </c>
      <c r="W235" s="276">
        <f>IF(W$72=0,0,W$72/CHI_fec!W$72)</f>
        <v>2.2606426403835251</v>
      </c>
      <c r="X235" s="276">
        <f>IF(X$72=0,0,X$72/CHI_fec!X$72)</f>
        <v>2.1739851032891542</v>
      </c>
      <c r="Y235" s="276">
        <f>IF(Y$72=0,0,Y$72/CHI_fec!Y$72)</f>
        <v>2.0377751920214742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2.459287710337013</v>
      </c>
      <c r="C236" s="276">
        <f>IF(C$85=0,0,C$85/CHI_fec!C$85)</f>
        <v>2.4818223895110925</v>
      </c>
      <c r="D236" s="276">
        <f>IF(D$85=0,0,D$85/CHI_fec!D$85)</f>
        <v>2.4812254409259933</v>
      </c>
      <c r="E236" s="276">
        <f>IF(E$85=0,0,E$85/CHI_fec!E$85)</f>
        <v>2.5073391371012015</v>
      </c>
      <c r="F236" s="276">
        <f>IF(F$85=0,0,F$85/CHI_fec!F$85)</f>
        <v>2.4704048235158469</v>
      </c>
      <c r="G236" s="276">
        <f>IF(G$85=0,0,G$85/CHI_fec!G$85)</f>
        <v>2.3689264197902737</v>
      </c>
      <c r="H236" s="276">
        <f>IF(H$85=0,0,H$85/CHI_fec!H$85)</f>
        <v>2.2898184996471014</v>
      </c>
      <c r="I236" s="276">
        <f>IF(I$85=0,0,I$85/CHI_fec!I$85)</f>
        <v>2.2459715330370242</v>
      </c>
      <c r="J236" s="276">
        <f>IF(J$85=0,0,J$85/CHI_fec!J$85)</f>
        <v>2.2629735300942335</v>
      </c>
      <c r="K236" s="276">
        <f>IF(K$85=0,0,K$85/CHI_fec!K$85)</f>
        <v>2.3028216092141625</v>
      </c>
      <c r="L236" s="276">
        <f>IF(L$85=0,0,L$85/CHI_fec!L$85)</f>
        <v>2.2938506873664397</v>
      </c>
      <c r="M236" s="276">
        <f>IF(M$85=0,0,M$85/CHI_fec!M$85)</f>
        <v>2.2805029222739779</v>
      </c>
      <c r="N236" s="276">
        <f>IF(N$85=0,0,N$85/CHI_fec!N$85)</f>
        <v>2.2529552385207321</v>
      </c>
      <c r="O236" s="276">
        <f>IF(O$85=0,0,O$85/CHI_fec!O$85)</f>
        <v>2.2576973478166438</v>
      </c>
      <c r="P236" s="276">
        <f>IF(P$85=0,0,P$85/CHI_fec!P$85)</f>
        <v>2.2308366357040637</v>
      </c>
      <c r="Q236" s="276">
        <f>IF(Q$85=0,0,Q$85/CHI_fec!Q$85)</f>
        <v>2.2209806534230161</v>
      </c>
      <c r="R236" s="276">
        <f>IF(R$85=0,0,R$85/CHI_fec!R$85)</f>
        <v>2.2576052758334755</v>
      </c>
      <c r="S236" s="276">
        <f>IF(S$85=0,0,S$85/CHI_fec!S$85)</f>
        <v>2.2712024373476982</v>
      </c>
      <c r="T236" s="276">
        <f>IF(T$85=0,0,T$85/CHI_fec!T$85)</f>
        <v>2.2848890715380281</v>
      </c>
      <c r="U236" s="276">
        <f>IF(U$85=0,0,U$85/CHI_fec!U$85)</f>
        <v>2.195300313344609</v>
      </c>
      <c r="V236" s="276">
        <f>IF(V$85=0,0,V$85/CHI_fec!V$85)</f>
        <v>2.2523866823975571</v>
      </c>
      <c r="W236" s="276">
        <f>IF(W$85=0,0,W$85/CHI_fec!W$85)</f>
        <v>2.1922642297251107</v>
      </c>
      <c r="X236" s="276">
        <f>IF(X$85=0,0,X$85/CHI_fec!X$85)</f>
        <v>2.172957423758842</v>
      </c>
      <c r="Y236" s="276">
        <f>IF(Y$85=0,0,Y$85/CHI_fec!Y$85)</f>
        <v>2.1496615054936727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1.7714097134676001</v>
      </c>
      <c r="C237" s="276">
        <f>IF(C$93=0,0,C$93/CHI_fec!C$93)</f>
        <v>1.7677903262918235</v>
      </c>
      <c r="D237" s="276">
        <f>IF(D$93=0,0,D$93/CHI_fec!D$93)</f>
        <v>1.8047876023934812</v>
      </c>
      <c r="E237" s="276">
        <f>IF(E$93=0,0,E$93/CHI_fec!E$93)</f>
        <v>1.9431790194268592</v>
      </c>
      <c r="F237" s="276">
        <f>IF(F$93=0,0,F$93/CHI_fec!F$93)</f>
        <v>1.903375467346736</v>
      </c>
      <c r="G237" s="276">
        <f>IF(G$93=0,0,G$93/CHI_fec!G$93)</f>
        <v>1.8110238172022191</v>
      </c>
      <c r="H237" s="276">
        <f>IF(H$93=0,0,H$93/CHI_fec!H$93)</f>
        <v>1.6423112937871645</v>
      </c>
      <c r="I237" s="276">
        <f>IF(I$93=0,0,I$93/CHI_fec!I$93)</f>
        <v>1.5341629457561969</v>
      </c>
      <c r="J237" s="276">
        <f>IF(J$93=0,0,J$93/CHI_fec!J$93)</f>
        <v>1.6142291813629623</v>
      </c>
      <c r="K237" s="276">
        <f>IF(K$93=0,0,K$93/CHI_fec!K$93)</f>
        <v>1.6618231434700668</v>
      </c>
      <c r="L237" s="276">
        <f>IF(L$93=0,0,L$93/CHI_fec!L$93)</f>
        <v>1.6535740589224615</v>
      </c>
      <c r="M237" s="276">
        <f>IF(M$93=0,0,M$93/CHI_fec!M$93)</f>
        <v>1.62991998298274</v>
      </c>
      <c r="N237" s="276">
        <f>IF(N$93=0,0,N$93/CHI_fec!N$93)</f>
        <v>1.6166435431839496</v>
      </c>
      <c r="O237" s="276">
        <f>IF(O$93=0,0,O$93/CHI_fec!O$93)</f>
        <v>1.5276573193258749</v>
      </c>
      <c r="P237" s="276">
        <f>IF(P$93=0,0,P$93/CHI_fec!P$93)</f>
        <v>1.5110132623661838</v>
      </c>
      <c r="Q237" s="276">
        <f>IF(Q$93=0,0,Q$93/CHI_fec!Q$93)</f>
        <v>1.4810407575980353</v>
      </c>
      <c r="R237" s="276">
        <f>IF(R$93=0,0,R$93/CHI_fec!R$93)</f>
        <v>1.6656774697878773</v>
      </c>
      <c r="S237" s="276">
        <f>IF(S$93=0,0,S$93/CHI_fec!S$93)</f>
        <v>1.6802127470834998</v>
      </c>
      <c r="T237" s="276">
        <f>IF(T$93=0,0,T$93/CHI_fec!T$93)</f>
        <v>1.6499649673956247</v>
      </c>
      <c r="U237" s="276">
        <f>IF(U$93=0,0,U$93/CHI_fec!U$93)</f>
        <v>1.5576329689547701</v>
      </c>
      <c r="V237" s="276">
        <f>IF(V$93=0,0,V$93/CHI_fec!V$93)</f>
        <v>1.6755957861217452</v>
      </c>
      <c r="W237" s="276">
        <f>IF(W$93=0,0,W$93/CHI_fec!W$93)</f>
        <v>1.5702376998690843</v>
      </c>
      <c r="X237" s="276">
        <f>IF(X$93=0,0,X$93/CHI_fec!X$93)</f>
        <v>1.4486950965787793</v>
      </c>
      <c r="Y237" s="276">
        <f>IF(Y$93=0,0,Y$93/CHI_fec!Y$93)</f>
        <v>1.4572023760368447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1.3605718932800426</v>
      </c>
      <c r="C240" s="320">
        <f>IF(C$110=0,0,C$110/CHI_fec!C$110)</f>
        <v>1.4408979141059035</v>
      </c>
      <c r="D240" s="320">
        <f>IF(D$110=0,0,D$110/CHI_fec!D$110)</f>
        <v>1.5171938277999739</v>
      </c>
      <c r="E240" s="320">
        <f>IF(E$110=0,0,E$110/CHI_fec!E$110)</f>
        <v>1.6816674923347947</v>
      </c>
      <c r="F240" s="320">
        <f>IF(F$110=0,0,F$110/CHI_fec!F$110)</f>
        <v>1.7204235606836442</v>
      </c>
      <c r="G240" s="320">
        <f>IF(G$110=0,0,G$110/CHI_fec!G$110)</f>
        <v>1.452426720903423</v>
      </c>
      <c r="H240" s="320">
        <f>IF(H$110=0,0,H$110/CHI_fec!H$110)</f>
        <v>1.3211582813399283</v>
      </c>
      <c r="I240" s="320">
        <f>IF(I$110=0,0,I$110/CHI_fec!I$110)</f>
        <v>1.2195326430888227</v>
      </c>
      <c r="J240" s="320">
        <f>IF(J$110=0,0,J$110/CHI_fec!J$110)</f>
        <v>1.2696614005078806</v>
      </c>
      <c r="K240" s="320">
        <f>IF(K$110=0,0,K$110/CHI_fec!K$110)</f>
        <v>1.2856160130957963</v>
      </c>
      <c r="L240" s="320">
        <f>IF(L$110=0,0,L$110/CHI_fec!L$110)</f>
        <v>1.3198089948474239</v>
      </c>
      <c r="M240" s="320">
        <f>IF(M$110=0,0,M$110/CHI_fec!M$110)</f>
        <v>1.2886940880526463</v>
      </c>
      <c r="N240" s="320">
        <f>IF(N$110=0,0,N$110/CHI_fec!N$110)</f>
        <v>1.2761454446671019</v>
      </c>
      <c r="O240" s="320">
        <f>IF(O$110=0,0,O$110/CHI_fec!O$110)</f>
        <v>1.1786256664902495</v>
      </c>
      <c r="P240" s="320">
        <f>IF(P$110=0,0,P$110/CHI_fec!P$110)</f>
        <v>1.1824081913426934</v>
      </c>
      <c r="Q240" s="320">
        <f>IF(Q$110=0,0,Q$110/CHI_fec!Q$110)</f>
        <v>1.1759573278405699</v>
      </c>
      <c r="R240" s="320">
        <f>IF(R$110=0,0,R$110/CHI_fec!R$110)</f>
        <v>0.85262409917074011</v>
      </c>
      <c r="S240" s="320">
        <f>IF(S$110=0,0,S$110/CHI_fec!S$110)</f>
        <v>0.92245476630632417</v>
      </c>
      <c r="T240" s="320">
        <f>IF(T$110=0,0,T$110/CHI_fec!T$110)</f>
        <v>0.88888211078063817</v>
      </c>
      <c r="U240" s="320">
        <f>IF(U$110=0,0,U$110/CHI_fec!U$110)</f>
        <v>0.78885090545116299</v>
      </c>
      <c r="V240" s="320">
        <f>IF(V$110=0,0,V$110/CHI_fec!V$110)</f>
        <v>0.92046231884518848</v>
      </c>
      <c r="W240" s="320">
        <f>IF(W$110=0,0,W$110/CHI_fec!W$110)</f>
        <v>1.2029231629834911</v>
      </c>
      <c r="X240" s="320">
        <f>IF(X$110=0,0,X$110/CHI_fec!X$110)</f>
        <v>1.1087826216106822</v>
      </c>
      <c r="Y240" s="320">
        <f>IF(Y$110=0,0,Y$110/CHI_fec!Y$110)</f>
        <v>1.0876504031272327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1.6444433301087078</v>
      </c>
      <c r="C245" s="275">
        <f>IF(C$115=0,0,C$115/CHI_fec!C$115)</f>
        <v>1.5316540567101162</v>
      </c>
      <c r="D245" s="275">
        <f>IF(D$115=0,0,D$115/CHI_fec!D$115)</f>
        <v>1.4920021867474418</v>
      </c>
      <c r="E245" s="275">
        <f>IF(E$115=0,0,E$115/CHI_fec!E$115)</f>
        <v>1.5681551511043423</v>
      </c>
      <c r="F245" s="275">
        <f>IF(F$115=0,0,F$115/CHI_fec!F$115)</f>
        <v>1.4148049170383941</v>
      </c>
      <c r="G245" s="275">
        <f>IF(G$115=0,0,G$115/CHI_fec!G$115)</f>
        <v>1.5326507236884901</v>
      </c>
      <c r="H245" s="275">
        <f>IF(H$115=0,0,H$115/CHI_fec!H$115)</f>
        <v>1.3666108116781659</v>
      </c>
      <c r="I245" s="275">
        <f>IF(I$115=0,0,I$115/CHI_fec!I$115)</f>
        <v>1.2897423465781233</v>
      </c>
      <c r="J245" s="275">
        <f>IF(J$115=0,0,J$115/CHI_fec!J$115)</f>
        <v>1.3787641178999759</v>
      </c>
      <c r="K245" s="275">
        <f>IF(K$115=0,0,K$115/CHI_fec!K$115)</f>
        <v>1.4548687105459293</v>
      </c>
      <c r="L245" s="275">
        <f>IF(L$115=0,0,L$115/CHI_fec!L$115)</f>
        <v>1.4065889310209863</v>
      </c>
      <c r="M245" s="275">
        <f>IF(M$115=0,0,M$115/CHI_fec!M$115)</f>
        <v>1.3886563000406773</v>
      </c>
      <c r="N245" s="275">
        <f>IF(N$115=0,0,N$115/CHI_fec!N$115)</f>
        <v>1.3805297947430384</v>
      </c>
      <c r="O245" s="275">
        <f>IF(O$115=0,0,O$115/CHI_fec!O$115)</f>
        <v>1.3314268267579901</v>
      </c>
      <c r="P245" s="275">
        <f>IF(P$115=0,0,P$115/CHI_fec!P$115)</f>
        <v>1.254478318641759</v>
      </c>
      <c r="Q245" s="275">
        <f>IF(Q$115=0,0,Q$115/CHI_fec!Q$115)</f>
        <v>1.2220262944892728</v>
      </c>
      <c r="R245" s="275">
        <f>IF(R$115=0,0,R$115/CHI_fec!R$115)</f>
        <v>1.4216101347612269</v>
      </c>
      <c r="S245" s="275">
        <f>IF(S$115=0,0,S$115/CHI_fec!S$115)</f>
        <v>1.4575827059407318</v>
      </c>
      <c r="T245" s="275">
        <f>IF(T$115=0,0,T$115/CHI_fec!T$115)</f>
        <v>1.4000785897668908</v>
      </c>
      <c r="U245" s="275">
        <f>IF(U$115=0,0,U$115/CHI_fec!U$115)</f>
        <v>1.3757941156240996</v>
      </c>
      <c r="V245" s="275">
        <f>IF(V$115=0,0,V$115/CHI_fec!V$115)</f>
        <v>1.4433591886727895</v>
      </c>
      <c r="W245" s="275">
        <f>IF(W$115=0,0,W$115/CHI_fec!W$115)</f>
        <v>1.3283113702018428</v>
      </c>
      <c r="X245" s="275">
        <f>IF(X$115=0,0,X$115/CHI_fec!X$115)</f>
        <v>1.2014524502508073</v>
      </c>
      <c r="Y245" s="275">
        <f>IF(Y$115=0,0,Y$115/CHI_fec!Y$115)</f>
        <v>1.2395687133049722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2.2195508113305267</v>
      </c>
      <c r="C246" s="276">
        <f>IF(C$121=0,0,C$121/CHI_fec!C$121)</f>
        <v>2.6536356584521661</v>
      </c>
      <c r="D246" s="276">
        <f>IF(D$121=0,0,D$121/CHI_fec!D$121)</f>
        <v>2.8956927925546787</v>
      </c>
      <c r="E246" s="276">
        <f>IF(E$121=0,0,E$121/CHI_fec!E$121)</f>
        <v>3.1432886958616413</v>
      </c>
      <c r="F246" s="276">
        <f>IF(F$121=0,0,F$121/CHI_fec!F$121)</f>
        <v>3.4611126187573915</v>
      </c>
      <c r="G246" s="276">
        <f>IF(G$121=0,0,G$121/CHI_fec!G$121)</f>
        <v>2.6905767825382849</v>
      </c>
      <c r="H246" s="276">
        <f>IF(H$121=0,0,H$121/CHI_fec!H$121)</f>
        <v>2.5344858498882159</v>
      </c>
      <c r="I246" s="276">
        <f>IF(I$121=0,0,I$121/CHI_fec!I$121)</f>
        <v>2.3335124929829001</v>
      </c>
      <c r="J246" s="276">
        <f>IF(J$121=0,0,J$121/CHI_fec!J$121)</f>
        <v>2.408876795731933</v>
      </c>
      <c r="K246" s="276">
        <f>IF(K$121=0,0,K$121/CHI_fec!K$121)</f>
        <v>2.3258012122500333</v>
      </c>
      <c r="L246" s="276">
        <f>IF(L$121=0,0,L$121/CHI_fec!L$121)</f>
        <v>2.4287739107460227</v>
      </c>
      <c r="M246" s="276">
        <f>IF(M$121=0,0,M$121/CHI_fec!M$121)</f>
        <v>2.3727151849494157</v>
      </c>
      <c r="N246" s="276">
        <f>IF(N$121=0,0,N$121/CHI_fec!N$121)</f>
        <v>2.3433574169319535</v>
      </c>
      <c r="O246" s="276">
        <f>IF(O$121=0,0,O$121/CHI_fec!O$121)</f>
        <v>2.1112768379674804</v>
      </c>
      <c r="P246" s="276">
        <f>IF(P$121=0,0,P$121/CHI_fec!P$121)</f>
        <v>2.2934644360018819</v>
      </c>
      <c r="Q246" s="276">
        <f>IF(Q$121=0,0,Q$121/CHI_fec!Q$121)</f>
        <v>2.327658827027185</v>
      </c>
      <c r="R246" s="276">
        <f>IF(R$121=0,0,R$121/CHI_fec!R$121)</f>
        <v>2.3724085004701401</v>
      </c>
      <c r="S246" s="276">
        <f>IF(S$121=0,0,S$121/CHI_fec!S$121)</f>
        <v>2.2837611854532356</v>
      </c>
      <c r="T246" s="276">
        <f>IF(T$121=0,0,T$121/CHI_fec!T$121)</f>
        <v>2.3327316720859912</v>
      </c>
      <c r="U246" s="276">
        <f>IF(U$121=0,0,U$121/CHI_fec!U$121)</f>
        <v>2.0609814410567373</v>
      </c>
      <c r="V246" s="276">
        <f>IF(V$121=0,0,V$121/CHI_fec!V$121)</f>
        <v>2.3186654641677431</v>
      </c>
      <c r="W246" s="276">
        <f>IF(W$121=0,0,W$121/CHI_fec!W$121)</f>
        <v>2.2596685580620339</v>
      </c>
      <c r="X246" s="276">
        <f>IF(X$121=0,0,X$121/CHI_fec!X$121)</f>
        <v>2.1730371373662329</v>
      </c>
      <c r="Y246" s="276">
        <f>IF(Y$121=0,0,Y$121/CHI_fec!Y$121)</f>
        <v>2.0369229924607577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2.4592877103370125</v>
      </c>
      <c r="C247" s="276">
        <f>IF(C$134=0,0,C$134/CHI_fec!C$134)</f>
        <v>2.4818223895110925</v>
      </c>
      <c r="D247" s="276">
        <f>IF(D$134=0,0,D$134/CHI_fec!D$134)</f>
        <v>2.4812254409259928</v>
      </c>
      <c r="E247" s="276">
        <f>IF(E$134=0,0,E$134/CHI_fec!E$134)</f>
        <v>2.5073391371012033</v>
      </c>
      <c r="F247" s="276">
        <f>IF(F$134=0,0,F$134/CHI_fec!F$134)</f>
        <v>2.4704048235158469</v>
      </c>
      <c r="G247" s="276">
        <f>IF(G$134=0,0,G$134/CHI_fec!G$134)</f>
        <v>2.3689264197902729</v>
      </c>
      <c r="H247" s="276">
        <f>IF(H$134=0,0,H$134/CHI_fec!H$134)</f>
        <v>2.2898184996471018</v>
      </c>
      <c r="I247" s="276">
        <f>IF(I$134=0,0,I$134/CHI_fec!I$134)</f>
        <v>2.2459715330370247</v>
      </c>
      <c r="J247" s="276">
        <f>IF(J$134=0,0,J$134/CHI_fec!J$134)</f>
        <v>2.2629735300942353</v>
      </c>
      <c r="K247" s="276">
        <f>IF(K$134=0,0,K$134/CHI_fec!K$134)</f>
        <v>2.302821609214162</v>
      </c>
      <c r="L247" s="276">
        <f>IF(L$134=0,0,L$134/CHI_fec!L$134)</f>
        <v>2.2938506873664393</v>
      </c>
      <c r="M247" s="276">
        <f>IF(M$134=0,0,M$134/CHI_fec!M$134)</f>
        <v>2.2805029222739783</v>
      </c>
      <c r="N247" s="276">
        <f>IF(N$134=0,0,N$134/CHI_fec!N$134)</f>
        <v>2.2529552385207299</v>
      </c>
      <c r="O247" s="276">
        <f>IF(O$134=0,0,O$134/CHI_fec!O$134)</f>
        <v>2.2576973478166433</v>
      </c>
      <c r="P247" s="276">
        <f>IF(P$134=0,0,P$134/CHI_fec!P$134)</f>
        <v>2.2308366357040637</v>
      </c>
      <c r="Q247" s="276">
        <f>IF(Q$134=0,0,Q$134/CHI_fec!Q$134)</f>
        <v>2.2209806534230165</v>
      </c>
      <c r="R247" s="276">
        <f>IF(R$134=0,0,R$134/CHI_fec!R$134)</f>
        <v>2.2576052758334764</v>
      </c>
      <c r="S247" s="276">
        <f>IF(S$134=0,0,S$134/CHI_fec!S$134)</f>
        <v>2.2712024373476973</v>
      </c>
      <c r="T247" s="276">
        <f>IF(T$134=0,0,T$134/CHI_fec!T$134)</f>
        <v>2.2848890715380281</v>
      </c>
      <c r="U247" s="276">
        <f>IF(U$134=0,0,U$134/CHI_fec!U$134)</f>
        <v>2.1953003133446098</v>
      </c>
      <c r="V247" s="276">
        <f>IF(V$134=0,0,V$134/CHI_fec!V$134)</f>
        <v>2.2523866823975567</v>
      </c>
      <c r="W247" s="276">
        <f>IF(W$134=0,0,W$134/CHI_fec!W$134)</f>
        <v>2.1922642297251098</v>
      </c>
      <c r="X247" s="276">
        <f>IF(X$134=0,0,X$134/CHI_fec!X$134)</f>
        <v>2.1729574237588416</v>
      </c>
      <c r="Y247" s="276">
        <f>IF(Y$134=0,0,Y$134/CHI_fec!Y$134)</f>
        <v>2.1496615054936719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1.7978955585856371</v>
      </c>
      <c r="C248" s="276">
        <f>IF(C$142=0,0,C$142/CHI_fec!C$142)</f>
        <v>1.8185975810050299</v>
      </c>
      <c r="D248" s="276">
        <f>IF(D$142=0,0,D$142/CHI_fec!D$142)</f>
        <v>1.868364116155496</v>
      </c>
      <c r="E248" s="276">
        <f>IF(E$142=0,0,E$142/CHI_fec!E$142)</f>
        <v>2.0167419567465421</v>
      </c>
      <c r="F248" s="276">
        <f>IF(F$142=0,0,F$142/CHI_fec!F$142)</f>
        <v>1.9982835579207017</v>
      </c>
      <c r="G248" s="276">
        <f>IF(G$142=0,0,G$142/CHI_fec!G$142)</f>
        <v>1.8622920198891546</v>
      </c>
      <c r="H248" s="276">
        <f>IF(H$142=0,0,H$142/CHI_fec!H$142)</f>
        <v>1.6936389198346504</v>
      </c>
      <c r="I248" s="276">
        <f>IF(I$142=0,0,I$142/CHI_fec!I$142)</f>
        <v>1.5795274246704876</v>
      </c>
      <c r="J248" s="276">
        <f>IF(J$142=0,0,J$142/CHI_fec!J$142)</f>
        <v>1.6595546898385776</v>
      </c>
      <c r="K248" s="276">
        <f>IF(K$142=0,0,K$142/CHI_fec!K$142)</f>
        <v>1.7001241035616086</v>
      </c>
      <c r="L248" s="276">
        <f>IF(L$142=0,0,L$142/CHI_fec!L$142)</f>
        <v>1.6993509543489174</v>
      </c>
      <c r="M248" s="276">
        <f>IF(M$142=0,0,M$142/CHI_fec!M$142)</f>
        <v>1.6734102431767641</v>
      </c>
      <c r="N248" s="276">
        <f>IF(N$142=0,0,N$142/CHI_fec!N$142)</f>
        <v>1.6595046809272591</v>
      </c>
      <c r="O248" s="276">
        <f>IF(O$142=0,0,O$142/CHI_fec!O$142)</f>
        <v>1.5614267525969485</v>
      </c>
      <c r="P248" s="276">
        <f>IF(P$142=0,0,P$142/CHI_fec!P$142)</f>
        <v>1.5552722021113499</v>
      </c>
      <c r="Q248" s="276">
        <f>IF(Q$142=0,0,Q$142/CHI_fec!Q$142)</f>
        <v>1.5280740818555003</v>
      </c>
      <c r="R248" s="276">
        <f>IF(R$142=0,0,R$142/CHI_fec!R$142)</f>
        <v>1.7068783556701754</v>
      </c>
      <c r="S248" s="276">
        <f>IF(S$142=0,0,S$142/CHI_fec!S$142)</f>
        <v>1.7155461837116173</v>
      </c>
      <c r="T248" s="276">
        <f>IF(T$142=0,0,T$142/CHI_fec!T$142)</f>
        <v>1.6896702047515975</v>
      </c>
      <c r="U248" s="276">
        <f>IF(U$142=0,0,U$142/CHI_fec!U$142)</f>
        <v>1.5864952215474875</v>
      </c>
      <c r="V248" s="276">
        <f>IF(V$142=0,0,V$142/CHI_fec!V$142)</f>
        <v>1.7128711746617897</v>
      </c>
      <c r="W248" s="276">
        <f>IF(W$142=0,0,W$142/CHI_fec!W$142)</f>
        <v>1.6086472976802995</v>
      </c>
      <c r="X248" s="276">
        <f>IF(X$142=0,0,X$142/CHI_fec!X$142)</f>
        <v>1.4895185381021496</v>
      </c>
      <c r="Y248" s="276">
        <f>IF(Y$142=0,0,Y$142/CHI_fec!Y$142)</f>
        <v>1.4904269712087841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AT: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3760.5781614407874</v>
      </c>
      <c r="C3" s="203">
        <f t="shared" si="0"/>
        <v>3700.3580570135864</v>
      </c>
      <c r="D3" s="203">
        <f t="shared" si="0"/>
        <v>3655.7573224126231</v>
      </c>
      <c r="E3" s="203">
        <f t="shared" si="0"/>
        <v>3779.087623805442</v>
      </c>
      <c r="F3" s="203">
        <f t="shared" si="0"/>
        <v>3805.3979489192566</v>
      </c>
      <c r="G3" s="203">
        <f t="shared" si="0"/>
        <v>3917.4069331667697</v>
      </c>
      <c r="H3" s="203">
        <f t="shared" si="0"/>
        <v>4038.8716338578051</v>
      </c>
      <c r="I3" s="203">
        <f t="shared" si="0"/>
        <v>4163.8017464684963</v>
      </c>
      <c r="J3" s="203">
        <f t="shared" si="0"/>
        <v>3746.4878577084037</v>
      </c>
      <c r="K3" s="203">
        <f t="shared" si="0"/>
        <v>3255.5851393188855</v>
      </c>
      <c r="L3" s="203">
        <f t="shared" si="0"/>
        <v>3410.6027614454633</v>
      </c>
      <c r="M3" s="203">
        <f t="shared" si="0"/>
        <v>3343.1188510809084</v>
      </c>
      <c r="N3" s="203">
        <f t="shared" si="0"/>
        <v>3263.1615217807257</v>
      </c>
      <c r="O3" s="203">
        <f t="shared" si="0"/>
        <v>3266.2022369095303</v>
      </c>
      <c r="P3" s="203">
        <f t="shared" si="0"/>
        <v>3333.3428182199968</v>
      </c>
      <c r="Q3" s="203">
        <f t="shared" si="0"/>
        <v>3185.2071400000009</v>
      </c>
      <c r="R3" s="203">
        <f t="shared" si="0"/>
        <v>3226.2274681903864</v>
      </c>
      <c r="S3" s="203">
        <f t="shared" si="0"/>
        <v>3302.0041115219933</v>
      </c>
      <c r="T3" s="203">
        <f t="shared" si="0"/>
        <v>3184.4866184932412</v>
      </c>
      <c r="U3" s="203">
        <f t="shared" si="0"/>
        <v>3391.185807089395</v>
      </c>
      <c r="V3" s="203">
        <f t="shared" si="0"/>
        <v>2953.3746670693872</v>
      </c>
      <c r="W3" s="203">
        <f t="shared" si="0"/>
        <v>3050.0010780508833</v>
      </c>
      <c r="X3" s="203">
        <f t="shared" si="0"/>
        <v>2905.7319858797191</v>
      </c>
      <c r="Y3" s="203">
        <f t="shared" si="0"/>
        <v>2598.7000000000007</v>
      </c>
      <c r="DA3" s="112"/>
    </row>
    <row r="4" spans="1:105" ht="12" customHeight="1" x14ac:dyDescent="0.25">
      <c r="A4" s="50" t="s">
        <v>51</v>
      </c>
      <c r="B4" s="241">
        <v>1452.525582472178</v>
      </c>
      <c r="C4" s="241">
        <v>1391.9915254629011</v>
      </c>
      <c r="D4" s="241">
        <v>1434.604206534814</v>
      </c>
      <c r="E4" s="241">
        <v>1438.9737417240519</v>
      </c>
      <c r="F4" s="241">
        <v>1533.226057948377</v>
      </c>
      <c r="G4" s="241">
        <v>1566.240543957327</v>
      </c>
      <c r="H4" s="241">
        <v>1659.9968115619811</v>
      </c>
      <c r="I4" s="241">
        <v>1695.1649796028</v>
      </c>
      <c r="J4" s="241">
        <v>1600.083657348084</v>
      </c>
      <c r="K4" s="241">
        <v>1486.4373590878699</v>
      </c>
      <c r="L4" s="241">
        <v>1379.902368583995</v>
      </c>
      <c r="M4" s="241">
        <v>1357.402458346156</v>
      </c>
      <c r="N4" s="241">
        <v>1362.6723406312799</v>
      </c>
      <c r="O4" s="241">
        <v>1427.1280002269809</v>
      </c>
      <c r="P4" s="241">
        <v>1390.9560118728859</v>
      </c>
      <c r="Q4" s="241">
        <v>1401.2703015210041</v>
      </c>
      <c r="R4" s="241">
        <v>1427.03588501628</v>
      </c>
      <c r="S4" s="241">
        <v>1462.7747493734751</v>
      </c>
      <c r="T4" s="241">
        <v>1277.770290875311</v>
      </c>
      <c r="U4" s="241">
        <v>1417.032755087243</v>
      </c>
      <c r="V4" s="241">
        <v>1431.5346461066031</v>
      </c>
      <c r="W4" s="241">
        <v>1414.9166556087309</v>
      </c>
      <c r="X4" s="241">
        <v>1404.121507032175</v>
      </c>
      <c r="Y4" s="241">
        <v>1255.9704666998721</v>
      </c>
      <c r="DA4" s="83" t="s">
        <v>1404</v>
      </c>
    </row>
    <row r="5" spans="1:105" ht="12" customHeight="1" x14ac:dyDescent="0.25">
      <c r="A5" s="144" t="s">
        <v>52</v>
      </c>
      <c r="B5" s="282">
        <v>1388.622529579849</v>
      </c>
      <c r="C5" s="282">
        <v>1324.720714733324</v>
      </c>
      <c r="D5" s="282">
        <v>1287.4929332077729</v>
      </c>
      <c r="E5" s="282">
        <v>1253.7828975759001</v>
      </c>
      <c r="F5" s="282">
        <v>1375.951225862656</v>
      </c>
      <c r="G5" s="282">
        <v>1376.49167301383</v>
      </c>
      <c r="H5" s="282">
        <v>1346.178200496827</v>
      </c>
      <c r="I5" s="282">
        <v>1402.9819545403841</v>
      </c>
      <c r="J5" s="282">
        <v>1129.776446757166</v>
      </c>
      <c r="K5" s="282">
        <v>849.39318677856966</v>
      </c>
      <c r="L5" s="282">
        <v>983.68605496132955</v>
      </c>
      <c r="M5" s="282">
        <v>942.35279316295328</v>
      </c>
      <c r="N5" s="282">
        <v>970.24889651150852</v>
      </c>
      <c r="O5" s="282">
        <v>928.76216067999246</v>
      </c>
      <c r="P5" s="282">
        <v>1035.5867273543879</v>
      </c>
      <c r="Q5" s="282">
        <v>973.98323691256007</v>
      </c>
      <c r="R5" s="282">
        <v>970.00197816486912</v>
      </c>
      <c r="S5" s="282">
        <v>997.03905119055423</v>
      </c>
      <c r="T5" s="282">
        <v>1143.4822317627959</v>
      </c>
      <c r="U5" s="282">
        <v>1157.804381488068</v>
      </c>
      <c r="V5" s="282">
        <v>918.11608930702141</v>
      </c>
      <c r="W5" s="282">
        <v>1040.063669358088</v>
      </c>
      <c r="X5" s="282">
        <v>859.70839288399077</v>
      </c>
      <c r="Y5" s="282">
        <v>717.65650860360893</v>
      </c>
      <c r="DA5" s="94" t="s">
        <v>1405</v>
      </c>
    </row>
    <row r="6" spans="1:105" ht="12" customHeight="1" x14ac:dyDescent="0.25">
      <c r="A6" s="49" t="s">
        <v>60</v>
      </c>
      <c r="B6" s="242">
        <v>919.43004938876027</v>
      </c>
      <c r="C6" s="242">
        <v>983.64581681736138</v>
      </c>
      <c r="D6" s="242">
        <v>933.66018267003619</v>
      </c>
      <c r="E6" s="242">
        <v>1086.3309845054901</v>
      </c>
      <c r="F6" s="242">
        <v>896.22066510822378</v>
      </c>
      <c r="G6" s="242">
        <v>974.67471619561263</v>
      </c>
      <c r="H6" s="242">
        <v>1032.6966217989971</v>
      </c>
      <c r="I6" s="242">
        <v>1065.6548123253119</v>
      </c>
      <c r="J6" s="242">
        <v>1016.627753603154</v>
      </c>
      <c r="K6" s="242">
        <v>919.75459345244587</v>
      </c>
      <c r="L6" s="242">
        <v>1047.014337900139</v>
      </c>
      <c r="M6" s="242">
        <v>1043.3635995717991</v>
      </c>
      <c r="N6" s="242">
        <v>930.24028463793729</v>
      </c>
      <c r="O6" s="242">
        <v>910.31207600255686</v>
      </c>
      <c r="P6" s="242">
        <v>906.800078992723</v>
      </c>
      <c r="Q6" s="242">
        <v>809.95360156643653</v>
      </c>
      <c r="R6" s="242">
        <v>829.18960500923708</v>
      </c>
      <c r="S6" s="242">
        <v>842.19031095796379</v>
      </c>
      <c r="T6" s="242">
        <v>763.23409585513457</v>
      </c>
      <c r="U6" s="242">
        <v>816.34867051408401</v>
      </c>
      <c r="V6" s="242">
        <v>603.72393165576273</v>
      </c>
      <c r="W6" s="242">
        <v>595.02075308406438</v>
      </c>
      <c r="X6" s="242">
        <v>641.9020859635533</v>
      </c>
      <c r="Y6" s="242">
        <v>625.07302469651972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3776</v>
      </c>
      <c r="C9" s="241">
        <v>3802</v>
      </c>
      <c r="D9" s="241">
        <v>3918</v>
      </c>
      <c r="E9" s="241">
        <v>3886</v>
      </c>
      <c r="F9" s="241">
        <v>4355.7</v>
      </c>
      <c r="G9" s="241">
        <v>4559.7</v>
      </c>
      <c r="H9" s="241">
        <v>4852.2</v>
      </c>
      <c r="I9" s="241">
        <v>5202.5</v>
      </c>
      <c r="J9" s="241">
        <v>5309</v>
      </c>
      <c r="K9" s="241">
        <v>4646</v>
      </c>
      <c r="L9" s="241">
        <v>4254</v>
      </c>
      <c r="M9" s="241">
        <v>4427</v>
      </c>
      <c r="N9" s="241">
        <v>4455</v>
      </c>
      <c r="O9" s="241">
        <v>4385</v>
      </c>
      <c r="P9" s="241">
        <v>4048.1460000000002</v>
      </c>
      <c r="Q9" s="241">
        <v>4176.0630000000001</v>
      </c>
      <c r="R9" s="241">
        <v>4501.0079999999998</v>
      </c>
      <c r="S9" s="241">
        <v>4660.1869999999999</v>
      </c>
      <c r="T9" s="241">
        <v>5227.8339999999998</v>
      </c>
      <c r="U9" s="241">
        <v>4516.9470000000001</v>
      </c>
      <c r="V9" s="241">
        <v>4508.4480000000003</v>
      </c>
      <c r="W9" s="241">
        <v>4949.683</v>
      </c>
      <c r="X9" s="241">
        <v>4711.4809999999998</v>
      </c>
      <c r="Y9" s="241">
        <v>3957.2280000000001</v>
      </c>
      <c r="DA9" s="83" t="s">
        <v>1408</v>
      </c>
    </row>
    <row r="10" spans="1:105" ht="12" customHeight="1" x14ac:dyDescent="0.25">
      <c r="A10" s="144" t="s">
        <v>1409</v>
      </c>
      <c r="B10" s="282">
        <v>7819.420000000001</v>
      </c>
      <c r="C10" s="282">
        <v>7837.5800000000008</v>
      </c>
      <c r="D10" s="282">
        <v>7616.5680000000011</v>
      </c>
      <c r="E10" s="282">
        <v>7334.2280000000001</v>
      </c>
      <c r="F10" s="282">
        <v>8467.1440000000002</v>
      </c>
      <c r="G10" s="282">
        <v>8680.2759999999998</v>
      </c>
      <c r="H10" s="282">
        <v>8523.4639999999999</v>
      </c>
      <c r="I10" s="282">
        <v>9326.8359999999993</v>
      </c>
      <c r="J10" s="282">
        <v>8119.7879999999996</v>
      </c>
      <c r="K10" s="282">
        <v>6918.1679999999997</v>
      </c>
      <c r="L10" s="282">
        <v>7159.5280000000002</v>
      </c>
      <c r="M10" s="282">
        <v>9485.9760000000006</v>
      </c>
      <c r="N10" s="282">
        <v>6997.1880000000001</v>
      </c>
      <c r="O10" s="282">
        <v>6687.2479999999996</v>
      </c>
      <c r="P10" s="282">
        <v>6460.5079999999998</v>
      </c>
      <c r="Q10" s="282">
        <v>6794.4480000000003</v>
      </c>
      <c r="R10" s="282">
        <v>7200.94</v>
      </c>
      <c r="S10" s="282">
        <v>6861.8</v>
      </c>
      <c r="T10" s="282">
        <v>6775.3320000000003</v>
      </c>
      <c r="U10" s="282">
        <v>7906.08</v>
      </c>
      <c r="V10" s="282">
        <v>7663.6760000000004</v>
      </c>
      <c r="W10" s="282">
        <v>9000.6332032782975</v>
      </c>
      <c r="X10" s="282">
        <v>9256.9344000000001</v>
      </c>
      <c r="Y10" s="282">
        <v>6854.1719999999996</v>
      </c>
      <c r="DA10" s="94" t="s">
        <v>1410</v>
      </c>
    </row>
    <row r="11" spans="1:105" ht="12" customHeight="1" x14ac:dyDescent="0.25">
      <c r="A11" s="49" t="s">
        <v>1411</v>
      </c>
      <c r="B11" s="242">
        <v>640.7161725156252</v>
      </c>
      <c r="C11" s="242">
        <v>720.19991843750017</v>
      </c>
      <c r="D11" s="242">
        <v>683.53375625000012</v>
      </c>
      <c r="E11" s="242">
        <v>786.41337500000009</v>
      </c>
      <c r="F11" s="242">
        <v>682.50450000000001</v>
      </c>
      <c r="G11" s="242">
        <v>760.63499999999999</v>
      </c>
      <c r="H11" s="242">
        <v>809.17599999999993</v>
      </c>
      <c r="I11" s="242">
        <v>876.70899999999995</v>
      </c>
      <c r="J11" s="242">
        <v>904.21309999999994</v>
      </c>
      <c r="K11" s="242">
        <v>842.51479999999992</v>
      </c>
      <c r="L11" s="242">
        <v>948.15620000000001</v>
      </c>
      <c r="M11" s="242">
        <v>904.22170000000006</v>
      </c>
      <c r="N11" s="242">
        <v>802.03980000000001</v>
      </c>
      <c r="O11" s="242">
        <v>782.35860000000002</v>
      </c>
      <c r="P11" s="242">
        <v>796.78199999999993</v>
      </c>
      <c r="Q11" s="242">
        <v>717.36758000000009</v>
      </c>
      <c r="R11" s="242">
        <v>720.78075000000001</v>
      </c>
      <c r="S11" s="242">
        <v>741.88120000000004</v>
      </c>
      <c r="T11" s="242">
        <v>727.34140000000002</v>
      </c>
      <c r="U11" s="242">
        <v>765.62400000000002</v>
      </c>
      <c r="V11" s="242">
        <v>553.48984999999993</v>
      </c>
      <c r="W11" s="242">
        <v>509.57702</v>
      </c>
      <c r="X11" s="242">
        <v>545.65201999999999</v>
      </c>
      <c r="Y11" s="242">
        <v>516.46568000000002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4444.4444444444443</v>
      </c>
      <c r="C14" s="241">
        <v>4444.4444444444443</v>
      </c>
      <c r="D14" s="241">
        <v>4444.4444444444443</v>
      </c>
      <c r="E14" s="241">
        <v>4444.4444444444443</v>
      </c>
      <c r="F14" s="241">
        <v>4829.8662789842292</v>
      </c>
      <c r="G14" s="241">
        <v>4829.8662789842292</v>
      </c>
      <c r="H14" s="241">
        <v>5215.288113524015</v>
      </c>
      <c r="I14" s="241">
        <v>5600.7099480638008</v>
      </c>
      <c r="J14" s="241">
        <v>5600.7099480638008</v>
      </c>
      <c r="K14" s="241">
        <v>5600.7099480638008</v>
      </c>
      <c r="L14" s="241">
        <v>5600.7099480638008</v>
      </c>
      <c r="M14" s="241">
        <v>5215.288113524015</v>
      </c>
      <c r="N14" s="241">
        <v>5215.288113524015</v>
      </c>
      <c r="O14" s="241">
        <v>5215.288113524015</v>
      </c>
      <c r="P14" s="241">
        <v>5215.288113524015</v>
      </c>
      <c r="Q14" s="241">
        <v>4829.8662789842292</v>
      </c>
      <c r="R14" s="241">
        <v>4829.8662789842292</v>
      </c>
      <c r="S14" s="241">
        <v>5215.288113524015</v>
      </c>
      <c r="T14" s="241">
        <v>5600.7099480638008</v>
      </c>
      <c r="U14" s="241">
        <v>5600.7099480638008</v>
      </c>
      <c r="V14" s="241">
        <v>5600.7099480638008</v>
      </c>
      <c r="W14" s="241">
        <v>5600.7099480638008</v>
      </c>
      <c r="X14" s="241">
        <v>5600.7099480638008</v>
      </c>
      <c r="Y14" s="241">
        <v>5600.7099480638008</v>
      </c>
      <c r="DA14" s="83" t="s">
        <v>1413</v>
      </c>
    </row>
    <row r="15" spans="1:105" ht="12" customHeight="1" x14ac:dyDescent="0.25">
      <c r="A15" s="107" t="s">
        <v>1409</v>
      </c>
      <c r="B15" s="282">
        <v>8688.2444444444445</v>
      </c>
      <c r="C15" s="282">
        <v>8688.2444444444445</v>
      </c>
      <c r="D15" s="282">
        <v>8688.2444444444445</v>
      </c>
      <c r="E15" s="282">
        <v>8688.2444444444445</v>
      </c>
      <c r="F15" s="282">
        <v>9497.4067489786867</v>
      </c>
      <c r="G15" s="282">
        <v>9497.4067489786867</v>
      </c>
      <c r="H15" s="282">
        <v>9497.4067489786867</v>
      </c>
      <c r="I15" s="282">
        <v>10306.569053512931</v>
      </c>
      <c r="J15" s="282">
        <v>10306.569053512931</v>
      </c>
      <c r="K15" s="282">
        <v>10306.569053512931</v>
      </c>
      <c r="L15" s="282">
        <v>9497.4067489786867</v>
      </c>
      <c r="M15" s="282">
        <v>10306.569053512931</v>
      </c>
      <c r="N15" s="282">
        <v>9497.4067489786867</v>
      </c>
      <c r="O15" s="282">
        <v>9497.4067489786867</v>
      </c>
      <c r="P15" s="282">
        <v>9497.4067489786867</v>
      </c>
      <c r="Q15" s="282">
        <v>8688.2444444444445</v>
      </c>
      <c r="R15" s="282">
        <v>8688.2444444444445</v>
      </c>
      <c r="S15" s="282">
        <v>8688.2444444444445</v>
      </c>
      <c r="T15" s="282">
        <v>8688.2444444444445</v>
      </c>
      <c r="U15" s="282">
        <v>8688.2444444444445</v>
      </c>
      <c r="V15" s="282">
        <v>8688.2444444444445</v>
      </c>
      <c r="W15" s="282">
        <v>9497.4067489786867</v>
      </c>
      <c r="X15" s="282">
        <v>10306.569053512931</v>
      </c>
      <c r="Y15" s="282">
        <v>10306.569053512931</v>
      </c>
      <c r="DA15" s="94" t="s">
        <v>1414</v>
      </c>
    </row>
    <row r="16" spans="1:105" ht="12" customHeight="1" x14ac:dyDescent="0.25">
      <c r="A16" s="49" t="s">
        <v>1411</v>
      </c>
      <c r="B16" s="242">
        <v>749.16740042274319</v>
      </c>
      <c r="C16" s="242">
        <v>820.90220963587922</v>
      </c>
      <c r="D16" s="242">
        <v>844.81381270692464</v>
      </c>
      <c r="E16" s="242">
        <v>886.83603833999678</v>
      </c>
      <c r="F16" s="242">
        <v>886.83603833999678</v>
      </c>
      <c r="G16" s="242">
        <v>928.85826397306903</v>
      </c>
      <c r="H16" s="242">
        <v>1012.195034204242</v>
      </c>
      <c r="I16" s="242">
        <v>1012.195034204242</v>
      </c>
      <c r="J16" s="242">
        <v>1041.907617784306</v>
      </c>
      <c r="K16" s="242">
        <v>1041.907617784306</v>
      </c>
      <c r="L16" s="242">
        <v>1125.244388015479</v>
      </c>
      <c r="M16" s="242">
        <v>1071.6202013643699</v>
      </c>
      <c r="N16" s="242">
        <v>1047.708598293324</v>
      </c>
      <c r="O16" s="242">
        <v>1041.907617784306</v>
      </c>
      <c r="P16" s="242">
        <v>1017.996014713261</v>
      </c>
      <c r="Q16" s="242">
        <v>1017.996014713261</v>
      </c>
      <c r="R16" s="242">
        <v>1017.996014713261</v>
      </c>
      <c r="S16" s="242">
        <v>1017.996014713261</v>
      </c>
      <c r="T16" s="242">
        <v>1017.996014713261</v>
      </c>
      <c r="U16" s="242">
        <v>1017.996014713261</v>
      </c>
      <c r="V16" s="242">
        <v>1017.996014713261</v>
      </c>
      <c r="W16" s="242">
        <v>1017.996014713261</v>
      </c>
      <c r="X16" s="242">
        <v>1017.996014713261</v>
      </c>
      <c r="Y16" s="242">
        <v>1017.996014713261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385.42183453978532</v>
      </c>
      <c r="F18" s="241">
        <v>385.42183453978532</v>
      </c>
      <c r="G18" s="241">
        <v>0</v>
      </c>
      <c r="H18" s="241">
        <v>385.42183453978532</v>
      </c>
      <c r="I18" s="241">
        <v>770.84366907957065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385.42183453978532</v>
      </c>
      <c r="T18" s="241">
        <v>385.42183453978532</v>
      </c>
      <c r="U18" s="241">
        <v>385.42183453978532</v>
      </c>
      <c r="V18" s="241">
        <v>0</v>
      </c>
      <c r="W18" s="241">
        <v>0</v>
      </c>
      <c r="X18" s="241">
        <v>0</v>
      </c>
      <c r="Y18" s="241">
        <v>385.42183453978532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809.16230453424237</v>
      </c>
      <c r="D19" s="282">
        <v>0</v>
      </c>
      <c r="E19" s="282">
        <v>0</v>
      </c>
      <c r="F19" s="282">
        <v>1618.324609068485</v>
      </c>
      <c r="G19" s="282">
        <v>0</v>
      </c>
      <c r="H19" s="282">
        <v>0</v>
      </c>
      <c r="I19" s="282">
        <v>1618.324609068485</v>
      </c>
      <c r="J19" s="282">
        <v>0</v>
      </c>
      <c r="K19" s="282">
        <v>0</v>
      </c>
      <c r="L19" s="282">
        <v>0</v>
      </c>
      <c r="M19" s="282">
        <v>809.16230453424237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282">
        <v>809.16230453424237</v>
      </c>
      <c r="U19" s="282">
        <v>0</v>
      </c>
      <c r="V19" s="282">
        <v>0</v>
      </c>
      <c r="W19" s="282">
        <v>1618.324609068485</v>
      </c>
      <c r="X19" s="282">
        <v>809.16230453424237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71.73480921313606</v>
      </c>
      <c r="D20" s="242">
        <v>47.823206142090697</v>
      </c>
      <c r="E20" s="242">
        <v>95.646412284181409</v>
      </c>
      <c r="F20" s="242">
        <v>23.911603071045349</v>
      </c>
      <c r="G20" s="242">
        <v>95.646412284181409</v>
      </c>
      <c r="H20" s="242">
        <v>107.2483733022184</v>
      </c>
      <c r="I20" s="242">
        <v>53.62418665110922</v>
      </c>
      <c r="J20" s="242">
        <v>53.62418665110922</v>
      </c>
      <c r="K20" s="242">
        <v>53.62418665110922</v>
      </c>
      <c r="L20" s="242">
        <v>107.2483733022184</v>
      </c>
      <c r="M20" s="242">
        <v>0</v>
      </c>
      <c r="N20" s="242">
        <v>0</v>
      </c>
      <c r="O20" s="242">
        <v>47.823206142090697</v>
      </c>
      <c r="P20" s="242">
        <v>0</v>
      </c>
      <c r="Q20" s="242">
        <v>0</v>
      </c>
      <c r="R20" s="242">
        <v>77.535789722154576</v>
      </c>
      <c r="S20" s="242">
        <v>0</v>
      </c>
      <c r="T20" s="242">
        <v>77.535789722154576</v>
      </c>
      <c r="U20" s="242">
        <v>0</v>
      </c>
      <c r="V20" s="242">
        <v>77.535789722154576</v>
      </c>
      <c r="W20" s="242">
        <v>0</v>
      </c>
      <c r="X20" s="242">
        <v>77.535789722154576</v>
      </c>
      <c r="Y20" s="242">
        <v>23.911603071045349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385.42183453978487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385.42183453978487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385.42183453978578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385.42183453978578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385.42183453978578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385.42183453978578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809.16230453424214</v>
      </c>
      <c r="D23" s="282">
        <f t="shared" si="2"/>
        <v>0</v>
      </c>
      <c r="E23" s="282">
        <f t="shared" si="2"/>
        <v>0</v>
      </c>
      <c r="F23" s="282">
        <f t="shared" si="2"/>
        <v>809.16230453424214</v>
      </c>
      <c r="G23" s="282">
        <f t="shared" si="2"/>
        <v>0</v>
      </c>
      <c r="H23" s="282">
        <f t="shared" si="2"/>
        <v>0</v>
      </c>
      <c r="I23" s="282">
        <f t="shared" si="2"/>
        <v>809.16230453424032</v>
      </c>
      <c r="J23" s="282">
        <f t="shared" si="2"/>
        <v>0</v>
      </c>
      <c r="K23" s="282">
        <f t="shared" si="2"/>
        <v>0</v>
      </c>
      <c r="L23" s="282">
        <f t="shared" si="2"/>
        <v>809.16230453424396</v>
      </c>
      <c r="M23" s="282">
        <f t="shared" si="2"/>
        <v>0</v>
      </c>
      <c r="N23" s="282">
        <f t="shared" si="2"/>
        <v>809.16230453424396</v>
      </c>
      <c r="O23" s="282">
        <f t="shared" si="2"/>
        <v>0</v>
      </c>
      <c r="P23" s="282">
        <f t="shared" si="2"/>
        <v>0</v>
      </c>
      <c r="Q23" s="282">
        <f t="shared" si="2"/>
        <v>809.16230453424214</v>
      </c>
      <c r="R23" s="282">
        <f t="shared" si="2"/>
        <v>0</v>
      </c>
      <c r="S23" s="282">
        <f t="shared" si="2"/>
        <v>0</v>
      </c>
      <c r="T23" s="282">
        <f t="shared" si="2"/>
        <v>809.16230453424214</v>
      </c>
      <c r="U23" s="282">
        <f t="shared" si="2"/>
        <v>0</v>
      </c>
      <c r="V23" s="282">
        <f t="shared" si="2"/>
        <v>0</v>
      </c>
      <c r="W23" s="282">
        <f t="shared" si="2"/>
        <v>809.16230453424214</v>
      </c>
      <c r="X23" s="282">
        <f t="shared" si="2"/>
        <v>0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0</v>
      </c>
      <c r="D24" s="242">
        <f t="shared" si="3"/>
        <v>23.911603071045306</v>
      </c>
      <c r="E24" s="242">
        <f t="shared" si="3"/>
        <v>53.624186651109312</v>
      </c>
      <c r="F24" s="242">
        <f t="shared" si="3"/>
        <v>23.911603071045306</v>
      </c>
      <c r="G24" s="242">
        <f t="shared" si="3"/>
        <v>53.624186651109198</v>
      </c>
      <c r="H24" s="242">
        <f t="shared" si="3"/>
        <v>23.911603071045533</v>
      </c>
      <c r="I24" s="242">
        <f t="shared" si="3"/>
        <v>53.624186651109198</v>
      </c>
      <c r="J24" s="242">
        <f t="shared" si="3"/>
        <v>23.911603071045192</v>
      </c>
      <c r="K24" s="242">
        <f t="shared" si="3"/>
        <v>53.624186651109312</v>
      </c>
      <c r="L24" s="242">
        <f t="shared" si="3"/>
        <v>23.91160307104542</v>
      </c>
      <c r="M24" s="242">
        <f t="shared" si="3"/>
        <v>53.624186651109085</v>
      </c>
      <c r="N24" s="242">
        <f t="shared" si="3"/>
        <v>23.911603071045874</v>
      </c>
      <c r="O24" s="242">
        <f t="shared" si="3"/>
        <v>53.62418665110863</v>
      </c>
      <c r="P24" s="242">
        <f t="shared" si="3"/>
        <v>23.911603071044965</v>
      </c>
      <c r="Q24" s="242">
        <f t="shared" si="3"/>
        <v>0</v>
      </c>
      <c r="R24" s="242">
        <f t="shared" si="3"/>
        <v>77.535789722154504</v>
      </c>
      <c r="S24" s="242">
        <f t="shared" si="3"/>
        <v>0</v>
      </c>
      <c r="T24" s="242">
        <f t="shared" si="3"/>
        <v>77.535789722154504</v>
      </c>
      <c r="U24" s="242">
        <f t="shared" si="3"/>
        <v>0</v>
      </c>
      <c r="V24" s="242">
        <f t="shared" si="3"/>
        <v>77.535789722154504</v>
      </c>
      <c r="W24" s="242">
        <f t="shared" si="3"/>
        <v>0</v>
      </c>
      <c r="X24" s="242">
        <f t="shared" si="3"/>
        <v>77.535789722154504</v>
      </c>
      <c r="Y24" s="242">
        <f t="shared" si="3"/>
        <v>23.91160307104542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668.44444444444434</v>
      </c>
      <c r="C26" s="241">
        <f t="shared" si="4"/>
        <v>642.44444444444434</v>
      </c>
      <c r="D26" s="241">
        <f t="shared" si="4"/>
        <v>526.44444444444434</v>
      </c>
      <c r="E26" s="241">
        <f t="shared" si="4"/>
        <v>558.44444444444434</v>
      </c>
      <c r="F26" s="241">
        <f t="shared" si="4"/>
        <v>474.16627898422939</v>
      </c>
      <c r="G26" s="241">
        <f t="shared" si="4"/>
        <v>270.16627898422939</v>
      </c>
      <c r="H26" s="241">
        <f t="shared" si="4"/>
        <v>363.08811352401517</v>
      </c>
      <c r="I26" s="241">
        <f t="shared" si="4"/>
        <v>398.20994806380077</v>
      </c>
      <c r="J26" s="241">
        <f t="shared" si="4"/>
        <v>291.70994806380077</v>
      </c>
      <c r="K26" s="241">
        <f t="shared" si="4"/>
        <v>954.70994806380077</v>
      </c>
      <c r="L26" s="241">
        <f t="shared" si="4"/>
        <v>1346.7099480638008</v>
      </c>
      <c r="M26" s="241">
        <f t="shared" si="4"/>
        <v>788.28811352401499</v>
      </c>
      <c r="N26" s="241">
        <f t="shared" si="4"/>
        <v>760.28811352401499</v>
      </c>
      <c r="O26" s="241">
        <f t="shared" si="4"/>
        <v>830.28811352401499</v>
      </c>
      <c r="P26" s="241">
        <f t="shared" si="4"/>
        <v>1167.1421135240148</v>
      </c>
      <c r="Q26" s="241">
        <f t="shared" si="4"/>
        <v>653.80327898422911</v>
      </c>
      <c r="R26" s="241">
        <f t="shared" si="4"/>
        <v>328.8582789842294</v>
      </c>
      <c r="S26" s="241">
        <f t="shared" si="4"/>
        <v>555.10111352401509</v>
      </c>
      <c r="T26" s="241">
        <f t="shared" si="4"/>
        <v>372.87594806380093</v>
      </c>
      <c r="U26" s="241">
        <f t="shared" si="4"/>
        <v>1083.7629480638006</v>
      </c>
      <c r="V26" s="241">
        <f t="shared" si="4"/>
        <v>1092.2619480638004</v>
      </c>
      <c r="W26" s="241">
        <f t="shared" si="4"/>
        <v>651.02694806380077</v>
      </c>
      <c r="X26" s="241">
        <f t="shared" si="4"/>
        <v>889.228948063801</v>
      </c>
      <c r="Y26" s="241">
        <f t="shared" si="4"/>
        <v>1643.4819480638007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868.82444444444354</v>
      </c>
      <c r="C27" s="282">
        <f t="shared" si="5"/>
        <v>850.66444444444369</v>
      </c>
      <c r="D27" s="282">
        <f t="shared" si="5"/>
        <v>1071.6764444444434</v>
      </c>
      <c r="E27" s="282">
        <f t="shared" si="5"/>
        <v>1354.0164444444445</v>
      </c>
      <c r="F27" s="282">
        <f t="shared" si="5"/>
        <v>1030.2627489786864</v>
      </c>
      <c r="G27" s="282">
        <f t="shared" si="5"/>
        <v>817.13074897868682</v>
      </c>
      <c r="H27" s="282">
        <f t="shared" si="5"/>
        <v>973.94274897868672</v>
      </c>
      <c r="I27" s="282">
        <f t="shared" si="5"/>
        <v>979.73305351293129</v>
      </c>
      <c r="J27" s="282">
        <f t="shared" si="5"/>
        <v>2186.7810535129311</v>
      </c>
      <c r="K27" s="282">
        <f t="shared" si="5"/>
        <v>3388.401053512931</v>
      </c>
      <c r="L27" s="282">
        <f t="shared" si="5"/>
        <v>2337.8787489786864</v>
      </c>
      <c r="M27" s="282">
        <f t="shared" si="5"/>
        <v>820.59305351293006</v>
      </c>
      <c r="N27" s="282">
        <f t="shared" si="5"/>
        <v>2500.2187489786866</v>
      </c>
      <c r="O27" s="282">
        <f t="shared" si="5"/>
        <v>2810.1587489786871</v>
      </c>
      <c r="P27" s="282">
        <f t="shared" si="5"/>
        <v>3036.8987489786869</v>
      </c>
      <c r="Q27" s="282">
        <f t="shared" si="5"/>
        <v>1893.7964444444442</v>
      </c>
      <c r="R27" s="282">
        <f t="shared" si="5"/>
        <v>1487.3044444444449</v>
      </c>
      <c r="S27" s="282">
        <f t="shared" si="5"/>
        <v>1826.4444444444443</v>
      </c>
      <c r="T27" s="282">
        <f t="shared" si="5"/>
        <v>1912.9124444444442</v>
      </c>
      <c r="U27" s="282">
        <f t="shared" si="5"/>
        <v>782.1644444444446</v>
      </c>
      <c r="V27" s="282">
        <f t="shared" si="5"/>
        <v>1024.5684444444441</v>
      </c>
      <c r="W27" s="282">
        <f t="shared" si="5"/>
        <v>496.77354570038915</v>
      </c>
      <c r="X27" s="282">
        <f t="shared" si="5"/>
        <v>1049.6346535129305</v>
      </c>
      <c r="Y27" s="282">
        <f t="shared" si="5"/>
        <v>3452.3970535129311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108.45122790711798</v>
      </c>
      <c r="C28" s="242">
        <f t="shared" si="6"/>
        <v>100.70229119837904</v>
      </c>
      <c r="D28" s="242">
        <f t="shared" si="6"/>
        <v>161.28005645692451</v>
      </c>
      <c r="E28" s="242">
        <f t="shared" si="6"/>
        <v>100.42266333999669</v>
      </c>
      <c r="F28" s="242">
        <f t="shared" si="6"/>
        <v>204.33153833999677</v>
      </c>
      <c r="G28" s="242">
        <f t="shared" si="6"/>
        <v>168.22326397306904</v>
      </c>
      <c r="H28" s="242">
        <f t="shared" si="6"/>
        <v>203.01903420424208</v>
      </c>
      <c r="I28" s="242">
        <f t="shared" si="6"/>
        <v>135.48603420424206</v>
      </c>
      <c r="J28" s="242">
        <f t="shared" si="6"/>
        <v>137.69451778430607</v>
      </c>
      <c r="K28" s="242">
        <f t="shared" si="6"/>
        <v>199.39281778430609</v>
      </c>
      <c r="L28" s="242">
        <f t="shared" si="6"/>
        <v>177.08818801547898</v>
      </c>
      <c r="M28" s="242">
        <f t="shared" si="6"/>
        <v>167.39850136436985</v>
      </c>
      <c r="N28" s="242">
        <f t="shared" si="6"/>
        <v>245.66879829332402</v>
      </c>
      <c r="O28" s="242">
        <f t="shared" si="6"/>
        <v>259.54901778430599</v>
      </c>
      <c r="P28" s="242">
        <f t="shared" si="6"/>
        <v>221.21401471326112</v>
      </c>
      <c r="Q28" s="242">
        <f t="shared" si="6"/>
        <v>300.62843471326096</v>
      </c>
      <c r="R28" s="242">
        <f t="shared" si="6"/>
        <v>297.21526471326104</v>
      </c>
      <c r="S28" s="242">
        <f t="shared" si="6"/>
        <v>276.11481471326101</v>
      </c>
      <c r="T28" s="242">
        <f t="shared" si="6"/>
        <v>290.65461471326103</v>
      </c>
      <c r="U28" s="242">
        <f t="shared" si="6"/>
        <v>252.37201471326102</v>
      </c>
      <c r="V28" s="242">
        <f t="shared" si="6"/>
        <v>464.50616471326111</v>
      </c>
      <c r="W28" s="242">
        <f t="shared" si="6"/>
        <v>508.41899471326104</v>
      </c>
      <c r="X28" s="242">
        <f t="shared" si="6"/>
        <v>472.34399471326105</v>
      </c>
      <c r="Y28" s="242">
        <f t="shared" si="6"/>
        <v>501.53033471326103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744.57300085984525</v>
      </c>
      <c r="C31" s="210">
        <v>769.29415305245038</v>
      </c>
      <c r="D31" s="210">
        <v>810.31573516766969</v>
      </c>
      <c r="E31" s="210">
        <v>802.74987102321563</v>
      </c>
      <c r="F31" s="210">
        <v>855.61504729148749</v>
      </c>
      <c r="G31" s="210">
        <v>825.2252566082667</v>
      </c>
      <c r="H31" s="210">
        <v>913.84906197492751</v>
      </c>
      <c r="I31" s="210">
        <v>944.06161154506981</v>
      </c>
      <c r="J31" s="210">
        <v>959.10333558778893</v>
      </c>
      <c r="K31" s="210">
        <v>866.20534629864437</v>
      </c>
      <c r="L31" s="210">
        <v>860.35776443645705</v>
      </c>
      <c r="M31" s="210">
        <v>888.52988840794478</v>
      </c>
      <c r="N31" s="210">
        <v>847.85898992444777</v>
      </c>
      <c r="O31" s="210">
        <v>929.786327323563</v>
      </c>
      <c r="P31" s="210">
        <v>927.0145116554844</v>
      </c>
      <c r="Q31" s="210">
        <v>949.13605206679097</v>
      </c>
      <c r="R31" s="210">
        <v>953.90997707720021</v>
      </c>
      <c r="S31" s="210">
        <v>948.64960205555383</v>
      </c>
      <c r="T31" s="210">
        <v>918.06666183912762</v>
      </c>
      <c r="U31" s="210">
        <v>904.34842883369299</v>
      </c>
      <c r="V31" s="210">
        <v>949.24703044309081</v>
      </c>
      <c r="W31" s="210">
        <v>985.73691235951583</v>
      </c>
      <c r="X31" s="210">
        <v>959.41689941303673</v>
      </c>
      <c r="Y31" s="210">
        <v>811.5093809837324</v>
      </c>
      <c r="DA31" s="109" t="s">
        <v>1419</v>
      </c>
    </row>
    <row r="32" spans="1:105" ht="12" customHeight="1" x14ac:dyDescent="0.25">
      <c r="A32" s="24" t="s">
        <v>28</v>
      </c>
      <c r="B32" s="213">
        <v>139.43043852106621</v>
      </c>
      <c r="C32" s="213">
        <v>131.1308684436801</v>
      </c>
      <c r="D32" s="213">
        <v>103.42407566638001</v>
      </c>
      <c r="E32" s="213">
        <v>92.325451418744635</v>
      </c>
      <c r="F32" s="213">
        <v>88.24049871023216</v>
      </c>
      <c r="G32" s="213">
        <v>105.42459157351681</v>
      </c>
      <c r="H32" s="213">
        <v>149.51367153912301</v>
      </c>
      <c r="I32" s="213">
        <v>158.15580395528801</v>
      </c>
      <c r="J32" s="213">
        <v>146.63319002579539</v>
      </c>
      <c r="K32" s="213">
        <v>106.4561478933792</v>
      </c>
      <c r="L32" s="213">
        <v>74.42201203783317</v>
      </c>
      <c r="M32" s="213">
        <v>66.431728288907991</v>
      </c>
      <c r="N32" s="213">
        <v>69.663370593293195</v>
      </c>
      <c r="O32" s="213">
        <v>63.44385210662081</v>
      </c>
      <c r="P32" s="213">
        <v>65.269303525365416</v>
      </c>
      <c r="Q32" s="213">
        <v>66.448151332760105</v>
      </c>
      <c r="R32" s="213">
        <v>52.128546861564907</v>
      </c>
      <c r="S32" s="213">
        <v>51.62889079965607</v>
      </c>
      <c r="T32" s="213">
        <v>58.342390369733451</v>
      </c>
      <c r="U32" s="213">
        <v>56.049097162510748</v>
      </c>
      <c r="V32" s="213">
        <v>88.592519346517605</v>
      </c>
      <c r="W32" s="213">
        <v>62.897678417884777</v>
      </c>
      <c r="X32" s="213">
        <v>54.488478073946688</v>
      </c>
      <c r="Y32" s="213">
        <v>32.107308684436802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89.529148753224405</v>
      </c>
      <c r="C33" s="204">
        <f t="shared" si="7"/>
        <v>74.67085124677557</v>
      </c>
      <c r="D33" s="204">
        <f t="shared" si="7"/>
        <v>98.121238177128106</v>
      </c>
      <c r="E33" s="204">
        <f t="shared" si="7"/>
        <v>105.65941530524503</v>
      </c>
      <c r="F33" s="204">
        <f t="shared" si="7"/>
        <v>123.90223559759241</v>
      </c>
      <c r="G33" s="204">
        <f t="shared" si="7"/>
        <v>103.7494411006019</v>
      </c>
      <c r="H33" s="204">
        <f t="shared" si="7"/>
        <v>88.036199484092847</v>
      </c>
      <c r="I33" s="204">
        <f t="shared" si="7"/>
        <v>90.629922613929466</v>
      </c>
      <c r="J33" s="204">
        <f t="shared" si="7"/>
        <v>93.063198624247633</v>
      </c>
      <c r="K33" s="204">
        <f t="shared" si="7"/>
        <v>87.526655202063608</v>
      </c>
      <c r="L33" s="204">
        <f t="shared" si="7"/>
        <v>90.764918314703351</v>
      </c>
      <c r="M33" s="204">
        <f t="shared" si="7"/>
        <v>95.527773000859838</v>
      </c>
      <c r="N33" s="204">
        <f t="shared" si="7"/>
        <v>74.757179707652625</v>
      </c>
      <c r="O33" s="204">
        <f t="shared" si="7"/>
        <v>66.947807394668956</v>
      </c>
      <c r="P33" s="204">
        <f t="shared" si="7"/>
        <v>59.197334479793632</v>
      </c>
      <c r="Q33" s="204">
        <f t="shared" si="7"/>
        <v>64.44875322441959</v>
      </c>
      <c r="R33" s="204">
        <f t="shared" si="7"/>
        <v>65.194239036973343</v>
      </c>
      <c r="S33" s="204">
        <f t="shared" si="7"/>
        <v>53.394496990541697</v>
      </c>
      <c r="T33" s="204">
        <f t="shared" si="7"/>
        <v>46.645743766122095</v>
      </c>
      <c r="U33" s="204">
        <f t="shared" si="7"/>
        <v>51.702321582115218</v>
      </c>
      <c r="V33" s="204">
        <f t="shared" si="7"/>
        <v>38.457179707652621</v>
      </c>
      <c r="W33" s="204">
        <f t="shared" si="7"/>
        <v>50.504901117798795</v>
      </c>
      <c r="X33" s="204">
        <f t="shared" si="7"/>
        <v>51.76999140154772</v>
      </c>
      <c r="Y33" s="204">
        <f t="shared" si="7"/>
        <v>58.68374892519347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16.480395528804809</v>
      </c>
      <c r="C35" s="204">
        <v>15.3816852966466</v>
      </c>
      <c r="D35" s="204">
        <v>10.98693035253654</v>
      </c>
      <c r="E35" s="204">
        <v>12.085640584694749</v>
      </c>
      <c r="F35" s="204">
        <v>2.1974204643164228</v>
      </c>
      <c r="G35" s="204">
        <v>3.6366294067067919</v>
      </c>
      <c r="H35" s="204">
        <v>4.9606190885640578</v>
      </c>
      <c r="I35" s="204">
        <v>6.7602751504729142</v>
      </c>
      <c r="J35" s="204">
        <v>8.7466895958727431</v>
      </c>
      <c r="K35" s="204">
        <v>10.044196044711949</v>
      </c>
      <c r="L35" s="204">
        <v>10.42880481513328</v>
      </c>
      <c r="M35" s="204">
        <v>9.2586414445399825</v>
      </c>
      <c r="N35" s="204">
        <v>9.8876182287188303</v>
      </c>
      <c r="O35" s="204">
        <v>2.5643164230438522</v>
      </c>
      <c r="P35" s="204">
        <v>2.3871023215821152</v>
      </c>
      <c r="Q35" s="204">
        <v>1.867153912295787</v>
      </c>
      <c r="R35" s="204">
        <v>1.8869303525365431</v>
      </c>
      <c r="S35" s="204">
        <v>1.772398968185726</v>
      </c>
      <c r="T35" s="204">
        <v>1.7007738607050731</v>
      </c>
      <c r="U35" s="204">
        <v>0.99802235597592426</v>
      </c>
      <c r="V35" s="204">
        <v>1.266809974204643</v>
      </c>
      <c r="W35" s="204">
        <v>1.0982803095442819</v>
      </c>
      <c r="X35" s="204">
        <v>1.547721410146174</v>
      </c>
      <c r="Y35" s="204">
        <v>5.6994840928632842</v>
      </c>
      <c r="DA35" s="71" t="s">
        <v>1422</v>
      </c>
    </row>
    <row r="36" spans="1:105" ht="12" customHeight="1" x14ac:dyDescent="0.25">
      <c r="A36" s="18" t="s">
        <v>71</v>
      </c>
      <c r="B36" s="204">
        <v>3.0668099742046429</v>
      </c>
      <c r="C36" s="204">
        <v>6.1335339638865003</v>
      </c>
      <c r="D36" s="204">
        <v>3.0668099742046429</v>
      </c>
      <c r="E36" s="204">
        <v>4.0890799656061896</v>
      </c>
      <c r="F36" s="204">
        <v>6.1335339638865003</v>
      </c>
      <c r="G36" s="204">
        <v>6.5200343938091141</v>
      </c>
      <c r="H36" s="204">
        <v>7.2294067067927772</v>
      </c>
      <c r="I36" s="204">
        <v>6.4003439380911438</v>
      </c>
      <c r="J36" s="204">
        <v>7.3203783319002573</v>
      </c>
      <c r="K36" s="204">
        <v>6.5772141014617356</v>
      </c>
      <c r="L36" s="204">
        <v>6.7336199484092853</v>
      </c>
      <c r="M36" s="204">
        <v>6.2692175408426483</v>
      </c>
      <c r="N36" s="204">
        <v>7.8705932932072216</v>
      </c>
      <c r="O36" s="204">
        <v>3.079105760963027</v>
      </c>
      <c r="P36" s="204">
        <v>2.2363714531384349</v>
      </c>
      <c r="Q36" s="204">
        <v>4.8208942390369733</v>
      </c>
      <c r="R36" s="204">
        <v>5.1963886500429917</v>
      </c>
      <c r="S36" s="204">
        <v>5.5646603611349956</v>
      </c>
      <c r="T36" s="204">
        <v>8.5161650902837494</v>
      </c>
      <c r="U36" s="204">
        <v>9.9285468615649179</v>
      </c>
      <c r="V36" s="204">
        <v>11.2408426483233</v>
      </c>
      <c r="W36" s="204">
        <v>6.6963886500429934</v>
      </c>
      <c r="X36" s="204">
        <v>5.6199484092863283</v>
      </c>
      <c r="Y36" s="204">
        <v>7.7079965606190894</v>
      </c>
      <c r="DA36" s="71" t="s">
        <v>1423</v>
      </c>
    </row>
    <row r="37" spans="1:105" ht="12" customHeight="1" x14ac:dyDescent="0.25">
      <c r="A37" s="18" t="s">
        <v>32</v>
      </c>
      <c r="B37" s="204">
        <v>50.538005159071361</v>
      </c>
      <c r="C37" s="204">
        <v>36.95236457437661</v>
      </c>
      <c r="D37" s="204">
        <v>34.67472055030094</v>
      </c>
      <c r="E37" s="204">
        <v>38.595098882201199</v>
      </c>
      <c r="F37" s="204">
        <v>41.482029234737738</v>
      </c>
      <c r="G37" s="204">
        <v>44.491745485812551</v>
      </c>
      <c r="H37" s="204">
        <v>44.755288048151328</v>
      </c>
      <c r="I37" s="204">
        <v>48.111779879621658</v>
      </c>
      <c r="J37" s="204">
        <v>47.214531384350813</v>
      </c>
      <c r="K37" s="204">
        <v>46.448065348237307</v>
      </c>
      <c r="L37" s="204">
        <v>37.769733447979362</v>
      </c>
      <c r="M37" s="204">
        <v>30.820034393809109</v>
      </c>
      <c r="N37" s="204">
        <v>16.3122098022356</v>
      </c>
      <c r="O37" s="204">
        <v>23.24453998280309</v>
      </c>
      <c r="P37" s="204">
        <v>18.14746345657781</v>
      </c>
      <c r="Q37" s="204">
        <v>22.42631126397248</v>
      </c>
      <c r="R37" s="204">
        <v>20.72424763542562</v>
      </c>
      <c r="S37" s="204">
        <v>15.97884780739467</v>
      </c>
      <c r="T37" s="204">
        <v>7.2494411006018922</v>
      </c>
      <c r="U37" s="204">
        <v>18.19355116079106</v>
      </c>
      <c r="V37" s="204">
        <v>10.883834909716249</v>
      </c>
      <c r="W37" s="204">
        <v>9.3654342218400686</v>
      </c>
      <c r="X37" s="204">
        <v>3.7862424763542561</v>
      </c>
      <c r="Y37" s="204">
        <v>1.846689595872743</v>
      </c>
      <c r="DA37" s="71" t="s">
        <v>1424</v>
      </c>
    </row>
    <row r="38" spans="1:105" ht="12" customHeight="1" x14ac:dyDescent="0.25">
      <c r="A38" s="18" t="s">
        <v>33</v>
      </c>
      <c r="B38" s="204">
        <v>19.44393809114359</v>
      </c>
      <c r="C38" s="204">
        <v>16.203267411865859</v>
      </c>
      <c r="D38" s="204">
        <v>49.392777300085982</v>
      </c>
      <c r="E38" s="204">
        <v>50.889595872742902</v>
      </c>
      <c r="F38" s="204">
        <v>74.089251934651756</v>
      </c>
      <c r="G38" s="204">
        <v>49.101031814273433</v>
      </c>
      <c r="H38" s="204">
        <v>31.090885640584691</v>
      </c>
      <c r="I38" s="204">
        <v>29.357523645743761</v>
      </c>
      <c r="J38" s="204">
        <v>29.781599312123809</v>
      </c>
      <c r="K38" s="204">
        <v>24.457179707652621</v>
      </c>
      <c r="L38" s="204">
        <v>35.832760103181428</v>
      </c>
      <c r="M38" s="204">
        <v>49.179879621668093</v>
      </c>
      <c r="N38" s="204">
        <v>40.686758383490982</v>
      </c>
      <c r="O38" s="204">
        <v>38.059845227858979</v>
      </c>
      <c r="P38" s="204">
        <v>36.42639724849527</v>
      </c>
      <c r="Q38" s="204">
        <v>35.33439380911436</v>
      </c>
      <c r="R38" s="204">
        <v>37.386672398968187</v>
      </c>
      <c r="S38" s="204">
        <v>30.078589853826308</v>
      </c>
      <c r="T38" s="204">
        <v>29.17936371453138</v>
      </c>
      <c r="U38" s="204">
        <v>22.58220120378331</v>
      </c>
      <c r="V38" s="204">
        <v>15.065692175408429</v>
      </c>
      <c r="W38" s="204">
        <v>33.34479793637145</v>
      </c>
      <c r="X38" s="204">
        <v>40.816079105760963</v>
      </c>
      <c r="Y38" s="204">
        <v>43.42957867583835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276.54772141014621</v>
      </c>
      <c r="C39" s="204">
        <f t="shared" si="8"/>
        <v>285.79105760963017</v>
      </c>
      <c r="D39" s="204">
        <f t="shared" si="8"/>
        <v>324.63456577815992</v>
      </c>
      <c r="E39" s="204">
        <f t="shared" si="8"/>
        <v>334.58727429062759</v>
      </c>
      <c r="F39" s="204">
        <f t="shared" si="8"/>
        <v>353.11693895098881</v>
      </c>
      <c r="G39" s="204">
        <f t="shared" si="8"/>
        <v>334.26216680997419</v>
      </c>
      <c r="H39" s="204">
        <f t="shared" si="8"/>
        <v>323.36001719690461</v>
      </c>
      <c r="I39" s="204">
        <f t="shared" si="8"/>
        <v>328.52201203783312</v>
      </c>
      <c r="J39" s="204">
        <f t="shared" si="8"/>
        <v>324.07721410146172</v>
      </c>
      <c r="K39" s="204">
        <f t="shared" si="8"/>
        <v>303.95674978503871</v>
      </c>
      <c r="L39" s="204">
        <f t="shared" si="8"/>
        <v>322.447377472055</v>
      </c>
      <c r="M39" s="204">
        <f t="shared" si="8"/>
        <v>334.30447119518482</v>
      </c>
      <c r="N39" s="204">
        <f t="shared" si="8"/>
        <v>307.79871023215821</v>
      </c>
      <c r="O39" s="204">
        <f t="shared" si="8"/>
        <v>364.89320722269991</v>
      </c>
      <c r="P39" s="204">
        <f t="shared" si="8"/>
        <v>353.64720550300939</v>
      </c>
      <c r="Q39" s="204">
        <f t="shared" si="8"/>
        <v>340.63860705073091</v>
      </c>
      <c r="R39" s="204">
        <f t="shared" si="8"/>
        <v>356.89974204643158</v>
      </c>
      <c r="S39" s="204">
        <f t="shared" si="8"/>
        <v>366.49845227858992</v>
      </c>
      <c r="T39" s="204">
        <f t="shared" si="8"/>
        <v>359.85270851246781</v>
      </c>
      <c r="U39" s="204">
        <f t="shared" si="8"/>
        <v>358.24922414733282</v>
      </c>
      <c r="V39" s="204">
        <f t="shared" si="8"/>
        <v>391.16269470673399</v>
      </c>
      <c r="W39" s="204">
        <f t="shared" si="8"/>
        <v>451.36925925304052</v>
      </c>
      <c r="X39" s="204">
        <f t="shared" si="8"/>
        <v>401.6329978159701</v>
      </c>
      <c r="Y39" s="204">
        <f t="shared" si="8"/>
        <v>330.46647728452041</v>
      </c>
      <c r="DA39" s="71"/>
    </row>
    <row r="40" spans="1:105" ht="12" customHeight="1" x14ac:dyDescent="0.25">
      <c r="A40" s="18" t="s">
        <v>73</v>
      </c>
      <c r="B40" s="204">
        <v>276.54772141014621</v>
      </c>
      <c r="C40" s="204">
        <v>285.79105760963017</v>
      </c>
      <c r="D40" s="204">
        <v>324.63456577815992</v>
      </c>
      <c r="E40" s="204">
        <v>334.58727429062759</v>
      </c>
      <c r="F40" s="204">
        <v>353.11693895098881</v>
      </c>
      <c r="G40" s="204">
        <v>334.26216680997419</v>
      </c>
      <c r="H40" s="204">
        <v>323.36001719690461</v>
      </c>
      <c r="I40" s="204">
        <v>328.52201203783312</v>
      </c>
      <c r="J40" s="204">
        <v>324.07721410146172</v>
      </c>
      <c r="K40" s="204">
        <v>303.95674978503871</v>
      </c>
      <c r="L40" s="204">
        <v>322.447377472055</v>
      </c>
      <c r="M40" s="204">
        <v>334.30447119518482</v>
      </c>
      <c r="N40" s="204">
        <v>307.79871023215821</v>
      </c>
      <c r="O40" s="204">
        <v>364.89320722269991</v>
      </c>
      <c r="P40" s="204">
        <v>353.64720550300939</v>
      </c>
      <c r="Q40" s="204">
        <v>340.63860705073091</v>
      </c>
      <c r="R40" s="204">
        <v>356.89974204643158</v>
      </c>
      <c r="S40" s="204">
        <v>366.49845227858992</v>
      </c>
      <c r="T40" s="204">
        <v>359.85270851246781</v>
      </c>
      <c r="U40" s="204">
        <v>358.24922414733282</v>
      </c>
      <c r="V40" s="204">
        <v>391.16269470673399</v>
      </c>
      <c r="W40" s="204">
        <v>451.36925925304052</v>
      </c>
      <c r="X40" s="204">
        <v>401.6329978159701</v>
      </c>
      <c r="Y40" s="204">
        <v>330.46647728452041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84.957523645743763</v>
      </c>
      <c r="C42" s="204">
        <f t="shared" si="9"/>
        <v>108.55546001719691</v>
      </c>
      <c r="D42" s="204">
        <f t="shared" si="9"/>
        <v>109.0809114359415</v>
      </c>
      <c r="E42" s="204">
        <f t="shared" si="9"/>
        <v>101.10352536543419</v>
      </c>
      <c r="F42" s="204">
        <f t="shared" si="9"/>
        <v>129.4067067927773</v>
      </c>
      <c r="G42" s="204">
        <f t="shared" si="9"/>
        <v>113.57504164695969</v>
      </c>
      <c r="H42" s="204">
        <f t="shared" si="9"/>
        <v>182.20744546589918</v>
      </c>
      <c r="I42" s="204">
        <f t="shared" si="9"/>
        <v>193.94123321316957</v>
      </c>
      <c r="J42" s="204">
        <f t="shared" si="9"/>
        <v>219.11674917334358</v>
      </c>
      <c r="K42" s="204">
        <f t="shared" si="9"/>
        <v>211.33595678875614</v>
      </c>
      <c r="L42" s="204">
        <f t="shared" si="9"/>
        <v>209.49026658607016</v>
      </c>
      <c r="M42" s="204">
        <f t="shared" si="9"/>
        <v>231.26135874328429</v>
      </c>
      <c r="N42" s="204">
        <f t="shared" si="9"/>
        <v>228.47893833373408</v>
      </c>
      <c r="O42" s="204">
        <f t="shared" si="9"/>
        <v>241.77721296414768</v>
      </c>
      <c r="P42" s="204">
        <f t="shared" si="9"/>
        <v>239.49138181885522</v>
      </c>
      <c r="Q42" s="204">
        <f t="shared" si="9"/>
        <v>263.6535929094394</v>
      </c>
      <c r="R42" s="204">
        <f t="shared" si="9"/>
        <v>274.25090571004637</v>
      </c>
      <c r="S42" s="204">
        <f t="shared" si="9"/>
        <v>270.97470953620729</v>
      </c>
      <c r="T42" s="204">
        <f t="shared" si="9"/>
        <v>243.92444343843962</v>
      </c>
      <c r="U42" s="204">
        <f t="shared" si="9"/>
        <v>228.01657355996295</v>
      </c>
      <c r="V42" s="204">
        <f t="shared" si="9"/>
        <v>229.40737958846336</v>
      </c>
      <c r="W42" s="204">
        <f t="shared" si="9"/>
        <v>234.29731776683656</v>
      </c>
      <c r="X42" s="204">
        <f t="shared" si="9"/>
        <v>275.15148543197625</v>
      </c>
      <c r="Y42" s="204">
        <f t="shared" si="9"/>
        <v>232.75416767169696</v>
      </c>
      <c r="DA42" s="71"/>
    </row>
    <row r="43" spans="1:105" ht="12" customHeight="1" x14ac:dyDescent="0.25">
      <c r="A43" s="18" t="s">
        <v>38</v>
      </c>
      <c r="B43" s="204">
        <v>84.957523645743763</v>
      </c>
      <c r="C43" s="204">
        <v>108.55546001719691</v>
      </c>
      <c r="D43" s="204">
        <v>109.0809114359415</v>
      </c>
      <c r="E43" s="204">
        <v>101.10352536543419</v>
      </c>
      <c r="F43" s="204">
        <v>129.4067067927773</v>
      </c>
      <c r="G43" s="204">
        <v>113.2624247635426</v>
      </c>
      <c r="H43" s="204">
        <v>181.84892519346519</v>
      </c>
      <c r="I43" s="204">
        <v>193.5417024935511</v>
      </c>
      <c r="J43" s="204">
        <v>218.88349097162509</v>
      </c>
      <c r="K43" s="204">
        <v>210.9814273430782</v>
      </c>
      <c r="L43" s="204">
        <v>209.13370593293209</v>
      </c>
      <c r="M43" s="204">
        <v>230.59656061908851</v>
      </c>
      <c r="N43" s="204">
        <v>227.72141014617361</v>
      </c>
      <c r="O43" s="204">
        <v>240.84342218400681</v>
      </c>
      <c r="P43" s="204">
        <v>238.30782459157351</v>
      </c>
      <c r="Q43" s="204">
        <v>262.41229578675842</v>
      </c>
      <c r="R43" s="204">
        <v>272.82760103181431</v>
      </c>
      <c r="S43" s="204">
        <v>269.40128976784177</v>
      </c>
      <c r="T43" s="204">
        <v>241.96104901117789</v>
      </c>
      <c r="U43" s="204">
        <v>226.38950988822009</v>
      </c>
      <c r="V43" s="204">
        <v>227.65012897678409</v>
      </c>
      <c r="W43" s="204">
        <v>232.3429062768702</v>
      </c>
      <c r="X43" s="204">
        <v>273.22055030094577</v>
      </c>
      <c r="Y43" s="204">
        <v>230.82278589853831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2.4849527085124671E-2</v>
      </c>
      <c r="K44" s="204">
        <v>4.6689595872742913E-2</v>
      </c>
      <c r="L44" s="204">
        <v>5.623387790197764E-2</v>
      </c>
      <c r="M44" s="204">
        <v>0.2369733447979363</v>
      </c>
      <c r="N44" s="204">
        <v>0.30378331900257949</v>
      </c>
      <c r="O44" s="204">
        <v>0.41762682717110922</v>
      </c>
      <c r="P44" s="204">
        <v>0.47076526225279441</v>
      </c>
      <c r="Q44" s="204">
        <v>0.50619088564058468</v>
      </c>
      <c r="R44" s="204">
        <v>0.6153052450558899</v>
      </c>
      <c r="S44" s="204">
        <v>0.61831470335339633</v>
      </c>
      <c r="T44" s="204">
        <v>0.80851246775580399</v>
      </c>
      <c r="U44" s="204">
        <v>0.58198823443851067</v>
      </c>
      <c r="V44" s="204">
        <v>0.60282549962888399</v>
      </c>
      <c r="W44" s="204">
        <v>0.64905545031294198</v>
      </c>
      <c r="X44" s="204">
        <v>0.65315867586128562</v>
      </c>
      <c r="Y44" s="204">
        <v>0.62002314540223202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5.2450558899398104E-3</v>
      </c>
      <c r="H45" s="204">
        <v>2.536543422184007E-2</v>
      </c>
      <c r="I45" s="204">
        <v>2.708512467755804E-2</v>
      </c>
      <c r="J45" s="204">
        <v>3.1470335339638861E-2</v>
      </c>
      <c r="K45" s="204">
        <v>4.7205503009458298E-2</v>
      </c>
      <c r="L45" s="204">
        <v>5.5975924333619947E-2</v>
      </c>
      <c r="M45" s="204">
        <v>5.7695614789337921E-2</v>
      </c>
      <c r="N45" s="204">
        <v>5.941530524505588E-2</v>
      </c>
      <c r="O45" s="204">
        <v>3.3791917454858128E-2</v>
      </c>
      <c r="P45" s="204">
        <v>3.0954428202923469E-2</v>
      </c>
      <c r="Q45" s="204">
        <v>0.2329320722269991</v>
      </c>
      <c r="R45" s="204">
        <v>0.21865864144454</v>
      </c>
      <c r="S45" s="204">
        <v>0.2285468615649183</v>
      </c>
      <c r="T45" s="204">
        <v>0.23155631986242481</v>
      </c>
      <c r="U45" s="204">
        <v>0.22983662940670679</v>
      </c>
      <c r="V45" s="204">
        <v>0.20507308684436801</v>
      </c>
      <c r="W45" s="204">
        <v>0.2175408426483233</v>
      </c>
      <c r="X45" s="204">
        <v>4.4368013757523653E-2</v>
      </c>
      <c r="Y45" s="204">
        <v>4.5915735167669822E-2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0.30737182752714193</v>
      </c>
      <c r="H48" s="204">
        <v>0.33315483821214847</v>
      </c>
      <c r="I48" s="204">
        <v>0.37244559494090163</v>
      </c>
      <c r="J48" s="204">
        <v>0.17693833929371411</v>
      </c>
      <c r="K48" s="204">
        <v>0.260634346795733</v>
      </c>
      <c r="L48" s="204">
        <v>0.24435085090248801</v>
      </c>
      <c r="M48" s="204">
        <v>0.37012916460850659</v>
      </c>
      <c r="N48" s="204">
        <v>0.39432956331283497</v>
      </c>
      <c r="O48" s="204">
        <v>0.48237203551488722</v>
      </c>
      <c r="P48" s="204">
        <v>0.68183753682596893</v>
      </c>
      <c r="Q48" s="204">
        <v>0.50217416481337973</v>
      </c>
      <c r="R48" s="204">
        <v>0.58934079173161691</v>
      </c>
      <c r="S48" s="204">
        <v>0.72655820344722855</v>
      </c>
      <c r="T48" s="204">
        <v>0.92332563964350856</v>
      </c>
      <c r="U48" s="204">
        <v>0.81523880789762093</v>
      </c>
      <c r="V48" s="204">
        <v>0.94935202520599637</v>
      </c>
      <c r="W48" s="204">
        <v>1.087815197005094</v>
      </c>
      <c r="X48" s="204">
        <v>1.233408441411681</v>
      </c>
      <c r="Y48" s="204">
        <v>1.265442892588734</v>
      </c>
      <c r="DA48" s="71" t="s">
        <v>1433</v>
      </c>
    </row>
    <row r="49" spans="1:105" ht="12" customHeight="1" x14ac:dyDescent="0.25">
      <c r="A49" s="14" t="s">
        <v>39</v>
      </c>
      <c r="B49" s="204">
        <v>0.45382631126397238</v>
      </c>
      <c r="C49" s="204">
        <v>0.35829750644883918</v>
      </c>
      <c r="D49" s="204">
        <v>0.3343938091143594</v>
      </c>
      <c r="E49" s="204">
        <v>0.28658641444539978</v>
      </c>
      <c r="F49" s="204">
        <v>0.50154772141014614</v>
      </c>
      <c r="G49" s="204">
        <v>0.58521066208082539</v>
      </c>
      <c r="H49" s="204">
        <v>0.63585554600171956</v>
      </c>
      <c r="I49" s="204">
        <v>0.64926913155631982</v>
      </c>
      <c r="J49" s="204">
        <v>0.38521066208082538</v>
      </c>
      <c r="K49" s="204">
        <v>0.65348237317282887</v>
      </c>
      <c r="L49" s="204">
        <v>0.56801375752364569</v>
      </c>
      <c r="M49" s="204">
        <v>0.51427343078245913</v>
      </c>
      <c r="N49" s="204">
        <v>0.55889939810834044</v>
      </c>
      <c r="O49" s="204">
        <v>0.51332760103181418</v>
      </c>
      <c r="P49" s="204">
        <v>0.49484092863284612</v>
      </c>
      <c r="Q49" s="204">
        <v>0.44660361134995702</v>
      </c>
      <c r="R49" s="204">
        <v>0.41521926053310398</v>
      </c>
      <c r="S49" s="204">
        <v>1.274462596732588</v>
      </c>
      <c r="T49" s="204">
        <v>1.2717110920034389</v>
      </c>
      <c r="U49" s="204">
        <v>1.414961306964746</v>
      </c>
      <c r="V49" s="204">
        <v>1.322527944969905</v>
      </c>
      <c r="W49" s="204">
        <v>1.6709372312983659</v>
      </c>
      <c r="X49" s="204">
        <v>1.5920894239036969</v>
      </c>
      <c r="Y49" s="204">
        <v>2.8312123817712811</v>
      </c>
      <c r="DA49" s="71" t="s">
        <v>1434</v>
      </c>
    </row>
    <row r="50" spans="1:105" ht="12" customHeight="1" x14ac:dyDescent="0.25">
      <c r="A50" s="21" t="s">
        <v>40</v>
      </c>
      <c r="B50" s="207">
        <v>153.6543422184007</v>
      </c>
      <c r="C50" s="207">
        <v>168.7876182287188</v>
      </c>
      <c r="D50" s="207">
        <v>174.7205503009458</v>
      </c>
      <c r="E50" s="207">
        <v>168.7876182287188</v>
      </c>
      <c r="F50" s="207">
        <v>160.44711951848669</v>
      </c>
      <c r="G50" s="207">
        <v>167.62880481513329</v>
      </c>
      <c r="H50" s="207">
        <v>170.09587274290629</v>
      </c>
      <c r="I50" s="207">
        <v>172.16337059329319</v>
      </c>
      <c r="J50" s="207">
        <v>175.82777300085979</v>
      </c>
      <c r="K50" s="207">
        <v>156.2763542562339</v>
      </c>
      <c r="L50" s="207">
        <v>162.66517626827169</v>
      </c>
      <c r="M50" s="207">
        <v>160.49028374892521</v>
      </c>
      <c r="N50" s="207">
        <v>166.60189165950129</v>
      </c>
      <c r="O50" s="207">
        <v>192.21092003439381</v>
      </c>
      <c r="P50" s="207">
        <v>208.914445399828</v>
      </c>
      <c r="Q50" s="207">
        <v>213.50034393809111</v>
      </c>
      <c r="R50" s="207">
        <v>205.02132416165091</v>
      </c>
      <c r="S50" s="207">
        <v>204.8785898538263</v>
      </c>
      <c r="T50" s="207">
        <v>208.02966466036111</v>
      </c>
      <c r="U50" s="207">
        <v>208.9162510748065</v>
      </c>
      <c r="V50" s="207">
        <v>200.30472914875321</v>
      </c>
      <c r="W50" s="207">
        <v>184.99681857265691</v>
      </c>
      <c r="X50" s="207">
        <v>174.7818572656922</v>
      </c>
      <c r="Y50" s="207">
        <v>154.66646603611349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744.57300085984548</v>
      </c>
      <c r="C51" s="284">
        <f t="shared" si="10"/>
        <v>769.2941530524505</v>
      </c>
      <c r="D51" s="284">
        <f t="shared" si="10"/>
        <v>810.31573516767003</v>
      </c>
      <c r="E51" s="284">
        <f t="shared" si="10"/>
        <v>802.74987102321552</v>
      </c>
      <c r="F51" s="284">
        <f t="shared" si="10"/>
        <v>855.61504729148749</v>
      </c>
      <c r="G51" s="284">
        <f t="shared" si="10"/>
        <v>825.22525660826682</v>
      </c>
      <c r="H51" s="284">
        <f t="shared" si="10"/>
        <v>913.84906197492739</v>
      </c>
      <c r="I51" s="284">
        <f t="shared" si="10"/>
        <v>944.06161154506958</v>
      </c>
      <c r="J51" s="284">
        <f t="shared" si="10"/>
        <v>959.10333558778905</v>
      </c>
      <c r="K51" s="284">
        <f t="shared" si="10"/>
        <v>866.20534629864449</v>
      </c>
      <c r="L51" s="284">
        <f t="shared" si="10"/>
        <v>860.35776443645716</v>
      </c>
      <c r="M51" s="284">
        <f t="shared" si="10"/>
        <v>888.52988840794478</v>
      </c>
      <c r="N51" s="284">
        <f t="shared" si="10"/>
        <v>847.85898992444788</v>
      </c>
      <c r="O51" s="284">
        <f t="shared" si="10"/>
        <v>929.78632732356289</v>
      </c>
      <c r="P51" s="284">
        <f t="shared" si="10"/>
        <v>927.01451165548406</v>
      </c>
      <c r="Q51" s="284">
        <f t="shared" si="10"/>
        <v>949.13605206679108</v>
      </c>
      <c r="R51" s="284">
        <f t="shared" si="10"/>
        <v>953.90997707720044</v>
      </c>
      <c r="S51" s="284">
        <f t="shared" si="10"/>
        <v>948.64960205555371</v>
      </c>
      <c r="T51" s="284">
        <f t="shared" si="10"/>
        <v>918.06666183912773</v>
      </c>
      <c r="U51" s="284">
        <f t="shared" si="10"/>
        <v>904.34842883369288</v>
      </c>
      <c r="V51" s="284">
        <f t="shared" si="10"/>
        <v>949.24703044309081</v>
      </c>
      <c r="W51" s="284">
        <f t="shared" si="10"/>
        <v>985.73691235951594</v>
      </c>
      <c r="X51" s="284">
        <f t="shared" si="10"/>
        <v>959.41689941303684</v>
      </c>
      <c r="Y51" s="284">
        <f t="shared" si="10"/>
        <v>811.50938098373217</v>
      </c>
      <c r="DA51" s="118"/>
    </row>
    <row r="52" spans="1:105" ht="12" customHeight="1" x14ac:dyDescent="0.25">
      <c r="A52" s="51" t="s">
        <v>51</v>
      </c>
      <c r="B52" s="241">
        <f>NMM_fec!B5</f>
        <v>283.27503586845472</v>
      </c>
      <c r="C52" s="241">
        <f>NMM_fec!C5</f>
        <v>293.15347575010082</v>
      </c>
      <c r="D52" s="241">
        <f>NMM_fec!D5</f>
        <v>323.33823534036679</v>
      </c>
      <c r="E52" s="241">
        <f>NMM_fec!E5</f>
        <v>305.40530223128877</v>
      </c>
      <c r="F52" s="241">
        <f>NMM_fec!F5</f>
        <v>338.00394246804018</v>
      </c>
      <c r="G52" s="241">
        <f>NMM_fec!G5</f>
        <v>329.90060217074199</v>
      </c>
      <c r="H52" s="241">
        <f>NMM_fec!H5</f>
        <v>361.8311458806254</v>
      </c>
      <c r="I52" s="241">
        <f>NMM_fec!I5</f>
        <v>360.02964823985388</v>
      </c>
      <c r="J52" s="241">
        <f>NMM_fec!J5</f>
        <v>393.36237652302879</v>
      </c>
      <c r="K52" s="241">
        <f>NMM_fec!K5</f>
        <v>357.78231930779771</v>
      </c>
      <c r="L52" s="241">
        <f>NMM_fec!L5</f>
        <v>329.74953392680862</v>
      </c>
      <c r="M52" s="241">
        <f>NMM_fec!M5</f>
        <v>320.41071746841737</v>
      </c>
      <c r="N52" s="241">
        <f>NMM_fec!N5</f>
        <v>357.82704396963618</v>
      </c>
      <c r="O52" s="241">
        <f>NMM_fec!O5</f>
        <v>401.23109344394362</v>
      </c>
      <c r="P52" s="241">
        <f>NMM_fec!P5</f>
        <v>385.51906360213229</v>
      </c>
      <c r="Q52" s="241">
        <f>NMM_fec!Q5</f>
        <v>400.69940444498502</v>
      </c>
      <c r="R52" s="241">
        <f>NMM_fec!R5</f>
        <v>415.93563154800671</v>
      </c>
      <c r="S52" s="241">
        <f>NMM_fec!S5</f>
        <v>409.26359155292482</v>
      </c>
      <c r="T52" s="241">
        <f>NMM_fec!T5</f>
        <v>432.90799391342591</v>
      </c>
      <c r="U52" s="241">
        <f>NMM_fec!U5</f>
        <v>347.36077455728321</v>
      </c>
      <c r="V52" s="241">
        <f>NMM_fec!V5</f>
        <v>391.62621417936509</v>
      </c>
      <c r="W52" s="241">
        <f>NMM_fec!W5</f>
        <v>435.37301892395089</v>
      </c>
      <c r="X52" s="241">
        <f>NMM_fec!X5</f>
        <v>424.86356989779659</v>
      </c>
      <c r="Y52" s="241">
        <f>NMM_fec!Y5</f>
        <v>357.86632933938051</v>
      </c>
      <c r="DA52" s="83"/>
    </row>
    <row r="53" spans="1:105" ht="12" customHeight="1" x14ac:dyDescent="0.25">
      <c r="A53" s="99" t="s">
        <v>52</v>
      </c>
      <c r="B53" s="282">
        <f>NMM_fec!B48</f>
        <v>336.84892603214308</v>
      </c>
      <c r="C53" s="282">
        <f>NMM_fec!C48</f>
        <v>337.48596909874379</v>
      </c>
      <c r="D53" s="282">
        <f>NMM_fec!D48</f>
        <v>351.02880510001398</v>
      </c>
      <c r="E53" s="282">
        <f>NMM_fec!E48</f>
        <v>346.39560385488619</v>
      </c>
      <c r="F53" s="282">
        <f>NMM_fec!F48</f>
        <v>383.83980729391482</v>
      </c>
      <c r="G53" s="282">
        <f>NMM_fec!G48</f>
        <v>366.88472761933502</v>
      </c>
      <c r="H53" s="282">
        <f>NMM_fec!H48</f>
        <v>398.43887829778879</v>
      </c>
      <c r="I53" s="282">
        <f>NMM_fec!I48</f>
        <v>416.1262283513978</v>
      </c>
      <c r="J53" s="282">
        <f>NMM_fec!J48</f>
        <v>387.8728280295137</v>
      </c>
      <c r="K53" s="282">
        <f>NMM_fec!K48</f>
        <v>343.47516930666018</v>
      </c>
      <c r="L53" s="282">
        <f>NMM_fec!L48</f>
        <v>357.79615506189151</v>
      </c>
      <c r="M53" s="282">
        <f>NMM_fec!M48</f>
        <v>414.52641460071658</v>
      </c>
      <c r="N53" s="282">
        <f>NMM_fec!N48</f>
        <v>339.32954210183959</v>
      </c>
      <c r="O53" s="282">
        <f>NMM_fec!O48</f>
        <v>369.44099838540927</v>
      </c>
      <c r="P53" s="282">
        <f>NMM_fec!P48</f>
        <v>371.4745247372889</v>
      </c>
      <c r="Q53" s="282">
        <f>NMM_fec!Q48</f>
        <v>393.62122663255172</v>
      </c>
      <c r="R53" s="282">
        <f>NMM_fec!R48</f>
        <v>401.77065191703161</v>
      </c>
      <c r="S53" s="282">
        <f>NMM_fec!S48</f>
        <v>394.81367785469251</v>
      </c>
      <c r="T53" s="282">
        <f>NMM_fec!T48</f>
        <v>354.42611249317468</v>
      </c>
      <c r="U53" s="282">
        <f>NMM_fec!U48</f>
        <v>417.92680601420261</v>
      </c>
      <c r="V53" s="282">
        <f>NMM_fec!V48</f>
        <v>457.59900200767362</v>
      </c>
      <c r="W53" s="282">
        <f>NMM_fec!W48</f>
        <v>457.11700738144322</v>
      </c>
      <c r="X53" s="282">
        <f>NMM_fec!X48</f>
        <v>444.63092611626462</v>
      </c>
      <c r="Y53" s="282">
        <f>NMM_fec!Y48</f>
        <v>363.81738977054528</v>
      </c>
      <c r="DA53" s="94"/>
    </row>
    <row r="54" spans="1:105" ht="12" customHeight="1" x14ac:dyDescent="0.25">
      <c r="A54" s="52" t="s">
        <v>53</v>
      </c>
      <c r="B54" s="242">
        <f>NMM_fec!B99</f>
        <v>124.4490389592477</v>
      </c>
      <c r="C54" s="242">
        <f>NMM_fec!C99</f>
        <v>138.65470820360591</v>
      </c>
      <c r="D54" s="242">
        <f>NMM_fec!D99</f>
        <v>135.94869472728919</v>
      </c>
      <c r="E54" s="242">
        <f>NMM_fec!E99</f>
        <v>150.9489649370405</v>
      </c>
      <c r="F54" s="242">
        <f>NMM_fec!F99</f>
        <v>133.77129752953249</v>
      </c>
      <c r="G54" s="242">
        <f>NMM_fec!G99</f>
        <v>128.4399268181898</v>
      </c>
      <c r="H54" s="242">
        <f>NMM_fec!H99</f>
        <v>153.57903779651329</v>
      </c>
      <c r="I54" s="242">
        <f>NMM_fec!I99</f>
        <v>167.90573495381801</v>
      </c>
      <c r="J54" s="242">
        <f>NMM_fec!J99</f>
        <v>177.86813103524659</v>
      </c>
      <c r="K54" s="242">
        <f>NMM_fec!K99</f>
        <v>164.9478576841866</v>
      </c>
      <c r="L54" s="242">
        <f>NMM_fec!L99</f>
        <v>172.812075447757</v>
      </c>
      <c r="M54" s="242">
        <f>NMM_fec!M99</f>
        <v>153.59275633881089</v>
      </c>
      <c r="N54" s="242">
        <f>NMM_fec!N99</f>
        <v>150.70240385297211</v>
      </c>
      <c r="O54" s="242">
        <f>NMM_fec!O99</f>
        <v>159.11423549420999</v>
      </c>
      <c r="P54" s="242">
        <f>NMM_fec!P99</f>
        <v>170.02092331606289</v>
      </c>
      <c r="Q54" s="242">
        <f>NMM_fec!Q99</f>
        <v>154.81542098925431</v>
      </c>
      <c r="R54" s="242">
        <f>NMM_fec!R99</f>
        <v>136.20369361216211</v>
      </c>
      <c r="S54" s="242">
        <f>NMM_fec!S99</f>
        <v>144.57233264793641</v>
      </c>
      <c r="T54" s="242">
        <f>NMM_fec!T99</f>
        <v>130.73255543252719</v>
      </c>
      <c r="U54" s="242">
        <f>NMM_fec!U99</f>
        <v>139.06084826220709</v>
      </c>
      <c r="V54" s="242">
        <f>NMM_fec!V99</f>
        <v>100.021814256052</v>
      </c>
      <c r="W54" s="242">
        <f>NMM_fec!W99</f>
        <v>93.246886054121731</v>
      </c>
      <c r="X54" s="242">
        <f>NMM_fec!X99</f>
        <v>89.922403398975618</v>
      </c>
      <c r="Y54" s="242">
        <f>NMM_fec!Y99</f>
        <v>89.825661873806425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4778.1080297609769</v>
      </c>
      <c r="C56" s="203">
        <f t="shared" si="11"/>
        <v>4869.8054287289569</v>
      </c>
      <c r="D56" s="203">
        <f t="shared" si="11"/>
        <v>5042.628416366626</v>
      </c>
      <c r="E56" s="203">
        <f t="shared" si="11"/>
        <v>4976.24047472233</v>
      </c>
      <c r="F56" s="203">
        <f t="shared" si="11"/>
        <v>5332.8210073980281</v>
      </c>
      <c r="G56" s="203">
        <f t="shared" si="11"/>
        <v>4861.1645907929533</v>
      </c>
      <c r="H56" s="203">
        <f t="shared" si="11"/>
        <v>5385.9708119406041</v>
      </c>
      <c r="I56" s="203">
        <f t="shared" si="11"/>
        <v>5663.3822787965173</v>
      </c>
      <c r="J56" s="203">
        <f t="shared" si="11"/>
        <v>5669.8731089663997</v>
      </c>
      <c r="K56" s="203">
        <f t="shared" si="11"/>
        <v>4885.9020117215969</v>
      </c>
      <c r="L56" s="203">
        <f t="shared" si="11"/>
        <v>4796.3258294630268</v>
      </c>
      <c r="M56" s="203">
        <f t="shared" si="11"/>
        <v>5064.338628323404</v>
      </c>
      <c r="N56" s="203">
        <f t="shared" si="11"/>
        <v>4793.4836530211596</v>
      </c>
      <c r="O56" s="203">
        <f t="shared" si="11"/>
        <v>5021.6089103579052</v>
      </c>
      <c r="P56" s="203">
        <f t="shared" si="11"/>
        <v>4966.4059312091085</v>
      </c>
      <c r="Q56" s="203">
        <f t="shared" si="11"/>
        <v>5010.1153682200584</v>
      </c>
      <c r="R56" s="203">
        <f t="shared" si="11"/>
        <v>5151.5757541978601</v>
      </c>
      <c r="S56" s="203">
        <f t="shared" si="11"/>
        <v>5170.0729860541942</v>
      </c>
      <c r="T56" s="203">
        <f t="shared" si="11"/>
        <v>5283.3083559465249</v>
      </c>
      <c r="U56" s="203">
        <f t="shared" si="11"/>
        <v>5121.22884871102</v>
      </c>
      <c r="V56" s="203">
        <f t="shared" si="11"/>
        <v>5284.2718689813264</v>
      </c>
      <c r="W56" s="203">
        <f t="shared" si="11"/>
        <v>5547.7608331614938</v>
      </c>
      <c r="X56" s="203">
        <f t="shared" si="11"/>
        <v>5370.6233020715435</v>
      </c>
      <c r="Y56" s="203">
        <f t="shared" si="11"/>
        <v>4577.1165510941692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2002.890499760977</v>
      </c>
      <c r="C57" s="213">
        <f>(NMM_emi!C5-NMM_emi!C46)+(NMM_emi!C48-NMM_emi!C97)+(NMM_emi!C99-NMM_emi!C128)</f>
        <v>2080.110508728957</v>
      </c>
      <c r="D57" s="213">
        <f>(NMM_emi!D5-NMM_emi!D46)+(NMM_emi!D48-NMM_emi!D97)+(NMM_emi!D99-NMM_emi!D128)</f>
        <v>2173.6839463666252</v>
      </c>
      <c r="E57" s="213">
        <f>(NMM_emi!E5-NMM_emi!E46)+(NMM_emi!E48-NMM_emi!E97)+(NMM_emi!E99-NMM_emi!E128)</f>
        <v>2120.7725347223295</v>
      </c>
      <c r="F57" s="213">
        <f>(NMM_emi!F5-NMM_emi!F46)+(NMM_emi!F48-NMM_emi!F97)+(NMM_emi!F99-NMM_emi!F128)</f>
        <v>2402.0146673980275</v>
      </c>
      <c r="G57" s="213">
        <f>(NMM_emi!G5-NMM_emi!G46)+(NMM_emi!G48-NMM_emi!G97)+(NMM_emi!G99-NMM_emi!G128)</f>
        <v>1957.7610807929534</v>
      </c>
      <c r="H57" s="213">
        <f>(NMM_emi!H5-NMM_emi!H46)+(NMM_emi!H48-NMM_emi!H97)+(NMM_emi!H99-NMM_emi!H128)</f>
        <v>2329.7749419406045</v>
      </c>
      <c r="I57" s="213">
        <f>(NMM_emi!I5-NMM_emi!I46)+(NMM_emi!I48-NMM_emi!I97)+(NMM_emi!I99-NMM_emi!I128)</f>
        <v>2391.7711587965168</v>
      </c>
      <c r="J57" s="213">
        <f>(NMM_emi!J5-NMM_emi!J46)+(NMM_emi!J48-NMM_emi!J97)+(NMM_emi!J99-NMM_emi!J128)</f>
        <v>2385.2133889664005</v>
      </c>
      <c r="K57" s="213">
        <f>(NMM_emi!K5-NMM_emi!K46)+(NMM_emi!K48-NMM_emi!K97)+(NMM_emi!K99-NMM_emi!K128)</f>
        <v>2157.3989417215967</v>
      </c>
      <c r="L57" s="213">
        <f>(NMM_emi!L5-NMM_emi!L46)+(NMM_emi!L48-NMM_emi!L97)+(NMM_emi!L99-NMM_emi!L128)</f>
        <v>2122.8490694630268</v>
      </c>
      <c r="M57" s="213">
        <f>(NMM_emi!M5-NMM_emi!M46)+(NMM_emi!M48-NMM_emi!M97)+(NMM_emi!M99-NMM_emi!M128)</f>
        <v>2267.1080783234042</v>
      </c>
      <c r="N57" s="213">
        <f>(NMM_emi!N5-NMM_emi!N46)+(NMM_emi!N48-NMM_emi!N97)+(NMM_emi!N99-NMM_emi!N128)</f>
        <v>2078.0115330211597</v>
      </c>
      <c r="O57" s="213">
        <f>(NMM_emi!O5-NMM_emi!O46)+(NMM_emi!O48-NMM_emi!O97)+(NMM_emi!O99-NMM_emi!O128)</f>
        <v>2291.4760303579046</v>
      </c>
      <c r="P57" s="213">
        <f>(NMM_emi!P5-NMM_emi!P46)+(NMM_emi!P48-NMM_emi!P97)+(NMM_emi!P99-NMM_emi!P128)</f>
        <v>2236.0941912091089</v>
      </c>
      <c r="Q57" s="213">
        <f>(NMM_emi!Q5-NMM_emi!Q46)+(NMM_emi!Q48-NMM_emi!Q97)+(NMM_emi!Q99-NMM_emi!Q128)</f>
        <v>2257.1958782200586</v>
      </c>
      <c r="R57" s="213">
        <f>(NMM_emi!R5-NMM_emi!R46)+(NMM_emi!R48-NMM_emi!R97)+(NMM_emi!R99-NMM_emi!R128)</f>
        <v>2354.7960741978604</v>
      </c>
      <c r="S57" s="213">
        <f>(NMM_emi!S5-NMM_emi!S46)+(NMM_emi!S48-NMM_emi!S97)+(NMM_emi!S99-NMM_emi!S128)</f>
        <v>2363.2884460541945</v>
      </c>
      <c r="T57" s="213">
        <f>(NMM_emi!T5-NMM_emi!T46)+(NMM_emi!T48-NMM_emi!T97)+(NMM_emi!T99-NMM_emi!T128)</f>
        <v>2366.5263859465244</v>
      </c>
      <c r="U57" s="213">
        <f>(NMM_emi!U5-NMM_emi!U46)+(NMM_emi!U48-NMM_emi!U97)+(NMM_emi!U99-NMM_emi!U128)</f>
        <v>2296.0318887110207</v>
      </c>
      <c r="V57" s="213">
        <f>(NMM_emi!V5-NMM_emi!V46)+(NMM_emi!V48-NMM_emi!V97)+(NMM_emi!V99-NMM_emi!V128)</f>
        <v>2447.0669689813267</v>
      </c>
      <c r="W57" s="213">
        <f>(NMM_emi!W5-NMM_emi!W46)+(NMM_emi!W48-NMM_emi!W97)+(NMM_emi!W99-NMM_emi!W128)</f>
        <v>2507.8171431614928</v>
      </c>
      <c r="X57" s="213">
        <f>(NMM_emi!X5-NMM_emi!X46)+(NMM_emi!X48-NMM_emi!X97)+(NMM_emi!X99-NMM_emi!X128)</f>
        <v>2453.5544820715431</v>
      </c>
      <c r="Y57" s="213">
        <f>(NMM_emi!Y5-NMM_emi!Y46)+(NMM_emi!Y48-NMM_emi!Y97)+(NMM_emi!Y99-NMM_emi!Y128)</f>
        <v>2016.1051810941692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2775.2175299999999</v>
      </c>
      <c r="C58" s="204">
        <f>NMM_emi!C46+NMM_emi!C97+NMM_emi!C128</f>
        <v>2789.6949199999999</v>
      </c>
      <c r="D58" s="204">
        <f>NMM_emi!D46+NMM_emi!D97+NMM_emi!D128</f>
        <v>2868.9444700000004</v>
      </c>
      <c r="E58" s="204">
        <f>NMM_emi!E46+NMM_emi!E97+NMM_emi!E128</f>
        <v>2855.46794</v>
      </c>
      <c r="F58" s="204">
        <f>NMM_emi!F46+NMM_emi!F97+NMM_emi!F128</f>
        <v>2930.8063400000001</v>
      </c>
      <c r="G58" s="204">
        <f>NMM_emi!G46+NMM_emi!G97+NMM_emi!G128</f>
        <v>2903.4035100000001</v>
      </c>
      <c r="H58" s="204">
        <f>NMM_emi!H46+NMM_emi!H97+NMM_emi!H128</f>
        <v>3056.19587</v>
      </c>
      <c r="I58" s="204">
        <f>NMM_emi!I46+NMM_emi!I97+NMM_emi!I128</f>
        <v>3271.6111200000005</v>
      </c>
      <c r="J58" s="204">
        <f>NMM_emi!J46+NMM_emi!J97+NMM_emi!J128</f>
        <v>3284.6597199999997</v>
      </c>
      <c r="K58" s="204">
        <f>NMM_emi!K46+NMM_emi!K97+NMM_emi!K128</f>
        <v>2728.5030699999998</v>
      </c>
      <c r="L58" s="204">
        <f>NMM_emi!L46+NMM_emi!L97+NMM_emi!L128</f>
        <v>2673.47676</v>
      </c>
      <c r="M58" s="204">
        <f>NMM_emi!M46+NMM_emi!M97+NMM_emi!M128</f>
        <v>2797.2305499999998</v>
      </c>
      <c r="N58" s="204">
        <f>NMM_emi!N46+NMM_emi!N97+NMM_emi!N128</f>
        <v>2715.4721199999999</v>
      </c>
      <c r="O58" s="204">
        <f>NMM_emi!O46+NMM_emi!O97+NMM_emi!O128</f>
        <v>2730.1328800000001</v>
      </c>
      <c r="P58" s="204">
        <f>NMM_emi!P46+NMM_emi!P97+NMM_emi!P128</f>
        <v>2730.3117400000001</v>
      </c>
      <c r="Q58" s="204">
        <f>NMM_emi!Q46+NMM_emi!Q97+NMM_emi!Q128</f>
        <v>2752.9194900000002</v>
      </c>
      <c r="R58" s="204">
        <f>NMM_emi!R46+NMM_emi!R97+NMM_emi!R128</f>
        <v>2796.7796799999996</v>
      </c>
      <c r="S58" s="204">
        <f>NMM_emi!S46+NMM_emi!S97+NMM_emi!S128</f>
        <v>2806.7845400000001</v>
      </c>
      <c r="T58" s="204">
        <f>NMM_emi!T46+NMM_emi!T97+NMM_emi!T128</f>
        <v>2916.78197</v>
      </c>
      <c r="U58" s="204">
        <f>NMM_emi!U46+NMM_emi!U97+NMM_emi!U128</f>
        <v>2825.1969599999998</v>
      </c>
      <c r="V58" s="204">
        <f>NMM_emi!V46+NMM_emi!V97+NMM_emi!V128</f>
        <v>2837.2048999999997</v>
      </c>
      <c r="W58" s="204">
        <f>NMM_emi!W46+NMM_emi!W97+NMM_emi!W128</f>
        <v>3039.9436900000005</v>
      </c>
      <c r="X58" s="204">
        <f>NMM_emi!X46+NMM_emi!X97+NMM_emi!X128</f>
        <v>2917.0688200000004</v>
      </c>
      <c r="Y58" s="204">
        <f>NMM_emi!Y46+NMM_emi!Y97+NMM_emi!Y128</f>
        <v>2561.0113700000002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4778.1080297609769</v>
      </c>
      <c r="C59" s="210">
        <f t="shared" si="12"/>
        <v>4869.8054287289569</v>
      </c>
      <c r="D59" s="210">
        <f t="shared" si="12"/>
        <v>5042.628416366626</v>
      </c>
      <c r="E59" s="210">
        <f t="shared" si="12"/>
        <v>4976.24047472233</v>
      </c>
      <c r="F59" s="210">
        <f t="shared" si="12"/>
        <v>5332.8210073980281</v>
      </c>
      <c r="G59" s="210">
        <f t="shared" si="12"/>
        <v>4861.1645907929533</v>
      </c>
      <c r="H59" s="210">
        <f t="shared" si="12"/>
        <v>5385.9708119406041</v>
      </c>
      <c r="I59" s="210">
        <f t="shared" si="12"/>
        <v>5663.3822787965173</v>
      </c>
      <c r="J59" s="210">
        <f t="shared" si="12"/>
        <v>5669.8731089664007</v>
      </c>
      <c r="K59" s="210">
        <f t="shared" si="12"/>
        <v>4885.9020117215969</v>
      </c>
      <c r="L59" s="210">
        <f t="shared" si="12"/>
        <v>4796.3258294630268</v>
      </c>
      <c r="M59" s="210">
        <f t="shared" si="12"/>
        <v>5064.338628323404</v>
      </c>
      <c r="N59" s="210">
        <f t="shared" si="12"/>
        <v>4793.4836530211596</v>
      </c>
      <c r="O59" s="210">
        <f t="shared" si="12"/>
        <v>5021.6089103579052</v>
      </c>
      <c r="P59" s="210">
        <f t="shared" si="12"/>
        <v>4966.4059312091094</v>
      </c>
      <c r="Q59" s="210">
        <f t="shared" si="12"/>
        <v>5010.1153682200584</v>
      </c>
      <c r="R59" s="210">
        <f t="shared" si="12"/>
        <v>5151.5757541978601</v>
      </c>
      <c r="S59" s="210">
        <f t="shared" si="12"/>
        <v>5170.0729860541951</v>
      </c>
      <c r="T59" s="210">
        <f t="shared" si="12"/>
        <v>5283.3083559465249</v>
      </c>
      <c r="U59" s="210">
        <f t="shared" si="12"/>
        <v>5121.22884871102</v>
      </c>
      <c r="V59" s="210">
        <f t="shared" si="12"/>
        <v>5284.2718689813264</v>
      </c>
      <c r="W59" s="210">
        <f t="shared" si="12"/>
        <v>5547.7608331614929</v>
      </c>
      <c r="X59" s="210">
        <f t="shared" si="12"/>
        <v>5370.6233020715435</v>
      </c>
      <c r="Y59" s="210">
        <f t="shared" si="12"/>
        <v>4577.1165510941692</v>
      </c>
      <c r="DA59" s="109"/>
    </row>
    <row r="60" spans="1:105" ht="12" customHeight="1" x14ac:dyDescent="0.25">
      <c r="A60" s="51" t="s">
        <v>51</v>
      </c>
      <c r="B60" s="241">
        <f>NMM_emi!B$5</f>
        <v>3147.4296937042227</v>
      </c>
      <c r="C60" s="241">
        <f>NMM_emi!C$5</f>
        <v>3205.3738820971857</v>
      </c>
      <c r="D60" s="241">
        <f>NMM_emi!D$5</f>
        <v>3338.9910382915664</v>
      </c>
      <c r="E60" s="241">
        <f>NMM_emi!E$5</f>
        <v>3320.4384947670287</v>
      </c>
      <c r="F60" s="241">
        <f>NMM_emi!F$5</f>
        <v>3529.3197745000234</v>
      </c>
      <c r="G60" s="241">
        <f>NMM_emi!G$5</f>
        <v>3294.544616231261</v>
      </c>
      <c r="H60" s="241">
        <f>NMM_emi!H$5</f>
        <v>3598.2087476253264</v>
      </c>
      <c r="I60" s="241">
        <f>NMM_emi!I$5</f>
        <v>3780.2471687864427</v>
      </c>
      <c r="J60" s="241">
        <f>NMM_emi!J$5</f>
        <v>3879.3716008620531</v>
      </c>
      <c r="K60" s="241">
        <f>NMM_emi!K$5</f>
        <v>3339.3365840394372</v>
      </c>
      <c r="L60" s="241">
        <f>NMM_emi!L$5</f>
        <v>3159.1127834623712</v>
      </c>
      <c r="M60" s="241">
        <f>NMM_emi!M$5</f>
        <v>3242.1916831033541</v>
      </c>
      <c r="N60" s="241">
        <f>NMM_emi!N$5</f>
        <v>3273.4857843083237</v>
      </c>
      <c r="O60" s="241">
        <f>NMM_emi!O$5</f>
        <v>3413.9323162062919</v>
      </c>
      <c r="P60" s="241">
        <f>NMM_emi!P$5</f>
        <v>3344.3657062364528</v>
      </c>
      <c r="Q60" s="241">
        <f>NMM_emi!Q$5</f>
        <v>3412.6860507377455</v>
      </c>
      <c r="R60" s="241">
        <f>NMM_emi!R$5</f>
        <v>3522.8810728699564</v>
      </c>
      <c r="S60" s="241">
        <f>NMM_emi!S$5</f>
        <v>3504.9746694928085</v>
      </c>
      <c r="T60" s="241">
        <f>NMM_emi!T$5</f>
        <v>3700.015020163773</v>
      </c>
      <c r="U60" s="241">
        <f>NMM_emi!U$5</f>
        <v>3425.8243027885842</v>
      </c>
      <c r="V60" s="241">
        <f>NMM_emi!V$5</f>
        <v>3558.5830996155619</v>
      </c>
      <c r="W60" s="241">
        <f>NMM_emi!W$5</f>
        <v>3791.1466348096064</v>
      </c>
      <c r="X60" s="241">
        <f>NMM_emi!X$5</f>
        <v>3678.5506833742238</v>
      </c>
      <c r="Y60" s="241">
        <f>NMM_emi!Y$5</f>
        <v>3140.5263104993492</v>
      </c>
      <c r="DA60" s="83"/>
    </row>
    <row r="61" spans="1:105" ht="12" customHeight="1" x14ac:dyDescent="0.25">
      <c r="A61" s="99" t="s">
        <v>52</v>
      </c>
      <c r="B61" s="282">
        <f>NMM_emi!B$48</f>
        <v>1363.9129642341072</v>
      </c>
      <c r="C61" s="282">
        <f>NMM_emi!C$48</f>
        <v>1375.7588421364433</v>
      </c>
      <c r="D61" s="282">
        <f>NMM_emi!D$48</f>
        <v>1433.5428701258882</v>
      </c>
      <c r="E61" s="282">
        <f>NMM_emi!E$48</f>
        <v>1352.0381687254303</v>
      </c>
      <c r="F61" s="282">
        <f>NMM_emi!F$48</f>
        <v>1536.9104256363487</v>
      </c>
      <c r="G61" s="282">
        <f>NMM_emi!G$48</f>
        <v>1304.8210055264628</v>
      </c>
      <c r="H61" s="282">
        <f>NMM_emi!H$48</f>
        <v>1457.2927902712829</v>
      </c>
      <c r="I61" s="282">
        <f>NMM_emi!I$48</f>
        <v>1517.0917850669794</v>
      </c>
      <c r="J61" s="282">
        <f>NMM_emi!J$48</f>
        <v>1405.7910194233723</v>
      </c>
      <c r="K61" s="282">
        <f>NMM_emi!K$48</f>
        <v>1196.1303292423822</v>
      </c>
      <c r="L61" s="282">
        <f>NMM_emi!L$48</f>
        <v>1288.9291090001134</v>
      </c>
      <c r="M61" s="282">
        <f>NMM_emi!M$48</f>
        <v>1512.2101496238938</v>
      </c>
      <c r="N61" s="282">
        <f>NMM_emi!N$48</f>
        <v>1226.8657093425118</v>
      </c>
      <c r="O61" s="282">
        <f>NMM_emi!O$48</f>
        <v>1310.6773964271906</v>
      </c>
      <c r="P61" s="282">
        <f>NMM_emi!P$48</f>
        <v>1319.3356707471819</v>
      </c>
      <c r="Q61" s="282">
        <f>NMM_emi!Q$48</f>
        <v>1315.8304936814736</v>
      </c>
      <c r="R61" s="282">
        <f>NMM_emi!R$48</f>
        <v>1379.4692266066995</v>
      </c>
      <c r="S61" s="282">
        <f>NMM_emi!S$48</f>
        <v>1403.5764206950173</v>
      </c>
      <c r="T61" s="282">
        <f>NMM_emi!T$48</f>
        <v>1349.6451136393298</v>
      </c>
      <c r="U61" s="282">
        <f>NMM_emi!U$48</f>
        <v>1442.1032068170575</v>
      </c>
      <c r="V61" s="282">
        <f>NMM_emi!V$48</f>
        <v>1525.8790011947051</v>
      </c>
      <c r="W61" s="282">
        <f>NMM_emi!W$48</f>
        <v>1569.7095935419852</v>
      </c>
      <c r="X61" s="282">
        <f>NMM_emi!X$48</f>
        <v>1510.7947225205132</v>
      </c>
      <c r="Y61" s="282">
        <f>NMM_emi!Y$48</f>
        <v>1260.6348449830436</v>
      </c>
      <c r="DA61" s="94"/>
    </row>
    <row r="62" spans="1:105" ht="12" customHeight="1" x14ac:dyDescent="0.25">
      <c r="A62" s="52" t="s">
        <v>53</v>
      </c>
      <c r="B62" s="242">
        <f>NMM_emi!B$99</f>
        <v>266.76537182264701</v>
      </c>
      <c r="C62" s="242">
        <f>NMM_emi!C$99</f>
        <v>288.67270449532782</v>
      </c>
      <c r="D62" s="242">
        <f>NMM_emi!D$99</f>
        <v>270.09450794917097</v>
      </c>
      <c r="E62" s="242">
        <f>NMM_emi!E$99</f>
        <v>303.76381122987067</v>
      </c>
      <c r="F62" s="242">
        <f>NMM_emi!F$99</f>
        <v>266.59080726165581</v>
      </c>
      <c r="G62" s="242">
        <f>NMM_emi!G$99</f>
        <v>261.79896903522973</v>
      </c>
      <c r="H62" s="242">
        <f>NMM_emi!H$99</f>
        <v>330.46927404399537</v>
      </c>
      <c r="I62" s="242">
        <f>NMM_emi!I$99</f>
        <v>366.04332494309568</v>
      </c>
      <c r="J62" s="242">
        <f>NMM_emi!J$99</f>
        <v>384.71048868097489</v>
      </c>
      <c r="K62" s="242">
        <f>NMM_emi!K$99</f>
        <v>350.43509843977677</v>
      </c>
      <c r="L62" s="242">
        <f>NMM_emi!L$99</f>
        <v>348.28393700054238</v>
      </c>
      <c r="M62" s="242">
        <f>NMM_emi!M$99</f>
        <v>309.93679559615617</v>
      </c>
      <c r="N62" s="242">
        <f>NMM_emi!N$99</f>
        <v>293.13215937032442</v>
      </c>
      <c r="O62" s="242">
        <f>NMM_emi!O$99</f>
        <v>296.9991977244224</v>
      </c>
      <c r="P62" s="242">
        <f>NMM_emi!P$99</f>
        <v>302.70455422547434</v>
      </c>
      <c r="Q62" s="242">
        <f>NMM_emi!Q$99</f>
        <v>281.59882380083957</v>
      </c>
      <c r="R62" s="242">
        <f>NMM_emi!R$99</f>
        <v>249.22545472120422</v>
      </c>
      <c r="S62" s="242">
        <f>NMM_emi!S$99</f>
        <v>261.52189586636882</v>
      </c>
      <c r="T62" s="242">
        <f>NMM_emi!T$99</f>
        <v>233.64822214342172</v>
      </c>
      <c r="U62" s="242">
        <f>NMM_emi!U$99</f>
        <v>253.3013391053787</v>
      </c>
      <c r="V62" s="242">
        <f>NMM_emi!V$99</f>
        <v>199.80976817105932</v>
      </c>
      <c r="W62" s="242">
        <f>NMM_emi!W$99</f>
        <v>186.90460480990208</v>
      </c>
      <c r="X62" s="242">
        <f>NMM_emi!X$99</f>
        <v>181.277896176806</v>
      </c>
      <c r="Y62" s="242">
        <f>NMM_emi!Y$99</f>
        <v>175.95539561177651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384.67308857843699</v>
      </c>
      <c r="C65" s="287">
        <f t="shared" si="13"/>
        <v>366.12086414068938</v>
      </c>
      <c r="D65" s="287">
        <f t="shared" si="13"/>
        <v>366.15727578734408</v>
      </c>
      <c r="E65" s="287">
        <f t="shared" si="13"/>
        <v>370.29689699538136</v>
      </c>
      <c r="F65" s="287">
        <f t="shared" si="13"/>
        <v>352.00451315480342</v>
      </c>
      <c r="G65" s="287">
        <f t="shared" si="13"/>
        <v>343.49640194691034</v>
      </c>
      <c r="H65" s="287">
        <f t="shared" si="13"/>
        <v>342.11219891224209</v>
      </c>
      <c r="I65" s="287">
        <f t="shared" si="13"/>
        <v>325.83661309039883</v>
      </c>
      <c r="J65" s="287">
        <f t="shared" si="13"/>
        <v>301.39078119195403</v>
      </c>
      <c r="K65" s="287">
        <f t="shared" si="13"/>
        <v>319.93916467668316</v>
      </c>
      <c r="L65" s="287">
        <f t="shared" si="13"/>
        <v>324.37761367747885</v>
      </c>
      <c r="M65" s="287">
        <f t="shared" si="13"/>
        <v>306.61903283174973</v>
      </c>
      <c r="N65" s="287">
        <f t="shared" si="13"/>
        <v>305.8748239351919</v>
      </c>
      <c r="O65" s="287">
        <f t="shared" si="13"/>
        <v>325.45678454435142</v>
      </c>
      <c r="P65" s="287">
        <f t="shared" si="13"/>
        <v>343.60322277726294</v>
      </c>
      <c r="Q65" s="287">
        <f t="shared" si="13"/>
        <v>335.54817097371472</v>
      </c>
      <c r="R65" s="287">
        <f t="shared" si="13"/>
        <v>317.04806679221184</v>
      </c>
      <c r="S65" s="287">
        <f t="shared" si="13"/>
        <v>313.88756489245503</v>
      </c>
      <c r="T65" s="287">
        <f t="shared" si="13"/>
        <v>244.41676818263761</v>
      </c>
      <c r="U65" s="287">
        <f t="shared" si="13"/>
        <v>313.71471816854233</v>
      </c>
      <c r="V65" s="287">
        <f t="shared" si="13"/>
        <v>317.52271427032161</v>
      </c>
      <c r="W65" s="287">
        <f t="shared" si="13"/>
        <v>285.86005520125849</v>
      </c>
      <c r="X65" s="287">
        <f t="shared" si="13"/>
        <v>298.02126062530556</v>
      </c>
      <c r="Y65" s="287">
        <f t="shared" si="13"/>
        <v>317.3864297684824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177.58638486995824</v>
      </c>
      <c r="C66" s="288">
        <f t="shared" si="14"/>
        <v>169.02165141961217</v>
      </c>
      <c r="D66" s="288">
        <f t="shared" si="14"/>
        <v>169.0384610506691</v>
      </c>
      <c r="E66" s="288">
        <f t="shared" si="14"/>
        <v>170.94953928019419</v>
      </c>
      <c r="F66" s="288">
        <f t="shared" si="14"/>
        <v>162.50476262865683</v>
      </c>
      <c r="G66" s="288">
        <f t="shared" si="14"/>
        <v>158.57694767007754</v>
      </c>
      <c r="H66" s="288">
        <f t="shared" si="14"/>
        <v>157.93792294973346</v>
      </c>
      <c r="I66" s="288">
        <f t="shared" si="14"/>
        <v>150.42421186996148</v>
      </c>
      <c r="J66" s="288">
        <f t="shared" si="14"/>
        <v>139.1386630731204</v>
      </c>
      <c r="K66" s="288">
        <f t="shared" si="14"/>
        <v>122.77718418786154</v>
      </c>
      <c r="L66" s="288">
        <f t="shared" si="14"/>
        <v>137.39537787425783</v>
      </c>
      <c r="M66" s="288">
        <f t="shared" si="14"/>
        <v>99.341680093113581</v>
      </c>
      <c r="N66" s="288">
        <f t="shared" si="14"/>
        <v>138.66268799859435</v>
      </c>
      <c r="O66" s="288">
        <f t="shared" si="14"/>
        <v>138.88555661162746</v>
      </c>
      <c r="P66" s="288">
        <f t="shared" si="14"/>
        <v>160.29493769752904</v>
      </c>
      <c r="Q66" s="288">
        <f t="shared" si="14"/>
        <v>143.34986991033858</v>
      </c>
      <c r="R66" s="288">
        <f t="shared" si="14"/>
        <v>134.70491049291746</v>
      </c>
      <c r="S66" s="288">
        <f t="shared" si="14"/>
        <v>145.30284345077885</v>
      </c>
      <c r="T66" s="288">
        <f t="shared" si="14"/>
        <v>168.77139478372362</v>
      </c>
      <c r="U66" s="288">
        <f t="shared" si="14"/>
        <v>146.44480975250286</v>
      </c>
      <c r="V66" s="288">
        <f t="shared" si="14"/>
        <v>119.80100532786372</v>
      </c>
      <c r="W66" s="288">
        <f t="shared" si="14"/>
        <v>115.55449998554168</v>
      </c>
      <c r="X66" s="288">
        <f t="shared" si="14"/>
        <v>92.871825135110697</v>
      </c>
      <c r="Y66" s="288">
        <f t="shared" si="14"/>
        <v>104.7036036743182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1435.0036550175234</v>
      </c>
      <c r="C67" s="289">
        <f t="shared" si="15"/>
        <v>1365.7955126562865</v>
      </c>
      <c r="D67" s="289">
        <f t="shared" si="15"/>
        <v>1365.9313444770871</v>
      </c>
      <c r="E67" s="289">
        <f t="shared" si="15"/>
        <v>1381.3739936779305</v>
      </c>
      <c r="F67" s="289">
        <f t="shared" si="15"/>
        <v>1313.1351736262893</v>
      </c>
      <c r="G67" s="289">
        <f t="shared" si="15"/>
        <v>1281.3960916807835</v>
      </c>
      <c r="H67" s="289">
        <f t="shared" si="15"/>
        <v>1276.2323917157664</v>
      </c>
      <c r="I67" s="289">
        <f t="shared" si="15"/>
        <v>1215.5171354751828</v>
      </c>
      <c r="J67" s="289">
        <f t="shared" si="15"/>
        <v>1124.3231862081561</v>
      </c>
      <c r="K67" s="289">
        <f t="shared" si="15"/>
        <v>1091.67766958212</v>
      </c>
      <c r="L67" s="289">
        <f t="shared" si="15"/>
        <v>1104.2635568908784</v>
      </c>
      <c r="M67" s="289">
        <f t="shared" si="15"/>
        <v>1153.880292379401</v>
      </c>
      <c r="N67" s="289">
        <f t="shared" si="15"/>
        <v>1159.8430459909064</v>
      </c>
      <c r="O67" s="289">
        <f t="shared" si="15"/>
        <v>1163.5483728338345</v>
      </c>
      <c r="P67" s="289">
        <f t="shared" si="15"/>
        <v>1138.0780175665654</v>
      </c>
      <c r="Q67" s="289">
        <f t="shared" si="15"/>
        <v>1129.0635709609801</v>
      </c>
      <c r="R67" s="289">
        <f t="shared" si="15"/>
        <v>1150.4047590189348</v>
      </c>
      <c r="S67" s="289">
        <f t="shared" si="15"/>
        <v>1135.2091291138847</v>
      </c>
      <c r="T67" s="289">
        <f t="shared" si="15"/>
        <v>1049.3477971350655</v>
      </c>
      <c r="U67" s="289">
        <f t="shared" si="15"/>
        <v>1066.2527174096999</v>
      </c>
      <c r="V67" s="289">
        <f t="shared" si="15"/>
        <v>1090.758812751061</v>
      </c>
      <c r="W67" s="289">
        <f t="shared" si="15"/>
        <v>1167.6757972407477</v>
      </c>
      <c r="X67" s="289">
        <f t="shared" si="15"/>
        <v>1176.3945929560625</v>
      </c>
      <c r="Y67" s="289">
        <f t="shared" si="15"/>
        <v>1210.2895679273784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7.5019871787196699E-2</v>
      </c>
      <c r="C69" s="252">
        <f t="shared" si="16"/>
        <v>7.7105069897448933E-2</v>
      </c>
      <c r="D69" s="252">
        <f t="shared" si="16"/>
        <v>8.252634898937386E-2</v>
      </c>
      <c r="E69" s="252">
        <f t="shared" si="16"/>
        <v>7.859117401731569E-2</v>
      </c>
      <c r="F69" s="252">
        <f t="shared" si="16"/>
        <v>7.7600372493064299E-2</v>
      </c>
      <c r="G69" s="252">
        <f t="shared" si="16"/>
        <v>7.2351383242481304E-2</v>
      </c>
      <c r="H69" s="252">
        <f t="shared" si="16"/>
        <v>7.4570534166074232E-2</v>
      </c>
      <c r="I69" s="252">
        <f t="shared" si="16"/>
        <v>6.9203200046103586E-2</v>
      </c>
      <c r="J69" s="252">
        <f t="shared" si="16"/>
        <v>7.4093497178946838E-2</v>
      </c>
      <c r="K69" s="252">
        <f t="shared" si="16"/>
        <v>7.7008678284071833E-2</v>
      </c>
      <c r="L69" s="252">
        <f t="shared" si="16"/>
        <v>7.7515170175554454E-2</v>
      </c>
      <c r="M69" s="252">
        <f t="shared" si="16"/>
        <v>7.2376489150308865E-2</v>
      </c>
      <c r="N69" s="252">
        <f t="shared" si="16"/>
        <v>8.0320324123375128E-2</v>
      </c>
      <c r="O69" s="252">
        <f t="shared" si="16"/>
        <v>9.1500819485505952E-2</v>
      </c>
      <c r="P69" s="252">
        <f t="shared" si="16"/>
        <v>9.5233488021956789E-2</v>
      </c>
      <c r="Q69" s="252">
        <f t="shared" si="16"/>
        <v>9.5951474976547296E-2</v>
      </c>
      <c r="R69" s="252">
        <f t="shared" si="16"/>
        <v>9.2409440629300538E-2</v>
      </c>
      <c r="S69" s="252">
        <f t="shared" si="16"/>
        <v>8.7821280895578835E-2</v>
      </c>
      <c r="T69" s="252">
        <f t="shared" si="16"/>
        <v>8.2808289994178455E-2</v>
      </c>
      <c r="U69" s="252">
        <f t="shared" si="16"/>
        <v>7.6901671539932437E-2</v>
      </c>
      <c r="V69" s="252">
        <f t="shared" si="16"/>
        <v>8.6864973085941113E-2</v>
      </c>
      <c r="W69" s="252">
        <f t="shared" si="16"/>
        <v>8.7959778216898113E-2</v>
      </c>
      <c r="X69" s="252">
        <f t="shared" si="16"/>
        <v>9.017622482140894E-2</v>
      </c>
      <c r="Y69" s="252">
        <f t="shared" si="16"/>
        <v>9.0433588698801415E-2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4.3078505315246277E-2</v>
      </c>
      <c r="C70" s="291">
        <f t="shared" si="17"/>
        <v>4.3059971202685489E-2</v>
      </c>
      <c r="D70" s="291">
        <f t="shared" si="17"/>
        <v>4.6087529855968451E-2</v>
      </c>
      <c r="E70" s="291">
        <f t="shared" si="17"/>
        <v>4.723000210177352E-2</v>
      </c>
      <c r="F70" s="291">
        <f t="shared" si="17"/>
        <v>4.5332854536773534E-2</v>
      </c>
      <c r="G70" s="291">
        <f t="shared" si="17"/>
        <v>4.2266481805340643E-2</v>
      </c>
      <c r="H70" s="291">
        <f t="shared" si="17"/>
        <v>4.6746120860930343E-2</v>
      </c>
      <c r="I70" s="291">
        <f t="shared" si="17"/>
        <v>4.4616012155826244E-2</v>
      </c>
      <c r="J70" s="291">
        <f t="shared" si="17"/>
        <v>4.7768836825482851E-2</v>
      </c>
      <c r="K70" s="291">
        <f t="shared" si="17"/>
        <v>4.9648283954171132E-2</v>
      </c>
      <c r="L70" s="291">
        <f t="shared" si="17"/>
        <v>4.9974824466346317E-2</v>
      </c>
      <c r="M70" s="291">
        <f t="shared" si="17"/>
        <v>4.3698868160821462E-2</v>
      </c>
      <c r="N70" s="291">
        <f t="shared" si="17"/>
        <v>4.8495130058223333E-2</v>
      </c>
      <c r="O70" s="291">
        <f t="shared" si="17"/>
        <v>5.5245595555213342E-2</v>
      </c>
      <c r="P70" s="291">
        <f t="shared" si="17"/>
        <v>5.7499274784163862E-2</v>
      </c>
      <c r="Q70" s="291">
        <f t="shared" si="17"/>
        <v>5.7932774911597193E-2</v>
      </c>
      <c r="R70" s="291">
        <f t="shared" si="17"/>
        <v>5.5794195190771154E-2</v>
      </c>
      <c r="S70" s="291">
        <f t="shared" si="17"/>
        <v>5.7537916851947375E-2</v>
      </c>
      <c r="T70" s="291">
        <f t="shared" si="17"/>
        <v>5.231125389769456E-2</v>
      </c>
      <c r="U70" s="291">
        <f t="shared" si="17"/>
        <v>5.2861444105574772E-2</v>
      </c>
      <c r="V70" s="291">
        <f t="shared" si="17"/>
        <v>5.9710118487221221E-2</v>
      </c>
      <c r="W70" s="291">
        <f t="shared" si="17"/>
        <v>5.078720541738637E-2</v>
      </c>
      <c r="X70" s="291">
        <f t="shared" si="17"/>
        <v>4.8032200175931315E-2</v>
      </c>
      <c r="Y70" s="291">
        <f t="shared" si="17"/>
        <v>5.3079699454659922E-2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0.19423427142571892</v>
      </c>
      <c r="C71" s="253">
        <f t="shared" si="18"/>
        <v>0.19252252694560465</v>
      </c>
      <c r="D71" s="253">
        <f t="shared" si="18"/>
        <v>0.19889097427043007</v>
      </c>
      <c r="E71" s="253">
        <f t="shared" si="18"/>
        <v>0.19194608044025255</v>
      </c>
      <c r="F71" s="253">
        <f t="shared" si="18"/>
        <v>0.19600060883046558</v>
      </c>
      <c r="G71" s="253">
        <f t="shared" si="18"/>
        <v>0.16885881772228442</v>
      </c>
      <c r="H71" s="253">
        <f t="shared" si="18"/>
        <v>0.18979682763269462</v>
      </c>
      <c r="I71" s="253">
        <f t="shared" si="18"/>
        <v>0.19151820610238748</v>
      </c>
      <c r="J71" s="253">
        <f t="shared" si="18"/>
        <v>0.19671041155591154</v>
      </c>
      <c r="K71" s="253">
        <f t="shared" si="18"/>
        <v>0.19578036811244931</v>
      </c>
      <c r="L71" s="253">
        <f t="shared" si="18"/>
        <v>0.18226118802762351</v>
      </c>
      <c r="M71" s="253">
        <f t="shared" si="18"/>
        <v>0.16986183403783706</v>
      </c>
      <c r="N71" s="253">
        <f t="shared" si="18"/>
        <v>0.18789890957153513</v>
      </c>
      <c r="O71" s="253">
        <f t="shared" si="18"/>
        <v>0.20337762695292158</v>
      </c>
      <c r="P71" s="253">
        <f t="shared" si="18"/>
        <v>0.21338449326925421</v>
      </c>
      <c r="Q71" s="253">
        <f t="shared" si="18"/>
        <v>0.2158104510232457</v>
      </c>
      <c r="R71" s="253">
        <f t="shared" si="18"/>
        <v>0.18896688571685927</v>
      </c>
      <c r="S71" s="253">
        <f t="shared" si="18"/>
        <v>0.19487261929259886</v>
      </c>
      <c r="T71" s="253">
        <f t="shared" si="18"/>
        <v>0.17974029174267708</v>
      </c>
      <c r="U71" s="253">
        <f t="shared" si="18"/>
        <v>0.18163073292139104</v>
      </c>
      <c r="V71" s="253">
        <f t="shared" si="18"/>
        <v>0.18071119868964536</v>
      </c>
      <c r="W71" s="253">
        <f t="shared" si="18"/>
        <v>0.18298879736398185</v>
      </c>
      <c r="X71" s="253">
        <f t="shared" si="18"/>
        <v>0.16479807661845661</v>
      </c>
      <c r="Y71" s="253">
        <f t="shared" si="18"/>
        <v>0.17392377722718463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3.9577715870341576E-2</v>
      </c>
      <c r="C73" s="252">
        <f>IF(NMM_ued!C$5=0,"",NMM_ued!C$5/C$9)</f>
        <v>4.076056024164311E-2</v>
      </c>
      <c r="D73" s="252">
        <f>IF(NMM_ued!D$5=0,"",NMM_ued!D$5/D$9)</f>
        <v>4.3526877478487262E-2</v>
      </c>
      <c r="E73" s="252">
        <f>IF(NMM_ued!E$5=0,"",NMM_ued!E$5/E$9)</f>
        <v>4.1546521752918501E-2</v>
      </c>
      <c r="F73" s="252">
        <f>IF(NMM_ued!F$5=0,"",NMM_ued!F$5/F$9)</f>
        <v>4.1010209361421239E-2</v>
      </c>
      <c r="G73" s="252">
        <f>IF(NMM_ued!G$5=0,"",NMM_ued!G$5/G$9)</f>
        <v>3.8418383453022439E-2</v>
      </c>
      <c r="H73" s="252">
        <f>IF(NMM_ued!H$5=0,"",NMM_ued!H$5/H$9)</f>
        <v>3.9709183537213262E-2</v>
      </c>
      <c r="I73" s="252">
        <f>IF(NMM_ued!I$5=0,"",NMM_ued!I$5/I$9)</f>
        <v>3.728804363993167E-2</v>
      </c>
      <c r="J73" s="252">
        <f>IF(NMM_ued!J$5=0,"",NMM_ued!J$5/J$9)</f>
        <v>3.9893006398419778E-2</v>
      </c>
      <c r="K73" s="252">
        <f>IF(NMM_ued!K$5=0,"",NMM_ued!K$5/K$9)</f>
        <v>4.1424115619877334E-2</v>
      </c>
      <c r="L73" s="252">
        <f>IF(NMM_ued!L$5=0,"",NMM_ued!L$5/L$9)</f>
        <v>4.1692898755890453E-2</v>
      </c>
      <c r="M73" s="252">
        <f>IF(NMM_ued!M$5=0,"",NMM_ued!M$5/M$9)</f>
        <v>3.8857779229632891E-2</v>
      </c>
      <c r="N73" s="252">
        <f>IF(NMM_ued!N$5=0,"",NMM_ued!N$5/N$9)</f>
        <v>4.3301188931570325E-2</v>
      </c>
      <c r="O73" s="252">
        <f>IF(NMM_ued!O$5=0,"",NMM_ued!O$5/O$9)</f>
        <v>4.9463910238930243E-2</v>
      </c>
      <c r="P73" s="252">
        <f>IF(NMM_ued!P$5=0,"",NMM_ued!P$5/P$9)</f>
        <v>5.1598019326344058E-2</v>
      </c>
      <c r="Q73" s="252">
        <f>IF(NMM_ued!Q$5=0,"",NMM_ued!Q$5/Q$9)</f>
        <v>5.1965664662682695E-2</v>
      </c>
      <c r="R73" s="252">
        <f>IF(NMM_ued!R$5=0,"",NMM_ued!R$5/R$9)</f>
        <v>5.0019258514791623E-2</v>
      </c>
      <c r="S73" s="252">
        <f>IF(NMM_ued!S$5=0,"",NMM_ued!S$5/S$9)</f>
        <v>4.8490951738093431E-2</v>
      </c>
      <c r="T73" s="252">
        <f>IF(NMM_ued!T$5=0,"",NMM_ued!T$5/T$9)</f>
        <v>4.6726044345418348E-2</v>
      </c>
      <c r="U73" s="252">
        <f>IF(NMM_ued!U$5=0,"",NMM_ued!U$5/U$9)</f>
        <v>4.4078755596875276E-2</v>
      </c>
      <c r="V73" s="252">
        <f>IF(NMM_ued!V$5=0,"",NMM_ued!V$5/V$9)</f>
        <v>4.9863952105721698E-2</v>
      </c>
      <c r="W73" s="252">
        <f>IF(NMM_ued!W$5=0,"",NMM_ued!W$5/W$9)</f>
        <v>5.0347004476350807E-2</v>
      </c>
      <c r="X73" s="252">
        <f>IF(NMM_ued!X$5=0,"",NMM_ued!X$5/X$9)</f>
        <v>5.1438864393973133E-2</v>
      </c>
      <c r="Y73" s="252">
        <f>IF(NMM_ued!Y$5=0,"",NMM_ued!Y$5/Y$9)</f>
        <v>5.2650541741536723E-2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2.1187205511589768E-2</v>
      </c>
      <c r="C74" s="291">
        <f>IF(NMM_ued!C$48=0,"",NMM_ued!C$48/C$10)</f>
        <v>2.1286318182795937E-2</v>
      </c>
      <c r="D74" s="291">
        <f>IF(NMM_ued!D$48=0,"",NMM_ued!D$48/D$10)</f>
        <v>2.2730532122256269E-2</v>
      </c>
      <c r="E74" s="291">
        <f>IF(NMM_ued!E$48=0,"",NMM_ued!E$48/E$10)</f>
        <v>2.3251297204516862E-2</v>
      </c>
      <c r="F74" s="291">
        <f>IF(NMM_ued!F$48=0,"",NMM_ued!F$48/F$10)</f>
        <v>2.2476628887303816E-2</v>
      </c>
      <c r="G74" s="291">
        <f>IF(NMM_ued!G$48=0,"",NMM_ued!G$48/G$10)</f>
        <v>2.1024373147904628E-2</v>
      </c>
      <c r="H74" s="291">
        <f>IF(NMM_ued!H$48=0,"",NMM_ued!H$48/H$10)</f>
        <v>2.3264441874139834E-2</v>
      </c>
      <c r="I74" s="291">
        <f>IF(NMM_ued!I$48=0,"",NMM_ued!I$48/I$10)</f>
        <v>2.253704700604766E-2</v>
      </c>
      <c r="J74" s="291">
        <f>IF(NMM_ued!J$48=0,"",NMM_ued!J$48/J$10)</f>
        <v>2.4147196392394592E-2</v>
      </c>
      <c r="K74" s="291">
        <f>IF(NMM_ued!K$48=0,"",NMM_ued!K$48/K$10)</f>
        <v>2.510587305960536E-2</v>
      </c>
      <c r="L74" s="291">
        <f>IF(NMM_ued!L$48=0,"",NMM_ued!L$48/L$10)</f>
        <v>2.5300263846441469E-2</v>
      </c>
      <c r="M74" s="291">
        <f>IF(NMM_ued!M$48=0,"",NMM_ued!M$48/M$10)</f>
        <v>2.2372160660910408E-2</v>
      </c>
      <c r="N74" s="291">
        <f>IF(NMM_ued!N$48=0,"",NMM_ued!N$48/N$10)</f>
        <v>2.4927042729597917E-2</v>
      </c>
      <c r="O74" s="291">
        <f>IF(NMM_ued!O$48=0,"",NMM_ued!O$48/O$10)</f>
        <v>2.8438866811709124E-2</v>
      </c>
      <c r="P74" s="291">
        <f>IF(NMM_ued!P$48=0,"",NMM_ued!P$48/P$10)</f>
        <v>2.9679812121555564E-2</v>
      </c>
      <c r="Q74" s="291">
        <f>IF(NMM_ued!Q$48=0,"",NMM_ued!Q$48/Q$10)</f>
        <v>2.9911093250325663E-2</v>
      </c>
      <c r="R74" s="291">
        <f>IF(NMM_ued!R$48=0,"",NMM_ued!R$48/R$10)</f>
        <v>2.8794416317965726E-2</v>
      </c>
      <c r="S74" s="291">
        <f>IF(NMM_ued!S$48=0,"",NMM_ued!S$48/S$10)</f>
        <v>2.9725981314338425E-2</v>
      </c>
      <c r="T74" s="291">
        <f>IF(NMM_ued!T$48=0,"",NMM_ued!T$48/T$10)</f>
        <v>2.7734642255357964E-2</v>
      </c>
      <c r="U74" s="291">
        <f>IF(NMM_ued!U$48=0,"",NMM_ued!U$48/U$10)</f>
        <v>2.7999373713267588E-2</v>
      </c>
      <c r="V74" s="291">
        <f>IF(NMM_ued!V$48=0,"",NMM_ued!V$48/V$10)</f>
        <v>3.1587589880931868E-2</v>
      </c>
      <c r="W74" s="291">
        <f>IF(NMM_ued!W$48=0,"",NMM_ued!W$48/W$10)</f>
        <v>2.7902823760668879E-2</v>
      </c>
      <c r="X74" s="291">
        <f>IF(NMM_ued!X$48=0,"",NMM_ued!X$48/X$10)</f>
        <v>2.7040123228917363E-2</v>
      </c>
      <c r="Y74" s="291">
        <f>IF(NMM_ued!Y$48=0,"",NMM_ued!Y$48/Y$10)</f>
        <v>2.9953969092640864E-2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8.0074057908916252E-2</v>
      </c>
      <c r="C75" s="253">
        <f>IF(NMM_ued!C$99=0,"",NMM_ued!C$99/C$11)</f>
        <v>8.0146714695399301E-2</v>
      </c>
      <c r="D75" s="253">
        <f>IF(NMM_ued!D$99=0,"",NMM_ued!D$99/D$11)</f>
        <v>8.3514004743026407E-2</v>
      </c>
      <c r="E75" s="253">
        <f>IF(NMM_ued!E$99=0,"",NMM_ued!E$99/E$11)</f>
        <v>8.0772815774120363E-2</v>
      </c>
      <c r="F75" s="253">
        <f>IF(NMM_ued!F$99=0,"",NMM_ued!F$99/F$11)</f>
        <v>8.2122628400368089E-2</v>
      </c>
      <c r="G75" s="253">
        <f>IF(NMM_ued!G$99=0,"",NMM_ued!G$99/G$11)</f>
        <v>7.1456787975908626E-2</v>
      </c>
      <c r="H75" s="253">
        <f>IF(NMM_ued!H$99=0,"",NMM_ued!H$99/H$11)</f>
        <v>7.9781465970538645E-2</v>
      </c>
      <c r="I75" s="253">
        <f>IF(NMM_ued!I$99=0,"",NMM_ued!I$99/I$11)</f>
        <v>8.0559956790956039E-2</v>
      </c>
      <c r="J75" s="253">
        <f>IF(NMM_ued!J$99=0,"",NMM_ued!J$99/J$11)</f>
        <v>8.3370083921557328E-2</v>
      </c>
      <c r="K75" s="253">
        <f>IF(NMM_ued!K$99=0,"",NMM_ued!K$99/K$11)</f>
        <v>8.3702304341844252E-2</v>
      </c>
      <c r="L75" s="253">
        <f>IF(NMM_ued!L$99=0,"",NMM_ued!L$99/L$11)</f>
        <v>7.9611048447911267E-2</v>
      </c>
      <c r="M75" s="253">
        <f>IF(NMM_ued!M$99=0,"",NMM_ued!M$99/M$11)</f>
        <v>7.425089130255319E-2</v>
      </c>
      <c r="N75" s="253">
        <f>IF(NMM_ued!N$99=0,"",NMM_ued!N$99/N$11)</f>
        <v>8.2873417879218703E-2</v>
      </c>
      <c r="O75" s="253">
        <f>IF(NMM_ued!O$99=0,"",NMM_ued!O$99/O$11)</f>
        <v>9.104799651405325E-2</v>
      </c>
      <c r="P75" s="253">
        <f>IF(NMM_ued!P$99=0,"",NMM_ued!P$99/P$11)</f>
        <v>9.6156332289391869E-2</v>
      </c>
      <c r="Q75" s="253">
        <f>IF(NMM_ued!Q$99=0,"",NMM_ued!Q$99/Q$11)</f>
        <v>9.7233642620431396E-2</v>
      </c>
      <c r="R75" s="253">
        <f>IF(NMM_ued!R$99=0,"",NMM_ued!R$99/R$11)</f>
        <v>8.6544265059675968E-2</v>
      </c>
      <c r="S75" s="253">
        <f>IF(NMM_ued!S$99=0,"",NMM_ued!S$99/S$11)</f>
        <v>8.9322284360444107E-2</v>
      </c>
      <c r="T75" s="253">
        <f>IF(NMM_ued!T$99=0,"",NMM_ued!T$99/T$11)</f>
        <v>8.4237894222742443E-2</v>
      </c>
      <c r="U75" s="253">
        <f>IF(NMM_ued!U$99=0,"",NMM_ued!U$99/U$11)</f>
        <v>8.480411056612315E-2</v>
      </c>
      <c r="V75" s="253">
        <f>IF(NMM_ued!V$99=0,"",NMM_ued!V$99/V$11)</f>
        <v>8.522377327680325E-2</v>
      </c>
      <c r="W75" s="253">
        <f>IF(NMM_ued!W$99=0,"",NMM_ued!W$99/W$11)</f>
        <v>8.617858134316296E-2</v>
      </c>
      <c r="X75" s="253">
        <f>IF(NMM_ued!X$99=0,"",NMM_ued!X$99/X$11)</f>
        <v>7.9087993300126003E-2</v>
      </c>
      <c r="Y75" s="253">
        <f>IF(NMM_ued!Y$99=0,"",NMM_ued!Y$99/Y$11)</f>
        <v>8.4454980536990243E-2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6.4172458902527181</v>
      </c>
      <c r="C76" s="254">
        <f t="shared" si="19"/>
        <v>6.3302254533019093</v>
      </c>
      <c r="D76" s="254">
        <f t="shared" si="19"/>
        <v>6.2230414608982123</v>
      </c>
      <c r="E76" s="254">
        <f t="shared" si="19"/>
        <v>6.1989925558996664</v>
      </c>
      <c r="F76" s="254">
        <f t="shared" si="19"/>
        <v>6.2327340131282947</v>
      </c>
      <c r="G76" s="254">
        <f t="shared" si="19"/>
        <v>5.8907123259565246</v>
      </c>
      <c r="H76" s="254">
        <f t="shared" si="19"/>
        <v>5.8937203484139209</v>
      </c>
      <c r="I76" s="254">
        <f t="shared" si="19"/>
        <v>5.9989541037768879</v>
      </c>
      <c r="J76" s="254">
        <f t="shared" si="19"/>
        <v>5.9116394434095092</v>
      </c>
      <c r="K76" s="254">
        <f t="shared" si="19"/>
        <v>5.6405816849311714</v>
      </c>
      <c r="L76" s="254">
        <f t="shared" si="19"/>
        <v>5.5748039103298703</v>
      </c>
      <c r="M76" s="254">
        <f t="shared" si="19"/>
        <v>5.6996829193867793</v>
      </c>
      <c r="N76" s="254">
        <f t="shared" si="19"/>
        <v>5.653633104071119</v>
      </c>
      <c r="O76" s="254">
        <f t="shared" si="19"/>
        <v>5.4008203420380045</v>
      </c>
      <c r="P76" s="254">
        <f t="shared" si="19"/>
        <v>5.3574198340649346</v>
      </c>
      <c r="Q76" s="254">
        <f t="shared" si="19"/>
        <v>5.278606114803333</v>
      </c>
      <c r="R76" s="254">
        <f t="shared" si="19"/>
        <v>5.4004841945173832</v>
      </c>
      <c r="S76" s="254">
        <f t="shared" si="19"/>
        <v>5.4499290094588915</v>
      </c>
      <c r="T76" s="254">
        <f t="shared" si="19"/>
        <v>5.7548199663003512</v>
      </c>
      <c r="U76" s="254">
        <f t="shared" si="19"/>
        <v>5.6628935103206768</v>
      </c>
      <c r="V76" s="254">
        <f t="shared" si="19"/>
        <v>5.5668036870389015</v>
      </c>
      <c r="W76" s="254">
        <f t="shared" si="19"/>
        <v>5.6280339749904025</v>
      </c>
      <c r="X76" s="254">
        <f t="shared" si="19"/>
        <v>5.5977993564187223</v>
      </c>
      <c r="Y76" s="254">
        <f t="shared" si="19"/>
        <v>5.6402509426886391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11.110861513281403</v>
      </c>
      <c r="C77" s="255">
        <f t="shared" si="20"/>
        <v>10.934115223759489</v>
      </c>
      <c r="D77" s="255">
        <f t="shared" si="20"/>
        <v>10.326619846789006</v>
      </c>
      <c r="E77" s="255">
        <f t="shared" si="20"/>
        <v>10.872235912434823</v>
      </c>
      <c r="F77" s="255">
        <f t="shared" si="20"/>
        <v>10.441652688218975</v>
      </c>
      <c r="G77" s="255">
        <f t="shared" si="20"/>
        <v>9.986476516117877</v>
      </c>
      <c r="H77" s="255">
        <f t="shared" si="20"/>
        <v>9.9444417336379338</v>
      </c>
      <c r="I77" s="255">
        <f t="shared" si="20"/>
        <v>10.499821854304676</v>
      </c>
      <c r="J77" s="255">
        <f t="shared" si="20"/>
        <v>9.8620809523071955</v>
      </c>
      <c r="K77" s="255">
        <f t="shared" si="20"/>
        <v>9.3334309825596176</v>
      </c>
      <c r="L77" s="255">
        <f t="shared" si="20"/>
        <v>9.5803404051620866</v>
      </c>
      <c r="M77" s="255">
        <f t="shared" si="20"/>
        <v>10.118861530975268</v>
      </c>
      <c r="N77" s="255">
        <f t="shared" si="20"/>
        <v>9.1482347113654683</v>
      </c>
      <c r="O77" s="255">
        <f t="shared" si="20"/>
        <v>8.5086434525873944</v>
      </c>
      <c r="P77" s="255">
        <f t="shared" si="20"/>
        <v>8.6749684308424833</v>
      </c>
      <c r="Q77" s="255">
        <f t="shared" si="20"/>
        <v>8.5168233665450792</v>
      </c>
      <c r="R77" s="255">
        <f t="shared" si="20"/>
        <v>8.4697746614270297</v>
      </c>
      <c r="S77" s="255">
        <f t="shared" si="20"/>
        <v>8.564100843159304</v>
      </c>
      <c r="T77" s="255">
        <f t="shared" si="20"/>
        <v>8.5468854171903139</v>
      </c>
      <c r="U77" s="255">
        <f t="shared" si="20"/>
        <v>9.8624385760161069</v>
      </c>
      <c r="V77" s="255">
        <f t="shared" si="20"/>
        <v>9.08668258347417</v>
      </c>
      <c r="W77" s="255">
        <f t="shared" si="20"/>
        <v>8.7078125424024684</v>
      </c>
      <c r="X77" s="255">
        <f t="shared" si="20"/>
        <v>8.6581927564632579</v>
      </c>
      <c r="Y77" s="255">
        <f t="shared" si="20"/>
        <v>8.7756965465198853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4.0490346230284811</v>
      </c>
      <c r="C78" s="293">
        <f t="shared" si="21"/>
        <v>4.0764919673858051</v>
      </c>
      <c r="D78" s="293">
        <f t="shared" si="21"/>
        <v>4.0838325781197584</v>
      </c>
      <c r="E78" s="293">
        <f t="shared" si="21"/>
        <v>3.9031620311550865</v>
      </c>
      <c r="F78" s="293">
        <f t="shared" si="21"/>
        <v>4.0040412600027739</v>
      </c>
      <c r="G78" s="293">
        <f t="shared" si="21"/>
        <v>3.5564876575628221</v>
      </c>
      <c r="H78" s="293">
        <f t="shared" si="21"/>
        <v>3.6575065076408495</v>
      </c>
      <c r="I78" s="293">
        <f t="shared" si="21"/>
        <v>3.6457490100476706</v>
      </c>
      <c r="J78" s="293">
        <f t="shared" si="21"/>
        <v>3.6243606611092747</v>
      </c>
      <c r="K78" s="293">
        <f t="shared" si="21"/>
        <v>3.4824361005684743</v>
      </c>
      <c r="L78" s="293">
        <f t="shared" si="21"/>
        <v>3.602411850337393</v>
      </c>
      <c r="M78" s="293">
        <f t="shared" si="21"/>
        <v>3.6480429144195718</v>
      </c>
      <c r="N78" s="293">
        <f t="shared" si="21"/>
        <v>3.6155582026344901</v>
      </c>
      <c r="O78" s="293">
        <f t="shared" si="21"/>
        <v>3.5477313079905173</v>
      </c>
      <c r="P78" s="293">
        <f t="shared" si="21"/>
        <v>3.5516181673029434</v>
      </c>
      <c r="Q78" s="293">
        <f t="shared" si="21"/>
        <v>3.3428849987041245</v>
      </c>
      <c r="R78" s="293">
        <f t="shared" si="21"/>
        <v>3.4334743466816717</v>
      </c>
      <c r="S78" s="293">
        <f t="shared" si="21"/>
        <v>3.5550349428663677</v>
      </c>
      <c r="T78" s="293">
        <f t="shared" si="21"/>
        <v>3.807973131960813</v>
      </c>
      <c r="U78" s="293">
        <f t="shared" si="21"/>
        <v>3.450611891997303</v>
      </c>
      <c r="V78" s="293">
        <f t="shared" si="21"/>
        <v>3.3345330616982358</v>
      </c>
      <c r="W78" s="293">
        <f t="shared" si="21"/>
        <v>3.4339339123125963</v>
      </c>
      <c r="X78" s="293">
        <f t="shared" si="21"/>
        <v>3.3978624377681323</v>
      </c>
      <c r="Y78" s="293">
        <f t="shared" si="21"/>
        <v>3.4650208605424524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2.1435711681952196</v>
      </c>
      <c r="C79" s="256">
        <f t="shared" si="22"/>
        <v>2.0819538567087799</v>
      </c>
      <c r="D79" s="256">
        <f t="shared" si="22"/>
        <v>1.9867385155184905</v>
      </c>
      <c r="E79" s="256">
        <f t="shared" si="22"/>
        <v>2.0123610079510508</v>
      </c>
      <c r="F79" s="256">
        <f t="shared" si="22"/>
        <v>1.9928849625070053</v>
      </c>
      <c r="G79" s="256">
        <f t="shared" si="22"/>
        <v>2.038298958281199</v>
      </c>
      <c r="H79" s="256">
        <f t="shared" si="22"/>
        <v>2.15178632960219</v>
      </c>
      <c r="I79" s="256">
        <f t="shared" si="22"/>
        <v>2.1800525458155127</v>
      </c>
      <c r="J79" s="256">
        <f t="shared" si="22"/>
        <v>2.1628972342703716</v>
      </c>
      <c r="K79" s="256">
        <f t="shared" si="22"/>
        <v>2.1245204597366083</v>
      </c>
      <c r="L79" s="256">
        <f t="shared" si="22"/>
        <v>2.0153912051466132</v>
      </c>
      <c r="M79" s="256">
        <f t="shared" si="22"/>
        <v>2.0179128429238249</v>
      </c>
      <c r="N79" s="256">
        <f t="shared" si="22"/>
        <v>1.945106062517153</v>
      </c>
      <c r="O79" s="256">
        <f t="shared" si="22"/>
        <v>1.8665784164562065</v>
      </c>
      <c r="P79" s="256">
        <f t="shared" si="22"/>
        <v>1.7803958967024152</v>
      </c>
      <c r="Q79" s="256">
        <f t="shared" si="22"/>
        <v>1.8189326489664441</v>
      </c>
      <c r="R79" s="256">
        <f t="shared" si="22"/>
        <v>1.8297995312144015</v>
      </c>
      <c r="S79" s="256">
        <f t="shared" si="22"/>
        <v>1.8089346078632407</v>
      </c>
      <c r="T79" s="256">
        <f t="shared" si="22"/>
        <v>1.787222940532289</v>
      </c>
      <c r="U79" s="256">
        <f t="shared" si="22"/>
        <v>1.8215144109272563</v>
      </c>
      <c r="V79" s="256">
        <f t="shared" si="22"/>
        <v>1.9976619066272283</v>
      </c>
      <c r="W79" s="256">
        <f t="shared" si="22"/>
        <v>2.004405859745495</v>
      </c>
      <c r="X79" s="256">
        <f t="shared" si="22"/>
        <v>2.0159369559162728</v>
      </c>
      <c r="Y79" s="256">
        <f t="shared" si="22"/>
        <v>1.9588544291382051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AT: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283.27503586845472</v>
      </c>
      <c r="C5" s="223">
        <v>293.15347575010082</v>
      </c>
      <c r="D5" s="223">
        <v>323.33823534036679</v>
      </c>
      <c r="E5" s="223">
        <v>305.40530223128877</v>
      </c>
      <c r="F5" s="223">
        <v>338.00394246804018</v>
      </c>
      <c r="G5" s="223">
        <v>329.90060217074199</v>
      </c>
      <c r="H5" s="223">
        <v>361.8311458806254</v>
      </c>
      <c r="I5" s="223">
        <v>360.02964823985388</v>
      </c>
      <c r="J5" s="223">
        <v>393.36237652302879</v>
      </c>
      <c r="K5" s="223">
        <v>357.78231930779771</v>
      </c>
      <c r="L5" s="223">
        <v>329.74953392680862</v>
      </c>
      <c r="M5" s="223">
        <v>320.41071746841737</v>
      </c>
      <c r="N5" s="223">
        <v>357.82704396963618</v>
      </c>
      <c r="O5" s="223">
        <v>401.23109344394362</v>
      </c>
      <c r="P5" s="223">
        <v>385.51906360213229</v>
      </c>
      <c r="Q5" s="223">
        <v>400.69940444498502</v>
      </c>
      <c r="R5" s="223">
        <v>415.93563154800671</v>
      </c>
      <c r="S5" s="223">
        <v>409.26359155292482</v>
      </c>
      <c r="T5" s="223">
        <v>432.90799391342591</v>
      </c>
      <c r="U5" s="223">
        <v>347.36077455728321</v>
      </c>
      <c r="V5" s="223">
        <v>391.62621417936509</v>
      </c>
      <c r="W5" s="223">
        <v>435.37301892395089</v>
      </c>
      <c r="X5" s="223">
        <v>424.86356989779659</v>
      </c>
      <c r="Y5" s="223">
        <v>357.86632933938051</v>
      </c>
      <c r="DA5" s="89" t="s">
        <v>1439</v>
      </c>
    </row>
    <row r="6" spans="1:105" ht="12" customHeight="1" x14ac:dyDescent="0.25">
      <c r="A6" s="55" t="s">
        <v>91</v>
      </c>
      <c r="B6" s="259">
        <v>1.371543899434903</v>
      </c>
      <c r="C6" s="259">
        <v>1.419372730923675</v>
      </c>
      <c r="D6" s="259">
        <v>1.565519470416632</v>
      </c>
      <c r="E6" s="259">
        <v>1.4786928817999381</v>
      </c>
      <c r="F6" s="259">
        <v>1.636527002302451</v>
      </c>
      <c r="G6" s="259">
        <v>1.5972927403923021</v>
      </c>
      <c r="H6" s="259">
        <v>1.7518921116243029</v>
      </c>
      <c r="I6" s="259">
        <v>1.743169729535432</v>
      </c>
      <c r="J6" s="259">
        <v>1.9045581130482161</v>
      </c>
      <c r="K6" s="259">
        <v>1.7322887485223279</v>
      </c>
      <c r="L6" s="259">
        <v>1.5965613073254159</v>
      </c>
      <c r="M6" s="259">
        <v>1.551345191820326</v>
      </c>
      <c r="N6" s="259">
        <v>1.7325052936792711</v>
      </c>
      <c r="O6" s="259">
        <v>1.942656389714875</v>
      </c>
      <c r="P6" s="259">
        <v>1.866582835928978</v>
      </c>
      <c r="Q6" s="259">
        <v>1.9400820901449389</v>
      </c>
      <c r="R6" s="259">
        <v>2.0138519310685292</v>
      </c>
      <c r="S6" s="259">
        <v>1.981547652210687</v>
      </c>
      <c r="T6" s="259">
        <v>2.0960276864780978</v>
      </c>
      <c r="U6" s="259">
        <v>1.681830344796861</v>
      </c>
      <c r="V6" s="259">
        <v>1.896152067440765</v>
      </c>
      <c r="W6" s="259">
        <v>2.1079626951697978</v>
      </c>
      <c r="X6" s="259">
        <v>2.0570786818501601</v>
      </c>
      <c r="Y6" s="259">
        <v>1.7326955032016389</v>
      </c>
      <c r="DA6" s="67" t="s">
        <v>1440</v>
      </c>
    </row>
    <row r="7" spans="1:105" ht="12" customHeight="1" x14ac:dyDescent="0.25">
      <c r="A7" s="173" t="s">
        <v>92</v>
      </c>
      <c r="B7" s="224">
        <v>0.54839928196285737</v>
      </c>
      <c r="C7" s="224">
        <v>0.56752320271841694</v>
      </c>
      <c r="D7" s="224">
        <v>0.62595863962435361</v>
      </c>
      <c r="E7" s="224">
        <v>0.59124182241398393</v>
      </c>
      <c r="F7" s="224">
        <v>0.6543503517060314</v>
      </c>
      <c r="G7" s="224">
        <v>0.63866289097748097</v>
      </c>
      <c r="H7" s="224">
        <v>0.7004780353636505</v>
      </c>
      <c r="I7" s="224">
        <v>0.69699047067358588</v>
      </c>
      <c r="J7" s="224">
        <v>0.76152013951759656</v>
      </c>
      <c r="K7" s="224">
        <v>0.69263980994949503</v>
      </c>
      <c r="L7" s="224">
        <v>0.63837043415648542</v>
      </c>
      <c r="M7" s="224">
        <v>0.62029118398712735</v>
      </c>
      <c r="N7" s="224">
        <v>0.69272639354964749</v>
      </c>
      <c r="O7" s="224">
        <v>0.77675338693798579</v>
      </c>
      <c r="P7" s="224">
        <v>0.746336072341102</v>
      </c>
      <c r="Q7" s="224">
        <v>0.77572407680340616</v>
      </c>
      <c r="R7" s="224">
        <v>0.8052202728855572</v>
      </c>
      <c r="S7" s="224">
        <v>0.79230370248830828</v>
      </c>
      <c r="T7" s="224">
        <v>0.83807749698165135</v>
      </c>
      <c r="U7" s="224">
        <v>0.67246447878915905</v>
      </c>
      <c r="V7" s="224">
        <v>0.75815905907593339</v>
      </c>
      <c r="W7" s="224">
        <v>0.84284960103128903</v>
      </c>
      <c r="X7" s="224">
        <v>0.8225040937679956</v>
      </c>
      <c r="Y7" s="224">
        <v>0.69280244708722116</v>
      </c>
      <c r="DA7" s="177" t="s">
        <v>1441</v>
      </c>
    </row>
    <row r="8" spans="1:105" ht="12" customHeight="1" x14ac:dyDescent="0.25">
      <c r="A8" s="173" t="s">
        <v>93</v>
      </c>
      <c r="B8" s="224">
        <v>3.2543423185911098</v>
      </c>
      <c r="C8" s="224">
        <v>3.5793332111179339</v>
      </c>
      <c r="D8" s="224">
        <v>3.93915005026874</v>
      </c>
      <c r="E8" s="224">
        <v>3.505699285705326</v>
      </c>
      <c r="F8" s="224">
        <v>3.4905737133268429</v>
      </c>
      <c r="G8" s="224">
        <v>3.7863588279530949</v>
      </c>
      <c r="H8" s="224">
        <v>3.6598122511956261</v>
      </c>
      <c r="I8" s="224">
        <v>3.4830740938925109</v>
      </c>
      <c r="J8" s="224">
        <v>3.8515844105471388</v>
      </c>
      <c r="K8" s="224">
        <v>3.4183903497474528</v>
      </c>
      <c r="L8" s="224">
        <v>3.2301584232017961</v>
      </c>
      <c r="M8" s="224">
        <v>2.999550629097917</v>
      </c>
      <c r="N8" s="224">
        <v>3.8384023170234038</v>
      </c>
      <c r="O8" s="224">
        <v>4.6571892861119819</v>
      </c>
      <c r="P8" s="224">
        <v>4.8639474748648572</v>
      </c>
      <c r="Q8" s="224">
        <v>5.1497002048116416</v>
      </c>
      <c r="R8" s="224">
        <v>5.2056703118091949</v>
      </c>
      <c r="S8" s="224">
        <v>5.0971243196787848</v>
      </c>
      <c r="T8" s="224">
        <v>5.9423675987637639</v>
      </c>
      <c r="U8" s="224">
        <v>4.5832631127735866</v>
      </c>
      <c r="V8" s="224">
        <v>4.9540922414846964</v>
      </c>
      <c r="W8" s="224">
        <v>4.9321080030494588</v>
      </c>
      <c r="X8" s="224">
        <v>4.6268996430202094</v>
      </c>
      <c r="Y8" s="224">
        <v>4.0303677897989489</v>
      </c>
      <c r="DA8" s="177" t="s">
        <v>1442</v>
      </c>
    </row>
    <row r="9" spans="1:105" ht="12" customHeight="1" x14ac:dyDescent="0.25">
      <c r="A9" s="173" t="s">
        <v>94</v>
      </c>
      <c r="B9" s="224">
        <v>0.27365394645366858</v>
      </c>
      <c r="C9" s="224">
        <v>0.28319687723157683</v>
      </c>
      <c r="D9" s="224">
        <v>0.3123564484564294</v>
      </c>
      <c r="E9" s="224">
        <v>0.29503258544201411</v>
      </c>
      <c r="F9" s="224">
        <v>0.32652405281564462</v>
      </c>
      <c r="G9" s="224">
        <v>0.31869593254014139</v>
      </c>
      <c r="H9" s="224">
        <v>0.34954199446664908</v>
      </c>
      <c r="I9" s="224">
        <v>0.34780168248532661</v>
      </c>
      <c r="J9" s="224">
        <v>0.38000230550457381</v>
      </c>
      <c r="K9" s="224">
        <v>0.34563068132615832</v>
      </c>
      <c r="L9" s="224">
        <v>0.31854999514404159</v>
      </c>
      <c r="M9" s="224">
        <v>0.30952836014105661</v>
      </c>
      <c r="N9" s="224">
        <v>0.34567388696967227</v>
      </c>
      <c r="O9" s="224">
        <v>0.387603771099084</v>
      </c>
      <c r="P9" s="224">
        <v>0.37242538109432849</v>
      </c>
      <c r="Q9" s="224">
        <v>0.38709014026527921</v>
      </c>
      <c r="R9" s="224">
        <v>0.40180888758814431</v>
      </c>
      <c r="S9" s="224">
        <v>0.39536345525423899</v>
      </c>
      <c r="T9" s="224">
        <v>0.41820480446685693</v>
      </c>
      <c r="U9" s="224">
        <v>0.33556309157061659</v>
      </c>
      <c r="V9" s="224">
        <v>0.37832510978703532</v>
      </c>
      <c r="W9" s="224">
        <v>0.42058610792406909</v>
      </c>
      <c r="X9" s="224">
        <v>0.41043359945382812</v>
      </c>
      <c r="Y9" s="224">
        <v>0.34571183806002448</v>
      </c>
      <c r="DA9" s="177" t="s">
        <v>1443</v>
      </c>
    </row>
    <row r="10" spans="1:105" ht="12" customHeight="1" x14ac:dyDescent="0.25">
      <c r="A10" s="56" t="s">
        <v>95</v>
      </c>
      <c r="B10" s="260">
        <v>1.310271122090128</v>
      </c>
      <c r="C10" s="260">
        <v>1.402403578139694</v>
      </c>
      <c r="D10" s="260">
        <v>1.525153361232505</v>
      </c>
      <c r="E10" s="260">
        <v>1.385700697360341</v>
      </c>
      <c r="F10" s="260">
        <v>1.4428531316412789</v>
      </c>
      <c r="G10" s="260">
        <v>1.5376072590627099</v>
      </c>
      <c r="H10" s="260">
        <v>1.5877034131291961</v>
      </c>
      <c r="I10" s="260">
        <v>1.5503116307069931</v>
      </c>
      <c r="J10" s="260">
        <v>1.6717996511654689</v>
      </c>
      <c r="K10" s="260">
        <v>1.5080749092208141</v>
      </c>
      <c r="L10" s="260">
        <v>1.3887820110428979</v>
      </c>
      <c r="M10" s="260">
        <v>1.327639850582673</v>
      </c>
      <c r="N10" s="260">
        <v>1.596214628015926</v>
      </c>
      <c r="O10" s="260">
        <v>1.8760693424357631</v>
      </c>
      <c r="P10" s="260">
        <v>1.936343769079153</v>
      </c>
      <c r="Q10" s="260">
        <v>2.0205522056710841</v>
      </c>
      <c r="R10" s="260">
        <v>2.056854511602062</v>
      </c>
      <c r="S10" s="260">
        <v>2.0311369732316891</v>
      </c>
      <c r="T10" s="260">
        <v>2.3340187576883391</v>
      </c>
      <c r="U10" s="260">
        <v>1.8090241120750099</v>
      </c>
      <c r="V10" s="260">
        <v>1.992804966788196</v>
      </c>
      <c r="W10" s="260">
        <v>2.0827480416687321</v>
      </c>
      <c r="X10" s="260">
        <v>2.0194223339077202</v>
      </c>
      <c r="Y10" s="260">
        <v>1.758540481198789</v>
      </c>
      <c r="DA10" s="68" t="s">
        <v>1444</v>
      </c>
    </row>
    <row r="11" spans="1:105" ht="12" customHeight="1" x14ac:dyDescent="0.25">
      <c r="A11" s="37" t="s">
        <v>159</v>
      </c>
      <c r="B11" s="226">
        <v>6.4018632930917087E-3</v>
      </c>
      <c r="C11" s="226">
        <v>1.164100464055606E-2</v>
      </c>
      <c r="D11" s="226">
        <v>5.8803763465064534E-3</v>
      </c>
      <c r="E11" s="226">
        <v>7.7025833148955461E-3</v>
      </c>
      <c r="F11" s="226">
        <v>1.3351673417382351E-2</v>
      </c>
      <c r="G11" s="226">
        <v>1.302053959921984E-2</v>
      </c>
      <c r="H11" s="226">
        <v>1.7086095177140159E-2</v>
      </c>
      <c r="I11" s="226">
        <v>1.514384612004681E-2</v>
      </c>
      <c r="J11" s="226">
        <v>1.8779154614222929E-2</v>
      </c>
      <c r="K11" s="226">
        <v>1.670293467740282E-2</v>
      </c>
      <c r="L11" s="226">
        <v>1.446580549127224E-2</v>
      </c>
      <c r="M11" s="226">
        <v>1.2945203118875009E-2</v>
      </c>
      <c r="N11" s="226">
        <v>1.7139370270815892E-2</v>
      </c>
      <c r="O11" s="226">
        <v>6.22791462739152E-3</v>
      </c>
      <c r="P11" s="226">
        <v>3.876279648688414E-3</v>
      </c>
      <c r="Q11" s="226">
        <v>8.9704149233919249E-3</v>
      </c>
      <c r="R11" s="226">
        <v>1.020860716304433E-2</v>
      </c>
      <c r="S11" s="226">
        <v>1.053384552026687E-2</v>
      </c>
      <c r="T11" s="226">
        <v>1.56000573580135E-2</v>
      </c>
      <c r="U11" s="226">
        <v>1.5027092953886869E-2</v>
      </c>
      <c r="V11" s="226">
        <v>1.9978253585550679E-2</v>
      </c>
      <c r="W11" s="226">
        <v>1.384666171211376E-2</v>
      </c>
      <c r="X11" s="226">
        <v>1.1938992285540731E-2</v>
      </c>
      <c r="Y11" s="226">
        <v>1.5180488395568041E-2</v>
      </c>
      <c r="DA11" s="69" t="s">
        <v>1445</v>
      </c>
    </row>
    <row r="12" spans="1:105" ht="12" customHeight="1" x14ac:dyDescent="0.25">
      <c r="A12" s="37" t="s">
        <v>35</v>
      </c>
      <c r="B12" s="226">
        <v>0.57728412303827659</v>
      </c>
      <c r="C12" s="226">
        <v>0.54241079407915238</v>
      </c>
      <c r="D12" s="226">
        <v>0.62246224510710502</v>
      </c>
      <c r="E12" s="226">
        <v>0.63026068895801346</v>
      </c>
      <c r="F12" s="226">
        <v>0.76867627615318246</v>
      </c>
      <c r="G12" s="226">
        <v>0.66698657322193633</v>
      </c>
      <c r="H12" s="226">
        <v>0.76156217216979338</v>
      </c>
      <c r="I12" s="226">
        <v>0.7740399386385487</v>
      </c>
      <c r="J12" s="226">
        <v>0.82786834157648681</v>
      </c>
      <c r="K12" s="226">
        <v>0.76651992066714669</v>
      </c>
      <c r="L12" s="226">
        <v>0.68712108930522053</v>
      </c>
      <c r="M12" s="226">
        <v>0.6844897100250068</v>
      </c>
      <c r="N12" s="226">
        <v>0.66591134836419419</v>
      </c>
      <c r="O12" s="226">
        <v>0.73087037286754242</v>
      </c>
      <c r="P12" s="226">
        <v>0.60540934790553969</v>
      </c>
      <c r="Q12" s="226">
        <v>0.60552345845866307</v>
      </c>
      <c r="R12" s="226">
        <v>0.67399793135941699</v>
      </c>
      <c r="S12" s="226">
        <v>0.66753201855695354</v>
      </c>
      <c r="T12" s="226">
        <v>0.64317728815379116</v>
      </c>
      <c r="U12" s="226">
        <v>0.53081181548315892</v>
      </c>
      <c r="V12" s="226">
        <v>0.68380644151607883</v>
      </c>
      <c r="W12" s="226">
        <v>0.90526591253113231</v>
      </c>
      <c r="X12" s="226">
        <v>0.84792073045150662</v>
      </c>
      <c r="Y12" s="226">
        <v>0.64819597978128762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7.8848954101569349E-2</v>
      </c>
      <c r="H14" s="226">
        <v>8.3116082195243246E-2</v>
      </c>
      <c r="I14" s="226">
        <v>8.8216872328998372E-2</v>
      </c>
      <c r="J14" s="226">
        <v>4.5833070389327761E-2</v>
      </c>
      <c r="K14" s="226">
        <v>6.7833897405518137E-2</v>
      </c>
      <c r="L14" s="226">
        <v>5.7836774762095047E-2</v>
      </c>
      <c r="M14" s="226">
        <v>8.0732747736448743E-2</v>
      </c>
      <c r="N14" s="226">
        <v>0.1062066482801285</v>
      </c>
      <c r="O14" s="226">
        <v>0.13514753147814529</v>
      </c>
      <c r="P14" s="226">
        <v>0.18392891849970419</v>
      </c>
      <c r="Q14" s="226">
        <v>0.13816630764833049</v>
      </c>
      <c r="R14" s="226">
        <v>0.1683858198434886</v>
      </c>
      <c r="S14" s="226">
        <v>0.20484619885135361</v>
      </c>
      <c r="T14" s="226">
        <v>0.29589255912318518</v>
      </c>
      <c r="U14" s="226">
        <v>0.2006532369031232</v>
      </c>
      <c r="V14" s="226">
        <v>0.25455261725358408</v>
      </c>
      <c r="W14" s="226">
        <v>0.31454206593143152</v>
      </c>
      <c r="X14" s="226">
        <v>0.35530375831472522</v>
      </c>
      <c r="Y14" s="226">
        <v>0.36324737814645153</v>
      </c>
      <c r="DA14" s="69" t="s">
        <v>1448</v>
      </c>
    </row>
    <row r="15" spans="1:105" ht="12" customHeight="1" x14ac:dyDescent="0.25">
      <c r="A15" s="37" t="s">
        <v>40</v>
      </c>
      <c r="B15" s="226">
        <v>0.72658513575876027</v>
      </c>
      <c r="C15" s="226">
        <v>0.8483517794199853</v>
      </c>
      <c r="D15" s="226">
        <v>0.89681073977889336</v>
      </c>
      <c r="E15" s="226">
        <v>0.7477374250874318</v>
      </c>
      <c r="F15" s="226">
        <v>0.66082518207071439</v>
      </c>
      <c r="G15" s="226">
        <v>0.77875119213998456</v>
      </c>
      <c r="H15" s="226">
        <v>0.72593906358701932</v>
      </c>
      <c r="I15" s="226">
        <v>0.67291097361939878</v>
      </c>
      <c r="J15" s="226">
        <v>0.77931908458543164</v>
      </c>
      <c r="K15" s="226">
        <v>0.65701815647074613</v>
      </c>
      <c r="L15" s="226">
        <v>0.62935834148431058</v>
      </c>
      <c r="M15" s="226">
        <v>0.54947218970234246</v>
      </c>
      <c r="N15" s="226">
        <v>0.8069572611007878</v>
      </c>
      <c r="O15" s="226">
        <v>1.003823523462684</v>
      </c>
      <c r="P15" s="226">
        <v>1.143129223025221</v>
      </c>
      <c r="Q15" s="226">
        <v>1.2678920246406979</v>
      </c>
      <c r="R15" s="226">
        <v>1.204262153236112</v>
      </c>
      <c r="S15" s="226">
        <v>1.148224910303115</v>
      </c>
      <c r="T15" s="226">
        <v>1.3793488530533491</v>
      </c>
      <c r="U15" s="226">
        <v>1.062531966734841</v>
      </c>
      <c r="V15" s="226">
        <v>1.0344676544329821</v>
      </c>
      <c r="W15" s="226">
        <v>0.84909340149405388</v>
      </c>
      <c r="X15" s="226">
        <v>0.80425885285594767</v>
      </c>
      <c r="Y15" s="226">
        <v>0.73191663487548198</v>
      </c>
      <c r="DA15" s="69" t="s">
        <v>1449</v>
      </c>
    </row>
    <row r="16" spans="1:105" ht="12" customHeight="1" x14ac:dyDescent="0.25">
      <c r="A16" s="57" t="s">
        <v>1450</v>
      </c>
      <c r="B16" s="261">
        <v>12.89490992614024</v>
      </c>
      <c r="C16" s="261">
        <v>14.18264424407259</v>
      </c>
      <c r="D16" s="261">
        <v>15.608371864751049</v>
      </c>
      <c r="E16" s="261">
        <v>13.890879351891609</v>
      </c>
      <c r="F16" s="261">
        <v>13.830946230447189</v>
      </c>
      <c r="G16" s="261">
        <v>15.002956436260391</v>
      </c>
      <c r="H16" s="261">
        <v>14.501532016516061</v>
      </c>
      <c r="I16" s="261">
        <v>13.801229959809779</v>
      </c>
      <c r="J16" s="261">
        <v>15.261404359094261</v>
      </c>
      <c r="K16" s="261">
        <v>13.54492900164963</v>
      </c>
      <c r="L16" s="261">
        <v>12.79908437302405</v>
      </c>
      <c r="M16" s="261">
        <v>11.885330857836751</v>
      </c>
      <c r="N16" s="261">
        <v>15.209172020887101</v>
      </c>
      <c r="O16" s="261">
        <v>18.45350933438321</v>
      </c>
      <c r="P16" s="261">
        <v>19.272761877432981</v>
      </c>
      <c r="Q16" s="261">
        <v>20.40502005837557</v>
      </c>
      <c r="R16" s="261">
        <v>20.626794357952729</v>
      </c>
      <c r="S16" s="261">
        <v>20.196694923308399</v>
      </c>
      <c r="T16" s="261">
        <v>23.545861938471951</v>
      </c>
      <c r="U16" s="261">
        <v>18.160586447649049</v>
      </c>
      <c r="V16" s="261">
        <v>19.629948839368492</v>
      </c>
      <c r="W16" s="261">
        <v>19.54283914202728</v>
      </c>
      <c r="X16" s="261">
        <v>18.33349054682909</v>
      </c>
      <c r="Y16" s="261">
        <v>15.96981034286954</v>
      </c>
      <c r="DA16" s="70" t="s">
        <v>1451</v>
      </c>
    </row>
    <row r="17" spans="1:105" ht="12" customHeight="1" x14ac:dyDescent="0.25">
      <c r="A17" s="57" t="s">
        <v>1452</v>
      </c>
      <c r="B17" s="261">
        <v>80.234539486530878</v>
      </c>
      <c r="C17" s="261">
        <v>82.353486668425205</v>
      </c>
      <c r="D17" s="261">
        <v>90.870118813194523</v>
      </c>
      <c r="E17" s="261">
        <v>86.530125749464531</v>
      </c>
      <c r="F17" s="261">
        <v>97.017990561442161</v>
      </c>
      <c r="G17" s="261">
        <v>93.444294195006421</v>
      </c>
      <c r="H17" s="261">
        <v>104.08053750562161</v>
      </c>
      <c r="I17" s="261">
        <v>104.073656717303</v>
      </c>
      <c r="J17" s="261">
        <v>113.584628678434</v>
      </c>
      <c r="K17" s="261">
        <v>103.56570673994131</v>
      </c>
      <c r="L17" s="261">
        <v>95.20421829521419</v>
      </c>
      <c r="M17" s="261">
        <v>92.96026604248334</v>
      </c>
      <c r="N17" s="261">
        <v>102.2279099772035</v>
      </c>
      <c r="O17" s="261">
        <v>113.4886286987512</v>
      </c>
      <c r="P17" s="261">
        <v>107.77085424937719</v>
      </c>
      <c r="Q17" s="261">
        <v>111.7179963431075</v>
      </c>
      <c r="R17" s="261">
        <v>116.4239479716534</v>
      </c>
      <c r="S17" s="261">
        <v>114.5832915481612</v>
      </c>
      <c r="T17" s="261">
        <v>119.39645611943121</v>
      </c>
      <c r="U17" s="261">
        <v>96.402779905166767</v>
      </c>
      <c r="V17" s="261">
        <v>109.38992877289461</v>
      </c>
      <c r="W17" s="261">
        <v>123.45618067540509</v>
      </c>
      <c r="X17" s="261">
        <v>121.07154278143349</v>
      </c>
      <c r="Y17" s="261">
        <v>101.45181545738841</v>
      </c>
      <c r="DA17" s="70" t="s">
        <v>1453</v>
      </c>
    </row>
    <row r="18" spans="1:105" ht="12" customHeight="1" x14ac:dyDescent="0.25">
      <c r="A18" s="18" t="s">
        <v>28</v>
      </c>
      <c r="B18" s="230">
        <v>17.754845134343888</v>
      </c>
      <c r="C18" s="230">
        <v>16.54836830112005</v>
      </c>
      <c r="D18" s="230">
        <v>13.38480575551867</v>
      </c>
      <c r="E18" s="230">
        <v>11.344709581466191</v>
      </c>
      <c r="F18" s="230">
        <v>10.88093876645382</v>
      </c>
      <c r="G18" s="230">
        <v>13.639139580217011</v>
      </c>
      <c r="H18" s="230">
        <v>18.460820083196161</v>
      </c>
      <c r="I18" s="230">
        <v>18.6277928693451</v>
      </c>
      <c r="J18" s="230">
        <v>18.217843702184741</v>
      </c>
      <c r="K18" s="230">
        <v>13.124543200430541</v>
      </c>
      <c r="L18" s="230">
        <v>8.319738089801378</v>
      </c>
      <c r="M18" s="230">
        <v>6.8238468102600498</v>
      </c>
      <c r="N18" s="230">
        <v>8.4924985711255481</v>
      </c>
      <c r="O18" s="230">
        <v>8.1251013510237069</v>
      </c>
      <c r="P18" s="230">
        <v>8.0389780500931618</v>
      </c>
      <c r="Q18" s="230">
        <v>8.262156030862835</v>
      </c>
      <c r="R18" s="230">
        <v>6.7053632063035442</v>
      </c>
      <c r="S18" s="230">
        <v>6.5925409512685791</v>
      </c>
      <c r="T18" s="230">
        <v>8.4340103933117998</v>
      </c>
      <c r="U18" s="230">
        <v>6.5950821263673722</v>
      </c>
      <c r="V18" s="230">
        <v>11.58481877198237</v>
      </c>
      <c r="W18" s="230">
        <v>8.7295993344953171</v>
      </c>
      <c r="X18" s="230">
        <v>7.2745231126512584</v>
      </c>
      <c r="Y18" s="230">
        <v>4.1967521755879176</v>
      </c>
      <c r="DA18" s="71" t="s">
        <v>1454</v>
      </c>
    </row>
    <row r="19" spans="1:105" ht="12" customHeight="1" x14ac:dyDescent="0.25">
      <c r="A19" s="18" t="s">
        <v>31</v>
      </c>
      <c r="B19" s="230">
        <v>2.098586746698452</v>
      </c>
      <c r="C19" s="230">
        <v>1.9411279464694069</v>
      </c>
      <c r="D19" s="230">
        <v>1.421892607408797</v>
      </c>
      <c r="E19" s="230">
        <v>1.4850518511681641</v>
      </c>
      <c r="F19" s="230">
        <v>0.27096398893773438</v>
      </c>
      <c r="G19" s="230">
        <v>0.47048317038067228</v>
      </c>
      <c r="H19" s="230">
        <v>0.61249981725776004</v>
      </c>
      <c r="I19" s="230">
        <v>0.79623385353844778</v>
      </c>
      <c r="J19" s="230">
        <v>1.0866968381517399</v>
      </c>
      <c r="K19" s="230">
        <v>1.238307862073357</v>
      </c>
      <c r="L19" s="230">
        <v>1.1658502944997049</v>
      </c>
      <c r="M19" s="230">
        <v>0.95104481722801504</v>
      </c>
      <c r="N19" s="230">
        <v>1.2053764117941459</v>
      </c>
      <c r="O19" s="230">
        <v>0.32840582879978653</v>
      </c>
      <c r="P19" s="230">
        <v>0.29401053987143211</v>
      </c>
      <c r="Q19" s="230">
        <v>0.23216171778458691</v>
      </c>
      <c r="R19" s="230">
        <v>0.2427183207764575</v>
      </c>
      <c r="S19" s="230">
        <v>0.22631926812242131</v>
      </c>
      <c r="T19" s="230">
        <v>0.24586487332718379</v>
      </c>
      <c r="U19" s="230">
        <v>0.1174334598562342</v>
      </c>
      <c r="V19" s="230">
        <v>0.16565466337285431</v>
      </c>
      <c r="W19" s="230">
        <v>0.1524308575523016</v>
      </c>
      <c r="X19" s="230">
        <v>0.2066296503046747</v>
      </c>
      <c r="Y19" s="230">
        <v>0.7449806055543674</v>
      </c>
      <c r="DA19" s="71" t="s">
        <v>1455</v>
      </c>
    </row>
    <row r="20" spans="1:105" ht="12" customHeight="1" x14ac:dyDescent="0.25">
      <c r="A20" s="18" t="s">
        <v>159</v>
      </c>
      <c r="B20" s="295">
        <v>0.38715822347620488</v>
      </c>
      <c r="C20" s="295">
        <v>0.7680181852847231</v>
      </c>
      <c r="D20" s="295">
        <v>0.39394256563298591</v>
      </c>
      <c r="E20" s="295">
        <v>0.49853485067849801</v>
      </c>
      <c r="F20" s="295">
        <v>0.74971950535508403</v>
      </c>
      <c r="G20" s="295">
        <v>0.83763107107897905</v>
      </c>
      <c r="H20" s="295">
        <v>0.88730835175960809</v>
      </c>
      <c r="I20" s="295">
        <v>0.74950031861927335</v>
      </c>
      <c r="J20" s="295">
        <v>0.90439343203037259</v>
      </c>
      <c r="K20" s="295">
        <v>0.80878551938893584</v>
      </c>
      <c r="L20" s="295">
        <v>0.75218596880088251</v>
      </c>
      <c r="M20" s="295">
        <v>0.64380228652102334</v>
      </c>
      <c r="N20" s="295">
        <v>0.95897109130912694</v>
      </c>
      <c r="O20" s="295">
        <v>0.39581451599725748</v>
      </c>
      <c r="P20" s="295">
        <v>0.27748826426013978</v>
      </c>
      <c r="Q20" s="295">
        <v>0.62433830252220357</v>
      </c>
      <c r="R20" s="295">
        <v>0.69194868201613147</v>
      </c>
      <c r="S20" s="295">
        <v>0.73496922230955464</v>
      </c>
      <c r="T20" s="295">
        <v>1.2575386186685049</v>
      </c>
      <c r="U20" s="295">
        <v>1.1881140118393361</v>
      </c>
      <c r="V20" s="295">
        <v>1.48698434314924</v>
      </c>
      <c r="W20" s="295">
        <v>0.95294131338003085</v>
      </c>
      <c r="X20" s="295">
        <v>0.7506854244733312</v>
      </c>
      <c r="Y20" s="295">
        <v>1.0066027894297089</v>
      </c>
      <c r="DA20" s="122" t="s">
        <v>1456</v>
      </c>
    </row>
    <row r="21" spans="1:105" ht="12" customHeight="1" x14ac:dyDescent="0.25">
      <c r="A21" s="18" t="s">
        <v>32</v>
      </c>
      <c r="B21" s="295">
        <v>6.435427332191991</v>
      </c>
      <c r="C21" s="295">
        <v>4.663290541972434</v>
      </c>
      <c r="D21" s="295">
        <v>4.4874889739385768</v>
      </c>
      <c r="E21" s="295">
        <v>4.7424646330800071</v>
      </c>
      <c r="F21" s="295">
        <v>5.1151503743608071</v>
      </c>
      <c r="G21" s="295">
        <v>5.756049113316422</v>
      </c>
      <c r="H21" s="295">
        <v>5.5260452901950563</v>
      </c>
      <c r="I21" s="295">
        <v>5.6666669686462177</v>
      </c>
      <c r="J21" s="295">
        <v>5.8659772257609912</v>
      </c>
      <c r="K21" s="295">
        <v>5.7263920619212492</v>
      </c>
      <c r="L21" s="295">
        <v>4.2223299451922216</v>
      </c>
      <c r="M21" s="295">
        <v>3.1658245059599719</v>
      </c>
      <c r="N21" s="295">
        <v>1.9885833438372711</v>
      </c>
      <c r="O21" s="295">
        <v>2.9768722570754602</v>
      </c>
      <c r="P21" s="295">
        <v>2.2351557702098219</v>
      </c>
      <c r="Q21" s="295">
        <v>2.7884851443306631</v>
      </c>
      <c r="R21" s="295">
        <v>2.6657870963091428</v>
      </c>
      <c r="S21" s="295">
        <v>2.0403538966798651</v>
      </c>
      <c r="T21" s="295">
        <v>1.047983485090404</v>
      </c>
      <c r="U21" s="295">
        <v>2.1407653316481809</v>
      </c>
      <c r="V21" s="295">
        <v>1.423226880816705</v>
      </c>
      <c r="W21" s="295">
        <v>1.2998331640645651</v>
      </c>
      <c r="X21" s="295">
        <v>0.50548500119533568</v>
      </c>
      <c r="Y21" s="295">
        <v>0.2413811339743705</v>
      </c>
      <c r="DA21" s="122" t="s">
        <v>1457</v>
      </c>
    </row>
    <row r="22" spans="1:105" ht="12" customHeight="1" x14ac:dyDescent="0.25">
      <c r="A22" s="18" t="s">
        <v>33</v>
      </c>
      <c r="B22" s="295">
        <v>3.4728110081862682</v>
      </c>
      <c r="C22" s="295">
        <v>2.9413197077194502</v>
      </c>
      <c r="D22" s="295">
        <v>9.188748060757824</v>
      </c>
      <c r="E22" s="295">
        <v>9.2633157286406593</v>
      </c>
      <c r="F22" s="295">
        <v>13.41232084240953</v>
      </c>
      <c r="G22" s="295">
        <v>9.02184516018621</v>
      </c>
      <c r="H22" s="295">
        <v>5.70083560614282</v>
      </c>
      <c r="I22" s="295">
        <v>5.2583764886193087</v>
      </c>
      <c r="J22" s="295">
        <v>5.7056533918008574</v>
      </c>
      <c r="K22" s="295">
        <v>4.731847526290939</v>
      </c>
      <c r="L22" s="295">
        <v>6.5846990265286376</v>
      </c>
      <c r="M22" s="295">
        <v>8.3205195824350486</v>
      </c>
      <c r="N22" s="295">
        <v>7.9315291306072124</v>
      </c>
      <c r="O22" s="295">
        <v>7.5343743924440654</v>
      </c>
      <c r="P22" s="295">
        <v>7.1048807522053812</v>
      </c>
      <c r="Q22" s="295">
        <v>6.8434487963031652</v>
      </c>
      <c r="R22" s="295">
        <v>7.2834296207543412</v>
      </c>
      <c r="S22" s="295">
        <v>5.8668693889495387</v>
      </c>
      <c r="T22" s="295">
        <v>6.0872355735801573</v>
      </c>
      <c r="U22" s="295">
        <v>4.0265154925824191</v>
      </c>
      <c r="V22" s="295">
        <v>2.720799026063403</v>
      </c>
      <c r="W22" s="295">
        <v>6.2777037439928751</v>
      </c>
      <c r="X22" s="295">
        <v>7.6709281418315518</v>
      </c>
      <c r="Y22" s="295">
        <v>8.2790047285572808</v>
      </c>
      <c r="DA22" s="122" t="s">
        <v>1458</v>
      </c>
    </row>
    <row r="23" spans="1:105" ht="12" customHeight="1" x14ac:dyDescent="0.25">
      <c r="A23" s="18" t="s">
        <v>35</v>
      </c>
      <c r="B23" s="295">
        <v>34.911756981393012</v>
      </c>
      <c r="C23" s="295">
        <v>35.785687456578273</v>
      </c>
      <c r="D23" s="295">
        <v>41.700455786787167</v>
      </c>
      <c r="E23" s="295">
        <v>40.792407639471463</v>
      </c>
      <c r="F23" s="295">
        <v>43.162499525002332</v>
      </c>
      <c r="G23" s="295">
        <v>42.90825840709887</v>
      </c>
      <c r="H23" s="295">
        <v>39.549146176742191</v>
      </c>
      <c r="I23" s="295">
        <v>38.30884017407341</v>
      </c>
      <c r="J23" s="295">
        <v>39.869669646395508</v>
      </c>
      <c r="K23" s="295">
        <v>37.11624478765799</v>
      </c>
      <c r="L23" s="295">
        <v>35.728590610069773</v>
      </c>
      <c r="M23" s="295">
        <v>34.041647424726378</v>
      </c>
      <c r="N23" s="295">
        <v>37.258646167607687</v>
      </c>
      <c r="O23" s="295">
        <v>46.450396352730088</v>
      </c>
      <c r="P23" s="295">
        <v>43.338975601002907</v>
      </c>
      <c r="Q23" s="295">
        <v>42.144258813003233</v>
      </c>
      <c r="R23" s="295">
        <v>45.684193038011863</v>
      </c>
      <c r="S23" s="295">
        <v>46.575155065792352</v>
      </c>
      <c r="T23" s="295">
        <v>51.847263118452268</v>
      </c>
      <c r="U23" s="295">
        <v>41.968526950669549</v>
      </c>
      <c r="V23" s="295">
        <v>50.895813686858773</v>
      </c>
      <c r="W23" s="295">
        <v>62.301318944687303</v>
      </c>
      <c r="X23" s="295">
        <v>53.314527577810317</v>
      </c>
      <c r="Y23" s="295">
        <v>42.981218017692903</v>
      </c>
      <c r="DA23" s="122" t="s">
        <v>1459</v>
      </c>
    </row>
    <row r="24" spans="1:105" ht="12" customHeight="1" x14ac:dyDescent="0.25">
      <c r="A24" s="18" t="s">
        <v>38</v>
      </c>
      <c r="B24" s="295">
        <v>15.17395406024106</v>
      </c>
      <c r="C24" s="295">
        <v>19.705674529280881</v>
      </c>
      <c r="D24" s="295">
        <v>20.2927850631505</v>
      </c>
      <c r="E24" s="295">
        <v>18.40364146495957</v>
      </c>
      <c r="F24" s="295">
        <v>23.426397558922851</v>
      </c>
      <c r="G24" s="295">
        <v>20.810887692728251</v>
      </c>
      <c r="H24" s="295">
        <v>33.343882180328023</v>
      </c>
      <c r="I24" s="295">
        <v>34.666246044461253</v>
      </c>
      <c r="J24" s="295">
        <v>41.934394442109777</v>
      </c>
      <c r="K24" s="295">
        <v>40.819585782178287</v>
      </c>
      <c r="L24" s="295">
        <v>38.430824360321587</v>
      </c>
      <c r="M24" s="295">
        <v>39.013580615352851</v>
      </c>
      <c r="N24" s="295">
        <v>44.392305260922512</v>
      </c>
      <c r="O24" s="295">
        <v>47.677664000680828</v>
      </c>
      <c r="P24" s="295">
        <v>46.481365271734312</v>
      </c>
      <c r="Q24" s="295">
        <v>50.823147538300823</v>
      </c>
      <c r="R24" s="295">
        <v>53.150508007481967</v>
      </c>
      <c r="S24" s="295">
        <v>52.54708375503894</v>
      </c>
      <c r="T24" s="295">
        <v>50.476560057000853</v>
      </c>
      <c r="U24" s="295">
        <v>40.366342532203667</v>
      </c>
      <c r="V24" s="295">
        <v>41.112631400651232</v>
      </c>
      <c r="W24" s="295">
        <v>43.742353317232762</v>
      </c>
      <c r="X24" s="295">
        <v>51.34876387316708</v>
      </c>
      <c r="Y24" s="295">
        <v>44.001876006591822</v>
      </c>
      <c r="DA24" s="122" t="s">
        <v>1460</v>
      </c>
    </row>
    <row r="25" spans="1:105" ht="12" customHeight="1" x14ac:dyDescent="0.25">
      <c r="A25" s="57" t="s">
        <v>1461</v>
      </c>
      <c r="B25" s="261">
        <v>164.1359123536885</v>
      </c>
      <c r="C25" s="261">
        <v>168.47064563882051</v>
      </c>
      <c r="D25" s="261">
        <v>185.89313221640131</v>
      </c>
      <c r="E25" s="261">
        <v>177.01480218942359</v>
      </c>
      <c r="F25" s="261">
        <v>198.46984225786031</v>
      </c>
      <c r="G25" s="261">
        <v>191.159126482163</v>
      </c>
      <c r="H25" s="261">
        <v>212.91770465779649</v>
      </c>
      <c r="I25" s="261">
        <v>212.90362861927741</v>
      </c>
      <c r="J25" s="261">
        <v>232.36023758345851</v>
      </c>
      <c r="K25" s="261">
        <v>211.8645146230127</v>
      </c>
      <c r="L25" s="261">
        <v>194.75940573483251</v>
      </c>
      <c r="M25" s="261">
        <v>190.16894939723579</v>
      </c>
      <c r="N25" s="261">
        <v>209.12778186925101</v>
      </c>
      <c r="O25" s="261">
        <v>232.1638502875133</v>
      </c>
      <c r="P25" s="261">
        <v>220.4669909064213</v>
      </c>
      <c r="Q25" s="261">
        <v>228.54166514136031</v>
      </c>
      <c r="R25" s="261">
        <v>238.16863712857261</v>
      </c>
      <c r="S25" s="261">
        <v>234.40320364652101</v>
      </c>
      <c r="T25" s="261">
        <v>244.24950130423309</v>
      </c>
      <c r="U25" s="261">
        <v>197.2113049371043</v>
      </c>
      <c r="V25" s="261">
        <v>223.77913397830571</v>
      </c>
      <c r="W25" s="261">
        <v>252.55448564344439</v>
      </c>
      <c r="X25" s="261">
        <v>247.67622848804669</v>
      </c>
      <c r="Y25" s="261">
        <v>207.54012419840541</v>
      </c>
      <c r="DA25" s="70" t="s">
        <v>1462</v>
      </c>
    </row>
    <row r="26" spans="1:105" ht="12" customHeight="1" x14ac:dyDescent="0.25">
      <c r="A26" s="18" t="s">
        <v>28</v>
      </c>
      <c r="B26" s="230">
        <v>36.321112122955412</v>
      </c>
      <c r="C26" s="230">
        <v>33.853020737099989</v>
      </c>
      <c r="D26" s="230">
        <v>27.381316306149689</v>
      </c>
      <c r="E26" s="230">
        <v>23.207888640704109</v>
      </c>
      <c r="F26" s="230">
        <v>22.259152020138739</v>
      </c>
      <c r="G26" s="230">
        <v>27.901607375636932</v>
      </c>
      <c r="H26" s="230">
        <v>37.76532608704462</v>
      </c>
      <c r="I26" s="230">
        <v>38.106902554837468</v>
      </c>
      <c r="J26" s="230">
        <v>37.268268956375863</v>
      </c>
      <c r="K26" s="230">
        <v>26.848896824411838</v>
      </c>
      <c r="L26" s="230">
        <v>17.019700127306439</v>
      </c>
      <c r="M26" s="230">
        <v>13.959553194068789</v>
      </c>
      <c r="N26" s="230">
        <v>17.373116491409402</v>
      </c>
      <c r="O26" s="230">
        <v>16.621531471995809</v>
      </c>
      <c r="P26" s="230">
        <v>16.445348911921169</v>
      </c>
      <c r="Q26" s="230">
        <v>16.90190442685665</v>
      </c>
      <c r="R26" s="230">
        <v>13.717171115741801</v>
      </c>
      <c r="S26" s="230">
        <v>13.48637046701279</v>
      </c>
      <c r="T26" s="230">
        <v>17.253467142278701</v>
      </c>
      <c r="U26" s="230">
        <v>13.491568952552321</v>
      </c>
      <c r="V26" s="230">
        <v>23.699080355669889</v>
      </c>
      <c r="W26" s="230">
        <v>17.858153862652561</v>
      </c>
      <c r="X26" s="230">
        <v>14.881502351408759</v>
      </c>
      <c r="Y26" s="230">
        <v>8.5853019369306214</v>
      </c>
      <c r="DA26" s="71" t="s">
        <v>1463</v>
      </c>
    </row>
    <row r="27" spans="1:105" ht="12" customHeight="1" x14ac:dyDescent="0.25">
      <c r="A27" s="18" t="s">
        <v>31</v>
      </c>
      <c r="B27" s="295">
        <v>4.293081913687975</v>
      </c>
      <c r="C27" s="295">
        <v>3.9709682205190888</v>
      </c>
      <c r="D27" s="295">
        <v>2.908767743662148</v>
      </c>
      <c r="E27" s="295">
        <v>3.0379726990885212</v>
      </c>
      <c r="F27" s="295">
        <v>0.55431142029245251</v>
      </c>
      <c r="G27" s="295">
        <v>0.9624680955569157</v>
      </c>
      <c r="H27" s="295">
        <v>1.252991753494723</v>
      </c>
      <c r="I27" s="295">
        <v>1.6288567346904961</v>
      </c>
      <c r="J27" s="295">
        <v>2.2230572783663458</v>
      </c>
      <c r="K27" s="295">
        <v>2.5332081671669102</v>
      </c>
      <c r="L27" s="295">
        <v>2.384981617394951</v>
      </c>
      <c r="M27" s="295">
        <v>1.945553744857875</v>
      </c>
      <c r="N27" s="295">
        <v>2.4658402521604832</v>
      </c>
      <c r="O27" s="295">
        <v>0.67182027437661085</v>
      </c>
      <c r="P27" s="295">
        <v>0.60145778254886262</v>
      </c>
      <c r="Q27" s="295">
        <v>0.47493355861498598</v>
      </c>
      <c r="R27" s="295">
        <v>0.49652921647648879</v>
      </c>
      <c r="S27" s="295">
        <v>0.4629816509725046</v>
      </c>
      <c r="T27" s="295">
        <v>0.50296612353655856</v>
      </c>
      <c r="U27" s="295">
        <v>0.24023379703686079</v>
      </c>
      <c r="V27" s="295">
        <v>0.33887998214174331</v>
      </c>
      <c r="W27" s="295">
        <v>0.3118280236331662</v>
      </c>
      <c r="X27" s="295">
        <v>0.4227025715997888</v>
      </c>
      <c r="Y27" s="295">
        <v>1.5240078918754989</v>
      </c>
      <c r="DA27" s="122" t="s">
        <v>1464</v>
      </c>
    </row>
    <row r="28" spans="1:105" ht="12" customHeight="1" x14ac:dyDescent="0.25">
      <c r="A28" s="18" t="s">
        <v>159</v>
      </c>
      <c r="B28" s="295">
        <v>0.79201013232172657</v>
      </c>
      <c r="C28" s="295">
        <v>1.571135901728383</v>
      </c>
      <c r="D28" s="295">
        <v>0.8058888707895876</v>
      </c>
      <c r="E28" s="295">
        <v>1.0198534581227541</v>
      </c>
      <c r="F28" s="295">
        <v>1.533702265985716</v>
      </c>
      <c r="G28" s="295">
        <v>1.7135430819095741</v>
      </c>
      <c r="H28" s="295">
        <v>1.815167966154521</v>
      </c>
      <c r="I28" s="295">
        <v>1.5332538753663101</v>
      </c>
      <c r="J28" s="295">
        <v>1.850118939336697</v>
      </c>
      <c r="K28" s="295">
        <v>1.6545336954995551</v>
      </c>
      <c r="L28" s="295">
        <v>1.5387479137896909</v>
      </c>
      <c r="M28" s="295">
        <v>1.3170272597035111</v>
      </c>
      <c r="N28" s="295">
        <v>1.9617685350990179</v>
      </c>
      <c r="O28" s="295">
        <v>0.8097183223311164</v>
      </c>
      <c r="P28" s="295">
        <v>0.56765813966471779</v>
      </c>
      <c r="Q28" s="295">
        <v>1.2772097597573671</v>
      </c>
      <c r="R28" s="295">
        <v>1.415520409931633</v>
      </c>
      <c r="S28" s="295">
        <v>1.5035275908315131</v>
      </c>
      <c r="T28" s="295">
        <v>2.5725485534792938</v>
      </c>
      <c r="U28" s="295">
        <v>2.430526535846667</v>
      </c>
      <c r="V28" s="295">
        <v>3.0419260007022628</v>
      </c>
      <c r="W28" s="295">
        <v>1.949433409752551</v>
      </c>
      <c r="X28" s="295">
        <v>1.535678248109474</v>
      </c>
      <c r="Y28" s="295">
        <v>2.05920876817083</v>
      </c>
      <c r="DA28" s="122" t="s">
        <v>1465</v>
      </c>
    </row>
    <row r="29" spans="1:105" ht="12" customHeight="1" x14ac:dyDescent="0.25">
      <c r="A29" s="18" t="s">
        <v>32</v>
      </c>
      <c r="B29" s="295">
        <v>13.16496291142191</v>
      </c>
      <c r="C29" s="295">
        <v>9.5397001413021574</v>
      </c>
      <c r="D29" s="295">
        <v>9.1800626217612109</v>
      </c>
      <c r="E29" s="295">
        <v>9.7016666928880504</v>
      </c>
      <c r="F29" s="295">
        <v>10.46407044765259</v>
      </c>
      <c r="G29" s="295">
        <v>11.77515791594257</v>
      </c>
      <c r="H29" s="295">
        <v>11.304638765531051</v>
      </c>
      <c r="I29" s="295">
        <v>11.59230873456182</v>
      </c>
      <c r="J29" s="295">
        <v>12.000038013028901</v>
      </c>
      <c r="K29" s="295">
        <v>11.7144884434234</v>
      </c>
      <c r="L29" s="295">
        <v>8.6376264168471533</v>
      </c>
      <c r="M29" s="295">
        <v>6.4763317264958662</v>
      </c>
      <c r="N29" s="295">
        <v>4.0680477948885372</v>
      </c>
      <c r="O29" s="295">
        <v>6.0897918403020048</v>
      </c>
      <c r="P29" s="295">
        <v>4.5724613607034827</v>
      </c>
      <c r="Q29" s="295">
        <v>5.7044080539186446</v>
      </c>
      <c r="R29" s="295">
        <v>5.4534044813311819</v>
      </c>
      <c r="S29" s="295">
        <v>4.1739548889935696</v>
      </c>
      <c r="T29" s="295">
        <v>2.143861316556662</v>
      </c>
      <c r="U29" s="295">
        <v>4.379366705335265</v>
      </c>
      <c r="V29" s="295">
        <v>2.9114972686838878</v>
      </c>
      <c r="W29" s="295">
        <v>2.65907056557774</v>
      </c>
      <c r="X29" s="295">
        <v>1.034071390990283</v>
      </c>
      <c r="Y29" s="295">
        <v>0.49379373152010397</v>
      </c>
      <c r="DA29" s="122" t="s">
        <v>1466</v>
      </c>
    </row>
    <row r="30" spans="1:105" ht="12" customHeight="1" x14ac:dyDescent="0.25">
      <c r="A30" s="18" t="s">
        <v>33</v>
      </c>
      <c r="B30" s="295">
        <v>7.1043344538205391</v>
      </c>
      <c r="C30" s="295">
        <v>6.0170619391597668</v>
      </c>
      <c r="D30" s="295">
        <v>18.79743506964175</v>
      </c>
      <c r="E30" s="295">
        <v>18.949978254638669</v>
      </c>
      <c r="F30" s="295">
        <v>27.437603958814272</v>
      </c>
      <c r="G30" s="295">
        <v>18.456001566874569</v>
      </c>
      <c r="H30" s="295">
        <v>11.662207565230981</v>
      </c>
      <c r="I30" s="295">
        <v>10.75706831474497</v>
      </c>
      <c r="J30" s="295">
        <v>11.672063316252521</v>
      </c>
      <c r="K30" s="295">
        <v>9.6799472623219565</v>
      </c>
      <c r="L30" s="295">
        <v>13.4703282303397</v>
      </c>
      <c r="M30" s="295">
        <v>17.021298827906531</v>
      </c>
      <c r="N30" s="295">
        <v>16.225540503421431</v>
      </c>
      <c r="O30" s="295">
        <v>15.41308048668585</v>
      </c>
      <c r="P30" s="295">
        <v>14.53446473165285</v>
      </c>
      <c r="Q30" s="295">
        <v>13.99965300499462</v>
      </c>
      <c r="R30" s="295">
        <v>14.89972240779271</v>
      </c>
      <c r="S30" s="295">
        <v>12.00186311254163</v>
      </c>
      <c r="T30" s="295">
        <v>12.452666532087891</v>
      </c>
      <c r="U30" s="295">
        <v>8.2370485106632021</v>
      </c>
      <c r="V30" s="295">
        <v>5.5659424648272839</v>
      </c>
      <c r="W30" s="295">
        <v>12.842307541123381</v>
      </c>
      <c r="X30" s="295">
        <v>15.69242868740425</v>
      </c>
      <c r="Y30" s="295">
        <v>16.93637183186387</v>
      </c>
      <c r="DA30" s="122" t="s">
        <v>1467</v>
      </c>
    </row>
    <row r="31" spans="1:105" ht="12" customHeight="1" x14ac:dyDescent="0.25">
      <c r="A31" s="18" t="s">
        <v>35</v>
      </c>
      <c r="B31" s="295">
        <v>71.419031263626152</v>
      </c>
      <c r="C31" s="295">
        <v>73.206832088510382</v>
      </c>
      <c r="D31" s="295">
        <v>85.306682133795618</v>
      </c>
      <c r="E31" s="295">
        <v>83.449086738164794</v>
      </c>
      <c r="F31" s="295">
        <v>88.2975871032599</v>
      </c>
      <c r="G31" s="295">
        <v>87.77748568419571</v>
      </c>
      <c r="H31" s="295">
        <v>80.905744983040606</v>
      </c>
      <c r="I31" s="295">
        <v>78.368449216795582</v>
      </c>
      <c r="J31" s="295">
        <v>81.561440304020834</v>
      </c>
      <c r="K31" s="295">
        <v>75.928755126559608</v>
      </c>
      <c r="L31" s="295">
        <v>73.090028987823757</v>
      </c>
      <c r="M31" s="295">
        <v>69.639046897228482</v>
      </c>
      <c r="N31" s="295">
        <v>76.220065833495156</v>
      </c>
      <c r="O31" s="295">
        <v>95.02364235324967</v>
      </c>
      <c r="P31" s="295">
        <v>88.658604464714472</v>
      </c>
      <c r="Q31" s="295">
        <v>86.21457062021895</v>
      </c>
      <c r="R31" s="295">
        <v>93.456219134838733</v>
      </c>
      <c r="S31" s="295">
        <v>95.278861431262598</v>
      </c>
      <c r="T31" s="295">
        <v>106.06402042623419</v>
      </c>
      <c r="U31" s="295">
        <v>85.855075697728722</v>
      </c>
      <c r="V31" s="295">
        <v>104.1176389611893</v>
      </c>
      <c r="W31" s="295">
        <v>127.4498974041102</v>
      </c>
      <c r="X31" s="295">
        <v>109.06560543241859</v>
      </c>
      <c r="Y31" s="295">
        <v>87.926739264093555</v>
      </c>
      <c r="DA31" s="122" t="s">
        <v>1468</v>
      </c>
    </row>
    <row r="32" spans="1:105" ht="12" customHeight="1" x14ac:dyDescent="0.25">
      <c r="A32" s="18" t="s">
        <v>38</v>
      </c>
      <c r="B32" s="295">
        <v>31.041379555854771</v>
      </c>
      <c r="C32" s="295">
        <v>40.31192661050077</v>
      </c>
      <c r="D32" s="295">
        <v>41.512979470601337</v>
      </c>
      <c r="E32" s="295">
        <v>37.648355705816719</v>
      </c>
      <c r="F32" s="295">
        <v>47.923415041716673</v>
      </c>
      <c r="G32" s="295">
        <v>42.572862762046739</v>
      </c>
      <c r="H32" s="295">
        <v>68.211627537300018</v>
      </c>
      <c r="I32" s="295">
        <v>70.916789188280674</v>
      </c>
      <c r="J32" s="295">
        <v>85.785250776077376</v>
      </c>
      <c r="K32" s="295">
        <v>83.504685103629484</v>
      </c>
      <c r="L32" s="295">
        <v>78.617992441330799</v>
      </c>
      <c r="M32" s="295">
        <v>79.810137746974775</v>
      </c>
      <c r="N32" s="295">
        <v>90.813402458777006</v>
      </c>
      <c r="O32" s="295">
        <v>97.534265538572228</v>
      </c>
      <c r="P32" s="295">
        <v>95.086995515215747</v>
      </c>
      <c r="Q32" s="295">
        <v>103.968985716999</v>
      </c>
      <c r="R32" s="295">
        <v>108.73007036246</v>
      </c>
      <c r="S32" s="295">
        <v>107.49564450490639</v>
      </c>
      <c r="T32" s="295">
        <v>103.2599712100598</v>
      </c>
      <c r="U32" s="295">
        <v>82.577484737941276</v>
      </c>
      <c r="V32" s="295">
        <v>84.104168945091317</v>
      </c>
      <c r="W32" s="295">
        <v>89.483794836594782</v>
      </c>
      <c r="X32" s="295">
        <v>105.0442398061156</v>
      </c>
      <c r="Y32" s="295">
        <v>90.014700773950878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19.251463533562486</v>
      </c>
      <c r="C33" s="261">
        <f t="shared" si="0"/>
        <v>20.894869598651177</v>
      </c>
      <c r="D33" s="261">
        <f t="shared" si="0"/>
        <v>22.998474476021215</v>
      </c>
      <c r="E33" s="261">
        <f t="shared" si="0"/>
        <v>20.713127667787418</v>
      </c>
      <c r="F33" s="261">
        <f t="shared" si="0"/>
        <v>21.13433516649831</v>
      </c>
      <c r="G33" s="261">
        <f t="shared" si="0"/>
        <v>22.415607406386393</v>
      </c>
      <c r="H33" s="261">
        <f t="shared" si="0"/>
        <v>22.281943894911755</v>
      </c>
      <c r="I33" s="261">
        <f t="shared" si="0"/>
        <v>21.429785336169999</v>
      </c>
      <c r="J33" s="261">
        <f t="shared" si="0"/>
        <v>23.586641282259084</v>
      </c>
      <c r="K33" s="261">
        <f t="shared" si="0"/>
        <v>21.110144444427743</v>
      </c>
      <c r="L33" s="261">
        <f t="shared" si="0"/>
        <v>19.814403352867217</v>
      </c>
      <c r="M33" s="261">
        <f t="shared" si="0"/>
        <v>18.587815955232397</v>
      </c>
      <c r="N33" s="261">
        <f t="shared" si="0"/>
        <v>23.056657583056626</v>
      </c>
      <c r="O33" s="261">
        <f t="shared" si="0"/>
        <v>27.484832946996214</v>
      </c>
      <c r="P33" s="261">
        <f t="shared" si="0"/>
        <v>28.222821035592524</v>
      </c>
      <c r="Q33" s="261">
        <f t="shared" si="0"/>
        <v>29.761574184445273</v>
      </c>
      <c r="R33" s="261">
        <f t="shared" si="0"/>
        <v>30.232846174874457</v>
      </c>
      <c r="S33" s="261">
        <f t="shared" si="0"/>
        <v>29.782925332070469</v>
      </c>
      <c r="T33" s="261">
        <f t="shared" si="0"/>
        <v>34.087478206910951</v>
      </c>
      <c r="U33" s="261">
        <f t="shared" si="0"/>
        <v>26.503958127357794</v>
      </c>
      <c r="V33" s="261">
        <f t="shared" si="0"/>
        <v>28.847669144219736</v>
      </c>
      <c r="W33" s="261">
        <f t="shared" si="0"/>
        <v>29.433259014230789</v>
      </c>
      <c r="X33" s="261">
        <f t="shared" si="0"/>
        <v>27.84596972948729</v>
      </c>
      <c r="Y33" s="261">
        <f t="shared" si="0"/>
        <v>24.344461281370595</v>
      </c>
      <c r="DA33" s="70"/>
    </row>
    <row r="34" spans="1:105" ht="12" customHeight="1" x14ac:dyDescent="0.25">
      <c r="A34" s="60" t="s">
        <v>1471</v>
      </c>
      <c r="B34" s="262">
        <v>15.65647366616515</v>
      </c>
      <c r="C34" s="262">
        <v>17.21998815003559</v>
      </c>
      <c r="D34" s="262">
        <v>18.951048473537849</v>
      </c>
      <c r="E34" s="262">
        <v>16.865739118649749</v>
      </c>
      <c r="F34" s="262">
        <v>16.79297076718391</v>
      </c>
      <c r="G34" s="262">
        <v>18.215977754351261</v>
      </c>
      <c r="H34" s="262">
        <v>17.607168676330112</v>
      </c>
      <c r="I34" s="262">
        <v>16.756890483462961</v>
      </c>
      <c r="J34" s="262">
        <v>18.529774680510538</v>
      </c>
      <c r="K34" s="262">
        <v>16.445700314238689</v>
      </c>
      <c r="L34" s="262">
        <v>15.540126188167809</v>
      </c>
      <c r="M34" s="262">
        <v>14.43068394081293</v>
      </c>
      <c r="N34" s="262">
        <v>18.466356305946729</v>
      </c>
      <c r="O34" s="262">
        <v>22.40549833980759</v>
      </c>
      <c r="P34" s="262">
        <v>23.400201361361521</v>
      </c>
      <c r="Q34" s="262">
        <v>24.774943061362979</v>
      </c>
      <c r="R34" s="262">
        <v>25.044212370032088</v>
      </c>
      <c r="S34" s="262">
        <v>24.52200317966847</v>
      </c>
      <c r="T34" s="262">
        <v>28.588425161430418</v>
      </c>
      <c r="U34" s="262">
        <v>22.049843318668319</v>
      </c>
      <c r="V34" s="262">
        <v>23.83388320136449</v>
      </c>
      <c r="W34" s="262">
        <v>23.728118159941008</v>
      </c>
      <c r="X34" s="262">
        <v>22.259776423365452</v>
      </c>
      <c r="Y34" s="262">
        <v>19.389892331076499</v>
      </c>
      <c r="DA34" s="72" t="s">
        <v>1472</v>
      </c>
    </row>
    <row r="35" spans="1:105" ht="12" customHeight="1" x14ac:dyDescent="0.25">
      <c r="A35" s="60" t="s">
        <v>1473</v>
      </c>
      <c r="B35" s="262">
        <v>3.5949898673973362</v>
      </c>
      <c r="C35" s="262">
        <v>3.6748814486155879</v>
      </c>
      <c r="D35" s="262">
        <v>4.0474260024833661</v>
      </c>
      <c r="E35" s="262">
        <v>3.8473885491376691</v>
      </c>
      <c r="F35" s="262">
        <v>4.3413643993144024</v>
      </c>
      <c r="G35" s="262">
        <v>4.1996296520351306</v>
      </c>
      <c r="H35" s="262">
        <v>4.6747752185816456</v>
      </c>
      <c r="I35" s="262">
        <v>4.6728948527070369</v>
      </c>
      <c r="J35" s="262">
        <v>5.0568666017485464</v>
      </c>
      <c r="K35" s="262">
        <v>4.6644441301890547</v>
      </c>
      <c r="L35" s="262">
        <v>4.2742771646994058</v>
      </c>
      <c r="M35" s="262">
        <v>4.1571320144194681</v>
      </c>
      <c r="N35" s="262">
        <v>4.5903012771098961</v>
      </c>
      <c r="O35" s="262">
        <v>5.079334607188625</v>
      </c>
      <c r="P35" s="262">
        <v>4.8226196742310048</v>
      </c>
      <c r="Q35" s="262">
        <v>4.9866311230822919</v>
      </c>
      <c r="R35" s="262">
        <v>5.1886338048423681</v>
      </c>
      <c r="S35" s="262">
        <v>5.2609221524020002</v>
      </c>
      <c r="T35" s="262">
        <v>5.4990530454805304</v>
      </c>
      <c r="U35" s="262">
        <v>4.4541148086894742</v>
      </c>
      <c r="V35" s="262">
        <v>5.0137859428552467</v>
      </c>
      <c r="W35" s="262">
        <v>5.7051408542897803</v>
      </c>
      <c r="X35" s="262">
        <v>5.5861933061218387</v>
      </c>
      <c r="Y35" s="262">
        <v>4.9545689502940968</v>
      </c>
      <c r="DA35" s="72" t="s">
        <v>1474</v>
      </c>
    </row>
    <row r="36" spans="1:105" ht="12" customHeight="1" x14ac:dyDescent="0.25">
      <c r="A36" s="64" t="s">
        <v>28</v>
      </c>
      <c r="B36" s="229">
        <v>0.7646900006037175</v>
      </c>
      <c r="C36" s="229">
        <v>0.71576940125729704</v>
      </c>
      <c r="D36" s="229">
        <v>0.58004835560798851</v>
      </c>
      <c r="E36" s="229">
        <v>0.49253465777716338</v>
      </c>
      <c r="F36" s="229">
        <v>0.46926422915971472</v>
      </c>
      <c r="G36" s="229">
        <v>0.58557216230579312</v>
      </c>
      <c r="H36" s="229">
        <v>0.79309764992013099</v>
      </c>
      <c r="I36" s="229">
        <v>0.80055112418922059</v>
      </c>
      <c r="J36" s="229">
        <v>0.78987769210129799</v>
      </c>
      <c r="K36" s="229">
        <v>0.56226192557223342</v>
      </c>
      <c r="L36" s="229">
        <v>0.35759202170080212</v>
      </c>
      <c r="M36" s="229">
        <v>0.29448573644060999</v>
      </c>
      <c r="N36" s="229">
        <v>0.36496029930037921</v>
      </c>
      <c r="O36" s="229">
        <v>0.35035655745846622</v>
      </c>
      <c r="P36" s="229">
        <v>0.34670331288340123</v>
      </c>
      <c r="Q36" s="229">
        <v>0.35725956335350778</v>
      </c>
      <c r="R36" s="229">
        <v>0.29040832002412498</v>
      </c>
      <c r="S36" s="229">
        <v>0.27682493920416801</v>
      </c>
      <c r="T36" s="229">
        <v>0.35301779698703989</v>
      </c>
      <c r="U36" s="229">
        <v>0.27510676978520171</v>
      </c>
      <c r="V36" s="229">
        <v>0.48727119033584332</v>
      </c>
      <c r="W36" s="229">
        <v>0.36405821107316227</v>
      </c>
      <c r="X36" s="229">
        <v>0.30386846746170382</v>
      </c>
      <c r="Y36" s="229">
        <v>0.16524416664197611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9.0384809805838642E-2</v>
      </c>
      <c r="C38" s="229">
        <v>8.3959938691609601E-2</v>
      </c>
      <c r="D38" s="229">
        <v>6.1619606876892427E-2</v>
      </c>
      <c r="E38" s="229">
        <v>6.4474061679939756E-2</v>
      </c>
      <c r="F38" s="229">
        <v>1.1685913332305949E-2</v>
      </c>
      <c r="G38" s="229">
        <v>2.0199356842707222E-2</v>
      </c>
      <c r="H38" s="229">
        <v>2.631368289460825E-2</v>
      </c>
      <c r="I38" s="229">
        <v>3.4219078504823933E-2</v>
      </c>
      <c r="J38" s="229">
        <v>4.71163110500359E-2</v>
      </c>
      <c r="K38" s="229">
        <v>5.3049721605378311E-2</v>
      </c>
      <c r="L38" s="229">
        <v>5.0109601926252197E-2</v>
      </c>
      <c r="M38" s="229">
        <v>4.1042705262421347E-2</v>
      </c>
      <c r="N38" s="229">
        <v>5.1800366209505837E-2</v>
      </c>
      <c r="O38" s="229">
        <v>1.416094774166613E-2</v>
      </c>
      <c r="P38" s="229">
        <v>1.268002320206379E-2</v>
      </c>
      <c r="Q38" s="229">
        <v>1.0038783292556631E-2</v>
      </c>
      <c r="R38" s="229">
        <v>1.0512095707135479E-2</v>
      </c>
      <c r="S38" s="229">
        <v>9.5032883529779771E-3</v>
      </c>
      <c r="T38" s="229">
        <v>1.029103260381189E-2</v>
      </c>
      <c r="U38" s="229">
        <v>4.8986106900147956E-3</v>
      </c>
      <c r="V38" s="229">
        <v>6.9676312245462646E-3</v>
      </c>
      <c r="W38" s="229">
        <v>6.3569590294429304E-3</v>
      </c>
      <c r="X38" s="229">
        <v>8.6312510384403181E-3</v>
      </c>
      <c r="Y38" s="229">
        <v>2.9333087630322299E-2</v>
      </c>
      <c r="DA38" s="73" t="s">
        <v>1477</v>
      </c>
    </row>
    <row r="39" spans="1:105" ht="12" customHeight="1" x14ac:dyDescent="0.25">
      <c r="A39" s="64" t="s">
        <v>159</v>
      </c>
      <c r="B39" s="229">
        <v>1.6674660911070439E-2</v>
      </c>
      <c r="C39" s="229">
        <v>3.3219221776611962E-2</v>
      </c>
      <c r="D39" s="229">
        <v>1.7072024919389691E-2</v>
      </c>
      <c r="E39" s="229">
        <v>2.164407033125558E-2</v>
      </c>
      <c r="F39" s="229">
        <v>3.2333289738851821E-2</v>
      </c>
      <c r="G39" s="229">
        <v>3.5962197954017228E-2</v>
      </c>
      <c r="H39" s="229">
        <v>3.8119767451480061E-2</v>
      </c>
      <c r="I39" s="229">
        <v>3.2210650336264607E-2</v>
      </c>
      <c r="J39" s="229">
        <v>3.9212115798208033E-2</v>
      </c>
      <c r="K39" s="229">
        <v>3.4648771889572827E-2</v>
      </c>
      <c r="L39" s="229">
        <v>3.2329827979585543E-2</v>
      </c>
      <c r="M39" s="229">
        <v>2.778353555405607E-2</v>
      </c>
      <c r="N39" s="229">
        <v>4.121123760851042E-2</v>
      </c>
      <c r="O39" s="229">
        <v>1.7067628479417781E-2</v>
      </c>
      <c r="P39" s="229">
        <v>1.196745406017625E-2</v>
      </c>
      <c r="Q39" s="229">
        <v>2.699668567269348E-2</v>
      </c>
      <c r="R39" s="229">
        <v>2.996819830703672E-2</v>
      </c>
      <c r="S39" s="229">
        <v>3.0861819712113641E-2</v>
      </c>
      <c r="T39" s="229">
        <v>5.2636111658164619E-2</v>
      </c>
      <c r="U39" s="229">
        <v>4.9560900330090807E-2</v>
      </c>
      <c r="V39" s="229">
        <v>6.2544321595210062E-2</v>
      </c>
      <c r="W39" s="229">
        <v>3.9741355417762768E-2</v>
      </c>
      <c r="X39" s="229">
        <v>3.1357331050861623E-2</v>
      </c>
      <c r="Y39" s="229">
        <v>3.9634277202822678E-2</v>
      </c>
      <c r="DA39" s="73" t="s">
        <v>1478</v>
      </c>
    </row>
    <row r="40" spans="1:105" ht="12" customHeight="1" x14ac:dyDescent="0.25">
      <c r="A40" s="64" t="s">
        <v>32</v>
      </c>
      <c r="B40" s="229">
        <v>0.27716980313277878</v>
      </c>
      <c r="C40" s="229">
        <v>0.20170210249009929</v>
      </c>
      <c r="D40" s="229">
        <v>0.1944713018393133</v>
      </c>
      <c r="E40" s="229">
        <v>0.2058958123432614</v>
      </c>
      <c r="F40" s="229">
        <v>0.22060202239725921</v>
      </c>
      <c r="G40" s="229">
        <v>0.24712571535758221</v>
      </c>
      <c r="H40" s="229">
        <v>0.23740513765123719</v>
      </c>
      <c r="I40" s="229">
        <v>0.2435316220216884</v>
      </c>
      <c r="J40" s="229">
        <v>0.25433331346712651</v>
      </c>
      <c r="K40" s="229">
        <v>0.24532146971879171</v>
      </c>
      <c r="L40" s="229">
        <v>0.18148065300757199</v>
      </c>
      <c r="M40" s="229">
        <v>0.13662237547267339</v>
      </c>
      <c r="N40" s="229">
        <v>8.5458238970820527E-2</v>
      </c>
      <c r="O40" s="229">
        <v>0.12836353307164169</v>
      </c>
      <c r="P40" s="229">
        <v>9.6397316364511654E-2</v>
      </c>
      <c r="Q40" s="229">
        <v>0.1205754262398358</v>
      </c>
      <c r="R40" s="229">
        <v>0.11545485730785671</v>
      </c>
      <c r="S40" s="229">
        <v>8.5675742870388136E-2</v>
      </c>
      <c r="T40" s="229">
        <v>4.3864876130434001E-2</v>
      </c>
      <c r="U40" s="229">
        <v>8.9299727277584354E-2</v>
      </c>
      <c r="V40" s="229">
        <v>5.9862607260696511E-2</v>
      </c>
      <c r="W40" s="229">
        <v>5.4208093438262217E-2</v>
      </c>
      <c r="X40" s="229">
        <v>2.1114917123704498E-2</v>
      </c>
      <c r="Y40" s="229">
        <v>9.5042124618908066E-3</v>
      </c>
      <c r="DA40" s="73" t="s">
        <v>1479</v>
      </c>
    </row>
    <row r="41" spans="1:105" ht="12" customHeight="1" x14ac:dyDescent="0.25">
      <c r="A41" s="64" t="s">
        <v>33</v>
      </c>
      <c r="B41" s="229">
        <v>0.14957178346825881</v>
      </c>
      <c r="C41" s="229">
        <v>0.12722140381406341</v>
      </c>
      <c r="D41" s="229">
        <v>0.3982066157770795</v>
      </c>
      <c r="E41" s="229">
        <v>0.40217019303355178</v>
      </c>
      <c r="F41" s="229">
        <v>0.5784356052770363</v>
      </c>
      <c r="G41" s="229">
        <v>0.38733685122637629</v>
      </c>
      <c r="H41" s="229">
        <v>0.24491432674371691</v>
      </c>
      <c r="I41" s="229">
        <v>0.22598486245259339</v>
      </c>
      <c r="J41" s="229">
        <v>0.2473820945398241</v>
      </c>
      <c r="K41" s="229">
        <v>0.20271468964796249</v>
      </c>
      <c r="L41" s="229">
        <v>0.28301802433829898</v>
      </c>
      <c r="M41" s="229">
        <v>0.35907522617854981</v>
      </c>
      <c r="N41" s="229">
        <v>0.34085295642651342</v>
      </c>
      <c r="O41" s="229">
        <v>0.32488425198626469</v>
      </c>
      <c r="P41" s="229">
        <v>0.30641776592518138</v>
      </c>
      <c r="Q41" s="229">
        <v>0.29591398657524898</v>
      </c>
      <c r="R41" s="229">
        <v>0.3154442936348027</v>
      </c>
      <c r="S41" s="229">
        <v>0.2463535340803959</v>
      </c>
      <c r="T41" s="229">
        <v>0.25479011664848022</v>
      </c>
      <c r="U41" s="229">
        <v>0.16796177051771799</v>
      </c>
      <c r="V41" s="229">
        <v>0.11444002760758371</v>
      </c>
      <c r="W41" s="229">
        <v>0.26180463811830462</v>
      </c>
      <c r="X41" s="229">
        <v>0.32042693965923408</v>
      </c>
      <c r="Y41" s="229">
        <v>0.32597999113535409</v>
      </c>
      <c r="DA41" s="73" t="s">
        <v>1480</v>
      </c>
    </row>
    <row r="42" spans="1:105" ht="12" customHeight="1" x14ac:dyDescent="0.25">
      <c r="A42" s="64" t="s">
        <v>35</v>
      </c>
      <c r="B42" s="229">
        <v>1.5036273910121489</v>
      </c>
      <c r="C42" s="229">
        <v>1.5478444531985751</v>
      </c>
      <c r="D42" s="229">
        <v>1.8071447019136959</v>
      </c>
      <c r="E42" s="229">
        <v>1.771017088832078</v>
      </c>
      <c r="F42" s="229">
        <v>1.8614769830937961</v>
      </c>
      <c r="G42" s="229">
        <v>1.842189641688589</v>
      </c>
      <c r="H42" s="229">
        <v>1.6990759212085591</v>
      </c>
      <c r="I42" s="229">
        <v>1.6463670861516211</v>
      </c>
      <c r="J42" s="229">
        <v>1.728643804390495</v>
      </c>
      <c r="K42" s="229">
        <v>1.5900782942018401</v>
      </c>
      <c r="L42" s="229">
        <v>1.5356563885630881</v>
      </c>
      <c r="M42" s="229">
        <v>1.4690804014605521</v>
      </c>
      <c r="N42" s="229">
        <v>1.6011691427408541</v>
      </c>
      <c r="O42" s="229">
        <v>2.0029535947478818</v>
      </c>
      <c r="P42" s="229">
        <v>1.869113999840623</v>
      </c>
      <c r="Q42" s="229">
        <v>1.8223378310877021</v>
      </c>
      <c r="R42" s="229">
        <v>1.978575856913285</v>
      </c>
      <c r="S42" s="229">
        <v>1.955720042517396</v>
      </c>
      <c r="T42" s="229">
        <v>2.1701427615500419</v>
      </c>
      <c r="U42" s="229">
        <v>1.7506720402891209</v>
      </c>
      <c r="V42" s="229">
        <v>2.1407381683246851</v>
      </c>
      <c r="W42" s="229">
        <v>2.598207071529091</v>
      </c>
      <c r="X42" s="229">
        <v>2.2270331041136151</v>
      </c>
      <c r="Y42" s="229">
        <v>1.692355244111069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0.65353264709933534</v>
      </c>
      <c r="C44" s="229">
        <v>0.85233290693922359</v>
      </c>
      <c r="D44" s="229">
        <v>0.87941482465919141</v>
      </c>
      <c r="E44" s="229">
        <v>0.7990007311959757</v>
      </c>
      <c r="F44" s="229">
        <v>1.010314516829113</v>
      </c>
      <c r="G44" s="229">
        <v>0.89347839239137727</v>
      </c>
      <c r="H44" s="229">
        <v>1.432490781950865</v>
      </c>
      <c r="I44" s="229">
        <v>1.4898223550672991</v>
      </c>
      <c r="J44" s="229">
        <v>1.818164830211324</v>
      </c>
      <c r="K44" s="229">
        <v>1.7487312550577481</v>
      </c>
      <c r="L44" s="229">
        <v>1.651801538738574</v>
      </c>
      <c r="M44" s="229">
        <v>1.6836460926149459</v>
      </c>
      <c r="N44" s="229">
        <v>1.9077340877918829</v>
      </c>
      <c r="O44" s="229">
        <v>2.0558737060966461</v>
      </c>
      <c r="P44" s="229">
        <v>2.004638304351011</v>
      </c>
      <c r="Q44" s="229">
        <v>2.1976171147046322</v>
      </c>
      <c r="R44" s="229">
        <v>2.301940888805436</v>
      </c>
      <c r="S44" s="229">
        <v>2.20648508266693</v>
      </c>
      <c r="T44" s="229">
        <v>2.112769987210009</v>
      </c>
      <c r="U44" s="229">
        <v>1.6838386375325261</v>
      </c>
      <c r="V44" s="229">
        <v>1.729245941152179</v>
      </c>
      <c r="W44" s="229">
        <v>1.8242260940745241</v>
      </c>
      <c r="X44" s="229">
        <v>2.144920009540729</v>
      </c>
      <c r="Y44" s="229">
        <v>1.732542934912338</v>
      </c>
      <c r="DA44" s="73" t="s">
        <v>1483</v>
      </c>
    </row>
    <row r="45" spans="1:105" ht="12" customHeight="1" x14ac:dyDescent="0.25">
      <c r="A45" s="146" t="s">
        <v>39</v>
      </c>
      <c r="B45" s="325">
        <v>0.1393387713641874</v>
      </c>
      <c r="C45" s="325">
        <v>0.1128320204481081</v>
      </c>
      <c r="D45" s="325">
        <v>0.10944857088981511</v>
      </c>
      <c r="E45" s="325">
        <v>9.0651933944443333E-2</v>
      </c>
      <c r="F45" s="325">
        <v>0.15725183948632529</v>
      </c>
      <c r="G45" s="325">
        <v>0.18776533426868919</v>
      </c>
      <c r="H45" s="325">
        <v>0.20335795076104979</v>
      </c>
      <c r="I45" s="325">
        <v>0.20020807398352469</v>
      </c>
      <c r="J45" s="325">
        <v>0.13213644019023391</v>
      </c>
      <c r="K45" s="325">
        <v>0.22763800249552901</v>
      </c>
      <c r="L45" s="325">
        <v>0.1822891084452325</v>
      </c>
      <c r="M45" s="325">
        <v>0.14539594143565901</v>
      </c>
      <c r="N45" s="325">
        <v>0.19711494806142971</v>
      </c>
      <c r="O45" s="325">
        <v>0.18567438760664071</v>
      </c>
      <c r="P45" s="325">
        <v>0.17470149760403511</v>
      </c>
      <c r="Q45" s="325">
        <v>0.15589173215611599</v>
      </c>
      <c r="R45" s="325">
        <v>0.14632929414268989</v>
      </c>
      <c r="S45" s="325">
        <v>0.44949770299763109</v>
      </c>
      <c r="T45" s="325">
        <v>0.50154036269254854</v>
      </c>
      <c r="U45" s="325">
        <v>0.43277635226721789</v>
      </c>
      <c r="V45" s="325">
        <v>0.4127160553545029</v>
      </c>
      <c r="W45" s="325">
        <v>0.55653843160923078</v>
      </c>
      <c r="X45" s="325">
        <v>0.52884128613355053</v>
      </c>
      <c r="Y45" s="325">
        <v>0.95997503619832414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336.84892603214308</v>
      </c>
      <c r="C48" s="223">
        <v>337.48596909874379</v>
      </c>
      <c r="D48" s="223">
        <v>351.02880510001398</v>
      </c>
      <c r="E48" s="223">
        <v>346.39560385488619</v>
      </c>
      <c r="F48" s="223">
        <v>383.83980729391482</v>
      </c>
      <c r="G48" s="223">
        <v>366.88472761933502</v>
      </c>
      <c r="H48" s="223">
        <v>398.43887829778879</v>
      </c>
      <c r="I48" s="223">
        <v>416.1262283513978</v>
      </c>
      <c r="J48" s="223">
        <v>387.8728280295137</v>
      </c>
      <c r="K48" s="223">
        <v>343.47516930666018</v>
      </c>
      <c r="L48" s="223">
        <v>357.79615506189151</v>
      </c>
      <c r="M48" s="223">
        <v>414.52641460071658</v>
      </c>
      <c r="N48" s="223">
        <v>339.32954210183959</v>
      </c>
      <c r="O48" s="223">
        <v>369.44099838540927</v>
      </c>
      <c r="P48" s="223">
        <v>371.4745247372889</v>
      </c>
      <c r="Q48" s="223">
        <v>393.62122663255172</v>
      </c>
      <c r="R48" s="223">
        <v>401.77065191703161</v>
      </c>
      <c r="S48" s="223">
        <v>394.81367785469251</v>
      </c>
      <c r="T48" s="223">
        <v>354.42611249317468</v>
      </c>
      <c r="U48" s="223">
        <v>417.92680601420261</v>
      </c>
      <c r="V48" s="223">
        <v>457.59900200767362</v>
      </c>
      <c r="W48" s="223">
        <v>457.11700738144322</v>
      </c>
      <c r="X48" s="223">
        <v>444.63092611626462</v>
      </c>
      <c r="Y48" s="223">
        <v>363.81738977054528</v>
      </c>
      <c r="DA48" s="89" t="s">
        <v>1485</v>
      </c>
    </row>
    <row r="49" spans="1:105" ht="12" customHeight="1" x14ac:dyDescent="0.25">
      <c r="A49" s="55" t="s">
        <v>91</v>
      </c>
      <c r="B49" s="259">
        <v>2.4238133666378059</v>
      </c>
      <c r="C49" s="259">
        <v>2.4283972420211541</v>
      </c>
      <c r="D49" s="259">
        <v>2.5258453987028688</v>
      </c>
      <c r="E49" s="259">
        <v>2.4925069664254611</v>
      </c>
      <c r="F49" s="259">
        <v>2.761938613032374</v>
      </c>
      <c r="G49" s="259">
        <v>2.6399374856078208</v>
      </c>
      <c r="H49" s="259">
        <v>2.8669869617283612</v>
      </c>
      <c r="I49" s="259">
        <v>2.9942571774459581</v>
      </c>
      <c r="J49" s="259">
        <v>2.790958416307503</v>
      </c>
      <c r="K49" s="259">
        <v>2.4714928329450472</v>
      </c>
      <c r="L49" s="259">
        <v>2.5745402052667292</v>
      </c>
      <c r="M49" s="259">
        <v>2.9827456372469112</v>
      </c>
      <c r="N49" s="259">
        <v>2.4416627641645938</v>
      </c>
      <c r="O49" s="259">
        <v>2.6583312603024289</v>
      </c>
      <c r="P49" s="259">
        <v>2.6729636013081159</v>
      </c>
      <c r="Q49" s="259">
        <v>2.8323213071882321</v>
      </c>
      <c r="R49" s="259">
        <v>2.890960906154997</v>
      </c>
      <c r="S49" s="259">
        <v>2.8409016498520141</v>
      </c>
      <c r="T49" s="259">
        <v>2.5502908946914471</v>
      </c>
      <c r="U49" s="259">
        <v>3.007213324458625</v>
      </c>
      <c r="V49" s="259">
        <v>3.29267660339936</v>
      </c>
      <c r="W49" s="259">
        <v>3.2892083868564082</v>
      </c>
      <c r="X49" s="259">
        <v>3.1993641619572961</v>
      </c>
      <c r="Y49" s="259">
        <v>2.6178663020492778</v>
      </c>
      <c r="DA49" s="67" t="s">
        <v>1486</v>
      </c>
    </row>
    <row r="50" spans="1:105" ht="12" customHeight="1" x14ac:dyDescent="0.25">
      <c r="A50" s="173" t="s">
        <v>92</v>
      </c>
      <c r="B50" s="224">
        <v>2.7138032524516862</v>
      </c>
      <c r="C50" s="224">
        <v>2.7189355518668918</v>
      </c>
      <c r="D50" s="224">
        <v>2.828042601191858</v>
      </c>
      <c r="E50" s="224">
        <v>2.7907154921035988</v>
      </c>
      <c r="F50" s="224">
        <v>3.0923824805522662</v>
      </c>
      <c r="G50" s="224">
        <v>2.955784893887913</v>
      </c>
      <c r="H50" s="224">
        <v>3.2099990240864309</v>
      </c>
      <c r="I50" s="224">
        <v>3.352496103320608</v>
      </c>
      <c r="J50" s="224">
        <v>3.1248742712146802</v>
      </c>
      <c r="K50" s="224">
        <v>2.767187185604608</v>
      </c>
      <c r="L50" s="224">
        <v>2.8825633519433151</v>
      </c>
      <c r="M50" s="224">
        <v>3.3396072993958068</v>
      </c>
      <c r="N50" s="224">
        <v>2.7337881876489418</v>
      </c>
      <c r="O50" s="224">
        <v>2.9763793366276761</v>
      </c>
      <c r="P50" s="224">
        <v>2.9927623202182381</v>
      </c>
      <c r="Q50" s="224">
        <v>3.1711859012056611</v>
      </c>
      <c r="R50" s="224">
        <v>3.23684125924142</v>
      </c>
      <c r="S50" s="224">
        <v>3.180792813251212</v>
      </c>
      <c r="T50" s="224">
        <v>2.8554128052821262</v>
      </c>
      <c r="U50" s="224">
        <v>3.367002349711596</v>
      </c>
      <c r="V50" s="224">
        <v>3.686619027096087</v>
      </c>
      <c r="W50" s="224">
        <v>3.6827358661794811</v>
      </c>
      <c r="X50" s="224">
        <v>3.5821424982654229</v>
      </c>
      <c r="Y50" s="224">
        <v>2.9310730697222929</v>
      </c>
      <c r="DA50" s="177" t="s">
        <v>1487</v>
      </c>
    </row>
    <row r="51" spans="1:105" ht="12" customHeight="1" x14ac:dyDescent="0.25">
      <c r="A51" s="173" t="s">
        <v>93</v>
      </c>
      <c r="B51" s="224">
        <v>4.6504094352587906</v>
      </c>
      <c r="C51" s="224">
        <v>4.9301109414717574</v>
      </c>
      <c r="D51" s="224">
        <v>5.1258480071281953</v>
      </c>
      <c r="E51" s="224">
        <v>4.7973891347500626</v>
      </c>
      <c r="F51" s="224">
        <v>4.8387078204191827</v>
      </c>
      <c r="G51" s="224">
        <v>5.0743479220569041</v>
      </c>
      <c r="H51" s="224">
        <v>4.9280810035363967</v>
      </c>
      <c r="I51" s="224">
        <v>4.9463291314149309</v>
      </c>
      <c r="J51" s="224">
        <v>4.6704767969379848</v>
      </c>
      <c r="K51" s="224">
        <v>4.0487810280555872</v>
      </c>
      <c r="L51" s="224">
        <v>4.3274990931245103</v>
      </c>
      <c r="M51" s="224">
        <v>4.8181748591178053</v>
      </c>
      <c r="N51" s="224">
        <v>4.4604360809813288</v>
      </c>
      <c r="O51" s="224">
        <v>5.203347275999838</v>
      </c>
      <c r="P51" s="224">
        <v>5.643232041256252</v>
      </c>
      <c r="Q51" s="224">
        <v>6.0802037604617709</v>
      </c>
      <c r="R51" s="224">
        <v>6.05642676182977</v>
      </c>
      <c r="S51" s="224">
        <v>5.9228360079652012</v>
      </c>
      <c r="T51" s="224">
        <v>5.7774623548316999</v>
      </c>
      <c r="U51" s="224">
        <v>6.5856862379817596</v>
      </c>
      <c r="V51" s="224">
        <v>6.9145006772839563</v>
      </c>
      <c r="W51" s="224">
        <v>6.2528001048708468</v>
      </c>
      <c r="X51" s="224">
        <v>5.8897362741567489</v>
      </c>
      <c r="Y51" s="224">
        <v>4.9740495489757546</v>
      </c>
      <c r="DA51" s="177" t="s">
        <v>1488</v>
      </c>
    </row>
    <row r="52" spans="1:105" ht="12" customHeight="1" x14ac:dyDescent="0.25">
      <c r="A52" s="173" t="s">
        <v>94</v>
      </c>
      <c r="B52" s="224">
        <v>1.99604500034312</v>
      </c>
      <c r="C52" s="224">
        <v>1.999819887331973</v>
      </c>
      <c r="D52" s="224">
        <v>2.0800698391700578</v>
      </c>
      <c r="E52" s="224">
        <v>2.0526151630045799</v>
      </c>
      <c r="F52" s="224">
        <v>2.274495980457925</v>
      </c>
      <c r="G52" s="224">
        <v>2.1740263057775682</v>
      </c>
      <c r="H52" s="224">
        <v>2.361004799204061</v>
      </c>
      <c r="I52" s="224">
        <v>2.4658136435121039</v>
      </c>
      <c r="J52" s="224">
        <v>2.29839420382593</v>
      </c>
      <c r="K52" s="224">
        <v>2.0353097233005699</v>
      </c>
      <c r="L52" s="224">
        <v>2.1201707093617652</v>
      </c>
      <c r="M52" s="224">
        <v>2.456333725389352</v>
      </c>
      <c r="N52" s="224">
        <v>2.0107442346913089</v>
      </c>
      <c r="O52" s="224">
        <v>2.189173842515324</v>
      </c>
      <c r="P52" s="224">
        <v>2.2012237847714942</v>
      </c>
      <c r="Q52" s="224">
        <v>2.3324571365082192</v>
      </c>
      <c r="R52" s="224">
        <v>2.3807476855871261</v>
      </c>
      <c r="S52" s="224">
        <v>2.3395231715053888</v>
      </c>
      <c r="T52" s="224">
        <v>2.1002010550138732</v>
      </c>
      <c r="U52" s="224">
        <v>2.476483216023051</v>
      </c>
      <c r="V52" s="224">
        <v>2.711566312169849</v>
      </c>
      <c r="W52" s="224">
        <v>2.7087101862048901</v>
      </c>
      <c r="X52" s="224">
        <v>2.634722181027604</v>
      </c>
      <c r="Y52" s="224">
        <v>2.1558503702042802</v>
      </c>
      <c r="DA52" s="177" t="s">
        <v>1489</v>
      </c>
    </row>
    <row r="53" spans="1:105" ht="12" customHeight="1" x14ac:dyDescent="0.25">
      <c r="A53" s="56" t="s">
        <v>95</v>
      </c>
      <c r="B53" s="260">
        <v>3.0380195364408991</v>
      </c>
      <c r="C53" s="260">
        <v>3.134216616933823</v>
      </c>
      <c r="D53" s="260">
        <v>3.2201651949443471</v>
      </c>
      <c r="E53" s="260">
        <v>3.076813398243806</v>
      </c>
      <c r="F53" s="260">
        <v>3.245309691039084</v>
      </c>
      <c r="G53" s="260">
        <v>3.3435308009799911</v>
      </c>
      <c r="H53" s="260">
        <v>3.468884541882117</v>
      </c>
      <c r="I53" s="260">
        <v>3.572240901483811</v>
      </c>
      <c r="J53" s="260">
        <v>3.289330139318126</v>
      </c>
      <c r="K53" s="260">
        <v>2.8981908791885469</v>
      </c>
      <c r="L53" s="260">
        <v>3.0188996747666348</v>
      </c>
      <c r="M53" s="260">
        <v>3.4602547674873292</v>
      </c>
      <c r="N53" s="260">
        <v>3.0096746435968602</v>
      </c>
      <c r="O53" s="260">
        <v>3.401020458514878</v>
      </c>
      <c r="P53" s="260">
        <v>3.6452131609979439</v>
      </c>
      <c r="Q53" s="260">
        <v>3.8708620857591129</v>
      </c>
      <c r="R53" s="260">
        <v>3.882798196863336</v>
      </c>
      <c r="S53" s="260">
        <v>3.8295269402007759</v>
      </c>
      <c r="T53" s="260">
        <v>3.6819966395573531</v>
      </c>
      <c r="U53" s="260">
        <v>4.2176645671545634</v>
      </c>
      <c r="V53" s="260">
        <v>4.5129754121312704</v>
      </c>
      <c r="W53" s="260">
        <v>4.2843025965391721</v>
      </c>
      <c r="X53" s="260">
        <v>4.1709440050619779</v>
      </c>
      <c r="Y53" s="260">
        <v>3.5214314082078069</v>
      </c>
      <c r="DA53" s="68" t="s">
        <v>1490</v>
      </c>
    </row>
    <row r="54" spans="1:105" ht="12" customHeight="1" x14ac:dyDescent="0.25">
      <c r="A54" s="37" t="s">
        <v>159</v>
      </c>
      <c r="B54" s="226">
        <v>1.4843481952812709E-2</v>
      </c>
      <c r="C54" s="226">
        <v>2.601635559903015E-2</v>
      </c>
      <c r="D54" s="226">
        <v>1.241565846787481E-2</v>
      </c>
      <c r="E54" s="226">
        <v>1.7102835835693431E-2</v>
      </c>
      <c r="F54" s="226">
        <v>3.003099496601614E-2</v>
      </c>
      <c r="G54" s="226">
        <v>2.831319567384773E-2</v>
      </c>
      <c r="H54" s="226">
        <v>3.733045539298413E-2</v>
      </c>
      <c r="I54" s="226">
        <v>3.4894575673884307E-2</v>
      </c>
      <c r="J54" s="226">
        <v>3.6948709266936351E-2</v>
      </c>
      <c r="K54" s="226">
        <v>3.2099395488744221E-2</v>
      </c>
      <c r="L54" s="226">
        <v>3.1445406943343683E-2</v>
      </c>
      <c r="M54" s="226">
        <v>3.3739346396178233E-2</v>
      </c>
      <c r="N54" s="226">
        <v>3.2316411092793047E-2</v>
      </c>
      <c r="O54" s="226">
        <v>1.129023569786726E-2</v>
      </c>
      <c r="P54" s="226">
        <v>7.2971885554325346E-3</v>
      </c>
      <c r="Q54" s="226">
        <v>1.7185024431948769E-2</v>
      </c>
      <c r="R54" s="226">
        <v>1.9271154698385098E-2</v>
      </c>
      <c r="S54" s="226">
        <v>1.986062276223147E-2</v>
      </c>
      <c r="T54" s="226">
        <v>2.4609638881393069E-2</v>
      </c>
      <c r="U54" s="226">
        <v>3.5035042969244111E-2</v>
      </c>
      <c r="V54" s="226">
        <v>4.5243447658717302E-2</v>
      </c>
      <c r="W54" s="226">
        <v>2.8483180653516661E-2</v>
      </c>
      <c r="X54" s="226">
        <v>2.4658966806362391E-2</v>
      </c>
      <c r="Y54" s="226">
        <v>3.0398531736753661E-2</v>
      </c>
      <c r="DA54" s="69" t="s">
        <v>1491</v>
      </c>
    </row>
    <row r="55" spans="1:105" ht="12" customHeight="1" x14ac:dyDescent="0.25">
      <c r="A55" s="37" t="s">
        <v>35</v>
      </c>
      <c r="B55" s="226">
        <v>1.338501943834185</v>
      </c>
      <c r="C55" s="226">
        <v>1.2122280280133519</v>
      </c>
      <c r="D55" s="226">
        <v>1.314248984928964</v>
      </c>
      <c r="E55" s="226">
        <v>1.3994324574321231</v>
      </c>
      <c r="F55" s="226">
        <v>1.7289303488804171</v>
      </c>
      <c r="G55" s="226">
        <v>1.4503639588480171</v>
      </c>
      <c r="H55" s="226">
        <v>1.6638946700475441</v>
      </c>
      <c r="I55" s="226">
        <v>1.783549238371956</v>
      </c>
      <c r="J55" s="226">
        <v>1.6288628158502501</v>
      </c>
      <c r="K55" s="226">
        <v>1.4730840153965961</v>
      </c>
      <c r="L55" s="226">
        <v>1.493646674953043</v>
      </c>
      <c r="M55" s="226">
        <v>1.7839994644410231</v>
      </c>
      <c r="N55" s="226">
        <v>1.2555808378640629</v>
      </c>
      <c r="O55" s="226">
        <v>1.3249537394058339</v>
      </c>
      <c r="P55" s="226">
        <v>1.1396974845153369</v>
      </c>
      <c r="Q55" s="226">
        <v>1.1600283282989441</v>
      </c>
      <c r="R55" s="226">
        <v>1.272330122432243</v>
      </c>
      <c r="S55" s="226">
        <v>1.258571865019593</v>
      </c>
      <c r="T55" s="226">
        <v>1.014634782098907</v>
      </c>
      <c r="U55" s="226">
        <v>1.2375656969117701</v>
      </c>
      <c r="V55" s="226">
        <v>1.5485718415248391</v>
      </c>
      <c r="W55" s="226">
        <v>1.8621710461473151</v>
      </c>
      <c r="X55" s="226">
        <v>1.751307702238226</v>
      </c>
      <c r="Y55" s="226">
        <v>1.297995528837548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0.17145724638706489</v>
      </c>
      <c r="H57" s="226">
        <v>0.18159568740904461</v>
      </c>
      <c r="I57" s="226">
        <v>0.20327004796507461</v>
      </c>
      <c r="J57" s="226">
        <v>9.0178329504976798E-2</v>
      </c>
      <c r="K57" s="226">
        <v>0.13036194791017411</v>
      </c>
      <c r="L57" s="226">
        <v>0.12572413750356859</v>
      </c>
      <c r="M57" s="226">
        <v>0.2104154037895106</v>
      </c>
      <c r="N57" s="226">
        <v>0.20025343127410769</v>
      </c>
      <c r="O57" s="226">
        <v>0.2450013488724197</v>
      </c>
      <c r="P57" s="226">
        <v>0.34625056000365262</v>
      </c>
      <c r="Q57" s="226">
        <v>0.26469136521400688</v>
      </c>
      <c r="R57" s="226">
        <v>0.31786796488411218</v>
      </c>
      <c r="S57" s="226">
        <v>0.38621917056181748</v>
      </c>
      <c r="T57" s="226">
        <v>0.46678091372351832</v>
      </c>
      <c r="U57" s="226">
        <v>0.46781468633961593</v>
      </c>
      <c r="V57" s="226">
        <v>0.5764687071262129</v>
      </c>
      <c r="W57" s="226">
        <v>0.64702660275273316</v>
      </c>
      <c r="X57" s="226">
        <v>0.73384950529447424</v>
      </c>
      <c r="Y57" s="226">
        <v>0.72739339243533452</v>
      </c>
      <c r="DA57" s="69" t="s">
        <v>1494</v>
      </c>
    </row>
    <row r="58" spans="1:105" ht="12" customHeight="1" x14ac:dyDescent="0.25">
      <c r="A58" s="37" t="s">
        <v>40</v>
      </c>
      <c r="B58" s="226">
        <v>1.6846741106539009</v>
      </c>
      <c r="C58" s="226">
        <v>1.895972233321441</v>
      </c>
      <c r="D58" s="226">
        <v>1.8935005515475081</v>
      </c>
      <c r="E58" s="226">
        <v>1.66027810497599</v>
      </c>
      <c r="F58" s="226">
        <v>1.4863483471926511</v>
      </c>
      <c r="G58" s="226">
        <v>1.6933964000710611</v>
      </c>
      <c r="H58" s="226">
        <v>1.5860637290325439</v>
      </c>
      <c r="I58" s="226">
        <v>1.5505270394728949</v>
      </c>
      <c r="J58" s="226">
        <v>1.533340284695963</v>
      </c>
      <c r="K58" s="226">
        <v>1.2626455203930329</v>
      </c>
      <c r="L58" s="226">
        <v>1.368083455366679</v>
      </c>
      <c r="M58" s="226">
        <v>1.432100552860617</v>
      </c>
      <c r="N58" s="226">
        <v>1.5215239633658959</v>
      </c>
      <c r="O58" s="226">
        <v>1.8197751345387569</v>
      </c>
      <c r="P58" s="226">
        <v>2.151967927923522</v>
      </c>
      <c r="Q58" s="226">
        <v>2.4289573678142129</v>
      </c>
      <c r="R58" s="226">
        <v>2.273328954848596</v>
      </c>
      <c r="S58" s="226">
        <v>2.164875281857134</v>
      </c>
      <c r="T58" s="226">
        <v>2.1759713048535341</v>
      </c>
      <c r="U58" s="226">
        <v>2.477249140933933</v>
      </c>
      <c r="V58" s="226">
        <v>2.3426914158215011</v>
      </c>
      <c r="W58" s="226">
        <v>1.746621766985607</v>
      </c>
      <c r="X58" s="226">
        <v>1.661127830722916</v>
      </c>
      <c r="Y58" s="226">
        <v>1.465643955198171</v>
      </c>
      <c r="DA58" s="69" t="s">
        <v>1495</v>
      </c>
    </row>
    <row r="59" spans="1:105" ht="12" customHeight="1" x14ac:dyDescent="0.25">
      <c r="A59" s="57" t="s">
        <v>1496</v>
      </c>
      <c r="B59" s="261">
        <v>19.831068518303319</v>
      </c>
      <c r="C59" s="261">
        <v>21.02381935274104</v>
      </c>
      <c r="D59" s="261">
        <v>21.8585147090626</v>
      </c>
      <c r="E59" s="261">
        <v>20.45784440373648</v>
      </c>
      <c r="F59" s="261">
        <v>20.634042585423039</v>
      </c>
      <c r="G59" s="261">
        <v>21.638899268752361</v>
      </c>
      <c r="H59" s="261">
        <v>21.015162945419391</v>
      </c>
      <c r="I59" s="261">
        <v>21.09297972248557</v>
      </c>
      <c r="J59" s="261">
        <v>19.916643182208059</v>
      </c>
      <c r="K59" s="261">
        <v>17.265502124225058</v>
      </c>
      <c r="L59" s="261">
        <v>18.454059201321041</v>
      </c>
      <c r="M59" s="261">
        <v>20.546482432253711</v>
      </c>
      <c r="N59" s="261">
        <v>19.020951762396951</v>
      </c>
      <c r="O59" s="261">
        <v>22.189000300171941</v>
      </c>
      <c r="P59" s="261">
        <v>24.06483188906779</v>
      </c>
      <c r="Q59" s="261">
        <v>25.928241170500911</v>
      </c>
      <c r="R59" s="261">
        <v>25.826847240440522</v>
      </c>
      <c r="S59" s="261">
        <v>25.25716677892807</v>
      </c>
      <c r="T59" s="261">
        <v>24.637239670104361</v>
      </c>
      <c r="U59" s="261">
        <v>28.083805704345622</v>
      </c>
      <c r="V59" s="261">
        <v>29.48599227875129</v>
      </c>
      <c r="W59" s="261">
        <v>26.66425591923122</v>
      </c>
      <c r="X59" s="261">
        <v>25.116017252583941</v>
      </c>
      <c r="Y59" s="261">
        <v>21.211189851648971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47.325871569247504</v>
      </c>
      <c r="C60" s="261">
        <f t="shared" si="1"/>
        <v>46.429353242825378</v>
      </c>
      <c r="D60" s="261">
        <f t="shared" si="1"/>
        <v>48.050807170022068</v>
      </c>
      <c r="E60" s="261">
        <f t="shared" si="1"/>
        <v>47.989277933242363</v>
      </c>
      <c r="F60" s="261">
        <f t="shared" si="1"/>
        <v>54.118749142453638</v>
      </c>
      <c r="G60" s="261">
        <f t="shared" si="1"/>
        <v>51.067504061391254</v>
      </c>
      <c r="H60" s="261">
        <f t="shared" si="1"/>
        <v>56.399049109778417</v>
      </c>
      <c r="I60" s="261">
        <f t="shared" si="1"/>
        <v>59.223829686091264</v>
      </c>
      <c r="J60" s="261">
        <f t="shared" si="1"/>
        <v>54.683300454412702</v>
      </c>
      <c r="K60" s="261">
        <f t="shared" si="1"/>
        <v>48.511156193266018</v>
      </c>
      <c r="L60" s="261">
        <f t="shared" si="1"/>
        <v>49.77377324400188</v>
      </c>
      <c r="M60" s="261">
        <f t="shared" si="1"/>
        <v>57.782557755647034</v>
      </c>
      <c r="N60" s="261">
        <f t="shared" si="1"/>
        <v>46.203968613862372</v>
      </c>
      <c r="O60" s="261">
        <f t="shared" si="1"/>
        <v>49.788222592075769</v>
      </c>
      <c r="P60" s="261">
        <f t="shared" si="1"/>
        <v>48.820138667106136</v>
      </c>
      <c r="Q60" s="261">
        <f t="shared" si="1"/>
        <v>51.435265677537842</v>
      </c>
      <c r="R60" s="261">
        <f t="shared" si="1"/>
        <v>53.022763420424894</v>
      </c>
      <c r="S60" s="261">
        <f t="shared" si="1"/>
        <v>52.41247879274075</v>
      </c>
      <c r="T60" s="261">
        <f t="shared" si="1"/>
        <v>46.415590216177918</v>
      </c>
      <c r="U60" s="261">
        <f t="shared" si="1"/>
        <v>55.123086786799995</v>
      </c>
      <c r="V60" s="261">
        <f t="shared" si="1"/>
        <v>62.006180549140076</v>
      </c>
      <c r="W60" s="261">
        <f t="shared" si="1"/>
        <v>63.770171382076228</v>
      </c>
      <c r="X60" s="261">
        <f t="shared" si="1"/>
        <v>61.749559534212707</v>
      </c>
      <c r="Y60" s="261">
        <f t="shared" si="1"/>
        <v>50.199675808605683</v>
      </c>
      <c r="DA60" s="70"/>
    </row>
    <row r="61" spans="1:105" ht="12" customHeight="1" x14ac:dyDescent="0.25">
      <c r="A61" s="60" t="s">
        <v>1499</v>
      </c>
      <c r="B61" s="262">
        <v>39.211981168920637</v>
      </c>
      <c r="C61" s="262">
        <v>38.43466736200368</v>
      </c>
      <c r="D61" s="262">
        <v>39.732295572067947</v>
      </c>
      <c r="E61" s="262">
        <v>39.673558192239973</v>
      </c>
      <c r="F61" s="262">
        <v>44.613525613749196</v>
      </c>
      <c r="G61" s="262">
        <v>42.178093296374662</v>
      </c>
      <c r="H61" s="262">
        <v>46.456831297470103</v>
      </c>
      <c r="I61" s="262">
        <v>48.742658458905922</v>
      </c>
      <c r="J61" s="262">
        <v>44.998140338081342</v>
      </c>
      <c r="K61" s="262">
        <v>39.785340409399858</v>
      </c>
      <c r="L61" s="262">
        <v>40.729381763440841</v>
      </c>
      <c r="M61" s="262">
        <v>47.23568550307516</v>
      </c>
      <c r="N61" s="262">
        <v>37.778937232811238</v>
      </c>
      <c r="O61" s="262">
        <v>40.824895298726112</v>
      </c>
      <c r="P61" s="262">
        <v>39.982717467212311</v>
      </c>
      <c r="Q61" s="262">
        <v>42.136036753786641</v>
      </c>
      <c r="R61" s="262">
        <v>43.488298174944212</v>
      </c>
      <c r="S61" s="262">
        <v>42.757087774129822</v>
      </c>
      <c r="T61" s="262">
        <v>37.971185718350149</v>
      </c>
      <c r="U61" s="262">
        <v>45.014483281360462</v>
      </c>
      <c r="V61" s="262">
        <v>50.953540353487327</v>
      </c>
      <c r="W61" s="262">
        <v>52.346338347389867</v>
      </c>
      <c r="X61" s="262">
        <v>50.518383403102462</v>
      </c>
      <c r="Y61" s="262">
        <v>40.541951283034813</v>
      </c>
      <c r="DA61" s="72" t="s">
        <v>1500</v>
      </c>
    </row>
    <row r="62" spans="1:105" ht="12" customHeight="1" x14ac:dyDescent="0.25">
      <c r="A62" s="59" t="s">
        <v>28</v>
      </c>
      <c r="B62" s="230">
        <v>11.30423464141851</v>
      </c>
      <c r="C62" s="230">
        <v>10.65262763120745</v>
      </c>
      <c r="D62" s="230">
        <v>8.6629957748936697</v>
      </c>
      <c r="E62" s="230">
        <v>7.6462923555874553</v>
      </c>
      <c r="F62" s="230">
        <v>8.0665156445776862</v>
      </c>
      <c r="G62" s="230">
        <v>9.0435274588364649</v>
      </c>
      <c r="H62" s="230">
        <v>13.18705919171261</v>
      </c>
      <c r="I62" s="230">
        <v>14.154042336260879</v>
      </c>
      <c r="J62" s="230">
        <v>12.431182017835541</v>
      </c>
      <c r="K62" s="230">
        <v>9.0006198140841551</v>
      </c>
      <c r="L62" s="230">
        <v>6.7516756403022073</v>
      </c>
      <c r="M62" s="230">
        <v>7.0645664802904049</v>
      </c>
      <c r="N62" s="230">
        <v>6.4290855346571298</v>
      </c>
      <c r="O62" s="230">
        <v>5.6919323901325871</v>
      </c>
      <c r="P62" s="230">
        <v>5.9319463336287894</v>
      </c>
      <c r="Q62" s="230">
        <v>6.4408046808627866</v>
      </c>
      <c r="R62" s="230">
        <v>5.2081582535609083</v>
      </c>
      <c r="S62" s="230">
        <v>5.018358060044295</v>
      </c>
      <c r="T62" s="230">
        <v>5.0968616083313396</v>
      </c>
      <c r="U62" s="230">
        <v>5.7080303792679041</v>
      </c>
      <c r="V62" s="230">
        <v>9.0042565676547923</v>
      </c>
      <c r="W62" s="230">
        <v>6.2225855329924844</v>
      </c>
      <c r="X62" s="230">
        <v>5.9224204135814897</v>
      </c>
      <c r="Y62" s="230">
        <v>3.4602661757556938</v>
      </c>
      <c r="DA62" s="71" t="s">
        <v>1501</v>
      </c>
    </row>
    <row r="63" spans="1:105" ht="12" customHeight="1" x14ac:dyDescent="0.25">
      <c r="A63" s="59" t="s">
        <v>31</v>
      </c>
      <c r="B63" s="295">
        <v>1.3361376469661359</v>
      </c>
      <c r="C63" s="295">
        <v>1.2495560179712351</v>
      </c>
      <c r="D63" s="295">
        <v>0.9202860224741175</v>
      </c>
      <c r="E63" s="295">
        <v>1.000919462565087</v>
      </c>
      <c r="F63" s="295">
        <v>0.20087745210202651</v>
      </c>
      <c r="G63" s="295">
        <v>0.31195717627448388</v>
      </c>
      <c r="H63" s="295">
        <v>0.43752505623752558</v>
      </c>
      <c r="I63" s="295">
        <v>0.60500606548474856</v>
      </c>
      <c r="J63" s="295">
        <v>0.74152168687508346</v>
      </c>
      <c r="K63" s="295">
        <v>0.84921342473450956</v>
      </c>
      <c r="L63" s="295">
        <v>0.94611668644496116</v>
      </c>
      <c r="M63" s="295">
        <v>0.98459410415558679</v>
      </c>
      <c r="N63" s="295">
        <v>0.91250743087915409</v>
      </c>
      <c r="O63" s="295">
        <v>0.23006036396313101</v>
      </c>
      <c r="P63" s="295">
        <v>0.21694980794459959</v>
      </c>
      <c r="Q63" s="295">
        <v>0.18098281768565849</v>
      </c>
      <c r="R63" s="295">
        <v>0.18852303547912039</v>
      </c>
      <c r="S63" s="295">
        <v>0.17227820528091381</v>
      </c>
      <c r="T63" s="295">
        <v>0.1485816563247675</v>
      </c>
      <c r="U63" s="295">
        <v>0.10163842444387219</v>
      </c>
      <c r="V63" s="295">
        <v>0.12875446047072059</v>
      </c>
      <c r="W63" s="295">
        <v>0.1086549350825879</v>
      </c>
      <c r="X63" s="295">
        <v>0.16822376395881791</v>
      </c>
      <c r="Y63" s="295">
        <v>0.61424432111782878</v>
      </c>
      <c r="DA63" s="122" t="s">
        <v>1502</v>
      </c>
    </row>
    <row r="64" spans="1:105" ht="12" customHeight="1" x14ac:dyDescent="0.25">
      <c r="A64" s="59" t="s">
        <v>159</v>
      </c>
      <c r="B64" s="295">
        <v>0.24649763872420821</v>
      </c>
      <c r="C64" s="295">
        <v>0.49439386367054089</v>
      </c>
      <c r="D64" s="295">
        <v>0.25496991469018748</v>
      </c>
      <c r="E64" s="295">
        <v>0.33601064799089181</v>
      </c>
      <c r="F64" s="295">
        <v>0.55579984859732834</v>
      </c>
      <c r="G64" s="295">
        <v>0.55539717495557905</v>
      </c>
      <c r="H64" s="295">
        <v>0.63382816707073919</v>
      </c>
      <c r="I64" s="295">
        <v>0.56949630668462436</v>
      </c>
      <c r="J64" s="295">
        <v>0.61712459241025763</v>
      </c>
      <c r="K64" s="295">
        <v>0.55465328278378467</v>
      </c>
      <c r="L64" s="295">
        <v>0.61041773523561471</v>
      </c>
      <c r="M64" s="295">
        <v>0.66651321164658639</v>
      </c>
      <c r="N64" s="295">
        <v>0.72597094007785645</v>
      </c>
      <c r="O64" s="295">
        <v>0.27728262907213902</v>
      </c>
      <c r="P64" s="295">
        <v>0.20475805277063511</v>
      </c>
      <c r="Q64" s="295">
        <v>0.48670601793355239</v>
      </c>
      <c r="R64" s="295">
        <v>0.5374471342424948</v>
      </c>
      <c r="S64" s="295">
        <v>0.55947149178525846</v>
      </c>
      <c r="T64" s="295">
        <v>0.75995878681490436</v>
      </c>
      <c r="U64" s="295">
        <v>1.02831029904828</v>
      </c>
      <c r="V64" s="295">
        <v>1.1557529557719839</v>
      </c>
      <c r="W64" s="295">
        <v>0.67927044566613626</v>
      </c>
      <c r="X64" s="295">
        <v>0.61115685705184464</v>
      </c>
      <c r="Y64" s="295">
        <v>0.82995455508330218</v>
      </c>
      <c r="DA64" s="122" t="s">
        <v>1503</v>
      </c>
    </row>
    <row r="65" spans="1:105" ht="12" customHeight="1" x14ac:dyDescent="0.25">
      <c r="A65" s="59" t="s">
        <v>32</v>
      </c>
      <c r="B65" s="295">
        <v>4.0973368131596777</v>
      </c>
      <c r="C65" s="295">
        <v>3.0018849457442669</v>
      </c>
      <c r="D65" s="295">
        <v>2.9044200365091788</v>
      </c>
      <c r="E65" s="295">
        <v>3.196403646136968</v>
      </c>
      <c r="F65" s="295">
        <v>3.7920846174007372</v>
      </c>
      <c r="G65" s="295">
        <v>3.8165888621150219</v>
      </c>
      <c r="H65" s="295">
        <v>3.947402445258565</v>
      </c>
      <c r="I65" s="295">
        <v>4.3057298705366991</v>
      </c>
      <c r="J65" s="295">
        <v>4.0027256681957324</v>
      </c>
      <c r="K65" s="295">
        <v>3.9270759422736972</v>
      </c>
      <c r="L65" s="295">
        <v>3.426526403663924</v>
      </c>
      <c r="M65" s="295">
        <v>3.277502896703282</v>
      </c>
      <c r="N65" s="295">
        <v>1.505419436135375</v>
      </c>
      <c r="O65" s="295">
        <v>2.085408524682594</v>
      </c>
      <c r="P65" s="295">
        <v>1.6493171138875959</v>
      </c>
      <c r="Q65" s="295">
        <v>2.173777413913796</v>
      </c>
      <c r="R65" s="295">
        <v>2.070557647768696</v>
      </c>
      <c r="S65" s="295">
        <v>1.55315325281004</v>
      </c>
      <c r="T65" s="295">
        <v>0.63331992044476615</v>
      </c>
      <c r="U65" s="295">
        <v>1.8528281094600989</v>
      </c>
      <c r="V65" s="295">
        <v>1.106197709354737</v>
      </c>
      <c r="W65" s="295">
        <v>0.9265400085489286</v>
      </c>
      <c r="X65" s="295">
        <v>0.41153140123125481</v>
      </c>
      <c r="Y65" s="295">
        <v>0.19902127607524489</v>
      </c>
      <c r="DA65" s="122" t="s">
        <v>1504</v>
      </c>
    </row>
    <row r="66" spans="1:105" ht="12" customHeight="1" x14ac:dyDescent="0.25">
      <c r="A66" s="59" t="s">
        <v>35</v>
      </c>
      <c r="B66" s="295">
        <v>22.227774428652101</v>
      </c>
      <c r="C66" s="295">
        <v>23.036204903410191</v>
      </c>
      <c r="D66" s="295">
        <v>26.9896238235008</v>
      </c>
      <c r="E66" s="295">
        <v>27.493932079959571</v>
      </c>
      <c r="F66" s="295">
        <v>31.998248051071421</v>
      </c>
      <c r="G66" s="295">
        <v>28.450622624193102</v>
      </c>
      <c r="H66" s="295">
        <v>28.25101643719066</v>
      </c>
      <c r="I66" s="295">
        <v>29.10838387993897</v>
      </c>
      <c r="J66" s="295">
        <v>27.205586372764731</v>
      </c>
      <c r="K66" s="295">
        <v>25.453777945523719</v>
      </c>
      <c r="L66" s="295">
        <v>28.99464529779414</v>
      </c>
      <c r="M66" s="295">
        <v>35.242508810279297</v>
      </c>
      <c r="N66" s="295">
        <v>28.205953891061728</v>
      </c>
      <c r="O66" s="295">
        <v>32.540211390875662</v>
      </c>
      <c r="P66" s="295">
        <v>31.979746158980689</v>
      </c>
      <c r="Q66" s="295">
        <v>32.853765823390837</v>
      </c>
      <c r="R66" s="295">
        <v>35.483612103892987</v>
      </c>
      <c r="S66" s="295">
        <v>35.453826764209317</v>
      </c>
      <c r="T66" s="295">
        <v>31.332463746434371</v>
      </c>
      <c r="U66" s="295">
        <v>36.323676069140298</v>
      </c>
      <c r="V66" s="295">
        <v>39.558578660235092</v>
      </c>
      <c r="W66" s="295">
        <v>44.409287425099741</v>
      </c>
      <c r="X66" s="295">
        <v>43.405050967279053</v>
      </c>
      <c r="Y66" s="295">
        <v>35.438464955002743</v>
      </c>
      <c r="DA66" s="122" t="s">
        <v>1505</v>
      </c>
    </row>
    <row r="67" spans="1:105" ht="12" customHeight="1" x14ac:dyDescent="0.25">
      <c r="A67" s="60" t="s">
        <v>1506</v>
      </c>
      <c r="B67" s="262">
        <v>8.1138904003268681</v>
      </c>
      <c r="C67" s="262">
        <v>7.994685880821697</v>
      </c>
      <c r="D67" s="262">
        <v>8.3185115979541226</v>
      </c>
      <c r="E67" s="262">
        <v>8.3157197410023933</v>
      </c>
      <c r="F67" s="262">
        <v>9.5052235287044429</v>
      </c>
      <c r="G67" s="262">
        <v>8.8894107650165921</v>
      </c>
      <c r="H67" s="262">
        <v>9.9422178123083107</v>
      </c>
      <c r="I67" s="262">
        <v>10.481171227185341</v>
      </c>
      <c r="J67" s="262">
        <v>9.6851601163313621</v>
      </c>
      <c r="K67" s="262">
        <v>8.7258157838661567</v>
      </c>
      <c r="L67" s="262">
        <v>9.0443914805610373</v>
      </c>
      <c r="M67" s="262">
        <v>10.54687225257187</v>
      </c>
      <c r="N67" s="262">
        <v>8.4250313810511308</v>
      </c>
      <c r="O67" s="262">
        <v>8.9633272933496553</v>
      </c>
      <c r="P67" s="262">
        <v>8.8374211998938268</v>
      </c>
      <c r="Q67" s="262">
        <v>9.2992289237512011</v>
      </c>
      <c r="R67" s="262">
        <v>9.5344652454806855</v>
      </c>
      <c r="S67" s="262">
        <v>9.6553910186109277</v>
      </c>
      <c r="T67" s="262">
        <v>8.4444044978277706</v>
      </c>
      <c r="U67" s="262">
        <v>10.108603505439531</v>
      </c>
      <c r="V67" s="262">
        <v>11.052640195652749</v>
      </c>
      <c r="W67" s="262">
        <v>11.423833034686361</v>
      </c>
      <c r="X67" s="262">
        <v>11.231176131110249</v>
      </c>
      <c r="Y67" s="262">
        <v>9.6577245255708686</v>
      </c>
      <c r="DA67" s="72" t="s">
        <v>1507</v>
      </c>
    </row>
    <row r="68" spans="1:105" ht="12" customHeight="1" x14ac:dyDescent="0.25">
      <c r="A68" s="147" t="s">
        <v>28</v>
      </c>
      <c r="B68" s="229">
        <v>1.725904963291705</v>
      </c>
      <c r="C68" s="229">
        <v>1.557152688098729</v>
      </c>
      <c r="D68" s="229">
        <v>1.1921500159703291</v>
      </c>
      <c r="E68" s="229">
        <v>1.064561097610851</v>
      </c>
      <c r="F68" s="229">
        <v>1.027433079078246</v>
      </c>
      <c r="G68" s="229">
        <v>1.2394882202940529</v>
      </c>
      <c r="H68" s="229">
        <v>1.686744113512304</v>
      </c>
      <c r="I68" s="229">
        <v>1.7956135700083531</v>
      </c>
      <c r="J68" s="229">
        <v>1.51281268081585</v>
      </c>
      <c r="K68" s="229">
        <v>1.0518282238759109</v>
      </c>
      <c r="L68" s="229">
        <v>0.75666647481312366</v>
      </c>
      <c r="M68" s="229">
        <v>0.7471264880861368</v>
      </c>
      <c r="N68" s="229">
        <v>0.66984753043909917</v>
      </c>
      <c r="O68" s="229">
        <v>0.61826218131545052</v>
      </c>
      <c r="P68" s="229">
        <v>0.63533171063043858</v>
      </c>
      <c r="Q68" s="229">
        <v>0.66622903977107339</v>
      </c>
      <c r="R68" s="229">
        <v>0.53364491278693593</v>
      </c>
      <c r="S68" s="229">
        <v>0.50805789446990468</v>
      </c>
      <c r="T68" s="229">
        <v>0.54209789358926186</v>
      </c>
      <c r="U68" s="229">
        <v>0.62435419311498797</v>
      </c>
      <c r="V68" s="229">
        <v>1.074164953564511</v>
      </c>
      <c r="W68" s="229">
        <v>0.72898116355518972</v>
      </c>
      <c r="X68" s="229">
        <v>0.6109348695493394</v>
      </c>
      <c r="Y68" s="229">
        <v>0.3221032257086669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0.20399847222654441</v>
      </c>
      <c r="C70" s="229">
        <v>0.1826544191419659</v>
      </c>
      <c r="D70" s="229">
        <v>0.12664429544908279</v>
      </c>
      <c r="E70" s="229">
        <v>0.13935380340377901</v>
      </c>
      <c r="F70" s="229">
        <v>2.5585785514382779E-2</v>
      </c>
      <c r="G70" s="229">
        <v>4.2756241631201578E-2</v>
      </c>
      <c r="H70" s="229">
        <v>5.5963410976920203E-2</v>
      </c>
      <c r="I70" s="229">
        <v>7.6752426996679682E-2</v>
      </c>
      <c r="J70" s="229">
        <v>9.0239480798778166E-2</v>
      </c>
      <c r="K70" s="229">
        <v>9.9240570836283903E-2</v>
      </c>
      <c r="L70" s="229">
        <v>0.1060321638706771</v>
      </c>
      <c r="M70" s="229">
        <v>0.104127597536295</v>
      </c>
      <c r="N70" s="229">
        <v>9.5074306569219807E-2</v>
      </c>
      <c r="O70" s="229">
        <v>2.4989338015443049E-2</v>
      </c>
      <c r="P70" s="229">
        <v>2.3236065340137481E-2</v>
      </c>
      <c r="Q70" s="229">
        <v>1.8720643586668671E-2</v>
      </c>
      <c r="R70" s="229">
        <v>1.9316686231221691E-2</v>
      </c>
      <c r="S70" s="229">
        <v>1.7441422312002679E-2</v>
      </c>
      <c r="T70" s="229">
        <v>1.580301940864939E-2</v>
      </c>
      <c r="U70" s="229">
        <v>1.1117385904885721E-2</v>
      </c>
      <c r="V70" s="229">
        <v>1.535979433877651E-2</v>
      </c>
      <c r="W70" s="229">
        <v>1.2729017637854331E-2</v>
      </c>
      <c r="X70" s="229">
        <v>1.735333801254552E-2</v>
      </c>
      <c r="Y70" s="229">
        <v>5.7177704591489693E-2</v>
      </c>
      <c r="DA70" s="73" t="s">
        <v>1510</v>
      </c>
    </row>
    <row r="71" spans="1:105" ht="12" customHeight="1" x14ac:dyDescent="0.25">
      <c r="A71" s="147" t="s">
        <v>159</v>
      </c>
      <c r="B71" s="229">
        <v>3.7634701650213723E-2</v>
      </c>
      <c r="C71" s="229">
        <v>7.2268247839508734E-2</v>
      </c>
      <c r="D71" s="229">
        <v>3.508744500958634E-2</v>
      </c>
      <c r="E71" s="229">
        <v>4.678134808339212E-2</v>
      </c>
      <c r="F71" s="229">
        <v>7.0792294338316158E-2</v>
      </c>
      <c r="G71" s="229">
        <v>7.6121652648866486E-2</v>
      </c>
      <c r="H71" s="229">
        <v>8.1072353907134992E-2</v>
      </c>
      <c r="I71" s="229">
        <v>7.2247579317520419E-2</v>
      </c>
      <c r="J71" s="229">
        <v>7.510097653642947E-2</v>
      </c>
      <c r="K71" s="229">
        <v>6.4817755815494885E-2</v>
      </c>
      <c r="L71" s="229">
        <v>6.8410074845282318E-2</v>
      </c>
      <c r="M71" s="229">
        <v>7.0488355721447751E-2</v>
      </c>
      <c r="N71" s="229">
        <v>7.5639037427682632E-2</v>
      </c>
      <c r="O71" s="229">
        <v>3.0118657661538088E-2</v>
      </c>
      <c r="P71" s="229">
        <v>2.1930286724719038E-2</v>
      </c>
      <c r="Q71" s="229">
        <v>5.0344281350763923E-2</v>
      </c>
      <c r="R71" s="229">
        <v>5.5068589531497167E-2</v>
      </c>
      <c r="S71" s="229">
        <v>5.6640818517012352E-2</v>
      </c>
      <c r="T71" s="229">
        <v>8.082857436693984E-2</v>
      </c>
      <c r="U71" s="229">
        <v>0.112478351440811</v>
      </c>
      <c r="V71" s="229">
        <v>0.13787582692040129</v>
      </c>
      <c r="W71" s="229">
        <v>7.9577107815538325E-2</v>
      </c>
      <c r="X71" s="229">
        <v>6.3044669014194324E-2</v>
      </c>
      <c r="Y71" s="229">
        <v>7.7257362817052685E-2</v>
      </c>
      <c r="DA71" s="73" t="s">
        <v>1511</v>
      </c>
    </row>
    <row r="72" spans="1:105" ht="12" customHeight="1" x14ac:dyDescent="0.25">
      <c r="A72" s="147" t="s">
        <v>32</v>
      </c>
      <c r="B72" s="229">
        <v>0.62557211225958065</v>
      </c>
      <c r="C72" s="229">
        <v>0.43880189700191008</v>
      </c>
      <c r="D72" s="229">
        <v>0.39968903170236858</v>
      </c>
      <c r="E72" s="229">
        <v>0.44502182439471571</v>
      </c>
      <c r="F72" s="229">
        <v>0.48299827908971549</v>
      </c>
      <c r="G72" s="229">
        <v>0.52309421935516431</v>
      </c>
      <c r="H72" s="229">
        <v>0.50490846680875823</v>
      </c>
      <c r="I72" s="229">
        <v>0.54623455269164034</v>
      </c>
      <c r="J72" s="229">
        <v>0.48711169541124122</v>
      </c>
      <c r="K72" s="229">
        <v>0.45892498502425261</v>
      </c>
      <c r="L72" s="229">
        <v>0.38401395340111771</v>
      </c>
      <c r="M72" s="229">
        <v>0.3466184706078953</v>
      </c>
      <c r="N72" s="229">
        <v>0.15684991063415391</v>
      </c>
      <c r="O72" s="229">
        <v>0.22651871720037481</v>
      </c>
      <c r="P72" s="229">
        <v>0.17664749551050771</v>
      </c>
      <c r="Q72" s="229">
        <v>0.22485290439731739</v>
      </c>
      <c r="R72" s="229">
        <v>0.2121561023243447</v>
      </c>
      <c r="S72" s="229">
        <v>0.15724102624211461</v>
      </c>
      <c r="T72" s="229">
        <v>6.7359371555239606E-2</v>
      </c>
      <c r="U72" s="229">
        <v>0.20266552950811381</v>
      </c>
      <c r="V72" s="229">
        <v>0.131964121876603</v>
      </c>
      <c r="W72" s="229">
        <v>0.1085449464585525</v>
      </c>
      <c r="X72" s="229">
        <v>4.2452049224690529E-2</v>
      </c>
      <c r="Y72" s="229">
        <v>1.8526145606267249E-2</v>
      </c>
      <c r="DA72" s="73" t="s">
        <v>1512</v>
      </c>
    </row>
    <row r="73" spans="1:105" ht="12" customHeight="1" x14ac:dyDescent="0.25">
      <c r="A73" s="147" t="s">
        <v>33</v>
      </c>
      <c r="B73" s="229">
        <v>0.33758344329395579</v>
      </c>
      <c r="C73" s="229">
        <v>0.27676951625031898</v>
      </c>
      <c r="D73" s="229">
        <v>0.81841801423701521</v>
      </c>
      <c r="E73" s="229">
        <v>0.86924795110736353</v>
      </c>
      <c r="F73" s="229">
        <v>1.266458933046017</v>
      </c>
      <c r="G73" s="229">
        <v>0.8198809562435615</v>
      </c>
      <c r="H73" s="229">
        <v>0.52087885897959174</v>
      </c>
      <c r="I73" s="229">
        <v>0.50687766636679676</v>
      </c>
      <c r="J73" s="229">
        <v>0.47379837836797212</v>
      </c>
      <c r="K73" s="229">
        <v>0.37922011480498241</v>
      </c>
      <c r="L73" s="229">
        <v>0.59886753000271209</v>
      </c>
      <c r="M73" s="229">
        <v>0.91099357115253343</v>
      </c>
      <c r="N73" s="229">
        <v>0.62560095315257391</v>
      </c>
      <c r="O73" s="229">
        <v>0.57331207888660218</v>
      </c>
      <c r="P73" s="229">
        <v>0.56150869102965284</v>
      </c>
      <c r="Q73" s="229">
        <v>0.55182984964850978</v>
      </c>
      <c r="R73" s="229">
        <v>0.57965020613698959</v>
      </c>
      <c r="S73" s="229">
        <v>0.45213360537503688</v>
      </c>
      <c r="T73" s="229">
        <v>0.39125842017413698</v>
      </c>
      <c r="U73" s="229">
        <v>0.38118885910235262</v>
      </c>
      <c r="V73" s="229">
        <v>0.25227731369937118</v>
      </c>
      <c r="W73" s="229">
        <v>0.52423113643568675</v>
      </c>
      <c r="X73" s="229">
        <v>0.64422607655228215</v>
      </c>
      <c r="Y73" s="229">
        <v>0.63541853727687225</v>
      </c>
      <c r="DA73" s="73" t="s">
        <v>1513</v>
      </c>
    </row>
    <row r="74" spans="1:105" ht="12" customHeight="1" x14ac:dyDescent="0.25">
      <c r="A74" s="147" t="s">
        <v>35</v>
      </c>
      <c r="B74" s="229">
        <v>3.3936862977682418</v>
      </c>
      <c r="C74" s="229">
        <v>3.3673277270907871</v>
      </c>
      <c r="D74" s="229">
        <v>3.7141516985923468</v>
      </c>
      <c r="E74" s="229">
        <v>3.827864427821928</v>
      </c>
      <c r="F74" s="229">
        <v>4.0756207473943329</v>
      </c>
      <c r="G74" s="229">
        <v>3.8993868004748551</v>
      </c>
      <c r="H74" s="229">
        <v>3.6135604597966502</v>
      </c>
      <c r="I74" s="229">
        <v>3.69275489320307</v>
      </c>
      <c r="J74" s="229">
        <v>3.3107838011461652</v>
      </c>
      <c r="K74" s="229">
        <v>2.974573151670922</v>
      </c>
      <c r="L74" s="229">
        <v>3.249456463070965</v>
      </c>
      <c r="M74" s="229">
        <v>3.727137668281427</v>
      </c>
      <c r="N74" s="229">
        <v>2.9387831995323461</v>
      </c>
      <c r="O74" s="229">
        <v>3.5345434021432629</v>
      </c>
      <c r="P74" s="229">
        <v>3.4251400282448752</v>
      </c>
      <c r="Q74" s="229">
        <v>3.3983537681893079</v>
      </c>
      <c r="R74" s="229">
        <v>3.6357668420695179</v>
      </c>
      <c r="S74" s="229">
        <v>3.589340649113816</v>
      </c>
      <c r="T74" s="229">
        <v>3.332494366756956</v>
      </c>
      <c r="U74" s="229">
        <v>3.9731462441913332</v>
      </c>
      <c r="V74" s="229">
        <v>4.7191501586362374</v>
      </c>
      <c r="W74" s="229">
        <v>5.2025856210669694</v>
      </c>
      <c r="X74" s="229">
        <v>4.4775036722597186</v>
      </c>
      <c r="Y74" s="229">
        <v>3.2988340481283989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1.4750228699360679</v>
      </c>
      <c r="C76" s="229">
        <v>1.8542458993973161</v>
      </c>
      <c r="D76" s="229">
        <v>1.807425858768456</v>
      </c>
      <c r="E76" s="229">
        <v>1.726954808079088</v>
      </c>
      <c r="F76" s="229">
        <v>2.2120385283189572</v>
      </c>
      <c r="G76" s="229">
        <v>1.8912373465561929</v>
      </c>
      <c r="H76" s="229">
        <v>3.0465925530854698</v>
      </c>
      <c r="I76" s="229">
        <v>3.3416294810277982</v>
      </c>
      <c r="J76" s="229">
        <v>3.4822388813638558</v>
      </c>
      <c r="K76" s="229">
        <v>3.2713666111602668</v>
      </c>
      <c r="L76" s="229">
        <v>3.4952201714779112</v>
      </c>
      <c r="M76" s="229">
        <v>4.2715026118388426</v>
      </c>
      <c r="N76" s="229">
        <v>3.5014519932484971</v>
      </c>
      <c r="O76" s="229">
        <v>3.627929704701113</v>
      </c>
      <c r="P76" s="229">
        <v>3.6734874913841802</v>
      </c>
      <c r="Q76" s="229">
        <v>4.0981865576133014</v>
      </c>
      <c r="R76" s="229">
        <v>4.2299719400091913</v>
      </c>
      <c r="S76" s="229">
        <v>4.0495707088450636</v>
      </c>
      <c r="T76" s="229">
        <v>3.2443921226645842</v>
      </c>
      <c r="U76" s="229">
        <v>3.821467987477392</v>
      </c>
      <c r="V76" s="229">
        <v>3.812036137000228</v>
      </c>
      <c r="W76" s="229">
        <v>3.6527852420253182</v>
      </c>
      <c r="X76" s="229">
        <v>4.3124133187254188</v>
      </c>
      <c r="Y76" s="229">
        <v>3.3771701558647589</v>
      </c>
      <c r="DA76" s="73" t="s">
        <v>1516</v>
      </c>
    </row>
    <row r="77" spans="1:105" ht="12" customHeight="1" x14ac:dyDescent="0.25">
      <c r="A77" s="147" t="s">
        <v>39</v>
      </c>
      <c r="B77" s="229">
        <v>0.31448753990055778</v>
      </c>
      <c r="C77" s="229">
        <v>0.2454654860011608</v>
      </c>
      <c r="D77" s="229">
        <v>0.22494523822493839</v>
      </c>
      <c r="E77" s="229">
        <v>0.1959344805012774</v>
      </c>
      <c r="F77" s="229">
        <v>0.34429588192447569</v>
      </c>
      <c r="G77" s="229">
        <v>0.39744532781269692</v>
      </c>
      <c r="H77" s="229">
        <v>0.4324975952414799</v>
      </c>
      <c r="I77" s="229">
        <v>0.44906105757348441</v>
      </c>
      <c r="J77" s="229">
        <v>0.25307422189107098</v>
      </c>
      <c r="K77" s="229">
        <v>0.42584437067804298</v>
      </c>
      <c r="L77" s="229">
        <v>0.38572464907924953</v>
      </c>
      <c r="M77" s="229">
        <v>0.36887748934729531</v>
      </c>
      <c r="N77" s="229">
        <v>0.36178445004755838</v>
      </c>
      <c r="O77" s="229">
        <v>0.32765321342587073</v>
      </c>
      <c r="P77" s="229">
        <v>0.32013943102931608</v>
      </c>
      <c r="Q77" s="229">
        <v>0.29071187919425862</v>
      </c>
      <c r="R77" s="229">
        <v>0.26888996639098589</v>
      </c>
      <c r="S77" s="229">
        <v>0.82496489373597803</v>
      </c>
      <c r="T77" s="229">
        <v>0.77017072931200237</v>
      </c>
      <c r="U77" s="229">
        <v>0.98218495469965461</v>
      </c>
      <c r="V77" s="229">
        <v>0.90981188961662907</v>
      </c>
      <c r="W77" s="229">
        <v>1.1143987996912541</v>
      </c>
      <c r="X77" s="229">
        <v>1.0632481377720571</v>
      </c>
      <c r="Y77" s="229">
        <v>1.871237345577361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213.22526228709981</v>
      </c>
      <c r="C79" s="261">
        <f t="shared" si="2"/>
        <v>212.34258945866191</v>
      </c>
      <c r="D79" s="261">
        <f t="shared" si="2"/>
        <v>221.2959222486972</v>
      </c>
      <c r="E79" s="261">
        <f t="shared" si="2"/>
        <v>220.19196304015864</v>
      </c>
      <c r="F79" s="261">
        <f t="shared" si="2"/>
        <v>247.51141479275367</v>
      </c>
      <c r="G79" s="261">
        <f t="shared" si="2"/>
        <v>232.87387555740045</v>
      </c>
      <c r="H79" s="261">
        <f t="shared" si="2"/>
        <v>257.44602842808968</v>
      </c>
      <c r="I79" s="261">
        <f t="shared" si="2"/>
        <v>270.43533125790259</v>
      </c>
      <c r="J79" s="261">
        <f t="shared" si="2"/>
        <v>252.28193783003493</v>
      </c>
      <c r="K79" s="261">
        <f t="shared" si="2"/>
        <v>224.21233948775279</v>
      </c>
      <c r="L79" s="261">
        <f t="shared" si="2"/>
        <v>233.63263866979307</v>
      </c>
      <c r="M79" s="261">
        <f t="shared" si="2"/>
        <v>272.47210168107847</v>
      </c>
      <c r="N79" s="261">
        <f t="shared" si="2"/>
        <v>219.41497028644562</v>
      </c>
      <c r="O79" s="261">
        <f t="shared" si="2"/>
        <v>236.06396583029863</v>
      </c>
      <c r="P79" s="261">
        <f t="shared" si="2"/>
        <v>234.94821406650541</v>
      </c>
      <c r="Q79" s="261">
        <f t="shared" si="2"/>
        <v>248.38742879602523</v>
      </c>
      <c r="R79" s="261">
        <f t="shared" si="2"/>
        <v>254.27566360061107</v>
      </c>
      <c r="S79" s="261">
        <f t="shared" si="2"/>
        <v>249.81859718768314</v>
      </c>
      <c r="T79" s="261">
        <f t="shared" si="2"/>
        <v>220.39463741401516</v>
      </c>
      <c r="U79" s="261">
        <f t="shared" si="2"/>
        <v>261.69321342360837</v>
      </c>
      <c r="V79" s="261">
        <f t="shared" si="2"/>
        <v>286.98425111927185</v>
      </c>
      <c r="W79" s="261">
        <f t="shared" si="2"/>
        <v>290.67151394743627</v>
      </c>
      <c r="X79" s="261">
        <f t="shared" si="2"/>
        <v>285.08927089190342</v>
      </c>
      <c r="Y79" s="261">
        <f t="shared" si="2"/>
        <v>232.40873161207244</v>
      </c>
      <c r="DA79" s="70"/>
    </row>
    <row r="80" spans="1:105" ht="12" customHeight="1" x14ac:dyDescent="0.25">
      <c r="A80" s="60" t="s">
        <v>1521</v>
      </c>
      <c r="B80" s="262">
        <v>193.60003940947621</v>
      </c>
      <c r="C80" s="262">
        <v>191.5369964491058</v>
      </c>
      <c r="D80" s="262">
        <v>199.66429798481869</v>
      </c>
      <c r="E80" s="262">
        <v>199.94647018391069</v>
      </c>
      <c r="F80" s="262">
        <v>227.09155268438809</v>
      </c>
      <c r="G80" s="262">
        <v>211.45958713498089</v>
      </c>
      <c r="H80" s="262">
        <v>236.64900197271851</v>
      </c>
      <c r="I80" s="262">
        <v>249.56129576027371</v>
      </c>
      <c r="J80" s="262">
        <v>232.57202854984769</v>
      </c>
      <c r="K80" s="262">
        <v>207.1260525350722</v>
      </c>
      <c r="L80" s="262">
        <v>215.37013181150041</v>
      </c>
      <c r="M80" s="262">
        <v>252.13889085524769</v>
      </c>
      <c r="N80" s="262">
        <v>200.59145518754741</v>
      </c>
      <c r="O80" s="262">
        <v>214.10528640157219</v>
      </c>
      <c r="P80" s="262">
        <v>211.1331741003228</v>
      </c>
      <c r="Q80" s="262">
        <v>222.7283216568305</v>
      </c>
      <c r="R80" s="262">
        <v>228.71689792683139</v>
      </c>
      <c r="S80" s="262">
        <v>224.82359871665861</v>
      </c>
      <c r="T80" s="262">
        <v>196.01313123501299</v>
      </c>
      <c r="U80" s="262">
        <v>233.9009164179796</v>
      </c>
      <c r="V80" s="262">
        <v>257.80432217574099</v>
      </c>
      <c r="W80" s="262">
        <v>264.28403186103588</v>
      </c>
      <c r="X80" s="262">
        <v>260.23395682119337</v>
      </c>
      <c r="Y80" s="262">
        <v>211.4177130013509</v>
      </c>
      <c r="DA80" s="72" t="s">
        <v>1522</v>
      </c>
    </row>
    <row r="81" spans="1:105" ht="12" customHeight="1" x14ac:dyDescent="0.25">
      <c r="A81" s="59" t="s">
        <v>28</v>
      </c>
      <c r="B81" s="230">
        <v>42.841134749644283</v>
      </c>
      <c r="C81" s="230">
        <v>38.488045725274389</v>
      </c>
      <c r="D81" s="230">
        <v>29.40975405053338</v>
      </c>
      <c r="E81" s="230">
        <v>26.214391998497611</v>
      </c>
      <c r="F81" s="230">
        <v>25.46918633171304</v>
      </c>
      <c r="G81" s="230">
        <v>30.864664871781869</v>
      </c>
      <c r="H81" s="230">
        <v>41.974558865535492</v>
      </c>
      <c r="I81" s="230">
        <v>44.668134783188187</v>
      </c>
      <c r="J81" s="230">
        <v>37.302238119000293</v>
      </c>
      <c r="K81" s="230">
        <v>26.24840702586356</v>
      </c>
      <c r="L81" s="230">
        <v>18.820837155361179</v>
      </c>
      <c r="M81" s="230">
        <v>18.508522397287301</v>
      </c>
      <c r="N81" s="230">
        <v>16.663968254267559</v>
      </c>
      <c r="O81" s="230">
        <v>15.32864721117099</v>
      </c>
      <c r="P81" s="230">
        <v>15.74910920081903</v>
      </c>
      <c r="Q81" s="230">
        <v>16.471975923818761</v>
      </c>
      <c r="R81" s="230">
        <v>13.17280421028036</v>
      </c>
      <c r="S81" s="230">
        <v>12.93520862706383</v>
      </c>
      <c r="T81" s="230">
        <v>13.846112688705199</v>
      </c>
      <c r="U81" s="230">
        <v>16.001569194650269</v>
      </c>
      <c r="V81" s="230">
        <v>27.302480077853019</v>
      </c>
      <c r="W81" s="230">
        <v>18.687551291722851</v>
      </c>
      <c r="X81" s="230">
        <v>15.63602717948323</v>
      </c>
      <c r="Y81" s="230">
        <v>8.7457059589920334</v>
      </c>
      <c r="DA81" s="71" t="s">
        <v>1523</v>
      </c>
    </row>
    <row r="82" spans="1:105" ht="12" customHeight="1" x14ac:dyDescent="0.25">
      <c r="A82" s="59" t="s">
        <v>31</v>
      </c>
      <c r="B82" s="295">
        <v>5.0637353870925983</v>
      </c>
      <c r="C82" s="295">
        <v>4.5146578685504553</v>
      </c>
      <c r="D82" s="295">
        <v>3.1242524272660899</v>
      </c>
      <c r="E82" s="295">
        <v>3.431531771268622</v>
      </c>
      <c r="F82" s="295">
        <v>0.63424971609214875</v>
      </c>
      <c r="G82" s="295">
        <v>1.064678992117321</v>
      </c>
      <c r="H82" s="295">
        <v>1.392647212786468</v>
      </c>
      <c r="I82" s="295">
        <v>1.9093126780104199</v>
      </c>
      <c r="J82" s="295">
        <v>2.2250835435062868</v>
      </c>
      <c r="K82" s="295">
        <v>2.4765516247424251</v>
      </c>
      <c r="L82" s="295">
        <v>2.6373761173090799</v>
      </c>
      <c r="M82" s="295">
        <v>2.579547107362147</v>
      </c>
      <c r="N82" s="295">
        <v>2.3651878292772501</v>
      </c>
      <c r="O82" s="295">
        <v>0.6195636059518066</v>
      </c>
      <c r="P82" s="295">
        <v>0.57599412136388195</v>
      </c>
      <c r="Q82" s="295">
        <v>0.46285282092170249</v>
      </c>
      <c r="R82" s="295">
        <v>0.47682441941856568</v>
      </c>
      <c r="S82" s="295">
        <v>0.44406048762193762</v>
      </c>
      <c r="T82" s="295">
        <v>0.40363629916581739</v>
      </c>
      <c r="U82" s="295">
        <v>0.28492740464048633</v>
      </c>
      <c r="V82" s="295">
        <v>0.39040603358242032</v>
      </c>
      <c r="W82" s="295">
        <v>0.32631044791411612</v>
      </c>
      <c r="X82" s="295">
        <v>0.44413451964048978</v>
      </c>
      <c r="Y82" s="295">
        <v>1.552481787995402</v>
      </c>
      <c r="DA82" s="122" t="s">
        <v>1524</v>
      </c>
    </row>
    <row r="83" spans="1:105" ht="12" customHeight="1" x14ac:dyDescent="0.25">
      <c r="A83" s="59" t="s">
        <v>159</v>
      </c>
      <c r="B83" s="295">
        <v>0.93418430270019459</v>
      </c>
      <c r="C83" s="295">
        <v>1.7862497676631961</v>
      </c>
      <c r="D83" s="295">
        <v>0.86558999636773282</v>
      </c>
      <c r="E83" s="295">
        <v>1.1519720189178799</v>
      </c>
      <c r="F83" s="295">
        <v>1.7548803635654959</v>
      </c>
      <c r="G83" s="295">
        <v>1.895515633005425</v>
      </c>
      <c r="H83" s="295">
        <v>2.017482239411259</v>
      </c>
      <c r="I83" s="295">
        <v>1.797248954127179</v>
      </c>
      <c r="J83" s="295">
        <v>1.8518052798318361</v>
      </c>
      <c r="K83" s="295">
        <v>1.6175291730419119</v>
      </c>
      <c r="L83" s="295">
        <v>1.701588376526282</v>
      </c>
      <c r="M83" s="295">
        <v>1.746204065071185</v>
      </c>
      <c r="N83" s="295">
        <v>1.8816916704194</v>
      </c>
      <c r="O83" s="295">
        <v>0.74673543315467905</v>
      </c>
      <c r="P83" s="295">
        <v>0.5436254395206398</v>
      </c>
      <c r="Q83" s="295">
        <v>1.2447217710544281</v>
      </c>
      <c r="R83" s="295">
        <v>1.3593453823935071</v>
      </c>
      <c r="S83" s="295">
        <v>1.442081330297319</v>
      </c>
      <c r="T83" s="295">
        <v>2.06450082611833</v>
      </c>
      <c r="U83" s="295">
        <v>2.8827068726818821</v>
      </c>
      <c r="V83" s="295">
        <v>3.5044450158424341</v>
      </c>
      <c r="W83" s="295">
        <v>2.0399721670411139</v>
      </c>
      <c r="X83" s="295">
        <v>1.6135405054791281</v>
      </c>
      <c r="Y83" s="295">
        <v>2.097682123109911</v>
      </c>
      <c r="DA83" s="122" t="s">
        <v>1525</v>
      </c>
    </row>
    <row r="84" spans="1:105" ht="12" customHeight="1" x14ac:dyDescent="0.25">
      <c r="A84" s="59" t="s">
        <v>32</v>
      </c>
      <c r="B84" s="295">
        <v>15.52821257655927</v>
      </c>
      <c r="C84" s="295">
        <v>10.84583907874028</v>
      </c>
      <c r="D84" s="295">
        <v>9.8601316626204376</v>
      </c>
      <c r="E84" s="295">
        <v>10.95848474902107</v>
      </c>
      <c r="F84" s="295">
        <v>11.97311379060227</v>
      </c>
      <c r="G84" s="295">
        <v>13.025640350929089</v>
      </c>
      <c r="H84" s="295">
        <v>12.564626721975451</v>
      </c>
      <c r="I84" s="295">
        <v>13.58826811648076</v>
      </c>
      <c r="J84" s="295">
        <v>12.010975769307329</v>
      </c>
      <c r="K84" s="295">
        <v>11.45248770456654</v>
      </c>
      <c r="L84" s="295">
        <v>9.5517170681228851</v>
      </c>
      <c r="M84" s="295">
        <v>8.5867598443652877</v>
      </c>
      <c r="N84" s="295">
        <v>3.901995323889424</v>
      </c>
      <c r="O84" s="295">
        <v>5.6161052828815228</v>
      </c>
      <c r="P84" s="295">
        <v>4.3788790175222978</v>
      </c>
      <c r="Q84" s="295">
        <v>5.5593067947113326</v>
      </c>
      <c r="R84" s="295">
        <v>5.2369857389619954</v>
      </c>
      <c r="S84" s="295">
        <v>4.0033734369929261</v>
      </c>
      <c r="T84" s="295">
        <v>1.720474217339192</v>
      </c>
      <c r="U84" s="295">
        <v>5.1941134208051301</v>
      </c>
      <c r="V84" s="295">
        <v>3.3541848452337728</v>
      </c>
      <c r="W84" s="295">
        <v>2.782567445925431</v>
      </c>
      <c r="X84" s="295">
        <v>1.0865010798805179</v>
      </c>
      <c r="Y84" s="295">
        <v>0.50301955737764559</v>
      </c>
      <c r="DA84" s="122" t="s">
        <v>1526</v>
      </c>
    </row>
    <row r="85" spans="1:105" ht="12" customHeight="1" x14ac:dyDescent="0.25">
      <c r="A85" s="59" t="s">
        <v>33</v>
      </c>
      <c r="B85" s="295">
        <v>8.3796374024105997</v>
      </c>
      <c r="C85" s="295">
        <v>6.8408948449433993</v>
      </c>
      <c r="D85" s="295">
        <v>20.189969539735859</v>
      </c>
      <c r="E85" s="295">
        <v>21.40488374538462</v>
      </c>
      <c r="F85" s="295">
        <v>31.39443259521045</v>
      </c>
      <c r="G85" s="295">
        <v>20.415967279794081</v>
      </c>
      <c r="H85" s="295">
        <v>12.96204928353073</v>
      </c>
      <c r="I85" s="295">
        <v>12.60921631359394</v>
      </c>
      <c r="J85" s="295">
        <v>11.682702131203021</v>
      </c>
      <c r="K85" s="295">
        <v>9.4634501146170056</v>
      </c>
      <c r="L85" s="295">
        <v>14.895847292029281</v>
      </c>
      <c r="M85" s="295">
        <v>22.567992414046859</v>
      </c>
      <c r="N85" s="295">
        <v>15.56323483993472</v>
      </c>
      <c r="O85" s="295">
        <v>14.21419401791273</v>
      </c>
      <c r="P85" s="295">
        <v>13.919125307722799</v>
      </c>
      <c r="Q85" s="295">
        <v>13.643548171629011</v>
      </c>
      <c r="R85" s="295">
        <v>14.30842587070596</v>
      </c>
      <c r="S85" s="295">
        <v>11.511370212906099</v>
      </c>
      <c r="T85" s="295">
        <v>9.9934130720687531</v>
      </c>
      <c r="U85" s="295">
        <v>9.7694865709546193</v>
      </c>
      <c r="V85" s="295">
        <v>6.4122333432261831</v>
      </c>
      <c r="W85" s="295">
        <v>13.438750876747971</v>
      </c>
      <c r="X85" s="295">
        <v>16.48806926036788</v>
      </c>
      <c r="Y85" s="295">
        <v>17.252803587079431</v>
      </c>
      <c r="DA85" s="122" t="s">
        <v>1527</v>
      </c>
    </row>
    <row r="86" spans="1:105" ht="12" customHeight="1" x14ac:dyDescent="0.25">
      <c r="A86" s="59" t="s">
        <v>35</v>
      </c>
      <c r="B86" s="295">
        <v>84.23950047829932</v>
      </c>
      <c r="C86" s="295">
        <v>83.230029092713707</v>
      </c>
      <c r="D86" s="295">
        <v>91.626294089392857</v>
      </c>
      <c r="E86" s="295">
        <v>94.259633245314973</v>
      </c>
      <c r="F86" s="295">
        <v>101.0311487400306</v>
      </c>
      <c r="G86" s="295">
        <v>97.099161437414722</v>
      </c>
      <c r="H86" s="295">
        <v>89.923305508425898</v>
      </c>
      <c r="I86" s="295">
        <v>91.861899489935979</v>
      </c>
      <c r="J86" s="295">
        <v>81.635781664839413</v>
      </c>
      <c r="K86" s="295">
        <v>74.230568300927587</v>
      </c>
      <c r="L86" s="295">
        <v>80.82489838075459</v>
      </c>
      <c r="M86" s="295">
        <v>92.332171474566636</v>
      </c>
      <c r="N86" s="295">
        <v>73.108860924037145</v>
      </c>
      <c r="O86" s="295">
        <v>87.63235161618671</v>
      </c>
      <c r="P86" s="295">
        <v>84.905103004220365</v>
      </c>
      <c r="Q86" s="295">
        <v>84.02155731528579</v>
      </c>
      <c r="R86" s="295">
        <v>89.747402471600154</v>
      </c>
      <c r="S86" s="295">
        <v>91.384998905155655</v>
      </c>
      <c r="T86" s="295">
        <v>85.117638497140433</v>
      </c>
      <c r="U86" s="295">
        <v>101.82773696081109</v>
      </c>
      <c r="V86" s="295">
        <v>119.9485263068814</v>
      </c>
      <c r="W86" s="295">
        <v>133.3691328444157</v>
      </c>
      <c r="X86" s="295">
        <v>114.5954709825821</v>
      </c>
      <c r="Y86" s="295">
        <v>89.56952395918232</v>
      </c>
      <c r="DA86" s="122" t="s">
        <v>1528</v>
      </c>
    </row>
    <row r="87" spans="1:105" ht="12" customHeight="1" x14ac:dyDescent="0.25">
      <c r="A87" s="59" t="s">
        <v>38</v>
      </c>
      <c r="B87" s="295">
        <v>36.613634512769963</v>
      </c>
      <c r="C87" s="295">
        <v>45.831280071220327</v>
      </c>
      <c r="D87" s="295">
        <v>44.588306218902368</v>
      </c>
      <c r="E87" s="295">
        <v>42.525572655505961</v>
      </c>
      <c r="F87" s="295">
        <v>54.834541147174122</v>
      </c>
      <c r="G87" s="295">
        <v>47.093958569938437</v>
      </c>
      <c r="H87" s="295">
        <v>75.814332141053157</v>
      </c>
      <c r="I87" s="295">
        <v>83.127215424937205</v>
      </c>
      <c r="J87" s="295">
        <v>85.863442042159548</v>
      </c>
      <c r="K87" s="295">
        <v>81.637058591313206</v>
      </c>
      <c r="L87" s="295">
        <v>86.937867421397129</v>
      </c>
      <c r="M87" s="295">
        <v>105.81769355254831</v>
      </c>
      <c r="N87" s="295">
        <v>87.106516345721872</v>
      </c>
      <c r="O87" s="295">
        <v>89.947689234313813</v>
      </c>
      <c r="P87" s="295">
        <v>91.061338009153758</v>
      </c>
      <c r="Q87" s="295">
        <v>101.3243588594095</v>
      </c>
      <c r="R87" s="295">
        <v>104.41510983347079</v>
      </c>
      <c r="S87" s="295">
        <v>103.1025057166208</v>
      </c>
      <c r="T87" s="295">
        <v>82.867355634475246</v>
      </c>
      <c r="U87" s="295">
        <v>97.940375993436177</v>
      </c>
      <c r="V87" s="295">
        <v>96.892046553121801</v>
      </c>
      <c r="W87" s="295">
        <v>93.639746787268678</v>
      </c>
      <c r="X87" s="295">
        <v>110.3702132937601</v>
      </c>
      <c r="Y87" s="295">
        <v>91.69649602761416</v>
      </c>
      <c r="DA87" s="122" t="s">
        <v>1529</v>
      </c>
    </row>
    <row r="88" spans="1:105" ht="12" customHeight="1" x14ac:dyDescent="0.25">
      <c r="A88" s="60" t="s">
        <v>1530</v>
      </c>
      <c r="B88" s="262">
        <v>19.6252228776236</v>
      </c>
      <c r="C88" s="262">
        <v>20.805593009556091</v>
      </c>
      <c r="D88" s="262">
        <v>21.631624263878511</v>
      </c>
      <c r="E88" s="262">
        <v>20.245492856247939</v>
      </c>
      <c r="F88" s="262">
        <v>20.419862108365589</v>
      </c>
      <c r="G88" s="262">
        <v>21.414288422419549</v>
      </c>
      <c r="H88" s="262">
        <v>20.797026455371181</v>
      </c>
      <c r="I88" s="262">
        <v>20.87403549762891</v>
      </c>
      <c r="J88" s="262">
        <v>19.70990928018724</v>
      </c>
      <c r="K88" s="262">
        <v>17.086286952680581</v>
      </c>
      <c r="L88" s="262">
        <v>18.26250685829266</v>
      </c>
      <c r="M88" s="262">
        <v>20.333210825830779</v>
      </c>
      <c r="N88" s="262">
        <v>18.82351509889822</v>
      </c>
      <c r="O88" s="262">
        <v>21.95867942872643</v>
      </c>
      <c r="P88" s="262">
        <v>23.815039966182599</v>
      </c>
      <c r="Q88" s="262">
        <v>25.659107139194742</v>
      </c>
      <c r="R88" s="262">
        <v>25.558765673779671</v>
      </c>
      <c r="S88" s="262">
        <v>24.99499847102452</v>
      </c>
      <c r="T88" s="262">
        <v>24.38150617900218</v>
      </c>
      <c r="U88" s="262">
        <v>27.79229700562875</v>
      </c>
      <c r="V88" s="262">
        <v>29.179928943530872</v>
      </c>
      <c r="W88" s="262">
        <v>26.387482086400379</v>
      </c>
      <c r="X88" s="262">
        <v>24.855314070710051</v>
      </c>
      <c r="Y88" s="262">
        <v>20.99101861072155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41.644633066360129</v>
      </c>
      <c r="C89" s="261">
        <f t="shared" si="3"/>
        <v>42.478726804889888</v>
      </c>
      <c r="D89" s="261">
        <f t="shared" si="3"/>
        <v>44.043589931094743</v>
      </c>
      <c r="E89" s="261">
        <f t="shared" si="3"/>
        <v>42.546478323221223</v>
      </c>
      <c r="F89" s="261">
        <f t="shared" si="3"/>
        <v>45.362766187783578</v>
      </c>
      <c r="G89" s="261">
        <f t="shared" si="3"/>
        <v>45.116821323480671</v>
      </c>
      <c r="H89" s="261">
        <f t="shared" si="3"/>
        <v>46.743681484064012</v>
      </c>
      <c r="I89" s="261">
        <f t="shared" si="3"/>
        <v>48.042950727740958</v>
      </c>
      <c r="J89" s="261">
        <f t="shared" si="3"/>
        <v>44.816912735253759</v>
      </c>
      <c r="K89" s="261">
        <f t="shared" si="3"/>
        <v>39.265209852321888</v>
      </c>
      <c r="L89" s="261">
        <f t="shared" si="3"/>
        <v>41.012010912312505</v>
      </c>
      <c r="M89" s="261">
        <f t="shared" si="3"/>
        <v>46.668156443100244</v>
      </c>
      <c r="N89" s="261">
        <f t="shared" si="3"/>
        <v>40.033345528051655</v>
      </c>
      <c r="O89" s="261">
        <f t="shared" si="3"/>
        <v>44.971557488902832</v>
      </c>
      <c r="P89" s="261">
        <f t="shared" si="3"/>
        <v>46.485945206057551</v>
      </c>
      <c r="Q89" s="261">
        <f t="shared" si="3"/>
        <v>49.58326079736478</v>
      </c>
      <c r="R89" s="261">
        <f t="shared" si="3"/>
        <v>50.197602845878464</v>
      </c>
      <c r="S89" s="261">
        <f t="shared" si="3"/>
        <v>49.211854512565971</v>
      </c>
      <c r="T89" s="261">
        <f t="shared" si="3"/>
        <v>46.013281443500844</v>
      </c>
      <c r="U89" s="261">
        <f t="shared" si="3"/>
        <v>53.372650404119099</v>
      </c>
      <c r="V89" s="261">
        <f t="shared" si="3"/>
        <v>58.00424002842982</v>
      </c>
      <c r="W89" s="261">
        <f t="shared" si="3"/>
        <v>55.793308992048622</v>
      </c>
      <c r="X89" s="261">
        <f t="shared" si="3"/>
        <v>53.199169317095397</v>
      </c>
      <c r="Y89" s="261">
        <f t="shared" si="3"/>
        <v>43.797521799058813</v>
      </c>
      <c r="DA89" s="70"/>
    </row>
    <row r="90" spans="1:105" ht="12" customHeight="1" x14ac:dyDescent="0.25">
      <c r="A90" s="60" t="s">
        <v>1533</v>
      </c>
      <c r="B90" s="262">
        <v>20.891189268135669</v>
      </c>
      <c r="C90" s="262">
        <v>20.47705538923061</v>
      </c>
      <c r="D90" s="262">
        <v>21.168400119284989</v>
      </c>
      <c r="E90" s="262">
        <v>21.137106272799269</v>
      </c>
      <c r="F90" s="262">
        <v>23.769000691410579</v>
      </c>
      <c r="G90" s="262">
        <v>22.47146162362349</v>
      </c>
      <c r="H90" s="262">
        <v>24.751069099322731</v>
      </c>
      <c r="I90" s="262">
        <v>25.96890218095368</v>
      </c>
      <c r="J90" s="262">
        <v>23.973914056198769</v>
      </c>
      <c r="K90" s="262">
        <v>21.19666111766772</v>
      </c>
      <c r="L90" s="262">
        <v>21.699623376046262</v>
      </c>
      <c r="M90" s="262">
        <v>25.16602366516026</v>
      </c>
      <c r="N90" s="262">
        <v>20.127698334845501</v>
      </c>
      <c r="O90" s="262">
        <v>21.750510663141441</v>
      </c>
      <c r="P90" s="262">
        <v>21.301818810521439</v>
      </c>
      <c r="Q90" s="262">
        <v>22.449054921259119</v>
      </c>
      <c r="R90" s="262">
        <v>23.16950689658017</v>
      </c>
      <c r="S90" s="262">
        <v>22.779935790431882</v>
      </c>
      <c r="T90" s="262">
        <v>20.23012364920552</v>
      </c>
      <c r="U90" s="262">
        <v>23.982621178641061</v>
      </c>
      <c r="V90" s="262">
        <v>27.146806248341189</v>
      </c>
      <c r="W90" s="262">
        <v>27.888855123085641</v>
      </c>
      <c r="X90" s="262">
        <v>26.914965215553991</v>
      </c>
      <c r="Y90" s="262">
        <v>21.599764977565648</v>
      </c>
      <c r="DA90" s="72" t="s">
        <v>1534</v>
      </c>
    </row>
    <row r="91" spans="1:105" ht="12" customHeight="1" x14ac:dyDescent="0.25">
      <c r="A91" s="59" t="s">
        <v>28</v>
      </c>
      <c r="B91" s="230">
        <v>6.0226211067465538</v>
      </c>
      <c r="C91" s="230">
        <v>5.6754607498107292</v>
      </c>
      <c r="D91" s="230">
        <v>4.6154333182687548</v>
      </c>
      <c r="E91" s="230">
        <v>4.0737584798874229</v>
      </c>
      <c r="F91" s="230">
        <v>4.2976432213228204</v>
      </c>
      <c r="G91" s="230">
        <v>4.8181713385061062</v>
      </c>
      <c r="H91" s="230">
        <v>7.0257442050016081</v>
      </c>
      <c r="I91" s="230">
        <v>7.5409292910300234</v>
      </c>
      <c r="J91" s="230">
        <v>6.6230312424786737</v>
      </c>
      <c r="K91" s="230">
        <v>4.7953111896217937</v>
      </c>
      <c r="L91" s="230">
        <v>3.5971284661946878</v>
      </c>
      <c r="M91" s="230">
        <v>3.7638290909425218</v>
      </c>
      <c r="N91" s="230">
        <v>3.4252603087550741</v>
      </c>
      <c r="O91" s="230">
        <v>3.032523053386055</v>
      </c>
      <c r="P91" s="230">
        <v>3.160396641281813</v>
      </c>
      <c r="Q91" s="230">
        <v>3.4315039846455799</v>
      </c>
      <c r="R91" s="230">
        <v>2.7747799669908608</v>
      </c>
      <c r="S91" s="230">
        <v>2.6736590430364471</v>
      </c>
      <c r="T91" s="230">
        <v>2.7154838230295768</v>
      </c>
      <c r="U91" s="230">
        <v>3.0410996702219548</v>
      </c>
      <c r="V91" s="230">
        <v>4.7972487634168637</v>
      </c>
      <c r="W91" s="230">
        <v>3.3152421334412061</v>
      </c>
      <c r="X91" s="230">
        <v>3.1553214629121209</v>
      </c>
      <c r="Y91" s="230">
        <v>1.843545606237728</v>
      </c>
      <c r="DA91" s="71" t="s">
        <v>1535</v>
      </c>
    </row>
    <row r="92" spans="1:105" ht="12" customHeight="1" x14ac:dyDescent="0.25">
      <c r="A92" s="59" t="s">
        <v>31</v>
      </c>
      <c r="B92" s="295">
        <v>0.71186162083478699</v>
      </c>
      <c r="C92" s="295">
        <v>0.66573303603607681</v>
      </c>
      <c r="D92" s="295">
        <v>0.4903059958512106</v>
      </c>
      <c r="E92" s="295">
        <v>0.53326553036247548</v>
      </c>
      <c r="F92" s="295">
        <v>0.1070226177424182</v>
      </c>
      <c r="G92" s="295">
        <v>0.1662031914436625</v>
      </c>
      <c r="H92" s="295">
        <v>0.2331027019531095</v>
      </c>
      <c r="I92" s="295">
        <v>0.32233250770889021</v>
      </c>
      <c r="J92" s="295">
        <v>0.3950647084165429</v>
      </c>
      <c r="K92" s="295">
        <v>0.45244024546334022</v>
      </c>
      <c r="L92" s="295">
        <v>0.50406794497619423</v>
      </c>
      <c r="M92" s="295">
        <v>0.52456777671075894</v>
      </c>
      <c r="N92" s="295">
        <v>0.48616175155633878</v>
      </c>
      <c r="O92" s="295">
        <v>0.1225705629599599</v>
      </c>
      <c r="P92" s="295">
        <v>0.115585577783778</v>
      </c>
      <c r="Q92" s="295">
        <v>9.642324069941044E-2</v>
      </c>
      <c r="R92" s="295">
        <v>0.10044048523412499</v>
      </c>
      <c r="S92" s="295">
        <v>9.1785635053577425E-2</v>
      </c>
      <c r="T92" s="295">
        <v>7.9160690470647985E-2</v>
      </c>
      <c r="U92" s="295">
        <v>5.4150478977966161E-2</v>
      </c>
      <c r="V92" s="295">
        <v>6.8597243052398338E-2</v>
      </c>
      <c r="W92" s="295">
        <v>5.7888705086048577E-2</v>
      </c>
      <c r="X92" s="295">
        <v>8.9625527389759874E-2</v>
      </c>
      <c r="Y92" s="295">
        <v>0.32725442547955008</v>
      </c>
      <c r="DA92" s="122" t="s">
        <v>1536</v>
      </c>
    </row>
    <row r="93" spans="1:105" ht="12" customHeight="1" x14ac:dyDescent="0.25">
      <c r="A93" s="59" t="s">
        <v>159</v>
      </c>
      <c r="B93" s="295">
        <v>0.13132794292009781</v>
      </c>
      <c r="C93" s="295">
        <v>0.26340101854206921</v>
      </c>
      <c r="D93" s="295">
        <v>0.13584176536570891</v>
      </c>
      <c r="E93" s="295">
        <v>0.17901829578686021</v>
      </c>
      <c r="F93" s="295">
        <v>0.29611663287880619</v>
      </c>
      <c r="G93" s="295">
        <v>0.29590209816231638</v>
      </c>
      <c r="H93" s="295">
        <v>0.33768822199286019</v>
      </c>
      <c r="I93" s="295">
        <v>0.30341377241817691</v>
      </c>
      <c r="J93" s="295">
        <v>0.32878896392723772</v>
      </c>
      <c r="K93" s="295">
        <v>0.29550577051722532</v>
      </c>
      <c r="L93" s="295">
        <v>0.32521571364880308</v>
      </c>
      <c r="M93" s="295">
        <v>0.35510201828970961</v>
      </c>
      <c r="N93" s="295">
        <v>0.38677964898018807</v>
      </c>
      <c r="O93" s="295">
        <v>0.1477294365657722</v>
      </c>
      <c r="P93" s="295">
        <v>0.10909010733680299</v>
      </c>
      <c r="Q93" s="295">
        <v>0.25930512143185241</v>
      </c>
      <c r="R93" s="295">
        <v>0.2863387533190061</v>
      </c>
      <c r="S93" s="295">
        <v>0.29807279501286599</v>
      </c>
      <c r="T93" s="295">
        <v>0.40488754656233938</v>
      </c>
      <c r="U93" s="295">
        <v>0.54785870143225268</v>
      </c>
      <c r="V93" s="295">
        <v>0.61575704737349723</v>
      </c>
      <c r="W93" s="295">
        <v>0.36189876210360172</v>
      </c>
      <c r="X93" s="295">
        <v>0.3256094997645454</v>
      </c>
      <c r="Y93" s="295">
        <v>0.44217958841465649</v>
      </c>
      <c r="DA93" s="122" t="s">
        <v>1537</v>
      </c>
    </row>
    <row r="94" spans="1:105" ht="12" customHeight="1" x14ac:dyDescent="0.25">
      <c r="A94" s="59" t="s">
        <v>32</v>
      </c>
      <c r="B94" s="295">
        <v>2.1829613375124151</v>
      </c>
      <c r="C94" s="295">
        <v>1.5993312424728201</v>
      </c>
      <c r="D94" s="295">
        <v>1.5474043108276081</v>
      </c>
      <c r="E94" s="295">
        <v>1.70296607205691</v>
      </c>
      <c r="F94" s="295">
        <v>2.020330396508891</v>
      </c>
      <c r="G94" s="295">
        <v>2.033385661734934</v>
      </c>
      <c r="H94" s="295">
        <v>2.1030799552347181</v>
      </c>
      <c r="I94" s="295">
        <v>2.2939880868387021</v>
      </c>
      <c r="J94" s="295">
        <v>2.1325548220190491</v>
      </c>
      <c r="K94" s="295">
        <v>2.0922504891287632</v>
      </c>
      <c r="L94" s="295">
        <v>1.825569876789211</v>
      </c>
      <c r="M94" s="295">
        <v>1.7461737790530489</v>
      </c>
      <c r="N94" s="295">
        <v>0.80205083830758905</v>
      </c>
      <c r="O94" s="295">
        <v>1.1110549095402129</v>
      </c>
      <c r="P94" s="295">
        <v>0.87871601898837459</v>
      </c>
      <c r="Q94" s="295">
        <v>1.158135703096423</v>
      </c>
      <c r="R94" s="295">
        <v>1.103142723745022</v>
      </c>
      <c r="S94" s="295">
        <v>0.82748225413799614</v>
      </c>
      <c r="T94" s="295">
        <v>0.33741744055969691</v>
      </c>
      <c r="U94" s="295">
        <v>0.98714172459953853</v>
      </c>
      <c r="V94" s="295">
        <v>0.58935521810422387</v>
      </c>
      <c r="W94" s="295">
        <v>0.49363796742914051</v>
      </c>
      <c r="X94" s="295">
        <v>0.2192539151711492</v>
      </c>
      <c r="Y94" s="295">
        <v>0.1060336923289477</v>
      </c>
      <c r="DA94" s="122" t="s">
        <v>1538</v>
      </c>
    </row>
    <row r="95" spans="1:105" ht="12" customHeight="1" x14ac:dyDescent="0.25">
      <c r="A95" s="59" t="s">
        <v>35</v>
      </c>
      <c r="B95" s="295">
        <v>11.84241726012181</v>
      </c>
      <c r="C95" s="295">
        <v>12.27312934236892</v>
      </c>
      <c r="D95" s="295">
        <v>14.37941472897171</v>
      </c>
      <c r="E95" s="295">
        <v>14.6480978947056</v>
      </c>
      <c r="F95" s="295">
        <v>17.047887822957641</v>
      </c>
      <c r="G95" s="295">
        <v>15.15779933377647</v>
      </c>
      <c r="H95" s="295">
        <v>15.05145401514044</v>
      </c>
      <c r="I95" s="295">
        <v>15.508238522957891</v>
      </c>
      <c r="J95" s="295">
        <v>14.494474319357259</v>
      </c>
      <c r="K95" s="295">
        <v>13.5611534229366</v>
      </c>
      <c r="L95" s="295">
        <v>15.44764137443736</v>
      </c>
      <c r="M95" s="295">
        <v>18.776351000164219</v>
      </c>
      <c r="N95" s="295">
        <v>15.027445787246309</v>
      </c>
      <c r="O95" s="295">
        <v>17.336632700689439</v>
      </c>
      <c r="P95" s="295">
        <v>17.038030465130671</v>
      </c>
      <c r="Q95" s="295">
        <v>17.503686871385849</v>
      </c>
      <c r="R95" s="295">
        <v>18.90480496729116</v>
      </c>
      <c r="S95" s="295">
        <v>18.88893606319099</v>
      </c>
      <c r="T95" s="295">
        <v>16.69317414858326</v>
      </c>
      <c r="U95" s="295">
        <v>19.352370603409351</v>
      </c>
      <c r="V95" s="295">
        <v>21.075847976394211</v>
      </c>
      <c r="W95" s="295">
        <v>23.660187555025651</v>
      </c>
      <c r="X95" s="295">
        <v>23.12515481031642</v>
      </c>
      <c r="Y95" s="295">
        <v>18.880751665104771</v>
      </c>
      <c r="DA95" s="122" t="s">
        <v>1539</v>
      </c>
    </row>
    <row r="96" spans="1:105" ht="12" customHeight="1" x14ac:dyDescent="0.25">
      <c r="A96" s="61" t="s">
        <v>1540</v>
      </c>
      <c r="B96" s="263">
        <v>20.75344379822446</v>
      </c>
      <c r="C96" s="263">
        <v>22.001671415659281</v>
      </c>
      <c r="D96" s="263">
        <v>22.875189811809751</v>
      </c>
      <c r="E96" s="263">
        <v>21.40937205042195</v>
      </c>
      <c r="F96" s="263">
        <v>21.593765496372999</v>
      </c>
      <c r="G96" s="263">
        <v>22.645359699857181</v>
      </c>
      <c r="H96" s="263">
        <v>21.992612384741282</v>
      </c>
      <c r="I96" s="263">
        <v>22.074048546787282</v>
      </c>
      <c r="J96" s="263">
        <v>20.84299867905499</v>
      </c>
      <c r="K96" s="263">
        <v>18.068548734654168</v>
      </c>
      <c r="L96" s="263">
        <v>19.31238753626624</v>
      </c>
      <c r="M96" s="263">
        <v>21.50213277793998</v>
      </c>
      <c r="N96" s="263">
        <v>19.90564719320615</v>
      </c>
      <c r="O96" s="263">
        <v>23.221046825761391</v>
      </c>
      <c r="P96" s="263">
        <v>25.184126395536111</v>
      </c>
      <c r="Q96" s="263">
        <v>27.134205876105661</v>
      </c>
      <c r="R96" s="263">
        <v>27.02809594929829</v>
      </c>
      <c r="S96" s="263">
        <v>26.431918722134089</v>
      </c>
      <c r="T96" s="263">
        <v>25.78315779429532</v>
      </c>
      <c r="U96" s="263">
        <v>29.390029225478042</v>
      </c>
      <c r="V96" s="263">
        <v>30.85743378008863</v>
      </c>
      <c r="W96" s="263">
        <v>27.904453868962982</v>
      </c>
      <c r="X96" s="263">
        <v>26.284204101541409</v>
      </c>
      <c r="Y96" s="263">
        <v>22.197756821493169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124.4490389592477</v>
      </c>
      <c r="C99" s="223">
        <v>138.65470820360591</v>
      </c>
      <c r="D99" s="223">
        <v>135.94869472728919</v>
      </c>
      <c r="E99" s="223">
        <v>150.9489649370405</v>
      </c>
      <c r="F99" s="223">
        <v>133.77129752953249</v>
      </c>
      <c r="G99" s="223">
        <v>128.4399268181898</v>
      </c>
      <c r="H99" s="223">
        <v>153.57903779651329</v>
      </c>
      <c r="I99" s="223">
        <v>167.90573495381801</v>
      </c>
      <c r="J99" s="223">
        <v>177.86813103524659</v>
      </c>
      <c r="K99" s="223">
        <v>164.9478576841866</v>
      </c>
      <c r="L99" s="223">
        <v>172.812075447757</v>
      </c>
      <c r="M99" s="223">
        <v>153.59275633881089</v>
      </c>
      <c r="N99" s="223">
        <v>150.70240385297211</v>
      </c>
      <c r="O99" s="223">
        <v>159.11423549420999</v>
      </c>
      <c r="P99" s="223">
        <v>170.02092331606289</v>
      </c>
      <c r="Q99" s="223">
        <v>154.81542098925431</v>
      </c>
      <c r="R99" s="223">
        <v>136.20369361216211</v>
      </c>
      <c r="S99" s="223">
        <v>144.57233264793641</v>
      </c>
      <c r="T99" s="223">
        <v>130.73255543252719</v>
      </c>
      <c r="U99" s="223">
        <v>139.06084826220709</v>
      </c>
      <c r="V99" s="223">
        <v>100.021814256052</v>
      </c>
      <c r="W99" s="223">
        <v>93.246886054121731</v>
      </c>
      <c r="X99" s="223">
        <v>89.922403398975618</v>
      </c>
      <c r="Y99" s="223">
        <v>89.825661873806425</v>
      </c>
      <c r="DA99" s="89" t="s">
        <v>1542</v>
      </c>
    </row>
    <row r="100" spans="1:105" ht="12" customHeight="1" x14ac:dyDescent="0.25">
      <c r="A100" s="55" t="s">
        <v>91</v>
      </c>
      <c r="B100" s="259">
        <v>1.0565856870574311</v>
      </c>
      <c r="C100" s="259">
        <v>1.177193342401581</v>
      </c>
      <c r="D100" s="259">
        <v>1.1542189977864921</v>
      </c>
      <c r="E100" s="259">
        <v>1.281572900542012</v>
      </c>
      <c r="F100" s="259">
        <v>1.135732662066687</v>
      </c>
      <c r="G100" s="259">
        <v>1.0904687529752419</v>
      </c>
      <c r="H100" s="259">
        <v>1.3039025011757439</v>
      </c>
      <c r="I100" s="259">
        <v>1.425537696480085</v>
      </c>
      <c r="J100" s="259">
        <v>1.510119507608892</v>
      </c>
      <c r="K100" s="259">
        <v>1.400425001249056</v>
      </c>
      <c r="L100" s="259">
        <v>1.4671930534441511</v>
      </c>
      <c r="M100" s="259">
        <v>1.304018973071313</v>
      </c>
      <c r="N100" s="259">
        <v>1.2794795704961359</v>
      </c>
      <c r="O100" s="259">
        <v>1.3508969232404839</v>
      </c>
      <c r="P100" s="259">
        <v>1.4434958725147811</v>
      </c>
      <c r="Q100" s="259">
        <v>1.3143995270758451</v>
      </c>
      <c r="R100" s="259">
        <v>1.156383965665601</v>
      </c>
      <c r="S100" s="259">
        <v>1.227434608558168</v>
      </c>
      <c r="T100" s="259">
        <v>1.109933415779417</v>
      </c>
      <c r="U100" s="259">
        <v>1.1806415150544689</v>
      </c>
      <c r="V100" s="259">
        <v>0.84919592967771829</v>
      </c>
      <c r="W100" s="259">
        <v>0.79167606267914681</v>
      </c>
      <c r="X100" s="259">
        <v>0.76345084840933797</v>
      </c>
      <c r="Y100" s="259">
        <v>0.76262950248560268</v>
      </c>
      <c r="DA100" s="67" t="s">
        <v>1543</v>
      </c>
    </row>
    <row r="101" spans="1:105" ht="12" customHeight="1" x14ac:dyDescent="0.25">
      <c r="A101" s="173" t="s">
        <v>92</v>
      </c>
      <c r="B101" s="224">
        <v>1.1846326936877789</v>
      </c>
      <c r="C101" s="224">
        <v>1.3198567208347061</v>
      </c>
      <c r="D101" s="224">
        <v>1.2940981287200599</v>
      </c>
      <c r="E101" s="224">
        <v>1.4368859770895439</v>
      </c>
      <c r="F101" s="224">
        <v>1.2733714446958251</v>
      </c>
      <c r="G101" s="224">
        <v>1.222622028713132</v>
      </c>
      <c r="H101" s="224">
        <v>1.461921689073661</v>
      </c>
      <c r="I101" s="224">
        <v>1.5982977831526151</v>
      </c>
      <c r="J101" s="224">
        <v>1.693130014917517</v>
      </c>
      <c r="K101" s="224">
        <v>1.570141694951056</v>
      </c>
      <c r="L101" s="224">
        <v>1.6450013286684519</v>
      </c>
      <c r="M101" s="224">
        <v>1.462052276130704</v>
      </c>
      <c r="N101" s="224">
        <v>1.43453895758947</v>
      </c>
      <c r="O101" s="224">
        <v>1.514611337893244</v>
      </c>
      <c r="P101" s="224">
        <v>1.618432300125819</v>
      </c>
      <c r="Q101" s="224">
        <v>1.473690843454674</v>
      </c>
      <c r="R101" s="224">
        <v>1.29652546780083</v>
      </c>
      <c r="S101" s="224">
        <v>1.376186696898565</v>
      </c>
      <c r="T101" s="224">
        <v>1.2444456027136961</v>
      </c>
      <c r="U101" s="224">
        <v>1.323722775531573</v>
      </c>
      <c r="V101" s="224">
        <v>0.95210949189029925</v>
      </c>
      <c r="W101" s="224">
        <v>0.88761882556975769</v>
      </c>
      <c r="X101" s="224">
        <v>0.85597301395226544</v>
      </c>
      <c r="Y101" s="224">
        <v>0.85505212959238597</v>
      </c>
      <c r="DA101" s="177" t="s">
        <v>1544</v>
      </c>
    </row>
    <row r="102" spans="1:105" ht="12" customHeight="1" x14ac:dyDescent="0.25">
      <c r="A102" s="173" t="s">
        <v>93</v>
      </c>
      <c r="B102" s="224">
        <v>2.7614896683718579</v>
      </c>
      <c r="C102" s="224">
        <v>3.2359459519395739</v>
      </c>
      <c r="D102" s="224">
        <v>3.1846164670240098</v>
      </c>
      <c r="E102" s="224">
        <v>3.3924037672793221</v>
      </c>
      <c r="F102" s="224">
        <v>2.7978938968874409</v>
      </c>
      <c r="G102" s="224">
        <v>2.8763892995586668</v>
      </c>
      <c r="H102" s="224">
        <v>3.163373368353553</v>
      </c>
      <c r="I102" s="224">
        <v>3.3552252817656489</v>
      </c>
      <c r="J102" s="224">
        <v>3.6100812417485111</v>
      </c>
      <c r="K102" s="224">
        <v>3.3027415776479629</v>
      </c>
      <c r="L102" s="224">
        <v>3.5636800005307352</v>
      </c>
      <c r="M102" s="224">
        <v>3.080182163242541</v>
      </c>
      <c r="N102" s="224">
        <v>3.333374455562522</v>
      </c>
      <c r="O102" s="224">
        <v>3.697534989385284</v>
      </c>
      <c r="P102" s="224">
        <v>4.2097042837587821</v>
      </c>
      <c r="Q102" s="224">
        <v>3.885513345311566</v>
      </c>
      <c r="R102" s="224">
        <v>3.3452017341956291</v>
      </c>
      <c r="S102" s="224">
        <v>3.5388396305172809</v>
      </c>
      <c r="T102" s="224">
        <v>3.3865640687628549</v>
      </c>
      <c r="U102" s="224">
        <v>3.518971667435745</v>
      </c>
      <c r="V102" s="224">
        <v>2.417303591130457</v>
      </c>
      <c r="W102" s="224">
        <v>2.0778803025164669</v>
      </c>
      <c r="X102" s="224">
        <v>1.9718275378527419</v>
      </c>
      <c r="Y102" s="224">
        <v>2.0358047819776748</v>
      </c>
      <c r="DA102" s="177" t="s">
        <v>1545</v>
      </c>
    </row>
    <row r="103" spans="1:105" ht="12" customHeight="1" x14ac:dyDescent="0.25">
      <c r="A103" s="173" t="s">
        <v>94</v>
      </c>
      <c r="B103" s="224">
        <v>0.94832518983216829</v>
      </c>
      <c r="C103" s="224">
        <v>1.0565750734435839</v>
      </c>
      <c r="D103" s="224">
        <v>1.035954739489362</v>
      </c>
      <c r="E103" s="224">
        <v>1.1502596325859611</v>
      </c>
      <c r="F103" s="224">
        <v>1.0193625614525681</v>
      </c>
      <c r="G103" s="224">
        <v>0.97873650934198619</v>
      </c>
      <c r="H103" s="224">
        <v>1.170301284691655</v>
      </c>
      <c r="I103" s="224">
        <v>1.279473423866196</v>
      </c>
      <c r="J103" s="224">
        <v>1.3553887642665201</v>
      </c>
      <c r="K103" s="224">
        <v>1.2569338402206069</v>
      </c>
      <c r="L103" s="224">
        <v>1.316860665416373</v>
      </c>
      <c r="M103" s="224">
        <v>1.1704058225761149</v>
      </c>
      <c r="N103" s="224">
        <v>1.148380790540821</v>
      </c>
      <c r="O103" s="224">
        <v>1.212480536948719</v>
      </c>
      <c r="P103" s="224">
        <v>1.295591558822738</v>
      </c>
      <c r="Q103" s="224">
        <v>1.1797227582184351</v>
      </c>
      <c r="R103" s="224">
        <v>1.037897879170399</v>
      </c>
      <c r="S103" s="224">
        <v>1.101668489764642</v>
      </c>
      <c r="T103" s="224">
        <v>0.99620677254439249</v>
      </c>
      <c r="U103" s="224">
        <v>1.059669937424498</v>
      </c>
      <c r="V103" s="224">
        <v>0.76218512240035086</v>
      </c>
      <c r="W103" s="224">
        <v>0.71055888947034118</v>
      </c>
      <c r="X103" s="224">
        <v>0.68522570352210554</v>
      </c>
      <c r="Y103" s="224">
        <v>0.68448851482214002</v>
      </c>
      <c r="DA103" s="177" t="s">
        <v>1546</v>
      </c>
    </row>
    <row r="104" spans="1:105" ht="12" customHeight="1" x14ac:dyDescent="0.25">
      <c r="A104" s="56" t="s">
        <v>95</v>
      </c>
      <c r="B104" s="260">
        <v>1.0592393832480791</v>
      </c>
      <c r="C104" s="260">
        <v>1.2078830908195539</v>
      </c>
      <c r="D104" s="260">
        <v>1.174683557009367</v>
      </c>
      <c r="E104" s="260">
        <v>1.277482835242356</v>
      </c>
      <c r="F104" s="260">
        <v>1.101816609284695</v>
      </c>
      <c r="G104" s="260">
        <v>1.1128178347641391</v>
      </c>
      <c r="H104" s="260">
        <v>1.307415974895737</v>
      </c>
      <c r="I104" s="260">
        <v>1.422757025920381</v>
      </c>
      <c r="J104" s="260">
        <v>1.4928444118949189</v>
      </c>
      <c r="K104" s="260">
        <v>1.3881251269981441</v>
      </c>
      <c r="L104" s="260">
        <v>1.459693656464399</v>
      </c>
      <c r="M104" s="260">
        <v>1.2988327952060561</v>
      </c>
      <c r="N104" s="260">
        <v>1.320619354832113</v>
      </c>
      <c r="O104" s="260">
        <v>1.419025012084258</v>
      </c>
      <c r="P104" s="260">
        <v>1.596606660099098</v>
      </c>
      <c r="Q104" s="260">
        <v>1.452410216970653</v>
      </c>
      <c r="R104" s="260">
        <v>1.259221089031928</v>
      </c>
      <c r="S104" s="260">
        <v>1.3434689359905589</v>
      </c>
      <c r="T104" s="260">
        <v>1.2672342010722339</v>
      </c>
      <c r="U104" s="260">
        <v>1.323238405647301</v>
      </c>
      <c r="V104" s="260">
        <v>0.92637039395335108</v>
      </c>
      <c r="W104" s="260">
        <v>0.83594449869570231</v>
      </c>
      <c r="X104" s="260">
        <v>0.8198959932576384</v>
      </c>
      <c r="Y104" s="260">
        <v>0.84624590908755648</v>
      </c>
      <c r="DA104" s="68" t="s">
        <v>1547</v>
      </c>
    </row>
    <row r="105" spans="1:105" ht="12" customHeight="1" x14ac:dyDescent="0.25">
      <c r="A105" s="37" t="s">
        <v>159</v>
      </c>
      <c r="B105" s="226">
        <v>5.1753454776564392E-3</v>
      </c>
      <c r="C105" s="226">
        <v>1.0026338269994779E-2</v>
      </c>
      <c r="D105" s="226">
        <v>4.5291061075233788E-3</v>
      </c>
      <c r="E105" s="226">
        <v>7.1010413652439911E-3</v>
      </c>
      <c r="F105" s="226">
        <v>1.01958371302023E-2</v>
      </c>
      <c r="G105" s="226">
        <v>9.4234002856470739E-3</v>
      </c>
      <c r="H105" s="226">
        <v>1.406977751540823E-2</v>
      </c>
      <c r="I105" s="226">
        <v>1.3897859656079609E-2</v>
      </c>
      <c r="J105" s="226">
        <v>1.6768968701727911E-2</v>
      </c>
      <c r="K105" s="226">
        <v>1.537441089865425E-2</v>
      </c>
      <c r="L105" s="226">
        <v>1.520443406046228E-2</v>
      </c>
      <c r="M105" s="226">
        <v>1.266431882412947E-2</v>
      </c>
      <c r="N105" s="226">
        <v>1.4180163313882201E-2</v>
      </c>
      <c r="O105" s="226">
        <v>4.7106822916896428E-3</v>
      </c>
      <c r="P105" s="226">
        <v>3.19617518455708E-3</v>
      </c>
      <c r="Q105" s="226">
        <v>6.4480998059009472E-3</v>
      </c>
      <c r="R105" s="226">
        <v>6.2497825474954376E-3</v>
      </c>
      <c r="S105" s="226">
        <v>6.9674740893939501E-3</v>
      </c>
      <c r="T105" s="226">
        <v>8.4699088889683277E-3</v>
      </c>
      <c r="U105" s="226">
        <v>1.099179739456704E-2</v>
      </c>
      <c r="V105" s="226">
        <v>9.2870416086801941E-3</v>
      </c>
      <c r="W105" s="226">
        <v>5.5575808748655944E-3</v>
      </c>
      <c r="X105" s="226">
        <v>4.847293096688121E-3</v>
      </c>
      <c r="Y105" s="226">
        <v>7.3051637650918509E-3</v>
      </c>
      <c r="DA105" s="69" t="s">
        <v>1548</v>
      </c>
    </row>
    <row r="106" spans="1:105" ht="12" customHeight="1" x14ac:dyDescent="0.25">
      <c r="A106" s="37" t="s">
        <v>35</v>
      </c>
      <c r="B106" s="226">
        <v>0.46668362611132219</v>
      </c>
      <c r="C106" s="226">
        <v>0.46717566659042981</v>
      </c>
      <c r="D106" s="226">
        <v>0.47942468132880572</v>
      </c>
      <c r="E106" s="226">
        <v>0.58103976811560443</v>
      </c>
      <c r="F106" s="226">
        <v>0.58698995043609936</v>
      </c>
      <c r="G106" s="226">
        <v>0.48272050606865458</v>
      </c>
      <c r="H106" s="226">
        <v>0.62711873107881522</v>
      </c>
      <c r="I106" s="226">
        <v>0.71035444695642269</v>
      </c>
      <c r="J106" s="226">
        <v>0.73925043987513639</v>
      </c>
      <c r="K106" s="226">
        <v>0.70555219486573606</v>
      </c>
      <c r="L106" s="226">
        <v>0.72220570781194859</v>
      </c>
      <c r="M106" s="226">
        <v>0.66963769050121713</v>
      </c>
      <c r="N106" s="226">
        <v>0.55093807550505047</v>
      </c>
      <c r="O106" s="226">
        <v>0.55281716737818409</v>
      </c>
      <c r="P106" s="226">
        <v>0.4991885286009482</v>
      </c>
      <c r="Q106" s="226">
        <v>0.43526143754779639</v>
      </c>
      <c r="R106" s="226">
        <v>0.41262636921783002</v>
      </c>
      <c r="S106" s="226">
        <v>0.44153030668505427</v>
      </c>
      <c r="T106" s="226">
        <v>0.34920724360785538</v>
      </c>
      <c r="U106" s="226">
        <v>0.38827043582797749</v>
      </c>
      <c r="V106" s="226">
        <v>0.31787257316807738</v>
      </c>
      <c r="W106" s="226">
        <v>0.36334306613046807</v>
      </c>
      <c r="X106" s="226">
        <v>0.34426023612010248</v>
      </c>
      <c r="Y106" s="226">
        <v>0.3119252596351848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5.7065627038085431E-2</v>
      </c>
      <c r="H108" s="226">
        <v>6.8443068607276225E-2</v>
      </c>
      <c r="I108" s="226">
        <v>8.095867464631383E-2</v>
      </c>
      <c r="J108" s="226">
        <v>4.0926939399105237E-2</v>
      </c>
      <c r="K108" s="226">
        <v>6.2438501479654747E-2</v>
      </c>
      <c r="L108" s="226">
        <v>6.0789938636368598E-2</v>
      </c>
      <c r="M108" s="226">
        <v>7.8981013082107324E-2</v>
      </c>
      <c r="N108" s="226">
        <v>8.7869483757910372E-2</v>
      </c>
      <c r="O108" s="226">
        <v>0.1022231551633062</v>
      </c>
      <c r="P108" s="226">
        <v>0.15165805832148591</v>
      </c>
      <c r="Q108" s="226">
        <v>9.9316491950227057E-2</v>
      </c>
      <c r="R108" s="226">
        <v>0.10308700700260021</v>
      </c>
      <c r="S108" s="226">
        <v>0.13549283403308229</v>
      </c>
      <c r="T108" s="226">
        <v>0.16065216679537819</v>
      </c>
      <c r="U108" s="226">
        <v>0.1467708846528904</v>
      </c>
      <c r="V108" s="226">
        <v>0.1183307008247346</v>
      </c>
      <c r="W108" s="226">
        <v>0.12624652831894609</v>
      </c>
      <c r="X108" s="226">
        <v>0.14425517780023489</v>
      </c>
      <c r="Y108" s="226">
        <v>0.1748021220038474</v>
      </c>
      <c r="DA108" s="69" t="s">
        <v>1551</v>
      </c>
    </row>
    <row r="109" spans="1:105" ht="12" customHeight="1" x14ac:dyDescent="0.25">
      <c r="A109" s="37" t="s">
        <v>40</v>
      </c>
      <c r="B109" s="226">
        <v>0.58738041165910027</v>
      </c>
      <c r="C109" s="226">
        <v>0.73068108595912962</v>
      </c>
      <c r="D109" s="226">
        <v>0.69072976957303778</v>
      </c>
      <c r="E109" s="226">
        <v>0.68934202576150738</v>
      </c>
      <c r="F109" s="226">
        <v>0.50463082171839313</v>
      </c>
      <c r="G109" s="226">
        <v>0.56360830137175222</v>
      </c>
      <c r="H109" s="226">
        <v>0.5977843976942373</v>
      </c>
      <c r="I109" s="226">
        <v>0.61754604466156482</v>
      </c>
      <c r="J109" s="226">
        <v>0.69589806391894982</v>
      </c>
      <c r="K109" s="226">
        <v>0.60476001975409954</v>
      </c>
      <c r="L109" s="226">
        <v>0.6614935759556192</v>
      </c>
      <c r="M109" s="226">
        <v>0.53754977279860183</v>
      </c>
      <c r="N109" s="226">
        <v>0.66763163225526956</v>
      </c>
      <c r="O109" s="226">
        <v>0.75927400725107863</v>
      </c>
      <c r="P109" s="226">
        <v>0.94256389799210705</v>
      </c>
      <c r="Q109" s="226">
        <v>0.91138418766672824</v>
      </c>
      <c r="R109" s="226">
        <v>0.73725793026400199</v>
      </c>
      <c r="S109" s="226">
        <v>0.75947832118302849</v>
      </c>
      <c r="T109" s="226">
        <v>0.74890488178003223</v>
      </c>
      <c r="U109" s="226">
        <v>0.77720528777186559</v>
      </c>
      <c r="V109" s="226">
        <v>0.48088007835185881</v>
      </c>
      <c r="W109" s="226">
        <v>0.34079732337142249</v>
      </c>
      <c r="X109" s="226">
        <v>0.3265332862406129</v>
      </c>
      <c r="Y109" s="226">
        <v>0.35221336368343248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86.530599481471683</v>
      </c>
      <c r="C110" s="261">
        <f t="shared" si="4"/>
        <v>94.975731162692071</v>
      </c>
      <c r="D110" s="261">
        <f t="shared" si="4"/>
        <v>93.026602680512042</v>
      </c>
      <c r="E110" s="261">
        <f t="shared" si="4"/>
        <v>104.58414344421318</v>
      </c>
      <c r="F110" s="261">
        <f t="shared" si="4"/>
        <v>94.552088930891301</v>
      </c>
      <c r="G110" s="261">
        <f t="shared" si="4"/>
        <v>89.054704935256552</v>
      </c>
      <c r="H110" s="261">
        <f t="shared" si="4"/>
        <v>108.94455649373553</v>
      </c>
      <c r="I110" s="261">
        <f t="shared" si="4"/>
        <v>120.02562717924513</v>
      </c>
      <c r="J110" s="261">
        <f t="shared" si="4"/>
        <v>126.66763650861419</v>
      </c>
      <c r="K110" s="261">
        <f t="shared" si="4"/>
        <v>117.86154626268741</v>
      </c>
      <c r="L110" s="261">
        <f t="shared" si="4"/>
        <v>122.56182650977989</v>
      </c>
      <c r="M110" s="261">
        <f t="shared" si="4"/>
        <v>109.6996807838466</v>
      </c>
      <c r="N110" s="261">
        <f t="shared" si="4"/>
        <v>104.84406831106247</v>
      </c>
      <c r="O110" s="261">
        <f t="shared" si="4"/>
        <v>109.1001733391322</v>
      </c>
      <c r="P110" s="261">
        <f t="shared" si="4"/>
        <v>114.21909603805345</v>
      </c>
      <c r="Q110" s="261">
        <f t="shared" si="4"/>
        <v>103.54346737934347</v>
      </c>
      <c r="R110" s="261">
        <f t="shared" si="4"/>
        <v>91.759350878230322</v>
      </c>
      <c r="S110" s="261">
        <f t="shared" si="4"/>
        <v>97.495992173659474</v>
      </c>
      <c r="T110" s="261">
        <f t="shared" si="4"/>
        <v>86.467063083274127</v>
      </c>
      <c r="U110" s="261">
        <f t="shared" si="4"/>
        <v>92.734366834327275</v>
      </c>
      <c r="V110" s="261">
        <f t="shared" si="4"/>
        <v>67.729187001541248</v>
      </c>
      <c r="W110" s="261">
        <f t="shared" si="4"/>
        <v>64.719067307325531</v>
      </c>
      <c r="X110" s="261">
        <f t="shared" si="4"/>
        <v>62.681395505423168</v>
      </c>
      <c r="Y110" s="261">
        <f t="shared" si="4"/>
        <v>62.00494944458174</v>
      </c>
      <c r="DA110" s="70"/>
    </row>
    <row r="111" spans="1:105" ht="12" customHeight="1" x14ac:dyDescent="0.25">
      <c r="A111" s="60" t="s">
        <v>1554</v>
      </c>
      <c r="B111" s="262">
        <v>72.65169517775044</v>
      </c>
      <c r="C111" s="262">
        <v>78.712268469578788</v>
      </c>
      <c r="D111" s="262">
        <v>77.021115607319302</v>
      </c>
      <c r="E111" s="262">
        <v>87.534343191506593</v>
      </c>
      <c r="F111" s="262">
        <v>80.490221493320476</v>
      </c>
      <c r="G111" s="262">
        <v>74.598329347090939</v>
      </c>
      <c r="H111" s="262">
        <v>93.045834597663884</v>
      </c>
      <c r="I111" s="262">
        <v>103.162681379956</v>
      </c>
      <c r="J111" s="262">
        <v>108.5238162884113</v>
      </c>
      <c r="K111" s="262">
        <v>101.2623770457614</v>
      </c>
      <c r="L111" s="262">
        <v>104.65121316839</v>
      </c>
      <c r="M111" s="262">
        <v>94.219067558566309</v>
      </c>
      <c r="N111" s="262">
        <v>88.090942052039537</v>
      </c>
      <c r="O111" s="262">
        <v>90.51682143849095</v>
      </c>
      <c r="P111" s="262">
        <v>93.061644836832457</v>
      </c>
      <c r="Q111" s="262">
        <v>84.015359594603666</v>
      </c>
      <c r="R111" s="262">
        <v>74.946782184856673</v>
      </c>
      <c r="S111" s="262">
        <v>79.710223448649785</v>
      </c>
      <c r="T111" s="262">
        <v>69.446612430459552</v>
      </c>
      <c r="U111" s="262">
        <v>75.048452025657269</v>
      </c>
      <c r="V111" s="262">
        <v>55.580119199986981</v>
      </c>
      <c r="W111" s="262">
        <v>54.275898823477327</v>
      </c>
      <c r="X111" s="262">
        <v>52.771235052990392</v>
      </c>
      <c r="Y111" s="262">
        <v>51.773247304343457</v>
      </c>
      <c r="DA111" s="72" t="s">
        <v>1555</v>
      </c>
    </row>
    <row r="112" spans="1:105" ht="12" customHeight="1" x14ac:dyDescent="0.25">
      <c r="A112" s="59" t="s">
        <v>28</v>
      </c>
      <c r="B112" s="230">
        <v>20.944409971232052</v>
      </c>
      <c r="C112" s="230">
        <v>21.816046386366889</v>
      </c>
      <c r="D112" s="230">
        <v>16.793230531408639</v>
      </c>
      <c r="E112" s="230">
        <v>16.87051047837452</v>
      </c>
      <c r="F112" s="230">
        <v>14.553336056258599</v>
      </c>
      <c r="G112" s="230">
        <v>15.994844411132499</v>
      </c>
      <c r="H112" s="230">
        <v>26.41163622471414</v>
      </c>
      <c r="I112" s="230">
        <v>29.956695140153929</v>
      </c>
      <c r="J112" s="230">
        <v>29.980779281442381</v>
      </c>
      <c r="K112" s="230">
        <v>22.90854238974925</v>
      </c>
      <c r="L112" s="230">
        <v>17.34794431157604</v>
      </c>
      <c r="M112" s="230">
        <v>14.09139847108033</v>
      </c>
      <c r="N112" s="230">
        <v>14.991004055805289</v>
      </c>
      <c r="O112" s="230">
        <v>12.62013347560676</v>
      </c>
      <c r="P112" s="230">
        <v>13.80688251977892</v>
      </c>
      <c r="Q112" s="230">
        <v>12.842368742538749</v>
      </c>
      <c r="R112" s="230">
        <v>8.975626055626714</v>
      </c>
      <c r="S112" s="230">
        <v>9.3555118726652893</v>
      </c>
      <c r="T112" s="230">
        <v>9.3217993072683765</v>
      </c>
      <c r="U112" s="230">
        <v>9.5164669869011718</v>
      </c>
      <c r="V112" s="230">
        <v>9.8218426014291076</v>
      </c>
      <c r="W112" s="230">
        <v>6.4519588852192209</v>
      </c>
      <c r="X112" s="230">
        <v>6.1865289162943391</v>
      </c>
      <c r="Y112" s="230">
        <v>4.4188602370310939</v>
      </c>
      <c r="DA112" s="71" t="s">
        <v>1556</v>
      </c>
    </row>
    <row r="113" spans="1:105" ht="12" customHeight="1" x14ac:dyDescent="0.25">
      <c r="A113" s="59" t="s">
        <v>31</v>
      </c>
      <c r="B113" s="295">
        <v>2.4755868525163969</v>
      </c>
      <c r="C113" s="295">
        <v>2.5590279688894442</v>
      </c>
      <c r="D113" s="295">
        <v>1.783975859139866</v>
      </c>
      <c r="E113" s="295">
        <v>2.208393492680671</v>
      </c>
      <c r="F113" s="295">
        <v>0.36241633877334839</v>
      </c>
      <c r="G113" s="295">
        <v>0.55174338997236561</v>
      </c>
      <c r="H113" s="295">
        <v>0.87629489308771136</v>
      </c>
      <c r="I113" s="295">
        <v>1.280480998367459</v>
      </c>
      <c r="J113" s="295">
        <v>1.7883575346824141</v>
      </c>
      <c r="K113" s="295">
        <v>2.1614335612790452</v>
      </c>
      <c r="L113" s="295">
        <v>2.43097868782769</v>
      </c>
      <c r="M113" s="295">
        <v>1.963929123271893</v>
      </c>
      <c r="N113" s="295">
        <v>2.1277369111859858</v>
      </c>
      <c r="O113" s="295">
        <v>0.51008907022413741</v>
      </c>
      <c r="P113" s="295">
        <v>0.5049608244090924</v>
      </c>
      <c r="Q113" s="295">
        <v>0.36086299708618758</v>
      </c>
      <c r="R113" s="295">
        <v>0.32489647720963649</v>
      </c>
      <c r="S113" s="295">
        <v>0.32117094388693951</v>
      </c>
      <c r="T113" s="295">
        <v>0.27174533809923401</v>
      </c>
      <c r="U113" s="295">
        <v>0.16945227102046609</v>
      </c>
      <c r="V113" s="295">
        <v>0.14044535886705831</v>
      </c>
      <c r="W113" s="295">
        <v>0.1126601105138826</v>
      </c>
      <c r="X113" s="295">
        <v>0.1757256505722701</v>
      </c>
      <c r="Y113" s="295">
        <v>0.78440780811232269</v>
      </c>
      <c r="DA113" s="122" t="s">
        <v>1557</v>
      </c>
    </row>
    <row r="114" spans="1:105" ht="12" customHeight="1" x14ac:dyDescent="0.25">
      <c r="A114" s="59" t="s">
        <v>159</v>
      </c>
      <c r="B114" s="295">
        <v>0.45670916839113068</v>
      </c>
      <c r="C114" s="295">
        <v>1.012493803066421</v>
      </c>
      <c r="D114" s="295">
        <v>0.49425956877122768</v>
      </c>
      <c r="E114" s="295">
        <v>0.7413620738204475</v>
      </c>
      <c r="F114" s="295">
        <v>1.002755382008317</v>
      </c>
      <c r="G114" s="295">
        <v>0.98230380128021011</v>
      </c>
      <c r="H114" s="295">
        <v>1.269459606897815</v>
      </c>
      <c r="I114" s="295">
        <v>1.2053254354827481</v>
      </c>
      <c r="J114" s="295">
        <v>1.488344082457856</v>
      </c>
      <c r="K114" s="295">
        <v>1.411713693359552</v>
      </c>
      <c r="L114" s="295">
        <v>1.568424409261435</v>
      </c>
      <c r="M114" s="295">
        <v>1.3294663271631451</v>
      </c>
      <c r="N114" s="295">
        <v>1.692780917042866</v>
      </c>
      <c r="O114" s="295">
        <v>0.61479011862894595</v>
      </c>
      <c r="P114" s="295">
        <v>0.47658394405153509</v>
      </c>
      <c r="Q114" s="295">
        <v>0.97044677819325975</v>
      </c>
      <c r="R114" s="295">
        <v>0.92622463964697022</v>
      </c>
      <c r="S114" s="295">
        <v>1.042998949295489</v>
      </c>
      <c r="T114" s="295">
        <v>1.389910858263028</v>
      </c>
      <c r="U114" s="295">
        <v>1.714405909388053</v>
      </c>
      <c r="V114" s="295">
        <v>1.260695264782473</v>
      </c>
      <c r="W114" s="295">
        <v>0.70430932032119675</v>
      </c>
      <c r="X114" s="295">
        <v>0.63841120766641746</v>
      </c>
      <c r="Y114" s="295">
        <v>1.05987603141527</v>
      </c>
      <c r="DA114" s="122" t="s">
        <v>1558</v>
      </c>
    </row>
    <row r="115" spans="1:105" ht="12" customHeight="1" x14ac:dyDescent="0.25">
      <c r="A115" s="59" t="s">
        <v>32</v>
      </c>
      <c r="B115" s="295">
        <v>7.5915181104440546</v>
      </c>
      <c r="C115" s="295">
        <v>6.1477096065048826</v>
      </c>
      <c r="D115" s="295">
        <v>5.6302226736038783</v>
      </c>
      <c r="E115" s="295">
        <v>7.0524325643739054</v>
      </c>
      <c r="F115" s="295">
        <v>6.8415514482884294</v>
      </c>
      <c r="G115" s="295">
        <v>6.7502139302007604</v>
      </c>
      <c r="H115" s="295">
        <v>7.9060354474056407</v>
      </c>
      <c r="I115" s="295">
        <v>9.1129752210135617</v>
      </c>
      <c r="J115" s="295">
        <v>9.6535337194937938</v>
      </c>
      <c r="K115" s="295">
        <v>9.9952656094379897</v>
      </c>
      <c r="L115" s="295">
        <v>8.8042128206037447</v>
      </c>
      <c r="M115" s="295">
        <v>6.5374994256784813</v>
      </c>
      <c r="N115" s="295">
        <v>3.5102579909907958</v>
      </c>
      <c r="O115" s="295">
        <v>4.6237608124592393</v>
      </c>
      <c r="P115" s="295">
        <v>3.8388627186679969</v>
      </c>
      <c r="Q115" s="295">
        <v>4.3343110833076324</v>
      </c>
      <c r="R115" s="295">
        <v>3.5683537765549431</v>
      </c>
      <c r="S115" s="295">
        <v>2.8954776687665822</v>
      </c>
      <c r="T115" s="295">
        <v>1.158297330661503</v>
      </c>
      <c r="U115" s="295">
        <v>3.089047598646633</v>
      </c>
      <c r="V115" s="295">
        <v>1.2066404045363039</v>
      </c>
      <c r="W115" s="295">
        <v>0.96069359094747453</v>
      </c>
      <c r="X115" s="295">
        <v>0.42988351651662998</v>
      </c>
      <c r="Y115" s="295">
        <v>0.25415594017995552</v>
      </c>
      <c r="DA115" s="122" t="s">
        <v>1559</v>
      </c>
    </row>
    <row r="116" spans="1:105" ht="12" customHeight="1" x14ac:dyDescent="0.25">
      <c r="A116" s="59" t="s">
        <v>35</v>
      </c>
      <c r="B116" s="295">
        <v>41.1834710751668</v>
      </c>
      <c r="C116" s="295">
        <v>47.176990704751148</v>
      </c>
      <c r="D116" s="295">
        <v>52.319426974395689</v>
      </c>
      <c r="E116" s="295">
        <v>60.661644582257047</v>
      </c>
      <c r="F116" s="295">
        <v>57.730162267991787</v>
      </c>
      <c r="G116" s="295">
        <v>50.319223814505101</v>
      </c>
      <c r="H116" s="295">
        <v>56.582408425558569</v>
      </c>
      <c r="I116" s="295">
        <v>61.607204584938323</v>
      </c>
      <c r="J116" s="295">
        <v>65.612801670334889</v>
      </c>
      <c r="K116" s="295">
        <v>64.78542179193559</v>
      </c>
      <c r="L116" s="295">
        <v>74.499652939121106</v>
      </c>
      <c r="M116" s="295">
        <v>70.296774211372465</v>
      </c>
      <c r="N116" s="295">
        <v>65.769162177014593</v>
      </c>
      <c r="O116" s="295">
        <v>72.148047961571876</v>
      </c>
      <c r="P116" s="295">
        <v>74.434354829924914</v>
      </c>
      <c r="Q116" s="295">
        <v>65.507369993477838</v>
      </c>
      <c r="R116" s="295">
        <v>61.151681235818423</v>
      </c>
      <c r="S116" s="295">
        <v>66.095064014035486</v>
      </c>
      <c r="T116" s="295">
        <v>57.304859596167418</v>
      </c>
      <c r="U116" s="295">
        <v>60.559079259700951</v>
      </c>
      <c r="V116" s="295">
        <v>43.150495570372037</v>
      </c>
      <c r="W116" s="295">
        <v>46.046276916475563</v>
      </c>
      <c r="X116" s="295">
        <v>45.340685761940733</v>
      </c>
      <c r="Y116" s="295">
        <v>45.255947287604812</v>
      </c>
      <c r="DA116" s="122" t="s">
        <v>1560</v>
      </c>
    </row>
    <row r="117" spans="1:105" ht="12" customHeight="1" x14ac:dyDescent="0.25">
      <c r="A117" s="60" t="s">
        <v>1561</v>
      </c>
      <c r="B117" s="262">
        <v>13.878904303721249</v>
      </c>
      <c r="C117" s="262">
        <v>16.263462693113279</v>
      </c>
      <c r="D117" s="262">
        <v>16.005487073192739</v>
      </c>
      <c r="E117" s="262">
        <v>17.049800252706589</v>
      </c>
      <c r="F117" s="262">
        <v>14.061867437570831</v>
      </c>
      <c r="G117" s="262">
        <v>14.456375588165621</v>
      </c>
      <c r="H117" s="262">
        <v>15.898721896071651</v>
      </c>
      <c r="I117" s="262">
        <v>16.86294579928914</v>
      </c>
      <c r="J117" s="262">
        <v>18.143820220202901</v>
      </c>
      <c r="K117" s="262">
        <v>16.599169216926018</v>
      </c>
      <c r="L117" s="262">
        <v>17.91061334138989</v>
      </c>
      <c r="M117" s="262">
        <v>15.480613225280299</v>
      </c>
      <c r="N117" s="262">
        <v>16.753126259022942</v>
      </c>
      <c r="O117" s="262">
        <v>18.58335190064124</v>
      </c>
      <c r="P117" s="262">
        <v>21.15745120122099</v>
      </c>
      <c r="Q117" s="262">
        <v>19.528107784739799</v>
      </c>
      <c r="R117" s="262">
        <v>16.812568693373649</v>
      </c>
      <c r="S117" s="262">
        <v>17.785768725009689</v>
      </c>
      <c r="T117" s="262">
        <v>17.020450652814581</v>
      </c>
      <c r="U117" s="262">
        <v>17.68591480867001</v>
      </c>
      <c r="V117" s="262">
        <v>12.14906780155426</v>
      </c>
      <c r="W117" s="262">
        <v>10.443168483848201</v>
      </c>
      <c r="X117" s="262">
        <v>9.9101604524327733</v>
      </c>
      <c r="Y117" s="262">
        <v>10.23170214023828</v>
      </c>
      <c r="DA117" s="72" t="s">
        <v>1562</v>
      </c>
    </row>
    <row r="118" spans="1:105" ht="12" customHeight="1" x14ac:dyDescent="0.25">
      <c r="A118" s="57" t="s">
        <v>1563</v>
      </c>
      <c r="B118" s="261">
        <v>11.37071124837408</v>
      </c>
      <c r="C118" s="261">
        <v>13.324332680391221</v>
      </c>
      <c r="D118" s="261">
        <v>13.112978367468241</v>
      </c>
      <c r="E118" s="261">
        <v>13.96856345958099</v>
      </c>
      <c r="F118" s="261">
        <v>11.520609318032459</v>
      </c>
      <c r="G118" s="261">
        <v>11.843822027579041</v>
      </c>
      <c r="H118" s="261">
        <v>13.025507773690901</v>
      </c>
      <c r="I118" s="261">
        <v>13.815477308917581</v>
      </c>
      <c r="J118" s="261">
        <v>14.86487233801463</v>
      </c>
      <c r="K118" s="261">
        <v>13.59937038242701</v>
      </c>
      <c r="L118" s="261">
        <v>14.6738105638221</v>
      </c>
      <c r="M118" s="261">
        <v>12.682959625654799</v>
      </c>
      <c r="N118" s="261">
        <v>13.725504335945841</v>
      </c>
      <c r="O118" s="261">
        <v>15.224971933300189</v>
      </c>
      <c r="P118" s="261">
        <v>17.333880477592562</v>
      </c>
      <c r="Q118" s="261">
        <v>15.998991706273671</v>
      </c>
      <c r="R118" s="261">
        <v>13.77420434439831</v>
      </c>
      <c r="S118" s="261">
        <v>14.571527843752291</v>
      </c>
      <c r="T118" s="261">
        <v>13.94451791403041</v>
      </c>
      <c r="U118" s="261">
        <v>14.489719508967999</v>
      </c>
      <c r="V118" s="261">
        <v>9.9534904834924873</v>
      </c>
      <c r="W118" s="261">
        <v>8.5558809794603015</v>
      </c>
      <c r="X118" s="261">
        <v>8.1191980623035018</v>
      </c>
      <c r="Y118" s="261">
        <v>8.3826307949127266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9.3912824932708148</v>
      </c>
      <c r="C119" s="261">
        <f t="shared" si="5"/>
        <v>10.467785635503745</v>
      </c>
      <c r="D119" s="261">
        <f t="shared" si="5"/>
        <v>10.264730322923326</v>
      </c>
      <c r="E119" s="261">
        <f t="shared" si="5"/>
        <v>11.393396295034851</v>
      </c>
      <c r="F119" s="261">
        <f t="shared" si="5"/>
        <v>10.090493791669406</v>
      </c>
      <c r="G119" s="261">
        <f t="shared" si="5"/>
        <v>9.6920319284689977</v>
      </c>
      <c r="H119" s="261">
        <f t="shared" si="5"/>
        <v>11.579297928218423</v>
      </c>
      <c r="I119" s="261">
        <f t="shared" si="5"/>
        <v>12.655682578820752</v>
      </c>
      <c r="J119" s="261">
        <f t="shared" si="5"/>
        <v>13.410018315799109</v>
      </c>
      <c r="K119" s="261">
        <f t="shared" si="5"/>
        <v>12.433750995224262</v>
      </c>
      <c r="L119" s="261">
        <f t="shared" si="5"/>
        <v>13.030455628066555</v>
      </c>
      <c r="M119" s="261">
        <f t="shared" si="5"/>
        <v>11.577521463883038</v>
      </c>
      <c r="N119" s="261">
        <f t="shared" si="5"/>
        <v>11.369064977175697</v>
      </c>
      <c r="O119" s="261">
        <f t="shared" si="5"/>
        <v>12.00918185097318</v>
      </c>
      <c r="P119" s="261">
        <f t="shared" si="5"/>
        <v>12.836961237397706</v>
      </c>
      <c r="Q119" s="261">
        <f t="shared" si="5"/>
        <v>11.691201843931008</v>
      </c>
      <c r="R119" s="261">
        <f t="shared" si="5"/>
        <v>10.284079761744463</v>
      </c>
      <c r="S119" s="261">
        <f t="shared" si="5"/>
        <v>10.914927885139495</v>
      </c>
      <c r="T119" s="261">
        <f t="shared" si="5"/>
        <v>9.8737897741383129</v>
      </c>
      <c r="U119" s="261">
        <f t="shared" si="5"/>
        <v>10.501229440585185</v>
      </c>
      <c r="V119" s="261">
        <f t="shared" si="5"/>
        <v>7.5503961182343202</v>
      </c>
      <c r="W119" s="261">
        <f t="shared" si="5"/>
        <v>7.0337807759629776</v>
      </c>
      <c r="X119" s="261">
        <f t="shared" si="5"/>
        <v>6.7806138478917113</v>
      </c>
      <c r="Y119" s="261">
        <f t="shared" si="5"/>
        <v>6.7739748562706232</v>
      </c>
      <c r="DA119" s="70"/>
    </row>
    <row r="120" spans="1:105" ht="12" customHeight="1" x14ac:dyDescent="0.25">
      <c r="A120" s="60" t="s">
        <v>1566</v>
      </c>
      <c r="B120" s="262">
        <v>6.0755311264527672</v>
      </c>
      <c r="C120" s="262">
        <v>6.582349330605668</v>
      </c>
      <c r="D120" s="262">
        <v>6.4409259016119051</v>
      </c>
      <c r="E120" s="262">
        <v>7.3200993506407004</v>
      </c>
      <c r="F120" s="262">
        <v>6.7310314626699679</v>
      </c>
      <c r="G120" s="262">
        <v>6.2383192962086031</v>
      </c>
      <c r="H120" s="262">
        <v>7.7810003318134093</v>
      </c>
      <c r="I120" s="262">
        <v>8.6270262555993291</v>
      </c>
      <c r="J120" s="262">
        <v>9.0753536061138949</v>
      </c>
      <c r="K120" s="262">
        <v>8.4681124394263509</v>
      </c>
      <c r="L120" s="262">
        <v>8.7515054049325798</v>
      </c>
      <c r="M120" s="262">
        <v>7.8791124729699717</v>
      </c>
      <c r="N120" s="262">
        <v>7.3666451840702249</v>
      </c>
      <c r="O120" s="262">
        <v>7.5695104535638862</v>
      </c>
      <c r="P120" s="262">
        <v>7.7823224702707474</v>
      </c>
      <c r="Q120" s="262">
        <v>7.0258227432724549</v>
      </c>
      <c r="R120" s="262">
        <v>6.2674588236038948</v>
      </c>
      <c r="S120" s="262">
        <v>6.6658037706336728</v>
      </c>
      <c r="T120" s="262">
        <v>5.8075046207204428</v>
      </c>
      <c r="U120" s="262">
        <v>6.2759610103855561</v>
      </c>
      <c r="V120" s="262">
        <v>4.6479128034839023</v>
      </c>
      <c r="W120" s="262">
        <v>4.5388467799884857</v>
      </c>
      <c r="X120" s="262">
        <v>4.4130185863025284</v>
      </c>
      <c r="Y120" s="262">
        <v>4.3295614059037986</v>
      </c>
      <c r="DA120" s="72" t="s">
        <v>1567</v>
      </c>
    </row>
    <row r="121" spans="1:105" ht="12" customHeight="1" x14ac:dyDescent="0.25">
      <c r="A121" s="59" t="s">
        <v>28</v>
      </c>
      <c r="B121" s="230">
        <v>1.751485831047447</v>
      </c>
      <c r="C121" s="230">
        <v>1.824376823585818</v>
      </c>
      <c r="D121" s="230">
        <v>1.4043415581377401</v>
      </c>
      <c r="E121" s="230">
        <v>1.4108041289296951</v>
      </c>
      <c r="F121" s="230">
        <v>1.2170293616301591</v>
      </c>
      <c r="G121" s="230">
        <v>1.3375761548970031</v>
      </c>
      <c r="H121" s="230">
        <v>2.2086851186500671</v>
      </c>
      <c r="I121" s="230">
        <v>2.505142286417013</v>
      </c>
      <c r="J121" s="230">
        <v>2.5071563337106628</v>
      </c>
      <c r="K121" s="230">
        <v>1.915737299867005</v>
      </c>
      <c r="L121" s="230">
        <v>1.4507297508624071</v>
      </c>
      <c r="M121" s="230">
        <v>1.178399620502129</v>
      </c>
      <c r="N121" s="230">
        <v>1.2536295475968109</v>
      </c>
      <c r="O121" s="230">
        <v>1.0553644146010071</v>
      </c>
      <c r="P121" s="230">
        <v>1.15460684438211</v>
      </c>
      <c r="Q121" s="230">
        <v>1.073948940100893</v>
      </c>
      <c r="R121" s="230">
        <v>0.75059082030973601</v>
      </c>
      <c r="S121" s="230">
        <v>0.78235894492498403</v>
      </c>
      <c r="T121" s="230">
        <v>0.77953971627628715</v>
      </c>
      <c r="U121" s="230">
        <v>0.79581888972199599</v>
      </c>
      <c r="V121" s="230">
        <v>0.82135606468790523</v>
      </c>
      <c r="W121" s="230">
        <v>0.53954800280761483</v>
      </c>
      <c r="X121" s="230">
        <v>0.51735130066389956</v>
      </c>
      <c r="Y121" s="230">
        <v>0.3695292015945793</v>
      </c>
      <c r="DA121" s="71" t="s">
        <v>1568</v>
      </c>
    </row>
    <row r="122" spans="1:105" ht="12" customHeight="1" x14ac:dyDescent="0.25">
      <c r="A122" s="59" t="s">
        <v>31</v>
      </c>
      <c r="B122" s="295">
        <v>0.20702207900176789</v>
      </c>
      <c r="C122" s="295">
        <v>0.21399988039387721</v>
      </c>
      <c r="D122" s="295">
        <v>0.1491857944198926</v>
      </c>
      <c r="E122" s="295">
        <v>0.18467791248931739</v>
      </c>
      <c r="F122" s="295">
        <v>3.0307231532112299E-2</v>
      </c>
      <c r="G122" s="295">
        <v>4.6139792490599248E-2</v>
      </c>
      <c r="H122" s="295">
        <v>7.3280559880679177E-2</v>
      </c>
      <c r="I122" s="295">
        <v>0.1070808071770267</v>
      </c>
      <c r="J122" s="295">
        <v>0.1495522140344609</v>
      </c>
      <c r="K122" s="295">
        <v>0.18075086681985811</v>
      </c>
      <c r="L122" s="295">
        <v>0.2032917008956947</v>
      </c>
      <c r="M122" s="295">
        <v>0.1642344681619986</v>
      </c>
      <c r="N122" s="295">
        <v>0.1779329690957005</v>
      </c>
      <c r="O122" s="295">
        <v>4.2656431014140808E-2</v>
      </c>
      <c r="P122" s="295">
        <v>4.2227579120221757E-2</v>
      </c>
      <c r="Q122" s="295">
        <v>3.0177332625455369E-2</v>
      </c>
      <c r="R122" s="295">
        <v>2.7169616005966391E-2</v>
      </c>
      <c r="S122" s="295">
        <v>2.6858066583625929E-2</v>
      </c>
      <c r="T122" s="295">
        <v>2.2724827769689052E-2</v>
      </c>
      <c r="U122" s="295">
        <v>1.417052340642755E-2</v>
      </c>
      <c r="V122" s="295">
        <v>1.174480715522187E-2</v>
      </c>
      <c r="W122" s="295">
        <v>9.421253096188199E-3</v>
      </c>
      <c r="X122" s="295">
        <v>1.4695137631075531E-2</v>
      </c>
      <c r="Y122" s="295">
        <v>6.5596460514227586E-2</v>
      </c>
      <c r="DA122" s="122" t="s">
        <v>1569</v>
      </c>
    </row>
    <row r="123" spans="1:105" ht="12" customHeight="1" x14ac:dyDescent="0.25">
      <c r="A123" s="59" t="s">
        <v>159</v>
      </c>
      <c r="B123" s="295">
        <v>3.8192512390907561E-2</v>
      </c>
      <c r="C123" s="295">
        <v>8.4670255811931217E-2</v>
      </c>
      <c r="D123" s="295">
        <v>4.1332681739494379E-2</v>
      </c>
      <c r="E123" s="295">
        <v>6.1996741362300697E-2</v>
      </c>
      <c r="F123" s="295">
        <v>8.3855875911830427E-2</v>
      </c>
      <c r="G123" s="295">
        <v>8.2145603150888299E-2</v>
      </c>
      <c r="H123" s="295">
        <v>0.1061591382914374</v>
      </c>
      <c r="I123" s="295">
        <v>0.1007958889722278</v>
      </c>
      <c r="J123" s="295">
        <v>0.1244634523354349</v>
      </c>
      <c r="K123" s="295">
        <v>0.1180552011162465</v>
      </c>
      <c r="L123" s="295">
        <v>0.1311602061678307</v>
      </c>
      <c r="M123" s="295">
        <v>0.11117722762681199</v>
      </c>
      <c r="N123" s="295">
        <v>0.14155957581714951</v>
      </c>
      <c r="O123" s="295">
        <v>5.1412103913435557E-2</v>
      </c>
      <c r="P123" s="295">
        <v>3.9854549565134893E-2</v>
      </c>
      <c r="Q123" s="295">
        <v>8.1154054190391373E-2</v>
      </c>
      <c r="R123" s="295">
        <v>7.7455957696442368E-2</v>
      </c>
      <c r="S123" s="295">
        <v>8.7221262570662053E-2</v>
      </c>
      <c r="T123" s="295">
        <v>0.11623192909279589</v>
      </c>
      <c r="U123" s="295">
        <v>0.14336797565945239</v>
      </c>
      <c r="V123" s="295">
        <v>0.1054262161869448</v>
      </c>
      <c r="W123" s="295">
        <v>5.8898187960969732E-2</v>
      </c>
      <c r="X123" s="295">
        <v>5.338742825152229E-2</v>
      </c>
      <c r="Y123" s="295">
        <v>8.8632616256099958E-2</v>
      </c>
      <c r="DA123" s="122" t="s">
        <v>1570</v>
      </c>
    </row>
    <row r="124" spans="1:105" ht="12" customHeight="1" x14ac:dyDescent="0.25">
      <c r="A124" s="59" t="s">
        <v>32</v>
      </c>
      <c r="B124" s="295">
        <v>0.63484416246845898</v>
      </c>
      <c r="C124" s="295">
        <v>0.51410501818754151</v>
      </c>
      <c r="D124" s="295">
        <v>0.47082993753484031</v>
      </c>
      <c r="E124" s="295">
        <v>0.58976288794407561</v>
      </c>
      <c r="F124" s="295">
        <v>0.5721278584843531</v>
      </c>
      <c r="G124" s="295">
        <v>0.5644897168993992</v>
      </c>
      <c r="H124" s="295">
        <v>0.66114581814000284</v>
      </c>
      <c r="I124" s="295">
        <v>0.76207670687382068</v>
      </c>
      <c r="J124" s="295">
        <v>0.80728115771492093</v>
      </c>
      <c r="K124" s="295">
        <v>0.83585864278499156</v>
      </c>
      <c r="L124" s="295">
        <v>0.73625631039472195</v>
      </c>
      <c r="M124" s="295">
        <v>0.54670136949592563</v>
      </c>
      <c r="N124" s="295">
        <v>0.29354692459640541</v>
      </c>
      <c r="O124" s="295">
        <v>0.38666410561569042</v>
      </c>
      <c r="P124" s="295">
        <v>0.32102664473807369</v>
      </c>
      <c r="Q124" s="295">
        <v>0.36245874007395879</v>
      </c>
      <c r="R124" s="295">
        <v>0.29840521114632201</v>
      </c>
      <c r="S124" s="295">
        <v>0.24213563991178111</v>
      </c>
      <c r="T124" s="295">
        <v>9.6863142269476926E-2</v>
      </c>
      <c r="U124" s="295">
        <v>0.2583230135340237</v>
      </c>
      <c r="V124" s="295">
        <v>0.1009058538587409</v>
      </c>
      <c r="W124" s="295">
        <v>8.0338439461114713E-2</v>
      </c>
      <c r="X124" s="295">
        <v>3.5949205024821108E-2</v>
      </c>
      <c r="Y124" s="295">
        <v>2.1253906350819429E-2</v>
      </c>
      <c r="DA124" s="122" t="s">
        <v>1571</v>
      </c>
    </row>
    <row r="125" spans="1:105" ht="12" customHeight="1" x14ac:dyDescent="0.25">
      <c r="A125" s="59" t="s">
        <v>35</v>
      </c>
      <c r="B125" s="295">
        <v>3.4439865415441862</v>
      </c>
      <c r="C125" s="295">
        <v>3.9451973526264998</v>
      </c>
      <c r="D125" s="295">
        <v>4.3752359297799366</v>
      </c>
      <c r="E125" s="295">
        <v>5.0728576799153116</v>
      </c>
      <c r="F125" s="295">
        <v>4.8277111351115138</v>
      </c>
      <c r="G125" s="295">
        <v>4.2079680287707131</v>
      </c>
      <c r="H125" s="295">
        <v>4.7317296968512226</v>
      </c>
      <c r="I125" s="295">
        <v>5.1519305661592414</v>
      </c>
      <c r="J125" s="295">
        <v>5.4869004483184156</v>
      </c>
      <c r="K125" s="295">
        <v>5.4177104288382507</v>
      </c>
      <c r="L125" s="295">
        <v>6.2300674366119253</v>
      </c>
      <c r="M125" s="295">
        <v>5.8785997871831057</v>
      </c>
      <c r="N125" s="295">
        <v>5.4999761669641583</v>
      </c>
      <c r="O125" s="295">
        <v>6.0334133984196123</v>
      </c>
      <c r="P125" s="295">
        <v>6.2246068524652056</v>
      </c>
      <c r="Q125" s="295">
        <v>5.4780836762817557</v>
      </c>
      <c r="R125" s="295">
        <v>5.1138372184454282</v>
      </c>
      <c r="S125" s="295">
        <v>5.5272298566426192</v>
      </c>
      <c r="T125" s="295">
        <v>4.7921450053121939</v>
      </c>
      <c r="U125" s="295">
        <v>5.0642806080636564</v>
      </c>
      <c r="V125" s="295">
        <v>3.608479861595089</v>
      </c>
      <c r="W125" s="295">
        <v>3.8506408966625991</v>
      </c>
      <c r="X125" s="295">
        <v>3.7916355147312091</v>
      </c>
      <c r="Y125" s="295">
        <v>3.7845492211880729</v>
      </c>
      <c r="DA125" s="122" t="s">
        <v>1572</v>
      </c>
    </row>
    <row r="126" spans="1:105" ht="12" customHeight="1" x14ac:dyDescent="0.25">
      <c r="A126" s="60" t="s">
        <v>1573</v>
      </c>
      <c r="B126" s="262">
        <v>3.3157513668180472</v>
      </c>
      <c r="C126" s="262">
        <v>3.885436304898076</v>
      </c>
      <c r="D126" s="262">
        <v>3.8238044213114208</v>
      </c>
      <c r="E126" s="262">
        <v>4.0732969443941496</v>
      </c>
      <c r="F126" s="262">
        <v>3.3594623289994372</v>
      </c>
      <c r="G126" s="262">
        <v>3.4537126322603942</v>
      </c>
      <c r="H126" s="262">
        <v>3.7982975964050132</v>
      </c>
      <c r="I126" s="262">
        <v>4.0286563232214228</v>
      </c>
      <c r="J126" s="262">
        <v>4.3346647096852138</v>
      </c>
      <c r="K126" s="262">
        <v>3.9656385557979101</v>
      </c>
      <c r="L126" s="262">
        <v>4.2789502231339744</v>
      </c>
      <c r="M126" s="262">
        <v>3.698408990913066</v>
      </c>
      <c r="N126" s="262">
        <v>4.0024197931054726</v>
      </c>
      <c r="O126" s="262">
        <v>4.4396713974092936</v>
      </c>
      <c r="P126" s="262">
        <v>5.054638767126959</v>
      </c>
      <c r="Q126" s="262">
        <v>4.6653791006585541</v>
      </c>
      <c r="R126" s="262">
        <v>4.0166209381405684</v>
      </c>
      <c r="S126" s="262">
        <v>4.2491241145058218</v>
      </c>
      <c r="T126" s="262">
        <v>4.0662851534178692</v>
      </c>
      <c r="U126" s="262">
        <v>4.2252684301996277</v>
      </c>
      <c r="V126" s="262">
        <v>2.9024833147504179</v>
      </c>
      <c r="W126" s="262">
        <v>2.4949339959744918</v>
      </c>
      <c r="X126" s="262">
        <v>2.3675952615891829</v>
      </c>
      <c r="Y126" s="262">
        <v>2.4444134503668251</v>
      </c>
      <c r="DA126" s="72" t="s">
        <v>1574</v>
      </c>
    </row>
    <row r="127" spans="1:105" ht="12" customHeight="1" x14ac:dyDescent="0.25">
      <c r="A127" s="132" t="s">
        <v>1575</v>
      </c>
      <c r="B127" s="316">
        <v>10.146173113933809</v>
      </c>
      <c r="C127" s="316">
        <v>11.889404545579881</v>
      </c>
      <c r="D127" s="316">
        <v>11.70081146635629</v>
      </c>
      <c r="E127" s="316">
        <v>12.46425662547229</v>
      </c>
      <c r="F127" s="316">
        <v>10.279928314552061</v>
      </c>
      <c r="G127" s="316">
        <v>10.56833350153209</v>
      </c>
      <c r="H127" s="316">
        <v>11.622760782678061</v>
      </c>
      <c r="I127" s="316">
        <v>12.32765667564955</v>
      </c>
      <c r="J127" s="316">
        <v>13.26403993238231</v>
      </c>
      <c r="K127" s="316">
        <v>12.13482280278104</v>
      </c>
      <c r="L127" s="316">
        <v>13.09355404156436</v>
      </c>
      <c r="M127" s="316">
        <v>11.31710243519969</v>
      </c>
      <c r="N127" s="316">
        <v>12.247373099767071</v>
      </c>
      <c r="O127" s="316">
        <v>13.5853595712525</v>
      </c>
      <c r="P127" s="316">
        <v>15.467154887697999</v>
      </c>
      <c r="Q127" s="316">
        <v>14.27602336867499</v>
      </c>
      <c r="R127" s="316">
        <v>12.290828491924669</v>
      </c>
      <c r="S127" s="316">
        <v>13.00228638365591</v>
      </c>
      <c r="T127" s="316">
        <v>12.44280060021177</v>
      </c>
      <c r="U127" s="316">
        <v>12.92928817723301</v>
      </c>
      <c r="V127" s="316">
        <v>8.8815761237317759</v>
      </c>
      <c r="W127" s="316">
        <v>7.6344784124415126</v>
      </c>
      <c r="X127" s="316">
        <v>7.2448228863631376</v>
      </c>
      <c r="Y127" s="316">
        <v>7.4798859400759872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0.99999999999999978</v>
      </c>
      <c r="D132" s="232">
        <f t="shared" si="6"/>
        <v>1</v>
      </c>
      <c r="E132" s="232">
        <f t="shared" si="6"/>
        <v>0.99999999999999989</v>
      </c>
      <c r="F132" s="232">
        <f t="shared" si="6"/>
        <v>1.0000000000000002</v>
      </c>
      <c r="G132" s="232">
        <f t="shared" si="6"/>
        <v>0.99999999999999989</v>
      </c>
      <c r="H132" s="232">
        <f t="shared" si="6"/>
        <v>0.99999999999999978</v>
      </c>
      <c r="I132" s="232">
        <f t="shared" si="6"/>
        <v>1.0000000000000004</v>
      </c>
      <c r="J132" s="232">
        <f t="shared" si="6"/>
        <v>1.0000000000000002</v>
      </c>
      <c r="K132" s="232">
        <f t="shared" si="6"/>
        <v>0.99999999999999978</v>
      </c>
      <c r="L132" s="232">
        <f t="shared" si="6"/>
        <v>1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1.0000000000000004</v>
      </c>
      <c r="Q132" s="232">
        <f t="shared" si="6"/>
        <v>1</v>
      </c>
      <c r="R132" s="232">
        <f t="shared" si="6"/>
        <v>1</v>
      </c>
      <c r="S132" s="232">
        <f t="shared" si="6"/>
        <v>1</v>
      </c>
      <c r="T132" s="232">
        <f t="shared" si="6"/>
        <v>0.99999999999999989</v>
      </c>
      <c r="U132" s="232">
        <f t="shared" si="6"/>
        <v>0.99999999999999978</v>
      </c>
      <c r="V132" s="232">
        <f t="shared" si="6"/>
        <v>1.0000000000000002</v>
      </c>
      <c r="W132" s="232">
        <f t="shared" si="6"/>
        <v>1</v>
      </c>
      <c r="X132" s="232">
        <f t="shared" si="6"/>
        <v>0.99999999999999967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4.8417393902363175E-3</v>
      </c>
      <c r="C133" s="266">
        <f t="shared" si="7"/>
        <v>4.8417393902353782E-3</v>
      </c>
      <c r="D133" s="266">
        <f t="shared" si="7"/>
        <v>4.84173939023532E-3</v>
      </c>
      <c r="E133" s="266">
        <f t="shared" si="7"/>
        <v>4.8417393902352689E-3</v>
      </c>
      <c r="F133" s="266">
        <f t="shared" si="7"/>
        <v>4.8417393902356392E-3</v>
      </c>
      <c r="G133" s="266">
        <f t="shared" si="7"/>
        <v>4.8417393902349228E-3</v>
      </c>
      <c r="H133" s="266">
        <f t="shared" si="7"/>
        <v>4.8417393902355872E-3</v>
      </c>
      <c r="I133" s="266">
        <f t="shared" si="7"/>
        <v>4.8417393902352229E-3</v>
      </c>
      <c r="J133" s="266">
        <f t="shared" si="7"/>
        <v>4.8417393902355499E-3</v>
      </c>
      <c r="K133" s="266">
        <f t="shared" si="7"/>
        <v>4.8417393902353565E-3</v>
      </c>
      <c r="L133" s="266">
        <f t="shared" si="7"/>
        <v>4.8417393902360738E-3</v>
      </c>
      <c r="M133" s="266">
        <f t="shared" si="7"/>
        <v>4.8417393902350997E-3</v>
      </c>
      <c r="N133" s="266">
        <f t="shared" si="7"/>
        <v>4.8417393902353695E-3</v>
      </c>
      <c r="O133" s="266">
        <f t="shared" si="7"/>
        <v>4.8417393902356809E-3</v>
      </c>
      <c r="P133" s="266">
        <f t="shared" si="7"/>
        <v>4.8417393902350564E-3</v>
      </c>
      <c r="Q133" s="266">
        <f t="shared" si="7"/>
        <v>4.8417393902348742E-3</v>
      </c>
      <c r="R133" s="266">
        <f t="shared" si="7"/>
        <v>4.8417393902356574E-3</v>
      </c>
      <c r="S133" s="266">
        <f t="shared" si="7"/>
        <v>4.8417393902346157E-3</v>
      </c>
      <c r="T133" s="266">
        <f t="shared" si="7"/>
        <v>4.841739390234653E-3</v>
      </c>
      <c r="U133" s="266">
        <f t="shared" si="7"/>
        <v>4.8417393902359307E-3</v>
      </c>
      <c r="V133" s="266">
        <f t="shared" si="7"/>
        <v>4.8417393902348066E-3</v>
      </c>
      <c r="W133" s="266">
        <f t="shared" si="7"/>
        <v>4.8417393902354059E-3</v>
      </c>
      <c r="X133" s="266">
        <f t="shared" si="7"/>
        <v>4.8417393902353226E-3</v>
      </c>
      <c r="Y133" s="266">
        <f t="shared" si="7"/>
        <v>4.8417393902359749E-3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1.9359252052747746E-3</v>
      </c>
      <c r="C134" s="267">
        <f t="shared" si="8"/>
        <v>1.9359252052743971E-3</v>
      </c>
      <c r="D134" s="267">
        <f t="shared" si="8"/>
        <v>1.9359252052743746E-3</v>
      </c>
      <c r="E134" s="267">
        <f t="shared" si="8"/>
        <v>1.9359252052743544E-3</v>
      </c>
      <c r="F134" s="267">
        <f t="shared" si="8"/>
        <v>1.9359252052745012E-3</v>
      </c>
      <c r="G134" s="267">
        <f t="shared" si="8"/>
        <v>1.9359252052742154E-3</v>
      </c>
      <c r="H134" s="267">
        <f t="shared" si="8"/>
        <v>1.9359252052744812E-3</v>
      </c>
      <c r="I134" s="267">
        <f t="shared" si="8"/>
        <v>1.9359252052743353E-3</v>
      </c>
      <c r="J134" s="267">
        <f t="shared" si="8"/>
        <v>1.9359252052744667E-3</v>
      </c>
      <c r="K134" s="267">
        <f t="shared" si="8"/>
        <v>1.9359252052743884E-3</v>
      </c>
      <c r="L134" s="267">
        <f t="shared" si="8"/>
        <v>1.9359252052746751E-3</v>
      </c>
      <c r="M134" s="267">
        <f t="shared" si="8"/>
        <v>1.9359252052742865E-3</v>
      </c>
      <c r="N134" s="267">
        <f t="shared" si="8"/>
        <v>1.9359252052743939E-3</v>
      </c>
      <c r="O134" s="267">
        <f t="shared" si="8"/>
        <v>1.9359252052745179E-3</v>
      </c>
      <c r="P134" s="267">
        <f t="shared" si="8"/>
        <v>1.9359252052742692E-3</v>
      </c>
      <c r="Q134" s="267">
        <f t="shared" si="8"/>
        <v>1.9359252052741972E-3</v>
      </c>
      <c r="R134" s="267">
        <f t="shared" si="8"/>
        <v>1.9359252052745083E-3</v>
      </c>
      <c r="S134" s="267">
        <f t="shared" si="8"/>
        <v>1.9359252052740924E-3</v>
      </c>
      <c r="T134" s="267">
        <f t="shared" si="8"/>
        <v>1.9359252052741081E-3</v>
      </c>
      <c r="U134" s="267">
        <f t="shared" si="8"/>
        <v>1.9359252052746187E-3</v>
      </c>
      <c r="V134" s="267">
        <f t="shared" si="8"/>
        <v>1.9359252052741699E-3</v>
      </c>
      <c r="W134" s="267">
        <f t="shared" si="8"/>
        <v>1.9359252052744095E-3</v>
      </c>
      <c r="X134" s="267">
        <f t="shared" si="8"/>
        <v>1.935925205274375E-3</v>
      </c>
      <c r="Y134" s="267">
        <f t="shared" si="8"/>
        <v>1.9359252052746374E-3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1.148827784493632E-2</v>
      </c>
      <c r="C135" s="267">
        <f t="shared" si="9"/>
        <v>1.2209758734599287E-2</v>
      </c>
      <c r="D135" s="267">
        <f t="shared" si="9"/>
        <v>1.2182753598943025E-2</v>
      </c>
      <c r="E135" s="267">
        <f t="shared" si="9"/>
        <v>1.1478842246983645E-2</v>
      </c>
      <c r="F135" s="267">
        <f t="shared" si="9"/>
        <v>1.0327020708218197E-2</v>
      </c>
      <c r="G135" s="267">
        <f t="shared" si="9"/>
        <v>1.1477271648002154E-2</v>
      </c>
      <c r="H135" s="267">
        <f t="shared" si="9"/>
        <v>1.0114696572867898E-2</v>
      </c>
      <c r="I135" s="267">
        <f t="shared" si="9"/>
        <v>9.6744090685888916E-3</v>
      </c>
      <c r="J135" s="267">
        <f t="shared" si="9"/>
        <v>9.7914407691749687E-3</v>
      </c>
      <c r="K135" s="267">
        <f t="shared" si="9"/>
        <v>9.5543859080600198E-3</v>
      </c>
      <c r="L135" s="267">
        <f t="shared" si="9"/>
        <v>9.7957937490785463E-3</v>
      </c>
      <c r="M135" s="267">
        <f t="shared" si="9"/>
        <v>9.3615802018032698E-3</v>
      </c>
      <c r="N135" s="267">
        <f t="shared" si="9"/>
        <v>1.0726976570695186E-2</v>
      </c>
      <c r="O135" s="267">
        <f t="shared" si="9"/>
        <v>1.1607249194316598E-2</v>
      </c>
      <c r="P135" s="267">
        <f t="shared" si="9"/>
        <v>1.2616619861591599E-2</v>
      </c>
      <c r="Q135" s="267">
        <f t="shared" si="9"/>
        <v>1.2851779033573986E-2</v>
      </c>
      <c r="R135" s="267">
        <f t="shared" si="9"/>
        <v>1.2515567114159017E-2</v>
      </c>
      <c r="S135" s="267">
        <f t="shared" si="9"/>
        <v>1.2454380074069302E-2</v>
      </c>
      <c r="T135" s="267">
        <f t="shared" si="9"/>
        <v>1.3726629404658521E-2</v>
      </c>
      <c r="U135" s="267">
        <f t="shared" si="9"/>
        <v>1.3194532740822645E-2</v>
      </c>
      <c r="V135" s="267">
        <f t="shared" si="9"/>
        <v>1.2650052683183559E-2</v>
      </c>
      <c r="W135" s="267">
        <f t="shared" si="9"/>
        <v>1.1328464991329603E-2</v>
      </c>
      <c r="X135" s="267">
        <f t="shared" si="9"/>
        <v>1.0890318612474205E-2</v>
      </c>
      <c r="Y135" s="267">
        <f t="shared" si="9"/>
        <v>1.1262215691649416E-2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9.6603622558800442E-4</v>
      </c>
      <c r="C136" s="267">
        <f t="shared" si="10"/>
        <v>9.6603622558781631E-4</v>
      </c>
      <c r="D136" s="267">
        <f t="shared" si="10"/>
        <v>9.6603622558780514E-4</v>
      </c>
      <c r="E136" s="267">
        <f t="shared" si="10"/>
        <v>9.6603622558779538E-4</v>
      </c>
      <c r="F136" s="267">
        <f t="shared" si="10"/>
        <v>9.6603622558786857E-4</v>
      </c>
      <c r="G136" s="267">
        <f t="shared" si="10"/>
        <v>9.6603622558772545E-4</v>
      </c>
      <c r="H136" s="267">
        <f t="shared" si="10"/>
        <v>9.6603622558785827E-4</v>
      </c>
      <c r="I136" s="267">
        <f t="shared" si="10"/>
        <v>9.6603622558778573E-4</v>
      </c>
      <c r="J136" s="267">
        <f t="shared" si="10"/>
        <v>9.66036225587851E-4</v>
      </c>
      <c r="K136" s="267">
        <f t="shared" si="10"/>
        <v>9.6603622558781219E-4</v>
      </c>
      <c r="L136" s="267">
        <f t="shared" si="10"/>
        <v>9.660362255879552E-4</v>
      </c>
      <c r="M136" s="267">
        <f t="shared" si="10"/>
        <v>9.6603622558776166E-4</v>
      </c>
      <c r="N136" s="267">
        <f t="shared" si="10"/>
        <v>9.6603622558781447E-4</v>
      </c>
      <c r="O136" s="267">
        <f t="shared" si="10"/>
        <v>9.6603622558787681E-4</v>
      </c>
      <c r="P136" s="267">
        <f t="shared" si="10"/>
        <v>9.6603622558775223E-4</v>
      </c>
      <c r="Q136" s="267">
        <f t="shared" si="10"/>
        <v>9.6603622558771656E-4</v>
      </c>
      <c r="R136" s="267">
        <f t="shared" si="10"/>
        <v>9.6603622558787225E-4</v>
      </c>
      <c r="S136" s="267">
        <f t="shared" si="10"/>
        <v>9.660362255876643E-4</v>
      </c>
      <c r="T136" s="267">
        <f t="shared" si="10"/>
        <v>9.6603622558767222E-4</v>
      </c>
      <c r="U136" s="267">
        <f t="shared" si="10"/>
        <v>9.6603622558792668E-4</v>
      </c>
      <c r="V136" s="267">
        <f t="shared" si="10"/>
        <v>9.6603622558770323E-4</v>
      </c>
      <c r="W136" s="267">
        <f t="shared" si="10"/>
        <v>9.6603622558782238E-4</v>
      </c>
      <c r="X136" s="267">
        <f t="shared" si="10"/>
        <v>9.6603622558780536E-4</v>
      </c>
      <c r="Y136" s="267">
        <f t="shared" si="10"/>
        <v>9.6603622558793622E-4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4.6254380237677655E-3</v>
      </c>
      <c r="C137" s="268">
        <f t="shared" si="11"/>
        <v>4.7838545135831011E-3</v>
      </c>
      <c r="D137" s="268">
        <f t="shared" si="11"/>
        <v>4.7168976462898969E-3</v>
      </c>
      <c r="E137" s="268">
        <f t="shared" si="11"/>
        <v>4.5372516038078656E-3</v>
      </c>
      <c r="F137" s="268">
        <f t="shared" si="11"/>
        <v>4.2687464563455711E-3</v>
      </c>
      <c r="G137" s="268">
        <f t="shared" si="11"/>
        <v>4.6608198013137064E-3</v>
      </c>
      <c r="H137" s="268">
        <f t="shared" si="11"/>
        <v>4.3879677888564294E-3</v>
      </c>
      <c r="I137" s="268">
        <f t="shared" si="11"/>
        <v>4.3060665650351279E-3</v>
      </c>
      <c r="J137" s="268">
        <f t="shared" si="11"/>
        <v>4.2500242802646282E-3</v>
      </c>
      <c r="K137" s="268">
        <f t="shared" si="11"/>
        <v>4.2150627010817364E-3</v>
      </c>
      <c r="L137" s="268">
        <f t="shared" si="11"/>
        <v>4.2116269112033155E-3</v>
      </c>
      <c r="M137" s="268">
        <f t="shared" si="11"/>
        <v>4.1435563113257513E-3</v>
      </c>
      <c r="N137" s="268">
        <f t="shared" si="11"/>
        <v>4.4608551950348803E-3</v>
      </c>
      <c r="O137" s="268">
        <f t="shared" si="11"/>
        <v>4.6757825430044104E-3</v>
      </c>
      <c r="P137" s="268">
        <f t="shared" si="11"/>
        <v>5.0226926549020679E-3</v>
      </c>
      <c r="Q137" s="268">
        <f t="shared" si="11"/>
        <v>5.0425635358000657E-3</v>
      </c>
      <c r="R137" s="268">
        <f t="shared" si="11"/>
        <v>4.9451269754095658E-3</v>
      </c>
      <c r="S137" s="268">
        <f t="shared" si="11"/>
        <v>4.9629065842985648E-3</v>
      </c>
      <c r="T137" s="268">
        <f t="shared" si="11"/>
        <v>5.3914891628337597E-3</v>
      </c>
      <c r="U137" s="268">
        <f t="shared" si="11"/>
        <v>5.2079113261439486E-3</v>
      </c>
      <c r="V137" s="268">
        <f t="shared" si="11"/>
        <v>5.0885382403831883E-3</v>
      </c>
      <c r="W137" s="268">
        <f t="shared" si="11"/>
        <v>4.7838243325605294E-3</v>
      </c>
      <c r="X137" s="268">
        <f t="shared" si="11"/>
        <v>4.7531077667908881E-3</v>
      </c>
      <c r="Y137" s="268">
        <f t="shared" si="11"/>
        <v>4.9139590317005969E-3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4.5520812967536919E-2</v>
      </c>
      <c r="C138" s="269">
        <f t="shared" si="12"/>
        <v>4.8379587544657356E-2</v>
      </c>
      <c r="D138" s="269">
        <f t="shared" si="12"/>
        <v>4.8272583192398091E-2</v>
      </c>
      <c r="E138" s="269">
        <f t="shared" si="12"/>
        <v>4.5483425632773737E-2</v>
      </c>
      <c r="F138" s="269">
        <f t="shared" si="12"/>
        <v>4.0919481972477197E-2</v>
      </c>
      <c r="G138" s="269">
        <f t="shared" si="12"/>
        <v>4.5477202337737846E-2</v>
      </c>
      <c r="H138" s="269">
        <f t="shared" si="12"/>
        <v>4.0078175086951683E-2</v>
      </c>
      <c r="I138" s="269">
        <f t="shared" si="12"/>
        <v>3.8333592878482384E-2</v>
      </c>
      <c r="J138" s="269">
        <f t="shared" si="12"/>
        <v>3.8797315833790237E-2</v>
      </c>
      <c r="K138" s="269">
        <f t="shared" si="12"/>
        <v>3.7858016650613245E-2</v>
      </c>
      <c r="L138" s="269">
        <f t="shared" si="12"/>
        <v>3.8814563952848345E-2</v>
      </c>
      <c r="M138" s="269">
        <f t="shared" si="12"/>
        <v>3.7094049012290853E-2</v>
      </c>
      <c r="N138" s="269">
        <f t="shared" si="12"/>
        <v>4.2504255274170087E-2</v>
      </c>
      <c r="O138" s="269">
        <f t="shared" si="12"/>
        <v>4.599222152996317E-2</v>
      </c>
      <c r="P138" s="269">
        <f t="shared" si="12"/>
        <v>4.9991722062603557E-2</v>
      </c>
      <c r="Q138" s="269">
        <f t="shared" si="12"/>
        <v>5.0923509823127593E-2</v>
      </c>
      <c r="R138" s="269">
        <f t="shared" si="12"/>
        <v>4.9591313639528893E-2</v>
      </c>
      <c r="S138" s="269">
        <f t="shared" si="12"/>
        <v>4.9348867918285418E-2</v>
      </c>
      <c r="T138" s="269">
        <f t="shared" si="12"/>
        <v>5.4389991105548201E-2</v>
      </c>
      <c r="U138" s="269">
        <f t="shared" si="12"/>
        <v>5.2281626993707059E-2</v>
      </c>
      <c r="V138" s="269">
        <f t="shared" si="12"/>
        <v>5.0124195287851593E-2</v>
      </c>
      <c r="W138" s="269">
        <f t="shared" si="12"/>
        <v>4.4887575234516176E-2</v>
      </c>
      <c r="X138" s="269">
        <f t="shared" si="12"/>
        <v>4.3151476958213475E-2</v>
      </c>
      <c r="Y138" s="269">
        <f t="shared" si="12"/>
        <v>4.4625070965323088E-2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0.28323900565593657</v>
      </c>
      <c r="C139" s="269">
        <f t="shared" si="13"/>
        <v>0.28092277076949129</v>
      </c>
      <c r="D139" s="269">
        <f t="shared" si="13"/>
        <v>0.28103734381286133</v>
      </c>
      <c r="E139" s="269">
        <f t="shared" si="13"/>
        <v>0.28332882604616261</v>
      </c>
      <c r="F139" s="269">
        <f t="shared" si="13"/>
        <v>0.28703212706051695</v>
      </c>
      <c r="G139" s="269">
        <f t="shared" si="13"/>
        <v>0.28324984428686728</v>
      </c>
      <c r="H139" s="269">
        <f t="shared" si="13"/>
        <v>0.28764947045205347</v>
      </c>
      <c r="I139" s="269">
        <f t="shared" si="13"/>
        <v>0.2890696841943653</v>
      </c>
      <c r="J139" s="269">
        <f t="shared" si="13"/>
        <v>0.2887531585568005</v>
      </c>
      <c r="K139" s="269">
        <f t="shared" si="13"/>
        <v>0.28946569226872398</v>
      </c>
      <c r="L139" s="269">
        <f t="shared" si="13"/>
        <v>0.2887167637857701</v>
      </c>
      <c r="M139" s="269">
        <f t="shared" si="13"/>
        <v>0.29012845380756142</v>
      </c>
      <c r="N139" s="269">
        <f t="shared" si="13"/>
        <v>0.285690843383761</v>
      </c>
      <c r="O139" s="269">
        <f t="shared" si="13"/>
        <v>0.28285103162027697</v>
      </c>
      <c r="P139" s="269">
        <f t="shared" si="13"/>
        <v>0.27954740614487505</v>
      </c>
      <c r="Q139" s="269">
        <f t="shared" si="13"/>
        <v>0.27880749285826822</v>
      </c>
      <c r="R139" s="269">
        <f t="shared" si="13"/>
        <v>0.27990857031977051</v>
      </c>
      <c r="S139" s="269">
        <f t="shared" si="13"/>
        <v>0.27997430974346421</v>
      </c>
      <c r="T139" s="269">
        <f t="shared" si="13"/>
        <v>0.27580099651222523</v>
      </c>
      <c r="U139" s="269">
        <f t="shared" si="13"/>
        <v>0.27752926342369438</v>
      </c>
      <c r="V139" s="269">
        <f t="shared" si="13"/>
        <v>0.27932228439333723</v>
      </c>
      <c r="W139" s="269">
        <f t="shared" si="13"/>
        <v>0.28356415145002334</v>
      </c>
      <c r="X139" s="269">
        <f t="shared" si="13"/>
        <v>0.28496569571864672</v>
      </c>
      <c r="Y139" s="269">
        <f t="shared" si="13"/>
        <v>0.2834908096681461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0.57942243957532769</v>
      </c>
      <c r="C140" s="269">
        <f t="shared" si="14"/>
        <v>0.57468411455040569</v>
      </c>
      <c r="D140" s="269">
        <f t="shared" si="14"/>
        <v>0.57491849678933937</v>
      </c>
      <c r="E140" s="269">
        <f t="shared" si="14"/>
        <v>0.57960618527626995</v>
      </c>
      <c r="F140" s="269">
        <f t="shared" si="14"/>
        <v>0.58718203346585685</v>
      </c>
      <c r="G140" s="269">
        <f t="shared" si="14"/>
        <v>0.5794446121781478</v>
      </c>
      <c r="H140" s="269">
        <f t="shared" si="14"/>
        <v>0.58844493372619133</v>
      </c>
      <c r="I140" s="269">
        <f t="shared" si="14"/>
        <v>0.59135026701312043</v>
      </c>
      <c r="J140" s="269">
        <f t="shared" si="14"/>
        <v>0.59070275006296991</v>
      </c>
      <c r="K140" s="269">
        <f t="shared" si="14"/>
        <v>0.59216038129806825</v>
      </c>
      <c r="L140" s="269">
        <f t="shared" si="14"/>
        <v>0.59062829722774202</v>
      </c>
      <c r="M140" s="269">
        <f t="shared" si="14"/>
        <v>0.59351619352739216</v>
      </c>
      <c r="N140" s="269">
        <f t="shared" si="14"/>
        <v>0.58443816752709388</v>
      </c>
      <c r="O140" s="269">
        <f t="shared" si="14"/>
        <v>0.57862876053485401</v>
      </c>
      <c r="P140" s="269">
        <f t="shared" si="14"/>
        <v>0.57187052916778747</v>
      </c>
      <c r="Q140" s="269">
        <f t="shared" si="14"/>
        <v>0.57035688749754176</v>
      </c>
      <c r="R140" s="269">
        <f t="shared" si="14"/>
        <v>0.57260936323769496</v>
      </c>
      <c r="S140" s="269">
        <f t="shared" si="14"/>
        <v>0.57274384647090859</v>
      </c>
      <c r="T140" s="269">
        <f t="shared" si="14"/>
        <v>0.5642064936160055</v>
      </c>
      <c r="U140" s="269">
        <f t="shared" si="14"/>
        <v>0.56774201171232774</v>
      </c>
      <c r="V140" s="269">
        <f t="shared" si="14"/>
        <v>0.57140999727820752</v>
      </c>
      <c r="W140" s="269">
        <f t="shared" si="14"/>
        <v>0.58008759079202277</v>
      </c>
      <c r="X140" s="269">
        <f t="shared" si="14"/>
        <v>0.582954731909885</v>
      </c>
      <c r="Y140" s="269">
        <f t="shared" si="14"/>
        <v>0.57993755540378289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6.7960325111395783E-2</v>
      </c>
      <c r="C141" s="269">
        <f t="shared" si="15"/>
        <v>7.1276213066165536E-2</v>
      </c>
      <c r="D141" s="269">
        <f t="shared" si="15"/>
        <v>7.1128224139070745E-2</v>
      </c>
      <c r="E141" s="269">
        <f t="shared" si="15"/>
        <v>6.7821768372904684E-2</v>
      </c>
      <c r="F141" s="269">
        <f t="shared" si="15"/>
        <v>6.2526889515487405E-2</v>
      </c>
      <c r="G141" s="269">
        <f t="shared" si="15"/>
        <v>6.7946548926834216E-2</v>
      </c>
      <c r="H141" s="269">
        <f t="shared" si="15"/>
        <v>6.1581055551981061E-2</v>
      </c>
      <c r="I141" s="269">
        <f t="shared" si="15"/>
        <v>5.9522279459310941E-2</v>
      </c>
      <c r="J141" s="269">
        <f t="shared" si="15"/>
        <v>5.996160967590209E-2</v>
      </c>
      <c r="K141" s="269">
        <f t="shared" si="15"/>
        <v>5.9002760352355001E-2</v>
      </c>
      <c r="L141" s="269">
        <f t="shared" si="15"/>
        <v>6.0089253552258942E-2</v>
      </c>
      <c r="M141" s="269">
        <f t="shared" si="15"/>
        <v>5.8012466318529382E-2</v>
      </c>
      <c r="N141" s="269">
        <f t="shared" si="15"/>
        <v>6.4435201228147318E-2</v>
      </c>
      <c r="O141" s="269">
        <f t="shared" si="15"/>
        <v>6.8501253756486719E-2</v>
      </c>
      <c r="P141" s="269">
        <f t="shared" si="15"/>
        <v>7.3207329287143519E-2</v>
      </c>
      <c r="Q141" s="269">
        <f t="shared" si="15"/>
        <v>7.4274066430591507E-2</v>
      </c>
      <c r="R141" s="269">
        <f t="shared" si="15"/>
        <v>7.2686357892338987E-2</v>
      </c>
      <c r="S141" s="269">
        <f t="shared" si="15"/>
        <v>7.2771988387877462E-2</v>
      </c>
      <c r="T141" s="269">
        <f t="shared" si="15"/>
        <v>7.8740699377632326E-2</v>
      </c>
      <c r="U141" s="269">
        <f t="shared" si="15"/>
        <v>7.6300952982205628E-2</v>
      </c>
      <c r="V141" s="269">
        <f t="shared" si="15"/>
        <v>7.3661231295940474E-2</v>
      </c>
      <c r="W141" s="269">
        <f t="shared" si="15"/>
        <v>6.7604692378450001E-2</v>
      </c>
      <c r="X141" s="269">
        <f t="shared" si="15"/>
        <v>6.5540968212891959E-2</v>
      </c>
      <c r="Y141" s="269">
        <f t="shared" si="15"/>
        <v>6.8026688418299508E-2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5.5269514372016861E-2</v>
      </c>
      <c r="C142" s="318">
        <f t="shared" si="16"/>
        <v>5.8740521857959471E-2</v>
      </c>
      <c r="D142" s="318">
        <f t="shared" si="16"/>
        <v>5.8610601538010954E-2</v>
      </c>
      <c r="E142" s="318">
        <f t="shared" si="16"/>
        <v>5.5224120195126902E-2</v>
      </c>
      <c r="F142" s="318">
        <f t="shared" si="16"/>
        <v>4.9682765959961434E-2</v>
      </c>
      <c r="G142" s="318">
        <f t="shared" si="16"/>
        <v>5.5216564124134199E-2</v>
      </c>
      <c r="H142" s="318">
        <f t="shared" si="16"/>
        <v>4.8661285455340632E-2</v>
      </c>
      <c r="I142" s="318">
        <f t="shared" si="16"/>
        <v>4.6543084896995539E-2</v>
      </c>
      <c r="J142" s="318">
        <f t="shared" si="16"/>
        <v>4.7106118394690304E-2</v>
      </c>
      <c r="K142" s="318">
        <f t="shared" si="16"/>
        <v>4.596565963923601E-2</v>
      </c>
      <c r="L142" s="318">
        <f t="shared" si="16"/>
        <v>4.7127060357322913E-2</v>
      </c>
      <c r="M142" s="318">
        <f t="shared" si="16"/>
        <v>4.5038081294004627E-2</v>
      </c>
      <c r="N142" s="318">
        <f t="shared" si="16"/>
        <v>5.16069330620905E-2</v>
      </c>
      <c r="O142" s="318">
        <f t="shared" si="16"/>
        <v>5.5841879420389144E-2</v>
      </c>
      <c r="P142" s="318">
        <f t="shared" si="16"/>
        <v>6.0697909832835815E-2</v>
      </c>
      <c r="Q142" s="318">
        <f t="shared" si="16"/>
        <v>6.1829248525285777E-2</v>
      </c>
      <c r="R142" s="318">
        <f t="shared" si="16"/>
        <v>6.0211750257663413E-2</v>
      </c>
      <c r="S142" s="318">
        <f t="shared" si="16"/>
        <v>5.9917382551966762E-2</v>
      </c>
      <c r="T142" s="318">
        <f t="shared" si="16"/>
        <v>6.6038108705258988E-2</v>
      </c>
      <c r="U142" s="318">
        <f t="shared" si="16"/>
        <v>6.3478218998017824E-2</v>
      </c>
      <c r="V142" s="318">
        <f t="shared" si="16"/>
        <v>6.0858753419526082E-2</v>
      </c>
      <c r="W142" s="318">
        <f t="shared" si="16"/>
        <v>5.450066294550452E-2</v>
      </c>
      <c r="X142" s="318">
        <f t="shared" si="16"/>
        <v>5.2392763231547887E-2</v>
      </c>
      <c r="Y142" s="318">
        <f t="shared" si="16"/>
        <v>5.4181940969048818E-2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1.2690810739378928E-2</v>
      </c>
      <c r="C143" s="326">
        <f t="shared" si="17"/>
        <v>1.2535691208206062E-2</v>
      </c>
      <c r="D143" s="326">
        <f t="shared" si="17"/>
        <v>1.2517622601059795E-2</v>
      </c>
      <c r="E143" s="326">
        <f t="shared" si="17"/>
        <v>1.2597648177777787E-2</v>
      </c>
      <c r="F143" s="326">
        <f t="shared" si="17"/>
        <v>1.2844123555525978E-2</v>
      </c>
      <c r="G143" s="326">
        <f t="shared" si="17"/>
        <v>1.2729984802700019E-2</v>
      </c>
      <c r="H143" s="326">
        <f t="shared" si="17"/>
        <v>1.2919770096640431E-2</v>
      </c>
      <c r="I143" s="326">
        <f t="shared" si="17"/>
        <v>1.2979194562315397E-2</v>
      </c>
      <c r="J143" s="326">
        <f t="shared" si="17"/>
        <v>1.2855491281211792E-2</v>
      </c>
      <c r="K143" s="326">
        <f t="shared" si="17"/>
        <v>1.3037100713118987E-2</v>
      </c>
      <c r="L143" s="326">
        <f t="shared" si="17"/>
        <v>1.2962193194936028E-2</v>
      </c>
      <c r="M143" s="326">
        <f t="shared" si="17"/>
        <v>1.2974385024524759E-2</v>
      </c>
      <c r="N143" s="326">
        <f t="shared" si="17"/>
        <v>1.2828268166056814E-2</v>
      </c>
      <c r="O143" s="326">
        <f t="shared" si="17"/>
        <v>1.2659374336097567E-2</v>
      </c>
      <c r="P143" s="326">
        <f t="shared" si="17"/>
        <v>1.2509419454307709E-2</v>
      </c>
      <c r="Q143" s="326">
        <f t="shared" si="17"/>
        <v>1.244481790530573E-2</v>
      </c>
      <c r="R143" s="326">
        <f t="shared" si="17"/>
        <v>1.2474607634675568E-2</v>
      </c>
      <c r="S143" s="326">
        <f t="shared" si="17"/>
        <v>1.28546058359107E-2</v>
      </c>
      <c r="T143" s="326">
        <f t="shared" si="17"/>
        <v>1.2702590672373322E-2</v>
      </c>
      <c r="U143" s="326">
        <f t="shared" si="17"/>
        <v>1.2822733984187805E-2</v>
      </c>
      <c r="V143" s="326">
        <f t="shared" si="17"/>
        <v>1.2802477876414394E-2</v>
      </c>
      <c r="W143" s="326">
        <f t="shared" si="17"/>
        <v>1.3104029432945476E-2</v>
      </c>
      <c r="X143" s="326">
        <f t="shared" si="17"/>
        <v>1.3148204981344083E-2</v>
      </c>
      <c r="Y143" s="326">
        <f t="shared" si="17"/>
        <v>1.3844747449250693E-2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0.99999999999999989</v>
      </c>
      <c r="D146" s="232">
        <f t="shared" si="18"/>
        <v>0.99999999999999989</v>
      </c>
      <c r="E146" s="232">
        <f t="shared" si="18"/>
        <v>1</v>
      </c>
      <c r="F146" s="232">
        <f t="shared" si="18"/>
        <v>0.99999999999999978</v>
      </c>
      <c r="G146" s="232">
        <f t="shared" si="18"/>
        <v>0.99999999999999978</v>
      </c>
      <c r="H146" s="232">
        <f t="shared" si="18"/>
        <v>1.0000000000000002</v>
      </c>
      <c r="I146" s="232">
        <f t="shared" si="18"/>
        <v>1.0000000000000002</v>
      </c>
      <c r="J146" s="232">
        <f t="shared" si="18"/>
        <v>1</v>
      </c>
      <c r="K146" s="232">
        <f t="shared" si="18"/>
        <v>0.99999999999999978</v>
      </c>
      <c r="L146" s="232">
        <f t="shared" si="18"/>
        <v>0.99999999999999989</v>
      </c>
      <c r="M146" s="232">
        <f t="shared" si="18"/>
        <v>1.0000000000000002</v>
      </c>
      <c r="N146" s="232">
        <f t="shared" si="18"/>
        <v>1</v>
      </c>
      <c r="O146" s="232">
        <f t="shared" si="18"/>
        <v>0.99999999999999989</v>
      </c>
      <c r="P146" s="232">
        <f t="shared" si="18"/>
        <v>1</v>
      </c>
      <c r="Q146" s="232">
        <f t="shared" si="18"/>
        <v>1.0000000000000002</v>
      </c>
      <c r="R146" s="232">
        <f t="shared" si="18"/>
        <v>1</v>
      </c>
      <c r="S146" s="232">
        <f t="shared" si="18"/>
        <v>0.99999999999999989</v>
      </c>
      <c r="T146" s="232">
        <f t="shared" si="18"/>
        <v>1.0000000000000002</v>
      </c>
      <c r="U146" s="232">
        <f t="shared" si="18"/>
        <v>1.0000000000000002</v>
      </c>
      <c r="V146" s="232">
        <f t="shared" si="18"/>
        <v>1</v>
      </c>
      <c r="W146" s="232">
        <f t="shared" si="18"/>
        <v>0.99999999999999978</v>
      </c>
      <c r="X146" s="232">
        <f t="shared" si="18"/>
        <v>0.99999999999999978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7.1955502283730559E-3</v>
      </c>
      <c r="C147" s="266">
        <f t="shared" si="19"/>
        <v>7.1955502283730152E-3</v>
      </c>
      <c r="D147" s="266">
        <f t="shared" si="19"/>
        <v>7.1955502283728911E-3</v>
      </c>
      <c r="E147" s="266">
        <f t="shared" si="19"/>
        <v>7.1955502283730915E-3</v>
      </c>
      <c r="F147" s="266">
        <f t="shared" si="19"/>
        <v>7.1955502283729917E-3</v>
      </c>
      <c r="G147" s="266">
        <f t="shared" si="19"/>
        <v>7.1955502283728608E-3</v>
      </c>
      <c r="H147" s="266">
        <f t="shared" si="19"/>
        <v>7.1955502283730629E-3</v>
      </c>
      <c r="I147" s="266">
        <f t="shared" si="19"/>
        <v>7.1955502283731505E-3</v>
      </c>
      <c r="J147" s="266">
        <f t="shared" si="19"/>
        <v>7.1955502283731401E-3</v>
      </c>
      <c r="K147" s="266">
        <f t="shared" si="19"/>
        <v>7.1955502283731565E-3</v>
      </c>
      <c r="L147" s="266">
        <f t="shared" si="19"/>
        <v>7.1955502283734315E-3</v>
      </c>
      <c r="M147" s="266">
        <f t="shared" si="19"/>
        <v>7.1955502283732034E-3</v>
      </c>
      <c r="N147" s="266">
        <f t="shared" si="19"/>
        <v>7.1955502283729891E-3</v>
      </c>
      <c r="O147" s="266">
        <f t="shared" si="19"/>
        <v>7.1955502283728599E-3</v>
      </c>
      <c r="P147" s="266">
        <f t="shared" si="19"/>
        <v>7.1955502283729059E-3</v>
      </c>
      <c r="Q147" s="266">
        <f t="shared" si="19"/>
        <v>7.1955502283727818E-3</v>
      </c>
      <c r="R147" s="266">
        <f t="shared" si="19"/>
        <v>7.1955502283725797E-3</v>
      </c>
      <c r="S147" s="266">
        <f t="shared" si="19"/>
        <v>7.1955502283727402E-3</v>
      </c>
      <c r="T147" s="266">
        <f t="shared" si="19"/>
        <v>7.195550228372519E-3</v>
      </c>
      <c r="U147" s="266">
        <f t="shared" si="19"/>
        <v>7.1955502283728347E-3</v>
      </c>
      <c r="V147" s="266">
        <f t="shared" si="19"/>
        <v>7.1955502283725346E-3</v>
      </c>
      <c r="W147" s="266">
        <f t="shared" si="19"/>
        <v>7.1955502283723048E-3</v>
      </c>
      <c r="X147" s="266">
        <f t="shared" si="19"/>
        <v>7.1955502283723473E-3</v>
      </c>
      <c r="Y147" s="266">
        <f t="shared" si="19"/>
        <v>7.1955502283723455E-3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8.0564402695846131E-3</v>
      </c>
      <c r="C148" s="267">
        <f t="shared" si="20"/>
        <v>8.0564402695845663E-3</v>
      </c>
      <c r="D148" s="267">
        <f t="shared" si="20"/>
        <v>8.0564402695844327E-3</v>
      </c>
      <c r="E148" s="267">
        <f t="shared" si="20"/>
        <v>8.0564402695846547E-3</v>
      </c>
      <c r="F148" s="267">
        <f t="shared" si="20"/>
        <v>8.0564402695845437E-3</v>
      </c>
      <c r="G148" s="267">
        <f t="shared" si="20"/>
        <v>8.0564402695843963E-3</v>
      </c>
      <c r="H148" s="267">
        <f t="shared" si="20"/>
        <v>8.05644026958462E-3</v>
      </c>
      <c r="I148" s="267">
        <f t="shared" si="20"/>
        <v>8.0564402695847206E-3</v>
      </c>
      <c r="J148" s="267">
        <f t="shared" si="20"/>
        <v>8.056440269584712E-3</v>
      </c>
      <c r="K148" s="267">
        <f t="shared" si="20"/>
        <v>8.0564402695847241E-3</v>
      </c>
      <c r="L148" s="267">
        <f t="shared" si="20"/>
        <v>8.0564402695850381E-3</v>
      </c>
      <c r="M148" s="267">
        <f t="shared" si="20"/>
        <v>8.0564402695847744E-3</v>
      </c>
      <c r="N148" s="267">
        <f t="shared" si="20"/>
        <v>8.0564402695845368E-3</v>
      </c>
      <c r="O148" s="267">
        <f t="shared" si="20"/>
        <v>8.056440269584398E-3</v>
      </c>
      <c r="P148" s="267">
        <f t="shared" si="20"/>
        <v>8.0564402695844466E-3</v>
      </c>
      <c r="Q148" s="267">
        <f t="shared" si="20"/>
        <v>8.0564402695843078E-3</v>
      </c>
      <c r="R148" s="267">
        <f t="shared" si="20"/>
        <v>8.0564402695840753E-3</v>
      </c>
      <c r="S148" s="267">
        <f t="shared" si="20"/>
        <v>8.0564402695842592E-3</v>
      </c>
      <c r="T148" s="267">
        <f t="shared" si="20"/>
        <v>8.0564402695840129E-3</v>
      </c>
      <c r="U148" s="267">
        <f t="shared" si="20"/>
        <v>8.0564402695843668E-3</v>
      </c>
      <c r="V148" s="267">
        <f t="shared" si="20"/>
        <v>8.0564402695840337E-3</v>
      </c>
      <c r="W148" s="267">
        <f t="shared" si="20"/>
        <v>8.0564402695837718E-3</v>
      </c>
      <c r="X148" s="267">
        <f t="shared" si="20"/>
        <v>8.0564402695838203E-3</v>
      </c>
      <c r="Y148" s="267">
        <f t="shared" si="20"/>
        <v>8.0564402695838186E-3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1.380562345867487E-2</v>
      </c>
      <c r="C149" s="267">
        <f t="shared" si="21"/>
        <v>1.4608343436136375E-2</v>
      </c>
      <c r="D149" s="267">
        <f t="shared" si="21"/>
        <v>1.4602357221561221E-2</v>
      </c>
      <c r="E149" s="267">
        <f t="shared" si="21"/>
        <v>1.3849451555856953E-2</v>
      </c>
      <c r="F149" s="267">
        <f t="shared" si="21"/>
        <v>1.2606060467079369E-2</v>
      </c>
      <c r="G149" s="267">
        <f t="shared" si="21"/>
        <v>1.3830905295468841E-2</v>
      </c>
      <c r="H149" s="267">
        <f t="shared" si="21"/>
        <v>1.2368474242749986E-2</v>
      </c>
      <c r="I149" s="267">
        <f t="shared" si="21"/>
        <v>1.1886607462863416E-2</v>
      </c>
      <c r="J149" s="267">
        <f t="shared" si="21"/>
        <v>1.2041258008881723E-2</v>
      </c>
      <c r="K149" s="267">
        <f t="shared" si="21"/>
        <v>1.1787696432986602E-2</v>
      </c>
      <c r="L149" s="267">
        <f t="shared" si="21"/>
        <v>1.2094873105542289E-2</v>
      </c>
      <c r="M149" s="267">
        <f t="shared" si="21"/>
        <v>1.1623324086014653E-2</v>
      </c>
      <c r="N149" s="267">
        <f t="shared" si="21"/>
        <v>1.3144850440527406E-2</v>
      </c>
      <c r="O149" s="267">
        <f t="shared" si="21"/>
        <v>1.408437964043067E-2</v>
      </c>
      <c r="P149" s="267">
        <f t="shared" si="21"/>
        <v>1.5191437542714972E-2</v>
      </c>
      <c r="Q149" s="267">
        <f t="shared" si="21"/>
        <v>1.5446839116066485E-2</v>
      </c>
      <c r="R149" s="267">
        <f t="shared" si="21"/>
        <v>1.5074338389157562E-2</v>
      </c>
      <c r="S149" s="267">
        <f t="shared" si="21"/>
        <v>1.500159781735081E-2</v>
      </c>
      <c r="T149" s="267">
        <f t="shared" si="21"/>
        <v>1.63008936169819E-2</v>
      </c>
      <c r="U149" s="267">
        <f t="shared" si="21"/>
        <v>1.5757989540776084E-2</v>
      </c>
      <c r="V149" s="267">
        <f t="shared" si="21"/>
        <v>1.5110392826354995E-2</v>
      </c>
      <c r="W149" s="267">
        <f t="shared" si="21"/>
        <v>1.3678773714173299E-2</v>
      </c>
      <c r="X149" s="267">
        <f t="shared" si="21"/>
        <v>1.3246348664052818E-2</v>
      </c>
      <c r="Y149" s="267">
        <f t="shared" si="21"/>
        <v>1.3671830123658522E-2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5.9256386055767081E-3</v>
      </c>
      <c r="C150" s="267">
        <f t="shared" si="22"/>
        <v>5.9256386055766752E-3</v>
      </c>
      <c r="D150" s="267">
        <f t="shared" si="22"/>
        <v>5.9256386055765737E-3</v>
      </c>
      <c r="E150" s="267">
        <f t="shared" si="22"/>
        <v>5.9256386055767376E-3</v>
      </c>
      <c r="F150" s="267">
        <f t="shared" si="22"/>
        <v>5.9256386055766544E-3</v>
      </c>
      <c r="G150" s="267">
        <f t="shared" si="22"/>
        <v>5.9256386055765485E-3</v>
      </c>
      <c r="H150" s="267">
        <f t="shared" si="22"/>
        <v>5.9256386055767185E-3</v>
      </c>
      <c r="I150" s="267">
        <f t="shared" si="22"/>
        <v>5.9256386055767853E-3</v>
      </c>
      <c r="J150" s="267">
        <f t="shared" si="22"/>
        <v>5.925638605576781E-3</v>
      </c>
      <c r="K150" s="267">
        <f t="shared" si="22"/>
        <v>5.9256386055767905E-3</v>
      </c>
      <c r="L150" s="267">
        <f t="shared" si="22"/>
        <v>5.9256386055770178E-3</v>
      </c>
      <c r="M150" s="267">
        <f t="shared" si="22"/>
        <v>5.9256386055768278E-3</v>
      </c>
      <c r="N150" s="267">
        <f t="shared" si="22"/>
        <v>5.9256386055766526E-3</v>
      </c>
      <c r="O150" s="267">
        <f t="shared" si="22"/>
        <v>5.9256386055765468E-3</v>
      </c>
      <c r="P150" s="267">
        <f t="shared" si="22"/>
        <v>5.9256386055765876E-3</v>
      </c>
      <c r="Q150" s="267">
        <f t="shared" si="22"/>
        <v>5.9256386055764844E-3</v>
      </c>
      <c r="R150" s="267">
        <f t="shared" si="22"/>
        <v>5.9256386055763144E-3</v>
      </c>
      <c r="S150" s="267">
        <f t="shared" si="22"/>
        <v>5.9256386055764471E-3</v>
      </c>
      <c r="T150" s="267">
        <f t="shared" si="22"/>
        <v>5.9256386055762684E-3</v>
      </c>
      <c r="U150" s="267">
        <f t="shared" si="22"/>
        <v>5.925638605576526E-3</v>
      </c>
      <c r="V150" s="267">
        <f t="shared" si="22"/>
        <v>5.9256386055762814E-3</v>
      </c>
      <c r="W150" s="267">
        <f t="shared" si="22"/>
        <v>5.9256386055760897E-3</v>
      </c>
      <c r="X150" s="267">
        <f t="shared" si="22"/>
        <v>5.9256386055761261E-3</v>
      </c>
      <c r="Y150" s="267">
        <f t="shared" si="22"/>
        <v>5.925638605576127E-3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9.0189378729116174E-3</v>
      </c>
      <c r="C151" s="268">
        <f t="shared" si="23"/>
        <v>9.2869538407885453E-3</v>
      </c>
      <c r="D151" s="268">
        <f t="shared" si="23"/>
        <v>9.1735069833567308E-3</v>
      </c>
      <c r="E151" s="268">
        <f t="shared" si="23"/>
        <v>8.8823684942975212E-3</v>
      </c>
      <c r="F151" s="268">
        <f t="shared" si="23"/>
        <v>8.4548544193960504E-3</v>
      </c>
      <c r="G151" s="268">
        <f t="shared" si="23"/>
        <v>9.113300579927942E-3</v>
      </c>
      <c r="H151" s="268">
        <f t="shared" si="23"/>
        <v>8.7061899097344402E-3</v>
      </c>
      <c r="I151" s="268">
        <f t="shared" si="23"/>
        <v>8.5845127225848208E-3</v>
      </c>
      <c r="J151" s="268">
        <f t="shared" si="23"/>
        <v>8.4804345693115599E-3</v>
      </c>
      <c r="K151" s="268">
        <f t="shared" si="23"/>
        <v>8.4378468610666734E-3</v>
      </c>
      <c r="L151" s="268">
        <f t="shared" si="23"/>
        <v>8.4374849535329022E-3</v>
      </c>
      <c r="M151" s="268">
        <f t="shared" si="23"/>
        <v>8.3474891963648285E-3</v>
      </c>
      <c r="N151" s="268">
        <f t="shared" si="23"/>
        <v>8.8694742725748191E-3</v>
      </c>
      <c r="O151" s="268">
        <f t="shared" si="23"/>
        <v>9.2058555314070908E-3</v>
      </c>
      <c r="P151" s="268">
        <f t="shared" si="23"/>
        <v>9.8128213868121407E-3</v>
      </c>
      <c r="Q151" s="268">
        <f t="shared" si="23"/>
        <v>9.8339769907088651E-3</v>
      </c>
      <c r="R151" s="268">
        <f t="shared" si="23"/>
        <v>9.6642155875167318E-3</v>
      </c>
      <c r="S151" s="268">
        <f t="shared" si="23"/>
        <v>9.699580219736454E-3</v>
      </c>
      <c r="T151" s="268">
        <f t="shared" si="23"/>
        <v>1.0388615595100259E-2</v>
      </c>
      <c r="U151" s="268">
        <f t="shared" si="23"/>
        <v>1.0091873759854573E-2</v>
      </c>
      <c r="V151" s="268">
        <f t="shared" si="23"/>
        <v>9.8622929515383671E-3</v>
      </c>
      <c r="W151" s="268">
        <f t="shared" si="23"/>
        <v>9.3724419073388746E-3</v>
      </c>
      <c r="X151" s="268">
        <f t="shared" si="23"/>
        <v>9.3806880270207206E-3</v>
      </c>
      <c r="Y151" s="268">
        <f t="shared" si="23"/>
        <v>9.6791178960102097E-3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5.8872292549363749E-2</v>
      </c>
      <c r="C152" s="269">
        <f t="shared" si="24"/>
        <v>6.2295387890895566E-2</v>
      </c>
      <c r="D152" s="269">
        <f t="shared" si="24"/>
        <v>6.2269860454428359E-2</v>
      </c>
      <c r="E152" s="269">
        <f t="shared" si="24"/>
        <v>5.905919179132188E-2</v>
      </c>
      <c r="F152" s="269">
        <f t="shared" si="24"/>
        <v>5.375691159000371E-2</v>
      </c>
      <c r="G152" s="269">
        <f t="shared" si="24"/>
        <v>5.8980103666795368E-2</v>
      </c>
      <c r="H152" s="269">
        <f t="shared" si="24"/>
        <v>5.2743755918600123E-2</v>
      </c>
      <c r="I152" s="269">
        <f t="shared" si="24"/>
        <v>5.0688897467605916E-2</v>
      </c>
      <c r="J152" s="269">
        <f t="shared" si="24"/>
        <v>5.1348384684200096E-2</v>
      </c>
      <c r="K152" s="269">
        <f t="shared" si="24"/>
        <v>5.0267104195849857E-2</v>
      </c>
      <c r="L152" s="269">
        <f t="shared" si="24"/>
        <v>5.1577019317406755E-2</v>
      </c>
      <c r="M152" s="269">
        <f t="shared" si="24"/>
        <v>4.9566159618669073E-2</v>
      </c>
      <c r="N152" s="269">
        <f t="shared" si="24"/>
        <v>5.6054511624833367E-2</v>
      </c>
      <c r="O152" s="269">
        <f t="shared" si="24"/>
        <v>6.0061012170132426E-2</v>
      </c>
      <c r="P152" s="269">
        <f t="shared" si="24"/>
        <v>6.4781917161309294E-2</v>
      </c>
      <c r="Q152" s="269">
        <f t="shared" si="24"/>
        <v>6.5871044080417732E-2</v>
      </c>
      <c r="R152" s="269">
        <f t="shared" si="24"/>
        <v>6.4282562992614853E-2</v>
      </c>
      <c r="S152" s="269">
        <f t="shared" si="24"/>
        <v>6.3972370248590357E-2</v>
      </c>
      <c r="T152" s="269">
        <f t="shared" si="24"/>
        <v>6.951304884619304E-2</v>
      </c>
      <c r="U152" s="269">
        <f t="shared" si="24"/>
        <v>6.7197904753185989E-2</v>
      </c>
      <c r="V152" s="269">
        <f t="shared" si="24"/>
        <v>6.4436312468742735E-2</v>
      </c>
      <c r="W152" s="269">
        <f t="shared" si="24"/>
        <v>5.8331358248898228E-2</v>
      </c>
      <c r="X152" s="269">
        <f t="shared" si="24"/>
        <v>5.6487337648700717E-2</v>
      </c>
      <c r="Y152" s="269">
        <f t="shared" si="24"/>
        <v>5.8301748206776437E-2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0.14049583629882653</v>
      </c>
      <c r="C153" s="269">
        <f t="shared" si="25"/>
        <v>0.13757417342953532</v>
      </c>
      <c r="D153" s="269">
        <f t="shared" si="25"/>
        <v>0.1368856528920229</v>
      </c>
      <c r="E153" s="269">
        <f t="shared" si="25"/>
        <v>0.13853893467235304</v>
      </c>
      <c r="F153" s="269">
        <f t="shared" si="25"/>
        <v>0.1409930604227656</v>
      </c>
      <c r="G153" s="269">
        <f t="shared" si="25"/>
        <v>0.13919223182922147</v>
      </c>
      <c r="H153" s="269">
        <f t="shared" si="25"/>
        <v>0.14155006497038272</v>
      </c>
      <c r="I153" s="269">
        <f t="shared" si="25"/>
        <v>0.14232179000281545</v>
      </c>
      <c r="J153" s="269">
        <f t="shared" si="25"/>
        <v>0.14098255021424647</v>
      </c>
      <c r="K153" s="269">
        <f t="shared" si="25"/>
        <v>0.14123628293477739</v>
      </c>
      <c r="L153" s="269">
        <f t="shared" si="25"/>
        <v>0.13911209648240078</v>
      </c>
      <c r="M153" s="269">
        <f t="shared" si="25"/>
        <v>0.13939415130228747</v>
      </c>
      <c r="N153" s="269">
        <f t="shared" si="25"/>
        <v>0.13616252899075801</v>
      </c>
      <c r="O153" s="269">
        <f t="shared" si="25"/>
        <v>0.13476637084045437</v>
      </c>
      <c r="P153" s="269">
        <f t="shared" si="25"/>
        <v>0.13142257521328632</v>
      </c>
      <c r="Q153" s="269">
        <f t="shared" si="25"/>
        <v>0.13067198158384136</v>
      </c>
      <c r="R153" s="269">
        <f t="shared" si="25"/>
        <v>0.13197271420256565</v>
      </c>
      <c r="S153" s="269">
        <f t="shared" si="25"/>
        <v>0.13275243927093799</v>
      </c>
      <c r="T153" s="269">
        <f t="shared" si="25"/>
        <v>0.13095984911967162</v>
      </c>
      <c r="U153" s="269">
        <f t="shared" si="25"/>
        <v>0.13189650913401021</v>
      </c>
      <c r="V153" s="269">
        <f t="shared" si="25"/>
        <v>0.13550331245718117</v>
      </c>
      <c r="W153" s="269">
        <f t="shared" si="25"/>
        <v>0.13950513840510628</v>
      </c>
      <c r="X153" s="269">
        <f t="shared" si="25"/>
        <v>0.13887823789851739</v>
      </c>
      <c r="Y153" s="269">
        <f t="shared" si="25"/>
        <v>0.13798041880369144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0.11640821192696608</v>
      </c>
      <c r="C154" s="318">
        <f t="shared" si="26"/>
        <v>0.11388523044274537</v>
      </c>
      <c r="D154" s="318">
        <f t="shared" si="26"/>
        <v>0.11318813440608542</v>
      </c>
      <c r="E154" s="318">
        <f t="shared" si="26"/>
        <v>0.1145325106633288</v>
      </c>
      <c r="F154" s="318">
        <f t="shared" si="26"/>
        <v>0.1162295435907918</v>
      </c>
      <c r="G154" s="318">
        <f t="shared" si="26"/>
        <v>0.11496279381827246</v>
      </c>
      <c r="H154" s="318">
        <f t="shared" si="26"/>
        <v>0.11659713403456774</v>
      </c>
      <c r="I154" s="318">
        <f t="shared" si="26"/>
        <v>0.11713430958681409</v>
      </c>
      <c r="J154" s="318">
        <f t="shared" si="26"/>
        <v>0.1160126131203431</v>
      </c>
      <c r="K154" s="318">
        <f t="shared" si="26"/>
        <v>0.11583178047400237</v>
      </c>
      <c r="L154" s="318">
        <f t="shared" si="26"/>
        <v>0.11383403982190776</v>
      </c>
      <c r="M154" s="318">
        <f t="shared" si="26"/>
        <v>0.11395096630590813</v>
      </c>
      <c r="N154" s="318">
        <f t="shared" si="26"/>
        <v>0.11133406481146585</v>
      </c>
      <c r="O154" s="318">
        <f t="shared" si="26"/>
        <v>0.11050450674707372</v>
      </c>
      <c r="P154" s="318">
        <f t="shared" si="26"/>
        <v>0.10763246146014603</v>
      </c>
      <c r="Q154" s="318">
        <f t="shared" si="26"/>
        <v>0.10704716591191597</v>
      </c>
      <c r="R154" s="318">
        <f t="shared" si="26"/>
        <v>0.10824159994624208</v>
      </c>
      <c r="S154" s="318">
        <f t="shared" si="26"/>
        <v>0.10829687564640597</v>
      </c>
      <c r="T154" s="318">
        <f t="shared" si="26"/>
        <v>0.10713427814684894</v>
      </c>
      <c r="U154" s="318">
        <f t="shared" si="26"/>
        <v>0.10770901180201088</v>
      </c>
      <c r="V154" s="318">
        <f t="shared" si="26"/>
        <v>0.11134976284898644</v>
      </c>
      <c r="W154" s="318">
        <f t="shared" si="26"/>
        <v>0.11451409048911025</v>
      </c>
      <c r="X154" s="318">
        <f t="shared" si="26"/>
        <v>0.113618690099601</v>
      </c>
      <c r="Y154" s="318">
        <f t="shared" si="26"/>
        <v>0.11143489130248578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2.4087624371860451E-2</v>
      </c>
      <c r="C155" s="318">
        <f t="shared" si="27"/>
        <v>2.3688942986789949E-2</v>
      </c>
      <c r="D155" s="318">
        <f t="shared" si="27"/>
        <v>2.3697518485937472E-2</v>
      </c>
      <c r="E155" s="318">
        <f t="shared" si="27"/>
        <v>2.4006424009024252E-2</v>
      </c>
      <c r="F155" s="318">
        <f t="shared" si="27"/>
        <v>2.4763516831973809E-2</v>
      </c>
      <c r="G155" s="318">
        <f t="shared" si="27"/>
        <v>2.4229438010949015E-2</v>
      </c>
      <c r="H155" s="318">
        <f t="shared" si="27"/>
        <v>2.4952930935814972E-2</v>
      </c>
      <c r="I155" s="318">
        <f t="shared" si="27"/>
        <v>2.5187480416001357E-2</v>
      </c>
      <c r="J155" s="318">
        <f t="shared" si="27"/>
        <v>2.4969937093903383E-2</v>
      </c>
      <c r="K155" s="318">
        <f t="shared" si="27"/>
        <v>2.5404502460774997E-2</v>
      </c>
      <c r="L155" s="318">
        <f t="shared" si="27"/>
        <v>2.5278056660493011E-2</v>
      </c>
      <c r="M155" s="318">
        <f t="shared" si="27"/>
        <v>2.544318499637933E-2</v>
      </c>
      <c r="N155" s="318">
        <f t="shared" si="27"/>
        <v>2.4828464179292149E-2</v>
      </c>
      <c r="O155" s="318">
        <f t="shared" si="27"/>
        <v>2.4261864093380638E-2</v>
      </c>
      <c r="P155" s="318">
        <f t="shared" si="27"/>
        <v>2.3790113753140281E-2</v>
      </c>
      <c r="Q155" s="318">
        <f t="shared" si="27"/>
        <v>2.3624815671925384E-2</v>
      </c>
      <c r="R155" s="318">
        <f t="shared" si="27"/>
        <v>2.3731114256323575E-2</v>
      </c>
      <c r="S155" s="318">
        <f t="shared" si="27"/>
        <v>2.4455563624532037E-2</v>
      </c>
      <c r="T155" s="318">
        <f t="shared" si="27"/>
        <v>2.3825570972822684E-2</v>
      </c>
      <c r="U155" s="318">
        <f t="shared" si="27"/>
        <v>2.418749733199934E-2</v>
      </c>
      <c r="V155" s="318">
        <f t="shared" si="27"/>
        <v>2.4153549608194741E-2</v>
      </c>
      <c r="W155" s="318">
        <f t="shared" si="27"/>
        <v>2.4991047915996035E-2</v>
      </c>
      <c r="X155" s="318">
        <f t="shared" si="27"/>
        <v>2.5259547798916392E-2</v>
      </c>
      <c r="Y155" s="318">
        <f t="shared" si="27"/>
        <v>2.654552750120566E-2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0.6329996797043469</v>
      </c>
      <c r="C157" s="269">
        <f t="shared" si="29"/>
        <v>0.62918938534162694</v>
      </c>
      <c r="D157" s="269">
        <f t="shared" si="29"/>
        <v>0.63042097694987254</v>
      </c>
      <c r="E157" s="269">
        <f t="shared" si="29"/>
        <v>0.63566615912482127</v>
      </c>
      <c r="F157" s="269">
        <f t="shared" si="29"/>
        <v>0.64482997878130077</v>
      </c>
      <c r="G157" s="269">
        <f t="shared" si="29"/>
        <v>0.63473308651599447</v>
      </c>
      <c r="H157" s="269">
        <f t="shared" si="29"/>
        <v>0.64613681658765587</v>
      </c>
      <c r="I157" s="269">
        <f t="shared" si="29"/>
        <v>0.64988773317488047</v>
      </c>
      <c r="J157" s="269">
        <f t="shared" si="29"/>
        <v>0.65042436489219224</v>
      </c>
      <c r="K157" s="269">
        <f t="shared" si="29"/>
        <v>0.65277597778130036</v>
      </c>
      <c r="L157" s="269">
        <f t="shared" si="29"/>
        <v>0.65297694054140787</v>
      </c>
      <c r="M157" s="269">
        <f t="shared" si="29"/>
        <v>0.65730938266872863</v>
      </c>
      <c r="N157" s="269">
        <f t="shared" si="29"/>
        <v>0.64661322715189584</v>
      </c>
      <c r="O157" s="269">
        <f t="shared" si="29"/>
        <v>0.63897609323811788</v>
      </c>
      <c r="P157" s="269">
        <f t="shared" si="29"/>
        <v>0.63247463398106107</v>
      </c>
      <c r="Q157" s="269">
        <f t="shared" si="29"/>
        <v>0.63103159075284498</v>
      </c>
      <c r="R157" s="269">
        <f t="shared" si="29"/>
        <v>0.63288759989647214</v>
      </c>
      <c r="S157" s="269">
        <f t="shared" si="29"/>
        <v>0.63275061427741752</v>
      </c>
      <c r="T157" s="269">
        <f t="shared" si="29"/>
        <v>0.62183521373092787</v>
      </c>
      <c r="U157" s="269">
        <f t="shared" si="29"/>
        <v>0.62616996483043286</v>
      </c>
      <c r="V157" s="269">
        <f t="shared" si="29"/>
        <v>0.62715226619847242</v>
      </c>
      <c r="W157" s="269">
        <f t="shared" si="29"/>
        <v>0.63587989344899654</v>
      </c>
      <c r="X157" s="269">
        <f t="shared" si="29"/>
        <v>0.64118183002267515</v>
      </c>
      <c r="Y157" s="269">
        <f t="shared" si="29"/>
        <v>0.63880600033618373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0.5747384790266552</v>
      </c>
      <c r="C158" s="318">
        <f t="shared" si="30"/>
        <v>0.56754062090523438</v>
      </c>
      <c r="D158" s="318">
        <f t="shared" si="30"/>
        <v>0.56879747497625155</v>
      </c>
      <c r="E158" s="318">
        <f t="shared" si="30"/>
        <v>0.57721999921128697</v>
      </c>
      <c r="F158" s="318">
        <f t="shared" si="30"/>
        <v>0.59163106162800605</v>
      </c>
      <c r="G158" s="318">
        <f t="shared" si="30"/>
        <v>0.57636519379564621</v>
      </c>
      <c r="H158" s="318">
        <f t="shared" si="30"/>
        <v>0.59394053859334905</v>
      </c>
      <c r="I158" s="318">
        <f t="shared" si="30"/>
        <v>0.59972498428897802</v>
      </c>
      <c r="J158" s="318">
        <f t="shared" si="30"/>
        <v>0.59960897423871884</v>
      </c>
      <c r="K158" s="318">
        <f t="shared" si="30"/>
        <v>0.60303064397108341</v>
      </c>
      <c r="L158" s="318">
        <f t="shared" si="30"/>
        <v>0.60193528847241451</v>
      </c>
      <c r="M158" s="318">
        <f t="shared" si="30"/>
        <v>0.60825771766104442</v>
      </c>
      <c r="N158" s="318">
        <f t="shared" si="30"/>
        <v>0.59114055895359063</v>
      </c>
      <c r="O158" s="318">
        <f t="shared" si="30"/>
        <v>0.57953851179833771</v>
      </c>
      <c r="P158" s="318">
        <f t="shared" si="30"/>
        <v>0.56836515034143631</v>
      </c>
      <c r="Q158" s="318">
        <f t="shared" si="30"/>
        <v>0.56584428528482034</v>
      </c>
      <c r="R158" s="318">
        <f t="shared" si="30"/>
        <v>0.56927228715068767</v>
      </c>
      <c r="S158" s="318">
        <f t="shared" si="30"/>
        <v>0.56944227448827855</v>
      </c>
      <c r="T158" s="318">
        <f t="shared" si="30"/>
        <v>0.55304370735039365</v>
      </c>
      <c r="U158" s="318">
        <f t="shared" si="30"/>
        <v>0.55966957144651508</v>
      </c>
      <c r="V158" s="318">
        <f t="shared" si="30"/>
        <v>0.56338479988952817</v>
      </c>
      <c r="W158" s="318">
        <f t="shared" si="30"/>
        <v>0.57815401219693185</v>
      </c>
      <c r="X158" s="318">
        <f t="shared" si="30"/>
        <v>0.58528082851606666</v>
      </c>
      <c r="Y158" s="318">
        <f t="shared" si="30"/>
        <v>0.58110942177527358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5.8261200677691652E-2</v>
      </c>
      <c r="C159" s="318">
        <f t="shared" si="31"/>
        <v>6.1648764436392486E-2</v>
      </c>
      <c r="D159" s="318">
        <f t="shared" si="31"/>
        <v>6.1623501973620938E-2</v>
      </c>
      <c r="E159" s="318">
        <f t="shared" si="31"/>
        <v>5.8446159913534246E-2</v>
      </c>
      <c r="F159" s="318">
        <f t="shared" si="31"/>
        <v>5.3198917153294729E-2</v>
      </c>
      <c r="G159" s="318">
        <f t="shared" si="31"/>
        <v>5.8367892720348286E-2</v>
      </c>
      <c r="H159" s="318">
        <f t="shared" si="31"/>
        <v>5.2196277994306858E-2</v>
      </c>
      <c r="I159" s="318">
        <f t="shared" si="31"/>
        <v>5.0162748885902546E-2</v>
      </c>
      <c r="J159" s="318">
        <f t="shared" si="31"/>
        <v>5.0815390653473388E-2</v>
      </c>
      <c r="K159" s="318">
        <f t="shared" si="31"/>
        <v>4.974533381021691E-2</v>
      </c>
      <c r="L159" s="318">
        <f t="shared" si="31"/>
        <v>5.1041652068993353E-2</v>
      </c>
      <c r="M159" s="318">
        <f t="shared" si="31"/>
        <v>4.9051665007684243E-2</v>
      </c>
      <c r="N159" s="318">
        <f t="shared" si="31"/>
        <v>5.5472668198305312E-2</v>
      </c>
      <c r="O159" s="318">
        <f t="shared" si="31"/>
        <v>5.9437581439780098E-2</v>
      </c>
      <c r="P159" s="318">
        <f t="shared" si="31"/>
        <v>6.4109483639624737E-2</v>
      </c>
      <c r="Q159" s="318">
        <f t="shared" si="31"/>
        <v>6.5187305468024731E-2</v>
      </c>
      <c r="R159" s="318">
        <f t="shared" si="31"/>
        <v>6.3615312745784455E-2</v>
      </c>
      <c r="S159" s="318">
        <f t="shared" si="31"/>
        <v>6.3308339789138954E-2</v>
      </c>
      <c r="T159" s="318">
        <f t="shared" si="31"/>
        <v>6.8791506380534259E-2</v>
      </c>
      <c r="U159" s="318">
        <f t="shared" si="31"/>
        <v>6.6500393383917736E-2</v>
      </c>
      <c r="V159" s="318">
        <f t="shared" si="31"/>
        <v>6.3767466308944323E-2</v>
      </c>
      <c r="W159" s="318">
        <f t="shared" si="31"/>
        <v>5.7725881252064709E-2</v>
      </c>
      <c r="X159" s="318">
        <f t="shared" si="31"/>
        <v>5.5901001506608525E-2</v>
      </c>
      <c r="Y159" s="318">
        <f t="shared" si="31"/>
        <v>5.7696578560910192E-2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0.12363000101234189</v>
      </c>
      <c r="C160" s="269">
        <f t="shared" si="32"/>
        <v>0.12586812695748306</v>
      </c>
      <c r="D160" s="269">
        <f t="shared" si="32"/>
        <v>0.12547001639522429</v>
      </c>
      <c r="E160" s="269">
        <f t="shared" si="32"/>
        <v>0.12282626525781491</v>
      </c>
      <c r="F160" s="269">
        <f t="shared" si="32"/>
        <v>0.11818150521592015</v>
      </c>
      <c r="G160" s="269">
        <f t="shared" si="32"/>
        <v>0.12297274300905785</v>
      </c>
      <c r="H160" s="269">
        <f t="shared" si="32"/>
        <v>0.11731706926734269</v>
      </c>
      <c r="I160" s="269">
        <f t="shared" si="32"/>
        <v>0.11545283006571527</v>
      </c>
      <c r="J160" s="269">
        <f t="shared" si="32"/>
        <v>0.11554537852763326</v>
      </c>
      <c r="K160" s="269">
        <f t="shared" si="32"/>
        <v>0.11431746269048426</v>
      </c>
      <c r="L160" s="269">
        <f t="shared" si="32"/>
        <v>0.1146239564961738</v>
      </c>
      <c r="M160" s="269">
        <f t="shared" si="32"/>
        <v>0.11258186402440075</v>
      </c>
      <c r="N160" s="269">
        <f t="shared" si="32"/>
        <v>0.11797777841587646</v>
      </c>
      <c r="O160" s="269">
        <f t="shared" si="32"/>
        <v>0.12172865947592389</v>
      </c>
      <c r="P160" s="269">
        <f t="shared" si="32"/>
        <v>0.12513898561128237</v>
      </c>
      <c r="Q160" s="269">
        <f t="shared" si="32"/>
        <v>0.1259669383725871</v>
      </c>
      <c r="R160" s="269">
        <f t="shared" si="32"/>
        <v>0.12494093982814009</v>
      </c>
      <c r="S160" s="269">
        <f t="shared" si="32"/>
        <v>0.12464576906243338</v>
      </c>
      <c r="T160" s="269">
        <f t="shared" si="32"/>
        <v>0.1298247499875928</v>
      </c>
      <c r="U160" s="269">
        <f t="shared" si="32"/>
        <v>0.12770812887820676</v>
      </c>
      <c r="V160" s="269">
        <f t="shared" si="32"/>
        <v>0.1267577939941773</v>
      </c>
      <c r="W160" s="269">
        <f t="shared" si="32"/>
        <v>0.12205476517195446</v>
      </c>
      <c r="X160" s="269">
        <f t="shared" si="32"/>
        <v>0.11964792863550067</v>
      </c>
      <c r="Y160" s="269">
        <f t="shared" si="32"/>
        <v>0.12038325553014748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6.2019462297891285E-2</v>
      </c>
      <c r="C161" s="318">
        <f t="shared" si="33"/>
        <v>6.0675279164685222E-2</v>
      </c>
      <c r="D161" s="318">
        <f t="shared" si="33"/>
        <v>6.0303883361520025E-2</v>
      </c>
      <c r="E161" s="318">
        <f t="shared" si="33"/>
        <v>6.1020134313408123E-2</v>
      </c>
      <c r="F161" s="318">
        <f t="shared" si="33"/>
        <v>6.1924272156613808E-2</v>
      </c>
      <c r="G161" s="318">
        <f t="shared" si="33"/>
        <v>6.1249378706597413E-2</v>
      </c>
      <c r="H161" s="318">
        <f t="shared" si="33"/>
        <v>6.2120115399040089E-2</v>
      </c>
      <c r="I161" s="318">
        <f t="shared" si="33"/>
        <v>6.2406309460081043E-2</v>
      </c>
      <c r="J161" s="318">
        <f t="shared" si="33"/>
        <v>6.1808696881377224E-2</v>
      </c>
      <c r="K161" s="318">
        <f t="shared" si="33"/>
        <v>6.171235364831569E-2</v>
      </c>
      <c r="L161" s="318">
        <f t="shared" si="33"/>
        <v>6.0648006047724759E-2</v>
      </c>
      <c r="M161" s="318">
        <f t="shared" si="33"/>
        <v>6.0710301632770199E-2</v>
      </c>
      <c r="N161" s="318">
        <f t="shared" si="33"/>
        <v>5.9316080203841423E-2</v>
      </c>
      <c r="O161" s="318">
        <f t="shared" si="33"/>
        <v>5.8874111856017701E-2</v>
      </c>
      <c r="P161" s="318">
        <f t="shared" si="33"/>
        <v>5.7343956023865522E-2</v>
      </c>
      <c r="Q161" s="318">
        <f t="shared" si="33"/>
        <v>5.7032124800056767E-2</v>
      </c>
      <c r="R161" s="318">
        <f t="shared" si="33"/>
        <v>5.7668490184705753E-2</v>
      </c>
      <c r="S161" s="318">
        <f t="shared" si="33"/>
        <v>5.7697939732513075E-2</v>
      </c>
      <c r="T161" s="318">
        <f t="shared" si="33"/>
        <v>5.7078536078785956E-2</v>
      </c>
      <c r="U161" s="318">
        <f t="shared" si="33"/>
        <v>5.738474018301197E-2</v>
      </c>
      <c r="V161" s="318">
        <f t="shared" si="33"/>
        <v>5.9324443736190571E-2</v>
      </c>
      <c r="W161" s="318">
        <f t="shared" si="33"/>
        <v>6.1010320492874741E-2</v>
      </c>
      <c r="X161" s="318">
        <f t="shared" si="33"/>
        <v>6.0533272956627658E-2</v>
      </c>
      <c r="Y161" s="318">
        <f t="shared" si="33"/>
        <v>5.9369798104451053E-2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6.1610538714450602E-2</v>
      </c>
      <c r="C162" s="326">
        <f t="shared" si="34"/>
        <v>6.5192847792797839E-2</v>
      </c>
      <c r="D162" s="326">
        <f t="shared" si="34"/>
        <v>6.5166133033704249E-2</v>
      </c>
      <c r="E162" s="326">
        <f t="shared" si="34"/>
        <v>6.1806130944406769E-2</v>
      </c>
      <c r="F162" s="326">
        <f t="shared" si="34"/>
        <v>5.6257233059306341E-2</v>
      </c>
      <c r="G162" s="326">
        <f t="shared" si="34"/>
        <v>6.1723364302460428E-2</v>
      </c>
      <c r="H162" s="326">
        <f t="shared" si="34"/>
        <v>5.5196953868302596E-2</v>
      </c>
      <c r="I162" s="326">
        <f t="shared" si="34"/>
        <v>5.3046520605634237E-2</v>
      </c>
      <c r="J162" s="326">
        <f t="shared" si="34"/>
        <v>5.3736681646256029E-2</v>
      </c>
      <c r="K162" s="326">
        <f t="shared" si="34"/>
        <v>5.2605109042168564E-2</v>
      </c>
      <c r="L162" s="326">
        <f t="shared" si="34"/>
        <v>5.3975950448449023E-2</v>
      </c>
      <c r="M162" s="326">
        <f t="shared" si="34"/>
        <v>5.1871562391630543E-2</v>
      </c>
      <c r="N162" s="326">
        <f t="shared" si="34"/>
        <v>5.8661698212035034E-2</v>
      </c>
      <c r="O162" s="326">
        <f t="shared" si="34"/>
        <v>6.2854547619906179E-2</v>
      </c>
      <c r="P162" s="326">
        <f t="shared" si="34"/>
        <v>6.7795029587416844E-2</v>
      </c>
      <c r="Q162" s="326">
        <f t="shared" si="34"/>
        <v>6.8934813572530326E-2</v>
      </c>
      <c r="R162" s="326">
        <f t="shared" si="34"/>
        <v>6.7272449643434332E-2</v>
      </c>
      <c r="S162" s="326">
        <f t="shared" si="34"/>
        <v>6.69478293299203E-2</v>
      </c>
      <c r="T162" s="326">
        <f t="shared" si="34"/>
        <v>7.2746213908806839E-2</v>
      </c>
      <c r="U162" s="326">
        <f t="shared" si="34"/>
        <v>7.0323388695194791E-2</v>
      </c>
      <c r="V162" s="326">
        <f t="shared" si="34"/>
        <v>6.7433350257986732E-2</v>
      </c>
      <c r="W162" s="326">
        <f t="shared" si="34"/>
        <v>6.1044444679079712E-2</v>
      </c>
      <c r="X162" s="326">
        <f t="shared" si="34"/>
        <v>5.9114655678873015E-2</v>
      </c>
      <c r="Y162" s="326">
        <f t="shared" si="34"/>
        <v>6.101345742569643E-2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</v>
      </c>
      <c r="D165" s="232">
        <f t="shared" si="35"/>
        <v>1</v>
      </c>
      <c r="E165" s="232">
        <f t="shared" si="35"/>
        <v>1</v>
      </c>
      <c r="F165" s="232">
        <f t="shared" si="35"/>
        <v>0.99999999999999967</v>
      </c>
      <c r="G165" s="232">
        <f t="shared" si="35"/>
        <v>1.0000000000000004</v>
      </c>
      <c r="H165" s="232">
        <f t="shared" si="35"/>
        <v>0.99999999999999978</v>
      </c>
      <c r="I165" s="232">
        <f t="shared" si="35"/>
        <v>0.99999999999999956</v>
      </c>
      <c r="J165" s="232">
        <f t="shared" si="35"/>
        <v>1</v>
      </c>
      <c r="K165" s="232">
        <f t="shared" si="35"/>
        <v>0.99999999999999978</v>
      </c>
      <c r="L165" s="232">
        <f t="shared" si="35"/>
        <v>1.0000000000000002</v>
      </c>
      <c r="M165" s="232">
        <f t="shared" si="35"/>
        <v>0.99999999999999989</v>
      </c>
      <c r="N165" s="232">
        <f t="shared" si="35"/>
        <v>1.0000000000000002</v>
      </c>
      <c r="O165" s="232">
        <f t="shared" si="35"/>
        <v>1.0000000000000004</v>
      </c>
      <c r="P165" s="232">
        <f t="shared" si="35"/>
        <v>1.0000000000000004</v>
      </c>
      <c r="Q165" s="232">
        <f t="shared" si="35"/>
        <v>1</v>
      </c>
      <c r="R165" s="232">
        <f t="shared" si="35"/>
        <v>1.0000000000000002</v>
      </c>
      <c r="S165" s="232">
        <f t="shared" si="35"/>
        <v>1</v>
      </c>
      <c r="T165" s="232">
        <f t="shared" si="35"/>
        <v>1.0000000000000002</v>
      </c>
      <c r="U165" s="232">
        <f t="shared" si="35"/>
        <v>0.99999999999999989</v>
      </c>
      <c r="V165" s="232">
        <f t="shared" si="35"/>
        <v>1</v>
      </c>
      <c r="W165" s="232">
        <f t="shared" si="35"/>
        <v>1</v>
      </c>
      <c r="X165" s="232">
        <f t="shared" si="35"/>
        <v>0.99999999999999989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8.4901072430412453E-3</v>
      </c>
      <c r="C166" s="266">
        <f t="shared" si="36"/>
        <v>8.4901072430439584E-3</v>
      </c>
      <c r="D166" s="266">
        <f t="shared" si="36"/>
        <v>8.4901072430436791E-3</v>
      </c>
      <c r="E166" s="266">
        <f t="shared" si="36"/>
        <v>8.4901072430443297E-3</v>
      </c>
      <c r="F166" s="266">
        <f t="shared" si="36"/>
        <v>8.4901072430425741E-3</v>
      </c>
      <c r="G166" s="266">
        <f t="shared" si="36"/>
        <v>8.4901072430446801E-3</v>
      </c>
      <c r="H166" s="266">
        <f t="shared" si="36"/>
        <v>8.4901072430429471E-3</v>
      </c>
      <c r="I166" s="266">
        <f t="shared" si="36"/>
        <v>8.4901072430442898E-3</v>
      </c>
      <c r="J166" s="266">
        <f t="shared" si="36"/>
        <v>8.4901072430431327E-3</v>
      </c>
      <c r="K166" s="266">
        <f t="shared" si="36"/>
        <v>8.4901072430437121E-3</v>
      </c>
      <c r="L166" s="266">
        <f t="shared" si="36"/>
        <v>8.4901072430421665E-3</v>
      </c>
      <c r="M166" s="266">
        <f t="shared" si="36"/>
        <v>8.4901072430445361E-3</v>
      </c>
      <c r="N166" s="266">
        <f t="shared" si="36"/>
        <v>8.4901072430431726E-3</v>
      </c>
      <c r="O166" s="266">
        <f t="shared" si="36"/>
        <v>8.4901072430420069E-3</v>
      </c>
      <c r="P166" s="266">
        <f t="shared" si="36"/>
        <v>8.4901072430442759E-3</v>
      </c>
      <c r="Q166" s="266">
        <f t="shared" si="36"/>
        <v>8.490107243044458E-3</v>
      </c>
      <c r="R166" s="266">
        <f t="shared" si="36"/>
        <v>8.490107243041339E-3</v>
      </c>
      <c r="S166" s="266">
        <f t="shared" si="36"/>
        <v>8.4901072430450825E-3</v>
      </c>
      <c r="T166" s="266">
        <f t="shared" si="36"/>
        <v>8.4901072430445101E-3</v>
      </c>
      <c r="U166" s="266">
        <f t="shared" si="36"/>
        <v>8.490107243041568E-3</v>
      </c>
      <c r="V166" s="266">
        <f t="shared" si="36"/>
        <v>8.4901072430440955E-3</v>
      </c>
      <c r="W166" s="266">
        <f t="shared" si="36"/>
        <v>8.4901072430413112E-3</v>
      </c>
      <c r="X166" s="266">
        <f t="shared" si="36"/>
        <v>8.49010724304145E-3</v>
      </c>
      <c r="Y166" s="266">
        <f t="shared" si="36"/>
        <v>8.4901072430392955E-3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9.5190184158489219E-3</v>
      </c>
      <c r="C167" s="267">
        <f t="shared" si="37"/>
        <v>9.5190184158519715E-3</v>
      </c>
      <c r="D167" s="267">
        <f t="shared" si="37"/>
        <v>9.5190184158516506E-3</v>
      </c>
      <c r="E167" s="267">
        <f t="shared" si="37"/>
        <v>9.5190184158523809E-3</v>
      </c>
      <c r="F167" s="267">
        <f t="shared" si="37"/>
        <v>9.5190184158504172E-3</v>
      </c>
      <c r="G167" s="267">
        <f t="shared" si="37"/>
        <v>9.5190184158527782E-3</v>
      </c>
      <c r="H167" s="267">
        <f t="shared" si="37"/>
        <v>9.5190184158508318E-3</v>
      </c>
      <c r="I167" s="267">
        <f t="shared" si="37"/>
        <v>9.5190184158523376E-3</v>
      </c>
      <c r="J167" s="267">
        <f t="shared" si="37"/>
        <v>9.519018415851033E-3</v>
      </c>
      <c r="K167" s="267">
        <f t="shared" si="37"/>
        <v>9.5190184158516905E-3</v>
      </c>
      <c r="L167" s="267">
        <f t="shared" si="37"/>
        <v>9.5190184158499627E-3</v>
      </c>
      <c r="M167" s="267">
        <f t="shared" si="37"/>
        <v>9.5190184158526134E-3</v>
      </c>
      <c r="N167" s="267">
        <f t="shared" si="37"/>
        <v>9.519018415851092E-3</v>
      </c>
      <c r="O167" s="267">
        <f t="shared" si="37"/>
        <v>9.5190184158497823E-3</v>
      </c>
      <c r="P167" s="267">
        <f t="shared" si="37"/>
        <v>9.5190184158523272E-3</v>
      </c>
      <c r="Q167" s="267">
        <f t="shared" si="37"/>
        <v>9.5190184158525301E-3</v>
      </c>
      <c r="R167" s="267">
        <f t="shared" si="37"/>
        <v>9.5190184158490294E-3</v>
      </c>
      <c r="S167" s="267">
        <f t="shared" si="37"/>
        <v>9.519018415853224E-3</v>
      </c>
      <c r="T167" s="267">
        <f t="shared" si="37"/>
        <v>9.5190184158525908E-3</v>
      </c>
      <c r="U167" s="267">
        <f t="shared" si="37"/>
        <v>9.5190184158492896E-3</v>
      </c>
      <c r="V167" s="267">
        <f t="shared" si="37"/>
        <v>9.5190184158521225E-3</v>
      </c>
      <c r="W167" s="267">
        <f t="shared" si="37"/>
        <v>9.5190184158489965E-3</v>
      </c>
      <c r="X167" s="267">
        <f t="shared" si="37"/>
        <v>9.5190184158491543E-3</v>
      </c>
      <c r="Y167" s="267">
        <f t="shared" si="37"/>
        <v>9.5190184158467431E-3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2.21897227288042E-2</v>
      </c>
      <c r="C168" s="267">
        <f t="shared" si="38"/>
        <v>2.3338161349615236E-2</v>
      </c>
      <c r="D168" s="267">
        <f t="shared" si="38"/>
        <v>2.3425134558388346E-2</v>
      </c>
      <c r="E168" s="267">
        <f t="shared" si="38"/>
        <v>2.2473845837195798E-2</v>
      </c>
      <c r="F168" s="267">
        <f t="shared" si="38"/>
        <v>2.091550241762254E-2</v>
      </c>
      <c r="G168" s="267">
        <f t="shared" si="38"/>
        <v>2.2394822006012772E-2</v>
      </c>
      <c r="H168" s="267">
        <f t="shared" si="38"/>
        <v>2.0597689722115002E-2</v>
      </c>
      <c r="I168" s="267">
        <f t="shared" si="38"/>
        <v>1.9982791431683342E-2</v>
      </c>
      <c r="J168" s="267">
        <f t="shared" si="38"/>
        <v>2.0296391606167676E-2</v>
      </c>
      <c r="K168" s="267">
        <f t="shared" si="38"/>
        <v>2.0022943153171935E-2</v>
      </c>
      <c r="L168" s="267">
        <f t="shared" si="38"/>
        <v>2.0621707084399175E-2</v>
      </c>
      <c r="M168" s="267">
        <f t="shared" si="38"/>
        <v>2.0054215033734758E-2</v>
      </c>
      <c r="N168" s="267">
        <f t="shared" si="38"/>
        <v>2.211892027160111E-2</v>
      </c>
      <c r="O168" s="267">
        <f t="shared" si="38"/>
        <v>2.3238241241587927E-2</v>
      </c>
      <c r="P168" s="267">
        <f t="shared" si="38"/>
        <v>2.4759918965579844E-2</v>
      </c>
      <c r="Q168" s="267">
        <f t="shared" si="38"/>
        <v>2.5097715204877802E-2</v>
      </c>
      <c r="R168" s="267">
        <f t="shared" si="38"/>
        <v>2.45602864759383E-2</v>
      </c>
      <c r="S168" s="267">
        <f t="shared" si="38"/>
        <v>2.4477986663845902E-2</v>
      </c>
      <c r="T168" s="267">
        <f t="shared" si="38"/>
        <v>2.5904519785132675E-2</v>
      </c>
      <c r="U168" s="267">
        <f t="shared" si="38"/>
        <v>2.5305265367003407E-2</v>
      </c>
      <c r="V168" s="267">
        <f t="shared" si="38"/>
        <v>2.4167763893406819E-2</v>
      </c>
      <c r="W168" s="267">
        <f t="shared" si="38"/>
        <v>2.228364281580875E-2</v>
      </c>
      <c r="X168" s="267">
        <f t="shared" si="38"/>
        <v>2.192810093280052E-2</v>
      </c>
      <c r="Y168" s="267">
        <f t="shared" si="38"/>
        <v>2.2663955260777486E-2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7.6201889364747007E-3</v>
      </c>
      <c r="C169" s="267">
        <f t="shared" si="39"/>
        <v>7.6201889364771406E-3</v>
      </c>
      <c r="D169" s="267">
        <f t="shared" si="39"/>
        <v>7.6201889364768812E-3</v>
      </c>
      <c r="E169" s="267">
        <f t="shared" si="39"/>
        <v>7.6201889364774667E-3</v>
      </c>
      <c r="F169" s="267">
        <f t="shared" si="39"/>
        <v>7.6201889364758907E-3</v>
      </c>
      <c r="G169" s="267">
        <f t="shared" si="39"/>
        <v>7.6201889364777842E-3</v>
      </c>
      <c r="H169" s="267">
        <f t="shared" si="39"/>
        <v>7.6201889364762273E-3</v>
      </c>
      <c r="I169" s="267">
        <f t="shared" si="39"/>
        <v>7.620188936477432E-3</v>
      </c>
      <c r="J169" s="267">
        <f t="shared" si="39"/>
        <v>7.6201889364763964E-3</v>
      </c>
      <c r="K169" s="267">
        <f t="shared" si="39"/>
        <v>7.6201889364769125E-3</v>
      </c>
      <c r="L169" s="267">
        <f t="shared" si="39"/>
        <v>7.6201889364755334E-3</v>
      </c>
      <c r="M169" s="267">
        <f t="shared" si="39"/>
        <v>7.6201889364776549E-3</v>
      </c>
      <c r="N169" s="267">
        <f t="shared" si="39"/>
        <v>7.6201889364764302E-3</v>
      </c>
      <c r="O169" s="267">
        <f t="shared" si="39"/>
        <v>7.620188936475392E-3</v>
      </c>
      <c r="P169" s="267">
        <f t="shared" si="39"/>
        <v>7.6201889364774181E-3</v>
      </c>
      <c r="Q169" s="267">
        <f t="shared" si="39"/>
        <v>7.6201889364775829E-3</v>
      </c>
      <c r="R169" s="267">
        <f t="shared" si="39"/>
        <v>7.6201889364747848E-3</v>
      </c>
      <c r="S169" s="267">
        <f t="shared" si="39"/>
        <v>7.6201889364781372E-3</v>
      </c>
      <c r="T169" s="267">
        <f t="shared" si="39"/>
        <v>7.6201889364776324E-3</v>
      </c>
      <c r="U169" s="267">
        <f t="shared" si="39"/>
        <v>7.6201889364749913E-3</v>
      </c>
      <c r="V169" s="267">
        <f t="shared" si="39"/>
        <v>7.6201889364772594E-3</v>
      </c>
      <c r="W169" s="267">
        <f t="shared" si="39"/>
        <v>7.6201889364747623E-3</v>
      </c>
      <c r="X169" s="267">
        <f t="shared" si="39"/>
        <v>7.6201889364748846E-3</v>
      </c>
      <c r="Y169" s="267">
        <f t="shared" si="39"/>
        <v>7.6201889364729521E-3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8.5114308001602128E-3</v>
      </c>
      <c r="C170" s="268">
        <f t="shared" si="40"/>
        <v>8.7114466322041652E-3</v>
      </c>
      <c r="D170" s="268">
        <f t="shared" si="40"/>
        <v>8.6406387304104864E-3</v>
      </c>
      <c r="E170" s="268">
        <f t="shared" si="40"/>
        <v>8.4630115600672247E-3</v>
      </c>
      <c r="F170" s="268">
        <f t="shared" si="40"/>
        <v>8.236569650088418E-3</v>
      </c>
      <c r="G170" s="268">
        <f t="shared" si="40"/>
        <v>8.6641114046986569E-3</v>
      </c>
      <c r="H170" s="268">
        <f t="shared" si="40"/>
        <v>8.512984543033902E-3</v>
      </c>
      <c r="I170" s="268">
        <f t="shared" si="40"/>
        <v>8.4735463402230201E-3</v>
      </c>
      <c r="J170" s="268">
        <f t="shared" si="40"/>
        <v>8.3929841911876552E-3</v>
      </c>
      <c r="K170" s="268">
        <f t="shared" si="40"/>
        <v>8.4155389859981323E-3</v>
      </c>
      <c r="L170" s="268">
        <f t="shared" si="40"/>
        <v>8.4467109875413799E-3</v>
      </c>
      <c r="M170" s="268">
        <f t="shared" si="40"/>
        <v>8.4563414718657401E-3</v>
      </c>
      <c r="N170" s="268">
        <f t="shared" si="40"/>
        <v>8.7630941582095279E-3</v>
      </c>
      <c r="O170" s="268">
        <f t="shared" si="40"/>
        <v>8.9182781645951153E-3</v>
      </c>
      <c r="P170" s="268">
        <f t="shared" si="40"/>
        <v>9.3906480976524431E-3</v>
      </c>
      <c r="Q170" s="268">
        <f t="shared" si="40"/>
        <v>9.3815603619452383E-3</v>
      </c>
      <c r="R170" s="268">
        <f t="shared" si="40"/>
        <v>9.2451317261449638E-3</v>
      </c>
      <c r="S170" s="268">
        <f t="shared" si="40"/>
        <v>9.2927112081824421E-3</v>
      </c>
      <c r="T170" s="268">
        <f t="shared" si="40"/>
        <v>9.6933330560211549E-3</v>
      </c>
      <c r="U170" s="268">
        <f t="shared" si="40"/>
        <v>9.5155352651974355E-3</v>
      </c>
      <c r="V170" s="268">
        <f t="shared" si="40"/>
        <v>9.2616835721643538E-3</v>
      </c>
      <c r="W170" s="268">
        <f t="shared" si="40"/>
        <v>8.9648516327988578E-3</v>
      </c>
      <c r="X170" s="268">
        <f t="shared" si="40"/>
        <v>9.1178167204879063E-3</v>
      </c>
      <c r="Y170" s="268">
        <f t="shared" si="40"/>
        <v>9.4209816152139667E-3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0.69530950343302489</v>
      </c>
      <c r="C171" s="269">
        <f t="shared" si="41"/>
        <v>0.68498021014350308</v>
      </c>
      <c r="D171" s="269">
        <f t="shared" si="41"/>
        <v>0.68427727730024812</v>
      </c>
      <c r="E171" s="269">
        <f t="shared" si="41"/>
        <v>0.69284438941223825</v>
      </c>
      <c r="F171" s="269">
        <f t="shared" si="41"/>
        <v>0.70681895651058613</v>
      </c>
      <c r="G171" s="269">
        <f t="shared" si="41"/>
        <v>0.69335686449989886</v>
      </c>
      <c r="H171" s="269">
        <f t="shared" si="41"/>
        <v>0.70937126613648382</v>
      </c>
      <c r="I171" s="269">
        <f t="shared" si="41"/>
        <v>0.71483935442858959</v>
      </c>
      <c r="J171" s="269">
        <f t="shared" si="41"/>
        <v>0.71214351762381511</v>
      </c>
      <c r="K171" s="269">
        <f t="shared" si="41"/>
        <v>0.71453820569375415</v>
      </c>
      <c r="L171" s="269">
        <f t="shared" si="41"/>
        <v>0.7092202682724662</v>
      </c>
      <c r="M171" s="269">
        <f t="shared" si="41"/>
        <v>0.71422431238788131</v>
      </c>
      <c r="N171" s="269">
        <f t="shared" si="41"/>
        <v>0.69570269372312188</v>
      </c>
      <c r="O171" s="269">
        <f t="shared" si="41"/>
        <v>0.68567198277555907</v>
      </c>
      <c r="P171" s="269">
        <f t="shared" si="41"/>
        <v>0.67179435219113703</v>
      </c>
      <c r="Q171" s="269">
        <f t="shared" si="41"/>
        <v>0.66881882126284042</v>
      </c>
      <c r="R171" s="269">
        <f t="shared" si="41"/>
        <v>0.67369208899366295</v>
      </c>
      <c r="S171" s="269">
        <f t="shared" si="41"/>
        <v>0.67437517530468583</v>
      </c>
      <c r="T171" s="269">
        <f t="shared" si="41"/>
        <v>0.66140421410106165</v>
      </c>
      <c r="U171" s="269">
        <f t="shared" si="41"/>
        <v>0.66686179462584172</v>
      </c>
      <c r="V171" s="269">
        <f t="shared" si="41"/>
        <v>0.67714415605536948</v>
      </c>
      <c r="W171" s="269">
        <f t="shared" si="41"/>
        <v>0.6940614324617953</v>
      </c>
      <c r="X171" s="269">
        <f t="shared" si="41"/>
        <v>0.69706094517194839</v>
      </c>
      <c r="Y171" s="269">
        <f t="shared" si="41"/>
        <v>0.69028101937830155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0.58378671129425985</v>
      </c>
      <c r="C172" s="318">
        <f t="shared" si="42"/>
        <v>0.56768550804632367</v>
      </c>
      <c r="D172" s="318">
        <f t="shared" si="42"/>
        <v>0.56654545865131234</v>
      </c>
      <c r="E172" s="318">
        <f t="shared" si="42"/>
        <v>0.57989362979743786</v>
      </c>
      <c r="F172" s="318">
        <f t="shared" si="42"/>
        <v>0.60170023749340373</v>
      </c>
      <c r="G172" s="318">
        <f t="shared" si="42"/>
        <v>0.58080326885180256</v>
      </c>
      <c r="H172" s="318">
        <f t="shared" si="42"/>
        <v>0.60584983427846628</v>
      </c>
      <c r="I172" s="318">
        <f t="shared" si="42"/>
        <v>0.61440832505411802</v>
      </c>
      <c r="J172" s="318">
        <f t="shared" si="42"/>
        <v>0.61013637269796284</v>
      </c>
      <c r="K172" s="318">
        <f t="shared" si="42"/>
        <v>0.61390537875090767</v>
      </c>
      <c r="L172" s="318">
        <f t="shared" si="42"/>
        <v>0.60557812813276013</v>
      </c>
      <c r="M172" s="318">
        <f t="shared" si="42"/>
        <v>0.61343431685494387</v>
      </c>
      <c r="N172" s="318">
        <f t="shared" si="42"/>
        <v>0.58453574594591462</v>
      </c>
      <c r="O172" s="318">
        <f t="shared" si="42"/>
        <v>0.56887946673875556</v>
      </c>
      <c r="P172" s="318">
        <f t="shared" si="42"/>
        <v>0.5473540727915831</v>
      </c>
      <c r="Q172" s="318">
        <f t="shared" si="42"/>
        <v>0.5426808198934856</v>
      </c>
      <c r="R172" s="318">
        <f t="shared" si="42"/>
        <v>0.55025513770769285</v>
      </c>
      <c r="S172" s="318">
        <f t="shared" si="42"/>
        <v>0.55135185265883968</v>
      </c>
      <c r="T172" s="318">
        <f t="shared" si="42"/>
        <v>0.53121131305585068</v>
      </c>
      <c r="U172" s="318">
        <f t="shared" si="42"/>
        <v>0.53968067190377822</v>
      </c>
      <c r="V172" s="318">
        <f t="shared" si="42"/>
        <v>0.55567997454739237</v>
      </c>
      <c r="W172" s="318">
        <f t="shared" si="42"/>
        <v>0.58206660962356294</v>
      </c>
      <c r="X172" s="318">
        <f t="shared" si="42"/>
        <v>0.58685303170612935</v>
      </c>
      <c r="Y172" s="318">
        <f t="shared" si="42"/>
        <v>0.576374793397885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0.11152279213876501</v>
      </c>
      <c r="C173" s="318">
        <f t="shared" si="43"/>
        <v>0.11729470209717931</v>
      </c>
      <c r="D173" s="318">
        <f t="shared" si="43"/>
        <v>0.11773181864893575</v>
      </c>
      <c r="E173" s="318">
        <f t="shared" si="43"/>
        <v>0.11295075961480036</v>
      </c>
      <c r="F173" s="318">
        <f t="shared" si="43"/>
        <v>0.10511871901718239</v>
      </c>
      <c r="G173" s="318">
        <f t="shared" si="43"/>
        <v>0.11255359564809635</v>
      </c>
      <c r="H173" s="318">
        <f t="shared" si="43"/>
        <v>0.10352143185801754</v>
      </c>
      <c r="I173" s="318">
        <f t="shared" si="43"/>
        <v>0.1004310293744716</v>
      </c>
      <c r="J173" s="318">
        <f t="shared" si="43"/>
        <v>0.10200714492585239</v>
      </c>
      <c r="K173" s="318">
        <f t="shared" si="43"/>
        <v>0.10063282694284646</v>
      </c>
      <c r="L173" s="318">
        <f t="shared" si="43"/>
        <v>0.10364214013970607</v>
      </c>
      <c r="M173" s="318">
        <f t="shared" si="43"/>
        <v>0.10078999553293745</v>
      </c>
      <c r="N173" s="318">
        <f t="shared" si="43"/>
        <v>0.11116694777720722</v>
      </c>
      <c r="O173" s="318">
        <f t="shared" si="43"/>
        <v>0.11679251603680345</v>
      </c>
      <c r="P173" s="318">
        <f t="shared" si="43"/>
        <v>0.12444027939955388</v>
      </c>
      <c r="Q173" s="318">
        <f t="shared" si="43"/>
        <v>0.1261380013693548</v>
      </c>
      <c r="R173" s="318">
        <f t="shared" si="43"/>
        <v>0.12343695128597008</v>
      </c>
      <c r="S173" s="318">
        <f t="shared" si="43"/>
        <v>0.12302332264584623</v>
      </c>
      <c r="T173" s="318">
        <f t="shared" si="43"/>
        <v>0.13019290104521106</v>
      </c>
      <c r="U173" s="318">
        <f t="shared" si="43"/>
        <v>0.1271811227220635</v>
      </c>
      <c r="V173" s="318">
        <f t="shared" si="43"/>
        <v>0.12146418150797698</v>
      </c>
      <c r="W173" s="318">
        <f t="shared" si="43"/>
        <v>0.11199482283823234</v>
      </c>
      <c r="X173" s="318">
        <f t="shared" si="43"/>
        <v>0.110207913465819</v>
      </c>
      <c r="Y173" s="318">
        <f t="shared" si="43"/>
        <v>0.11390622598041653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9.1368413476439564E-2</v>
      </c>
      <c r="C174" s="269">
        <f t="shared" si="44"/>
        <v>9.6097224919511989E-2</v>
      </c>
      <c r="D174" s="269">
        <f t="shared" si="44"/>
        <v>9.6455345847730689E-2</v>
      </c>
      <c r="E174" s="269">
        <f t="shared" si="44"/>
        <v>9.2538318930554808E-2</v>
      </c>
      <c r="F174" s="269">
        <f t="shared" si="44"/>
        <v>8.6121683281789735E-2</v>
      </c>
      <c r="G174" s="269">
        <f t="shared" si="44"/>
        <v>9.2212930363502088E-2</v>
      </c>
      <c r="H174" s="269">
        <f t="shared" si="44"/>
        <v>8.4813057566809541E-2</v>
      </c>
      <c r="I174" s="269">
        <f t="shared" si="44"/>
        <v>8.2281152056643492E-2</v>
      </c>
      <c r="J174" s="269">
        <f t="shared" si="44"/>
        <v>8.3572432292938342E-2</v>
      </c>
      <c r="K174" s="269">
        <f t="shared" si="44"/>
        <v>8.24464808052537E-2</v>
      </c>
      <c r="L174" s="269">
        <f t="shared" si="44"/>
        <v>8.4911951469839014E-2</v>
      </c>
      <c r="M174" s="269">
        <f t="shared" si="44"/>
        <v>8.2575245916398601E-2</v>
      </c>
      <c r="N174" s="269">
        <f t="shared" si="44"/>
        <v>9.107687724302449E-2</v>
      </c>
      <c r="O174" s="269">
        <f t="shared" si="44"/>
        <v>9.5685793832407981E-2</v>
      </c>
      <c r="P174" s="269">
        <f t="shared" si="44"/>
        <v>0.10195145479459307</v>
      </c>
      <c r="Q174" s="269">
        <f t="shared" si="44"/>
        <v>0.10334236475954263</v>
      </c>
      <c r="R174" s="269">
        <f t="shared" si="44"/>
        <v>0.10112944795476796</v>
      </c>
      <c r="S174" s="269">
        <f t="shared" si="44"/>
        <v>0.10079057020707399</v>
      </c>
      <c r="T174" s="269">
        <f t="shared" si="44"/>
        <v>0.10666446370527317</v>
      </c>
      <c r="U174" s="269">
        <f t="shared" si="44"/>
        <v>0.10419697341157315</v>
      </c>
      <c r="V174" s="269">
        <f t="shared" si="44"/>
        <v>9.9513196771375642E-2</v>
      </c>
      <c r="W174" s="269">
        <f t="shared" si="44"/>
        <v>9.1755138873960404E-2</v>
      </c>
      <c r="X174" s="269">
        <f t="shared" si="44"/>
        <v>9.0291159437537835E-2</v>
      </c>
      <c r="Y174" s="269">
        <f t="shared" si="44"/>
        <v>9.3321113588778801E-2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7.5462876787229349E-2</v>
      </c>
      <c r="C175" s="269">
        <f t="shared" si="45"/>
        <v>7.5495349354689392E-2</v>
      </c>
      <c r="D175" s="269">
        <f t="shared" si="45"/>
        <v>7.5504441903721131E-2</v>
      </c>
      <c r="E175" s="269">
        <f t="shared" si="45"/>
        <v>7.5478465849613055E-2</v>
      </c>
      <c r="F175" s="269">
        <f t="shared" si="45"/>
        <v>7.5430933077716034E-2</v>
      </c>
      <c r="G175" s="269">
        <f t="shared" si="45"/>
        <v>7.5459650036926063E-2</v>
      </c>
      <c r="H175" s="269">
        <f t="shared" si="45"/>
        <v>7.5396343761188145E-2</v>
      </c>
      <c r="I175" s="269">
        <f t="shared" si="45"/>
        <v>7.537373623540411E-2</v>
      </c>
      <c r="J175" s="269">
        <f t="shared" si="45"/>
        <v>7.5393035490667865E-2</v>
      </c>
      <c r="K175" s="269">
        <f t="shared" si="45"/>
        <v>7.5379887740222973E-2</v>
      </c>
      <c r="L175" s="269">
        <f t="shared" si="45"/>
        <v>7.5402460124991702E-2</v>
      </c>
      <c r="M175" s="269">
        <f t="shared" si="45"/>
        <v>7.5378043469342626E-2</v>
      </c>
      <c r="N175" s="269">
        <f t="shared" si="45"/>
        <v>7.5440501853358322E-2</v>
      </c>
      <c r="O175" s="269">
        <f t="shared" si="45"/>
        <v>7.5475219509257438E-2</v>
      </c>
      <c r="P175" s="269">
        <f t="shared" si="45"/>
        <v>7.5502244000488383E-2</v>
      </c>
      <c r="Q175" s="269">
        <f t="shared" si="45"/>
        <v>7.5517036799211956E-2</v>
      </c>
      <c r="R175" s="269">
        <f t="shared" si="45"/>
        <v>7.5505145925250899E-2</v>
      </c>
      <c r="S175" s="269">
        <f t="shared" si="45"/>
        <v>7.5498040912984413E-2</v>
      </c>
      <c r="T175" s="269">
        <f t="shared" si="45"/>
        <v>7.5526633297046716E-2</v>
      </c>
      <c r="U175" s="269">
        <f t="shared" si="45"/>
        <v>7.5515355844691268E-2</v>
      </c>
      <c r="V175" s="269">
        <f t="shared" si="45"/>
        <v>7.5487494147082723E-2</v>
      </c>
      <c r="W175" s="269">
        <f t="shared" si="45"/>
        <v>7.5431803394276117E-2</v>
      </c>
      <c r="X175" s="269">
        <f t="shared" si="45"/>
        <v>7.5405167028364306E-2</v>
      </c>
      <c r="Y175" s="269">
        <f t="shared" si="45"/>
        <v>7.5412468051581874E-2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4.8819429842622337E-2</v>
      </c>
      <c r="C176" s="318">
        <f t="shared" si="46"/>
        <v>4.7472959381515509E-2</v>
      </c>
      <c r="D176" s="318">
        <f t="shared" si="46"/>
        <v>4.7377622231182838E-2</v>
      </c>
      <c r="E176" s="318">
        <f t="shared" si="46"/>
        <v>4.8493869127846291E-2</v>
      </c>
      <c r="F176" s="318">
        <f t="shared" si="46"/>
        <v>5.0317456636644851E-2</v>
      </c>
      <c r="G176" s="318">
        <f t="shared" si="46"/>
        <v>4.856993810841323E-2</v>
      </c>
      <c r="H176" s="318">
        <f t="shared" si="46"/>
        <v>5.0664468559328747E-2</v>
      </c>
      <c r="I176" s="318">
        <f t="shared" si="46"/>
        <v>5.1380176251705566E-2</v>
      </c>
      <c r="J176" s="318">
        <f t="shared" si="46"/>
        <v>5.1022932288615042E-2</v>
      </c>
      <c r="K176" s="318">
        <f t="shared" si="46"/>
        <v>5.1338117137838896E-2</v>
      </c>
      <c r="L176" s="318">
        <f t="shared" si="46"/>
        <v>5.0641747009040797E-2</v>
      </c>
      <c r="M176" s="318">
        <f t="shared" si="46"/>
        <v>5.1298724372062218E-2</v>
      </c>
      <c r="N176" s="318">
        <f t="shared" si="46"/>
        <v>4.8882068206803471E-2</v>
      </c>
      <c r="O176" s="318">
        <f t="shared" si="46"/>
        <v>4.7572804721418741E-2</v>
      </c>
      <c r="P176" s="318">
        <f t="shared" si="46"/>
        <v>4.577273384055023E-2</v>
      </c>
      <c r="Q176" s="318">
        <f t="shared" si="46"/>
        <v>4.5381930936712792E-2</v>
      </c>
      <c r="R176" s="318">
        <f t="shared" si="46"/>
        <v>4.6015336716567948E-2</v>
      </c>
      <c r="S176" s="318">
        <f t="shared" si="46"/>
        <v>4.6107050004279081E-2</v>
      </c>
      <c r="T176" s="318">
        <f t="shared" si="46"/>
        <v>4.4422788199208522E-2</v>
      </c>
      <c r="U176" s="318">
        <f t="shared" si="46"/>
        <v>4.5131042193499907E-2</v>
      </c>
      <c r="V176" s="318">
        <f t="shared" si="46"/>
        <v>4.6468991170120391E-2</v>
      </c>
      <c r="W176" s="318">
        <f t="shared" si="46"/>
        <v>4.8675585556327089E-2</v>
      </c>
      <c r="X176" s="318">
        <f t="shared" si="46"/>
        <v>4.9075852284802261E-2</v>
      </c>
      <c r="Y176" s="318">
        <f t="shared" si="46"/>
        <v>4.8199604829923533E-2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2.6643446944607012E-2</v>
      </c>
      <c r="C177" s="318">
        <f t="shared" si="47"/>
        <v>2.8022389973173877E-2</v>
      </c>
      <c r="D177" s="318">
        <f t="shared" si="47"/>
        <v>2.8126819672538293E-2</v>
      </c>
      <c r="E177" s="318">
        <f t="shared" si="47"/>
        <v>2.6984596721766767E-2</v>
      </c>
      <c r="F177" s="318">
        <f t="shared" si="47"/>
        <v>2.5113476441071179E-2</v>
      </c>
      <c r="G177" s="318">
        <f t="shared" si="47"/>
        <v>2.6889711928512836E-2</v>
      </c>
      <c r="H177" s="318">
        <f t="shared" si="47"/>
        <v>2.4731875201859391E-2</v>
      </c>
      <c r="I177" s="318">
        <f t="shared" si="47"/>
        <v>2.3993559983698551E-2</v>
      </c>
      <c r="J177" s="318">
        <f t="shared" si="47"/>
        <v>2.4370103202052823E-2</v>
      </c>
      <c r="K177" s="318">
        <f t="shared" si="47"/>
        <v>2.4041770602384077E-2</v>
      </c>
      <c r="L177" s="318">
        <f t="shared" si="47"/>
        <v>2.4760713115950909E-2</v>
      </c>
      <c r="M177" s="318">
        <f t="shared" si="47"/>
        <v>2.4079319097280411E-2</v>
      </c>
      <c r="N177" s="318">
        <f t="shared" si="47"/>
        <v>2.6558433646554854E-2</v>
      </c>
      <c r="O177" s="318">
        <f t="shared" si="47"/>
        <v>2.7902414787838697E-2</v>
      </c>
      <c r="P177" s="318">
        <f t="shared" si="47"/>
        <v>2.9729510159938164E-2</v>
      </c>
      <c r="Q177" s="318">
        <f t="shared" si="47"/>
        <v>3.0135105862499168E-2</v>
      </c>
      <c r="R177" s="318">
        <f t="shared" si="47"/>
        <v>2.9489809208682945E-2</v>
      </c>
      <c r="S177" s="318">
        <f t="shared" si="47"/>
        <v>2.9390990908705332E-2</v>
      </c>
      <c r="T177" s="318">
        <f t="shared" si="47"/>
        <v>3.110384509783818E-2</v>
      </c>
      <c r="U177" s="318">
        <f t="shared" si="47"/>
        <v>3.038431365119135E-2</v>
      </c>
      <c r="V177" s="318">
        <f t="shared" si="47"/>
        <v>2.9018502976962329E-2</v>
      </c>
      <c r="W177" s="318">
        <f t="shared" si="47"/>
        <v>2.6756217837949021E-2</v>
      </c>
      <c r="X177" s="318">
        <f t="shared" si="47"/>
        <v>2.6329314743562048E-2</v>
      </c>
      <c r="Y177" s="318">
        <f t="shared" si="47"/>
        <v>2.7212863221658345E-2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8.1528738178976962E-2</v>
      </c>
      <c r="C178" s="319">
        <f t="shared" si="48"/>
        <v>8.5748293005103171E-2</v>
      </c>
      <c r="D178" s="319">
        <f t="shared" si="48"/>
        <v>8.6067847064129024E-2</v>
      </c>
      <c r="E178" s="319">
        <f t="shared" si="48"/>
        <v>8.2572653814956751E-2</v>
      </c>
      <c r="F178" s="319">
        <f t="shared" si="48"/>
        <v>7.6847040466827915E-2</v>
      </c>
      <c r="G178" s="319">
        <f t="shared" si="48"/>
        <v>8.2282307093586651E-2</v>
      </c>
      <c r="H178" s="319">
        <f t="shared" si="48"/>
        <v>7.5679343674999455E-2</v>
      </c>
      <c r="I178" s="319">
        <f t="shared" si="48"/>
        <v>7.3420104912081979E-2</v>
      </c>
      <c r="J178" s="319">
        <f t="shared" si="48"/>
        <v>7.457232419985281E-2</v>
      </c>
      <c r="K178" s="319">
        <f t="shared" si="48"/>
        <v>7.3567629026226475E-2</v>
      </c>
      <c r="L178" s="319">
        <f t="shared" si="48"/>
        <v>7.5767587465394956E-2</v>
      </c>
      <c r="M178" s="319">
        <f t="shared" si="48"/>
        <v>7.3682527125401978E-2</v>
      </c>
      <c r="N178" s="319">
        <f t="shared" si="48"/>
        <v>8.1268598155314245E-2</v>
      </c>
      <c r="O178" s="319">
        <f t="shared" si="48"/>
        <v>8.5381169881225724E-2</v>
      </c>
      <c r="P178" s="319">
        <f t="shared" si="48"/>
        <v>9.097206735517549E-2</v>
      </c>
      <c r="Q178" s="319">
        <f t="shared" si="48"/>
        <v>9.2213187016207412E-2</v>
      </c>
      <c r="R178" s="319">
        <f t="shared" si="48"/>
        <v>9.0238584328870053E-2</v>
      </c>
      <c r="S178" s="319">
        <f t="shared" si="48"/>
        <v>8.9936201107850791E-2</v>
      </c>
      <c r="T178" s="319">
        <f t="shared" si="48"/>
        <v>9.5177521460090064E-2</v>
      </c>
      <c r="U178" s="319">
        <f t="shared" si="48"/>
        <v>9.2975760890326997E-2</v>
      </c>
      <c r="V178" s="319">
        <f t="shared" si="48"/>
        <v>8.8796390965227678E-2</v>
      </c>
      <c r="W178" s="319">
        <f t="shared" si="48"/>
        <v>8.1873816225995572E-2</v>
      </c>
      <c r="X178" s="319">
        <f t="shared" si="48"/>
        <v>8.0567496113495438E-2</v>
      </c>
      <c r="Y178" s="319">
        <f t="shared" si="48"/>
        <v>8.3271147509987417E-2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75.019871787196706</v>
      </c>
      <c r="C183" s="320">
        <f t="shared" si="49"/>
        <v>77.105069897448928</v>
      </c>
      <c r="D183" s="320">
        <f t="shared" si="49"/>
        <v>82.526348989373858</v>
      </c>
      <c r="E183" s="320">
        <f t="shared" si="49"/>
        <v>78.591174017315694</v>
      </c>
      <c r="F183" s="320">
        <f t="shared" si="49"/>
        <v>77.600372493064313</v>
      </c>
      <c r="G183" s="320">
        <f t="shared" si="49"/>
        <v>72.35138324248129</v>
      </c>
      <c r="H183" s="320">
        <f t="shared" si="49"/>
        <v>74.570534166074225</v>
      </c>
      <c r="I183" s="320">
        <f t="shared" si="49"/>
        <v>69.203200046103618</v>
      </c>
      <c r="J183" s="320">
        <f t="shared" si="49"/>
        <v>74.093497178946862</v>
      </c>
      <c r="K183" s="320">
        <f t="shared" si="49"/>
        <v>77.008678284071806</v>
      </c>
      <c r="L183" s="320">
        <f t="shared" si="49"/>
        <v>77.515170175554431</v>
      </c>
      <c r="M183" s="320">
        <f t="shared" si="49"/>
        <v>72.376489150308871</v>
      </c>
      <c r="N183" s="320">
        <f t="shared" si="49"/>
        <v>80.32032412337513</v>
      </c>
      <c r="O183" s="320">
        <f t="shared" si="49"/>
        <v>91.500819485505957</v>
      </c>
      <c r="P183" s="320">
        <f t="shared" si="49"/>
        <v>95.233488021956816</v>
      </c>
      <c r="Q183" s="320">
        <f t="shared" si="49"/>
        <v>95.951474976547289</v>
      </c>
      <c r="R183" s="320">
        <f t="shared" si="49"/>
        <v>92.409440629300519</v>
      </c>
      <c r="S183" s="320">
        <f t="shared" si="49"/>
        <v>87.821280895578809</v>
      </c>
      <c r="T183" s="320">
        <f t="shared" si="49"/>
        <v>82.808289994178466</v>
      </c>
      <c r="U183" s="320">
        <f t="shared" si="49"/>
        <v>76.901671539932423</v>
      </c>
      <c r="V183" s="320">
        <f t="shared" si="49"/>
        <v>86.864973085941131</v>
      </c>
      <c r="W183" s="320">
        <f t="shared" si="49"/>
        <v>87.959778216898101</v>
      </c>
      <c r="X183" s="320">
        <f t="shared" si="49"/>
        <v>90.176224821408923</v>
      </c>
      <c r="Y183" s="320">
        <f t="shared" si="49"/>
        <v>90.433588698801415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0.36322666828254846</v>
      </c>
      <c r="C184" s="273">
        <f>IF(C$6=0,0,C$6/NMM!C$9*1000)</f>
        <v>0.37332265410933058</v>
      </c>
      <c r="D184" s="273">
        <f>IF(D$6=0,0,D$6/NMM!D$9*1000)</f>
        <v>0.3995710746341582</v>
      </c>
      <c r="E184" s="273">
        <f>IF(E$6=0,0,E$6/NMM!E$9*1000)</f>
        <v>0.38051798296447192</v>
      </c>
      <c r="F184" s="273">
        <f>IF(F$6=0,0,F$6/NMM!F$9*1000)</f>
        <v>0.37572078019662764</v>
      </c>
      <c r="G184" s="273">
        <f>IF(G$6=0,0,G$6/NMM!G$9*1000)</f>
        <v>0.35030654218310459</v>
      </c>
      <c r="H184" s="273">
        <f>IF(H$6=0,0,H$6/NMM!H$9*1000)</f>
        <v>0.36105109262279028</v>
      </c>
      <c r="I184" s="273">
        <f>IF(I$6=0,0,I$6/NMM!I$9*1000)</f>
        <v>0.33506385959354773</v>
      </c>
      <c r="J184" s="273">
        <f>IF(J$6=0,0,J$6/NMM!J$9*1000)</f>
        <v>0.35874140385161346</v>
      </c>
      <c r="K184" s="273">
        <f>IF(K$6=0,0,K$6/NMM!K$9*1000)</f>
        <v>0.37285595103795266</v>
      </c>
      <c r="L184" s="273">
        <f>IF(L$6=0,0,L$6/NMM!L$9*1000)</f>
        <v>0.37530825277983448</v>
      </c>
      <c r="M184" s="273">
        <f>IF(M$6=0,0,M$6/NMM!M$9*1000)</f>
        <v>0.35042809844597383</v>
      </c>
      <c r="N184" s="273">
        <f>IF(N$6=0,0,N$6/NMM!N$9*1000)</f>
        <v>0.38889007714461754</v>
      </c>
      <c r="O184" s="273">
        <f>IF(O$6=0,0,O$6/NMM!O$9*1000)</f>
        <v>0.4430231219418187</v>
      </c>
      <c r="P184" s="273">
        <f>IF(P$6=0,0,P$6/NMM!P$9*1000)</f>
        <v>0.46109573022538664</v>
      </c>
      <c r="Q184" s="273">
        <f>IF(Q$6=0,0,Q$6/NMM!Q$9*1000)</f>
        <v>0.46457203594508484</v>
      </c>
      <c r="R184" s="273">
        <f>IF(R$6=0,0,R$6/NMM!R$9*1000)</f>
        <v>0.44742242872452775</v>
      </c>
      <c r="S184" s="273">
        <f>IF(S$6=0,0,S$6/NMM!S$9*1000)</f>
        <v>0.42520775501298275</v>
      </c>
      <c r="T184" s="273">
        <f>IF(T$6=0,0,T$6/NMM!T$9*1000)</f>
        <v>0.40093615950278794</v>
      </c>
      <c r="U184" s="273">
        <f>IF(U$6=0,0,U$6/NMM!U$9*1000)</f>
        <v>0.37233785226987631</v>
      </c>
      <c r="V184" s="273">
        <f>IF(V$6=0,0,V$6/NMM!V$9*1000)</f>
        <v>0.42057756182188744</v>
      </c>
      <c r="W184" s="273">
        <f>IF(W$6=0,0,W$6/NMM!W$9*1000)</f>
        <v>0.42587832294912581</v>
      </c>
      <c r="X184" s="273">
        <f>IF(X$6=0,0,X$6/NMM!X$9*1000)</f>
        <v>0.43660977978053189</v>
      </c>
      <c r="Y184" s="273">
        <f>IF(Y$6=0,0,Y$6/NMM!Y$9*1000)</f>
        <v>0.43785586860338571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0.14523286068931604</v>
      </c>
      <c r="C185" s="274">
        <f>IF(C$7=0,0,C$7/NMM!C$9*1000)</f>
        <v>0.14926964826891556</v>
      </c>
      <c r="D185" s="274">
        <f>IF(D$7=0,0,D$7/NMM!D$9*1000)</f>
        <v>0.15976483910779826</v>
      </c>
      <c r="E185" s="274">
        <f>IF(E$7=0,0,E$7/NMM!E$9*1000)</f>
        <v>0.15214663469222436</v>
      </c>
      <c r="F185" s="274">
        <f>IF(F$7=0,0,F$7/NMM!F$9*1000)</f>
        <v>0.15022851704801327</v>
      </c>
      <c r="G185" s="274">
        <f>IF(G$7=0,0,G$7/NMM!G$9*1000)</f>
        <v>0.14006686645557406</v>
      </c>
      <c r="H185" s="274">
        <f>IF(H$7=0,0,H$7/NMM!H$9*1000)</f>
        <v>0.144362976662885</v>
      </c>
      <c r="I185" s="274">
        <f>IF(I$7=0,0,I$7/NMM!I$9*1000)</f>
        <v>0.13397221925489397</v>
      </c>
      <c r="J185" s="274">
        <f>IF(J$7=0,0,J$7/NMM!J$9*1000)</f>
        <v>0.1434394687356558</v>
      </c>
      <c r="K185" s="274">
        <f>IF(K$7=0,0,K$7/NMM!K$9*1000)</f>
        <v>0.14908304131500108</v>
      </c>
      <c r="L185" s="274">
        <f>IF(L$7=0,0,L$7/NMM!L$9*1000)</f>
        <v>0.15006357173401161</v>
      </c>
      <c r="M185" s="274">
        <f>IF(M$7=0,0,M$7/NMM!M$9*1000)</f>
        <v>0.14011546961534388</v>
      </c>
      <c r="N185" s="274">
        <f>IF(N$7=0,0,N$7/NMM!N$9*1000)</f>
        <v>0.15549413996625083</v>
      </c>
      <c r="O185" s="274">
        <f>IF(O$7=0,0,O$7/NMM!O$9*1000)</f>
        <v>0.17713874274526473</v>
      </c>
      <c r="P185" s="274">
        <f>IF(P$7=0,0,P$7/NMM!P$9*1000)</f>
        <v>0.18436490984789136</v>
      </c>
      <c r="Q185" s="274">
        <f>IF(Q$7=0,0,Q$7/NMM!Q$9*1000)</f>
        <v>0.18575487889033432</v>
      </c>
      <c r="R185" s="274">
        <f>IF(R$7=0,0,R$7/NMM!R$9*1000)</f>
        <v>0.17889776531958113</v>
      </c>
      <c r="S185" s="274">
        <f>IF(S$7=0,0,S$7/NMM!S$9*1000)</f>
        <v>0.17001543124520715</v>
      </c>
      <c r="T185" s="274">
        <f>IF(T$7=0,0,T$7/NMM!T$9*1000)</f>
        <v>0.16031065580537779</v>
      </c>
      <c r="U185" s="274">
        <f>IF(U$7=0,0,U$7/NMM!U$9*1000)</f>
        <v>0.14887588426190501</v>
      </c>
      <c r="V185" s="274">
        <f>IF(V$7=0,0,V$7/NMM!V$9*1000)</f>
        <v>0.16816409085253581</v>
      </c>
      <c r="W185" s="274">
        <f>IF(W$7=0,0,W$7/NMM!W$9*1000)</f>
        <v>0.17028355170044002</v>
      </c>
      <c r="X185" s="274">
        <f>IF(X$7=0,0,X$7/NMM!X$9*1000)</f>
        <v>0.17457442654825428</v>
      </c>
      <c r="Y185" s="274">
        <f>IF(Y$7=0,0,Y$7/NMM!Y$9*1000)</f>
        <v>0.17507266376544922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0.86184913098281513</v>
      </c>
      <c r="C186" s="274">
        <f>IF(C$8=0,0,C$8/NMM!C$9*1000)</f>
        <v>0.94143430066226563</v>
      </c>
      <c r="D186" s="274">
        <f>IF(D$8=0,0,D$8/NMM!D$9*1000)</f>
        <v>1.0053981751579224</v>
      </c>
      <c r="E186" s="274">
        <f>IF(E$8=0,0,E$8/NMM!E$9*1000)</f>
        <v>0.9021356885500067</v>
      </c>
      <c r="F186" s="274">
        <f>IF(F$8=0,0,F$8/NMM!F$9*1000)</f>
        <v>0.80138065370132083</v>
      </c>
      <c r="G186" s="274">
        <f>IF(G$8=0,0,G$8/NMM!G$9*1000)</f>
        <v>0.83039647958266882</v>
      </c>
      <c r="H186" s="274">
        <f>IF(H$8=0,0,H$8/NMM!H$9*1000)</f>
        <v>0.75425832636651957</v>
      </c>
      <c r="I186" s="274">
        <f>IF(I$8=0,0,I$8/NMM!I$9*1000)</f>
        <v>0.66950006610139567</v>
      </c>
      <c r="J186" s="274">
        <f>IF(J$8=0,0,J$8/NMM!J$9*1000)</f>
        <v>0.72548208900869071</v>
      </c>
      <c r="K186" s="274">
        <f>IF(K$8=0,0,K$8/NMM!K$9*1000)</f>
        <v>0.7357706305956635</v>
      </c>
      <c r="L186" s="274">
        <f>IF(L$8=0,0,L$8/NMM!L$9*1000)</f>
        <v>0.75932261946445612</v>
      </c>
      <c r="M186" s="274">
        <f>IF(M$8=0,0,M$8/NMM!M$9*1000)</f>
        <v>0.6775583079055606</v>
      </c>
      <c r="N186" s="274">
        <f>IF(N$8=0,0,N$8/NMM!N$9*1000)</f>
        <v>0.86159423502208843</v>
      </c>
      <c r="O186" s="274">
        <f>IF(O$8=0,0,O$8/NMM!O$9*1000)</f>
        <v>1.0620728132524475</v>
      </c>
      <c r="P186" s="274">
        <f>IF(P$8=0,0,P$8/NMM!P$9*1000)</f>
        <v>1.2015247164664655</v>
      </c>
      <c r="Q186" s="274">
        <f>IF(Q$8=0,0,Q$8/NMM!Q$9*1000)</f>
        <v>1.2331471543440895</v>
      </c>
      <c r="R186" s="274">
        <f>IF(R$8=0,0,R$8/NMM!R$9*1000)</f>
        <v>1.1565565561779039</v>
      </c>
      <c r="S186" s="274">
        <f>IF(S$8=0,0,S$8/NMM!S$9*1000)</f>
        <v>1.0937596108651402</v>
      </c>
      <c r="T186" s="274">
        <f>IF(T$8=0,0,T$8/NMM!T$9*1000)</f>
        <v>1.1366787083835801</v>
      </c>
      <c r="U186" s="274">
        <f>IF(U$8=0,0,U$8/NMM!U$9*1000)</f>
        <v>1.0146816229576274</v>
      </c>
      <c r="V186" s="274">
        <f>IF(V$8=0,0,V$8/NMM!V$9*1000)</f>
        <v>1.098846485860477</v>
      </c>
      <c r="W186" s="274">
        <f>IF(W$8=0,0,W$8/NMM!W$9*1000)</f>
        <v>0.99644926817524648</v>
      </c>
      <c r="X186" s="274">
        <f>IF(X$8=0,0,X$8/NMM!X$9*1000)</f>
        <v>0.98204781957524812</v>
      </c>
      <c r="Y186" s="274">
        <f>IF(Y$8=0,0,Y$8/NMM!Y$9*1000)</f>
        <v>1.0184825816958105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7.2471913785399522E-2</v>
      </c>
      <c r="C187" s="274">
        <f>IF(C$9=0,0,C$9/NMM!C$9*1000)</f>
        <v>7.4486290697416316E-2</v>
      </c>
      <c r="D187" s="274">
        <f>IF(D$9=0,0,D$9/NMM!D$9*1000)</f>
        <v>7.9723442689236701E-2</v>
      </c>
      <c r="E187" s="274">
        <f>IF(E$9=0,0,E$9/NMM!E$9*1000)</f>
        <v>7.5921921112201265E-2</v>
      </c>
      <c r="F187" s="274">
        <f>IF(F$9=0,0,F$9/NMM!F$9*1000)</f>
        <v>7.4964770947412496E-2</v>
      </c>
      <c r="G187" s="274">
        <f>IF(G$9=0,0,G$9/NMM!G$9*1000)</f>
        <v>6.9894057183617658E-2</v>
      </c>
      <c r="H187" s="274">
        <f>IF(H$9=0,0,H$9/NMM!H$9*1000)</f>
        <v>7.203783736586479E-2</v>
      </c>
      <c r="I187" s="274">
        <f>IF(I$9=0,0,I$9/NMM!I$9*1000)</f>
        <v>6.6852798171134389E-2</v>
      </c>
      <c r="J187" s="274">
        <f>IF(J$9=0,0,J$9/NMM!J$9*1000)</f>
        <v>7.1577002355353886E-2</v>
      </c>
      <c r="K187" s="274">
        <f>IF(K$9=0,0,K$9/NMM!K$9*1000)</f>
        <v>7.4393172907050858E-2</v>
      </c>
      <c r="L187" s="274">
        <f>IF(L$9=0,0,L$9/NMM!L$9*1000)</f>
        <v>7.488246242220066E-2</v>
      </c>
      <c r="M187" s="274">
        <f>IF(M$9=0,0,M$9/NMM!M$9*1000)</f>
        <v>6.991831040005797E-2</v>
      </c>
      <c r="N187" s="274">
        <f>IF(N$9=0,0,N$9/NMM!N$9*1000)</f>
        <v>7.759234275413518E-2</v>
      </c>
      <c r="O187" s="274">
        <f>IF(O$9=0,0,O$9/NMM!O$9*1000)</f>
        <v>8.8393106293975829E-2</v>
      </c>
      <c r="P187" s="274">
        <f>IF(P$9=0,0,P$9/NMM!P$9*1000)</f>
        <v>9.1998999318287547E-2</v>
      </c>
      <c r="Q187" s="274">
        <f>IF(Q$9=0,0,Q$9/NMM!Q$9*1000)</f>
        <v>9.2692600725917978E-2</v>
      </c>
      <c r="R187" s="274">
        <f>IF(R$9=0,0,R$9/NMM!R$9*1000)</f>
        <v>8.9270867234216053E-2</v>
      </c>
      <c r="S187" s="274">
        <f>IF(S$9=0,0,S$9/NMM!S$9*1000)</f>
        <v>8.4838538722639023E-2</v>
      </c>
      <c r="T187" s="274">
        <f>IF(T$9=0,0,T$9/NMM!T$9*1000)</f>
        <v>7.9995807913345554E-2</v>
      </c>
      <c r="U187" s="274">
        <f>IF(U$9=0,0,U$9/NMM!U$9*1000)</f>
        <v>7.4289800515838819E-2</v>
      </c>
      <c r="V187" s="274">
        <f>IF(V$9=0,0,V$9/NMM!V$9*1000)</f>
        <v>8.3914710735719988E-2</v>
      </c>
      <c r="W187" s="274">
        <f>IF(W$9=0,0,W$9/NMM!W$9*1000)</f>
        <v>8.4972332152194199E-2</v>
      </c>
      <c r="X187" s="274">
        <f>IF(X$9=0,0,X$9/NMM!X$9*1000)</f>
        <v>8.7113499864231253E-2</v>
      </c>
      <c r="Y187" s="274">
        <f>IF(Y$9=0,0,Y$9/NMM!Y$9*1000)</f>
        <v>8.7362122692961952E-2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0.34699976750268219</v>
      </c>
      <c r="C188" s="275">
        <f>IF(C$10=0,0,C$10/NMM!C$9*1000)</f>
        <v>0.36885943664905152</v>
      </c>
      <c r="D188" s="275">
        <f>IF(D$10=0,0,D$10/NMM!D$9*1000)</f>
        <v>0.3892683413048762</v>
      </c>
      <c r="E188" s="275">
        <f>IF(E$10=0,0,E$10/NMM!E$9*1000)</f>
        <v>0.35658793035520869</v>
      </c>
      <c r="F188" s="275">
        <f>IF(F$10=0,0,F$10/NMM!F$9*1000)</f>
        <v>0.33125631509086462</v>
      </c>
      <c r="G188" s="275">
        <f>IF(G$10=0,0,G$10/NMM!G$9*1000)</f>
        <v>0.33721675966899356</v>
      </c>
      <c r="H188" s="275">
        <f>IF(H$10=0,0,H$10/NMM!H$9*1000)</f>
        <v>0.32721310191855157</v>
      </c>
      <c r="I188" s="275">
        <f>IF(I$10=0,0,I$10/NMM!I$9*1000)</f>
        <v>0.29799358591196407</v>
      </c>
      <c r="J188" s="275">
        <f>IF(J$10=0,0,J$10/NMM!J$9*1000)</f>
        <v>0.31489916202024276</v>
      </c>
      <c r="K188" s="275">
        <f>IF(K$10=0,0,K$10/NMM!K$9*1000)</f>
        <v>0.32459640749479429</v>
      </c>
      <c r="L188" s="275">
        <f>IF(L$10=0,0,L$10/NMM!L$9*1000)</f>
        <v>0.32646497673786973</v>
      </c>
      <c r="M188" s="275">
        <f>IF(M$10=0,0,M$10/NMM!M$9*1000)</f>
        <v>0.29989605841036204</v>
      </c>
      <c r="N188" s="275">
        <f>IF(N$10=0,0,N$10/NMM!N$9*1000)</f>
        <v>0.35829733513264328</v>
      </c>
      <c r="O188" s="275">
        <f>IF(O$10=0,0,O$10/NMM!O$9*1000)</f>
        <v>0.42783793442092655</v>
      </c>
      <c r="P188" s="275">
        <f>IF(P$10=0,0,P$10/NMM!P$9*1000)</f>
        <v>0.47832854078858644</v>
      </c>
      <c r="Q188" s="275">
        <f>IF(Q$10=0,0,Q$10/NMM!Q$9*1000)</f>
        <v>0.48384140892296978</v>
      </c>
      <c r="R188" s="275">
        <f>IF(R$10=0,0,R$10/NMM!R$9*1000)</f>
        <v>0.45697641763846275</v>
      </c>
      <c r="S188" s="275">
        <f>IF(S$10=0,0,S$10/NMM!S$9*1000)</f>
        <v>0.43584881319820196</v>
      </c>
      <c r="T188" s="275">
        <f>IF(T$10=0,0,T$10/NMM!T$9*1000)</f>
        <v>0.44645999809640846</v>
      </c>
      <c r="U188" s="275">
        <f>IF(U$10=0,0,U$10/NMM!U$9*1000)</f>
        <v>0.40049708621221591</v>
      </c>
      <c r="V188" s="275">
        <f>IF(V$10=0,0,V$10/NMM!V$9*1000)</f>
        <v>0.44201573729766785</v>
      </c>
      <c r="W188" s="275">
        <f>IF(W$10=0,0,W$10/NMM!W$9*1000)</f>
        <v>0.42078412732062481</v>
      </c>
      <c r="X188" s="275">
        <f>IF(X$10=0,0,X$10/NMM!X$9*1000)</f>
        <v>0.42861731457852009</v>
      </c>
      <c r="Y188" s="275">
        <f>IF(Y$10=0,0,Y$10/NMM!Y$9*1000)</f>
        <v>0.44438694995557215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3.4149655524735807</v>
      </c>
      <c r="C189" s="276">
        <f>IF(C$16=0,0,C$16/NMM!C$9*1000)</f>
        <v>3.7303114792405547</v>
      </c>
      <c r="D189" s="276">
        <f>IF(D$16=0,0,D$16/NMM!D$9*1000)</f>
        <v>3.9837600471544281</v>
      </c>
      <c r="E189" s="276">
        <f>IF(E$16=0,0,E$16/NMM!E$9*1000)</f>
        <v>3.5745958188089575</v>
      </c>
      <c r="F189" s="276">
        <f>IF(F$16=0,0,F$16/NMM!F$9*1000)</f>
        <v>3.1753670432874599</v>
      </c>
      <c r="G189" s="276">
        <f>IF(G$16=0,0,G$16/NMM!G$9*1000)</f>
        <v>3.2903384951335379</v>
      </c>
      <c r="H189" s="276">
        <f>IF(H$16=0,0,H$16/NMM!H$9*1000)</f>
        <v>2.9886509246354356</v>
      </c>
      <c r="I189" s="276">
        <f>IF(I$16=0,0,I$16/NMM!I$9*1000)</f>
        <v>2.6528072964555078</v>
      </c>
      <c r="J189" s="276">
        <f>IF(J$16=0,0,J$16/NMM!J$9*1000)</f>
        <v>2.8746288112816463</v>
      </c>
      <c r="K189" s="276">
        <f>IF(K$16=0,0,K$16/NMM!K$9*1000)</f>
        <v>2.9153958247201097</v>
      </c>
      <c r="L189" s="276">
        <f>IF(L$16=0,0,L$16/NMM!L$9*1000)</f>
        <v>3.0087175300949811</v>
      </c>
      <c r="M189" s="276">
        <f>IF(M$16=0,0,M$16/NMM!M$9*1000)</f>
        <v>2.6847370358790945</v>
      </c>
      <c r="N189" s="276">
        <f>IF(N$16=0,0,N$16/NMM!N$9*1000)</f>
        <v>3.4139555602440179</v>
      </c>
      <c r="O189" s="276">
        <f>IF(O$16=0,0,O$16/NMM!O$9*1000)</f>
        <v>4.2083259599505602</v>
      </c>
      <c r="P189" s="276">
        <f>IF(P$16=0,0,P$16/NMM!P$9*1000)</f>
        <v>4.7608860642459483</v>
      </c>
      <c r="Q189" s="276">
        <f>IF(Q$16=0,0,Q$16/NMM!Q$9*1000)</f>
        <v>4.8861858785117871</v>
      </c>
      <c r="R189" s="276">
        <f>IF(R$16=0,0,R$16/NMM!R$9*1000)</f>
        <v>4.5827055535010661</v>
      </c>
      <c r="S189" s="276">
        <f>IF(S$16=0,0,S$16/NMM!S$9*1000)</f>
        <v>4.3338807913305626</v>
      </c>
      <c r="T189" s="276">
        <f>IF(T$16=0,0,T$16/NMM!T$9*1000)</f>
        <v>4.5039421562490229</v>
      </c>
      <c r="U189" s="276">
        <f>IF(U$16=0,0,U$16/NMM!U$9*1000)</f>
        <v>4.0205445066433256</v>
      </c>
      <c r="V189" s="276">
        <f>IF(V$16=0,0,V$16/NMM!V$9*1000)</f>
        <v>4.3540368746336853</v>
      </c>
      <c r="W189" s="276">
        <f>IF(W$16=0,0,W$16/NMM!W$9*1000)</f>
        <v>3.9483011623223714</v>
      </c>
      <c r="X189" s="276">
        <f>IF(X$16=0,0,X$16/NMM!X$9*1000)</f>
        <v>3.8912372875597057</v>
      </c>
      <c r="Y189" s="276">
        <f>IF(Y$16=0,0,Y$16/NMM!Y$9*1000)</f>
        <v>4.0356053133328533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21.248553889441439</v>
      </c>
      <c r="C190" s="276">
        <f>IF(C$17=0,0,C$17/NMM!C$9*1000)</f>
        <v>21.660569875966651</v>
      </c>
      <c r="D190" s="276">
        <f>IF(D$17=0,0,D$17/NMM!D$9*1000)</f>
        <v>23.192985914546842</v>
      </c>
      <c r="E190" s="276">
        <f>IF(E$17=0,0,E$17/NMM!E$9*1000)</f>
        <v>22.267145071915731</v>
      </c>
      <c r="F190" s="276">
        <f>IF(F$17=0,0,F$17/NMM!F$9*1000)</f>
        <v>22.273799977372676</v>
      </c>
      <c r="G190" s="276">
        <f>IF(G$17=0,0,G$17/NMM!G$9*1000)</f>
        <v>20.493518037372286</v>
      </c>
      <c r="H190" s="276">
        <f>IF(H$17=0,0,H$17/NMM!H$9*1000)</f>
        <v>21.450174664198016</v>
      </c>
      <c r="I190" s="276">
        <f>IF(I$17=0,0,I$17/NMM!I$9*1000)</f>
        <v>20.00454718256665</v>
      </c>
      <c r="J190" s="276">
        <f>IF(J$17=0,0,J$17/NMM!J$9*1000)</f>
        <v>21.394731338940289</v>
      </c>
      <c r="K190" s="276">
        <f>IF(K$17=0,0,K$17/NMM!K$9*1000)</f>
        <v>22.291370370198301</v>
      </c>
      <c r="L190" s="276">
        <f>IF(L$17=0,0,L$17/NMM!L$9*1000)</f>
        <v>22.379929077389324</v>
      </c>
      <c r="M190" s="276">
        <f>IF(M$17=0,0,M$17/NMM!M$9*1000)</f>
        <v>20.998478889198857</v>
      </c>
      <c r="N190" s="276">
        <f>IF(N$17=0,0,N$17/NMM!N$9*1000)</f>
        <v>22.946781139664086</v>
      </c>
      <c r="O190" s="276">
        <f>IF(O$17=0,0,O$17/NMM!O$9*1000)</f>
        <v>25.8811011855761</v>
      </c>
      <c r="P190" s="276">
        <f>IF(P$17=0,0,P$17/NMM!P$9*1000)</f>
        <v>26.622274554667047</v>
      </c>
      <c r="Q190" s="276">
        <f>IF(Q$17=0,0,Q$17/NMM!Q$9*1000)</f>
        <v>26.751990174264012</v>
      </c>
      <c r="R190" s="276">
        <f>IF(R$17=0,0,R$17/NMM!R$9*1000)</f>
        <v>25.866194410597227</v>
      </c>
      <c r="S190" s="276">
        <f>IF(S$17=0,0,S$17/NMM!S$9*1000)</f>
        <v>24.587702499526564</v>
      </c>
      <c r="T190" s="276">
        <f>IF(T$17=0,0,T$17/NMM!T$9*1000)</f>
        <v>22.838608899867751</v>
      </c>
      <c r="U190" s="276">
        <f>IF(U$17=0,0,U$17/NMM!U$9*1000)</f>
        <v>21.342464258528331</v>
      </c>
      <c r="V190" s="276">
        <f>IF(V$17=0,0,V$17/NMM!V$9*1000)</f>
        <v>24.26332271613083</v>
      </c>
      <c r="W190" s="276">
        <f>IF(W$17=0,0,W$17/NMM!W$9*1000)</f>
        <v>24.942239871806962</v>
      </c>
      <c r="X190" s="276">
        <f>IF(X$17=0,0,X$17/NMM!X$9*1000)</f>
        <v>25.697130643513898</v>
      </c>
      <c r="Y190" s="276">
        <f>IF(Y$17=0,0,Y$17/NMM!Y$9*1000)</f>
        <v>25.63709128141932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43.468197127565816</v>
      </c>
      <c r="C191" s="276">
        <f>IF(C$25=0,0,C$25/NMM!C$9*1000)</f>
        <v>44.311058821362579</v>
      </c>
      <c r="D191" s="276">
        <f>IF(D$25=0,0,D$25/NMM!D$9*1000)</f>
        <v>47.445924506483237</v>
      </c>
      <c r="E191" s="276">
        <f>IF(E$25=0,0,E$25/NMM!E$9*1000)</f>
        <v>45.551930568559854</v>
      </c>
      <c r="F191" s="276">
        <f>IF(F$25=0,0,F$25/NMM!F$9*1000)</f>
        <v>45.56554451818544</v>
      </c>
      <c r="G191" s="276">
        <f>IF(G$25=0,0,G$25/NMM!G$9*1000)</f>
        <v>41.923619203492123</v>
      </c>
      <c r="H191" s="276">
        <f>IF(H$25=0,0,H$25/NMM!H$9*1000)</f>
        <v>43.880653035282243</v>
      </c>
      <c r="I191" s="276">
        <f>IF(I$25=0,0,I$25/NMM!I$9*1000)</f>
        <v>40.923330825425744</v>
      </c>
      <c r="J191" s="276">
        <f>IF(J$25=0,0,J$25/NMM!J$9*1000)</f>
        <v>43.767232545386804</v>
      </c>
      <c r="K191" s="276">
        <f>IF(K$25=0,0,K$25/NMM!K$9*1000)</f>
        <v>45.601488295956244</v>
      </c>
      <c r="L191" s="276">
        <f>IF(L$25=0,0,L$25/NMM!L$9*1000)</f>
        <v>45.782652970106369</v>
      </c>
      <c r="M191" s="276">
        <f>IF(M$25=0,0,M$25/NMM!M$9*1000)</f>
        <v>42.956618341367921</v>
      </c>
      <c r="N191" s="276">
        <f>IF(N$25=0,0,N$25/NMM!N$9*1000)</f>
        <v>46.942263045847589</v>
      </c>
      <c r="O191" s="276">
        <f>IF(O$25=0,0,O$25/NMM!O$9*1000)</f>
        <v>52.945005766821737</v>
      </c>
      <c r="P191" s="276">
        <f>IF(P$25=0,0,P$25/NMM!P$9*1000)</f>
        <v>54.461225189610573</v>
      </c>
      <c r="Q191" s="276">
        <f>IF(Q$25=0,0,Q$25/NMM!Q$9*1000)</f>
        <v>54.726584618421782</v>
      </c>
      <c r="R191" s="276">
        <f>IF(R$25=0,0,R$25/NMM!R$9*1000)</f>
        <v>52.914510955895352</v>
      </c>
      <c r="S191" s="276">
        <f>IF(S$25=0,0,S$25/NMM!S$9*1000)</f>
        <v>50.299098222135932</v>
      </c>
      <c r="T191" s="276">
        <f>IF(T$25=0,0,T$25/NMM!T$9*1000)</f>
        <v>46.720974939952782</v>
      </c>
      <c r="U191" s="276">
        <f>IF(U$25=0,0,U$25/NMM!U$9*1000)</f>
        <v>43.6603097041219</v>
      </c>
      <c r="V191" s="276">
        <f>IF(V$25=0,0,V$25/NMM!V$9*1000)</f>
        <v>49.63551403460918</v>
      </c>
      <c r="W191" s="276">
        <f>IF(W$25=0,0,W$25/NMM!W$9*1000)</f>
        <v>51.024375832441066</v>
      </c>
      <c r="X191" s="276">
        <f>IF(X$25=0,0,X$25/NMM!X$9*1000)</f>
        <v>52.568656965409964</v>
      </c>
      <c r="Y191" s="276">
        <f>IF(Y$25=0,0,Y$25/NMM!Y$9*1000)</f>
        <v>52.445834356374057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5.0983748764731152</v>
      </c>
      <c r="C192" s="277">
        <f>IF(C$33=0,0,C$33/NMM!C$9*1000)</f>
        <v>5.4957573904921553</v>
      </c>
      <c r="D192" s="277">
        <f>IF(D$33=0,0,D$33/NMM!D$9*1000)</f>
        <v>5.8699526482953583</v>
      </c>
      <c r="E192" s="277">
        <f>IF(E$33=0,0,E$33/NMM!E$9*1000)</f>
        <v>5.3301924003570296</v>
      </c>
      <c r="F192" s="277">
        <f>IF(F$33=0,0,F$33/NMM!F$9*1000)</f>
        <v>4.8521099172344995</v>
      </c>
      <c r="G192" s="277">
        <f>IF(G$33=0,0,G$33/NMM!G$9*1000)</f>
        <v>4.91602680140939</v>
      </c>
      <c r="H192" s="277">
        <f>IF(H$33=0,0,H$33/NMM!H$9*1000)</f>
        <v>4.592132207021919</v>
      </c>
      <c r="I192" s="277">
        <f>IF(I$33=0,0,I$33/NMM!I$9*1000)</f>
        <v>4.1191322126227776</v>
      </c>
      <c r="J192" s="277">
        <f>IF(J$33=0,0,J$33/NMM!J$9*1000)</f>
        <v>4.4427653573665626</v>
      </c>
      <c r="K192" s="277">
        <f>IF(K$33=0,0,K$33/NMM!K$9*1000)</f>
        <v>4.5437245898466951</v>
      </c>
      <c r="L192" s="277">
        <f>IF(L$33=0,0,L$33/NMM!L$9*1000)</f>
        <v>4.6578287148253921</v>
      </c>
      <c r="M192" s="277">
        <f>IF(M$33=0,0,M$33/NMM!M$9*1000)</f>
        <v>4.1987386390857004</v>
      </c>
      <c r="N192" s="277">
        <f>IF(N$33=0,0,N$33/NMM!N$9*1000)</f>
        <v>5.1754562475996915</v>
      </c>
      <c r="O192" s="277">
        <f>IF(O$33=0,0,O$33/NMM!O$9*1000)</f>
        <v>6.267920854503128</v>
      </c>
      <c r="P192" s="277">
        <f>IF(P$33=0,0,P$33/NMM!P$9*1000)</f>
        <v>6.9717893167866283</v>
      </c>
      <c r="Q192" s="277">
        <f>IF(Q$33=0,0,Q$33/NMM!Q$9*1000)</f>
        <v>7.1267062265213124</v>
      </c>
      <c r="R192" s="277">
        <f>IF(R$33=0,0,R$33/NMM!R$9*1000)</f>
        <v>6.7169056742121889</v>
      </c>
      <c r="S192" s="277">
        <f>IF(S$33=0,0,S$33/NMM!S$9*1000)</f>
        <v>6.3909292335415868</v>
      </c>
      <c r="T192" s="277">
        <f>IF(T$33=0,0,T$33/NMM!T$9*1000)</f>
        <v>6.5203826684074038</v>
      </c>
      <c r="U192" s="277">
        <f>IF(U$33=0,0,U$33/NMM!U$9*1000)</f>
        <v>5.8676708244214053</v>
      </c>
      <c r="V192" s="277">
        <f>IF(V$33=0,0,V$33/NMM!V$9*1000)</f>
        <v>6.3985808739991539</v>
      </c>
      <c r="W192" s="277">
        <f>IF(W$33=0,0,W$33/NMM!W$9*1000)</f>
        <v>5.9464937480300835</v>
      </c>
      <c r="X192" s="277">
        <f>IF(X$33=0,0,X$33/NMM!X$9*1000)</f>
        <v>5.9102370845785623</v>
      </c>
      <c r="Y192" s="277">
        <f>IF(Y$33=0,0,Y$33/NMM!Y$9*1000)</f>
        <v>6.1518975609620155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43.078505315246275</v>
      </c>
      <c r="C194" s="320">
        <f t="shared" si="50"/>
        <v>43.059971202685489</v>
      </c>
      <c r="D194" s="320">
        <f t="shared" si="50"/>
        <v>46.087529855968448</v>
      </c>
      <c r="E194" s="320">
        <f t="shared" si="50"/>
        <v>47.230002101773515</v>
      </c>
      <c r="F194" s="320">
        <f t="shared" si="50"/>
        <v>45.332854536773525</v>
      </c>
      <c r="G194" s="320">
        <f t="shared" si="50"/>
        <v>42.266481805340639</v>
      </c>
      <c r="H194" s="320">
        <f t="shared" si="50"/>
        <v>46.746120860930361</v>
      </c>
      <c r="I194" s="320">
        <f t="shared" si="50"/>
        <v>44.616012155826247</v>
      </c>
      <c r="J194" s="320">
        <f t="shared" si="50"/>
        <v>47.768836825482843</v>
      </c>
      <c r="K194" s="320">
        <f t="shared" si="50"/>
        <v>49.64828395417112</v>
      </c>
      <c r="L194" s="320">
        <f t="shared" si="50"/>
        <v>49.974824466346305</v>
      </c>
      <c r="M194" s="320">
        <f t="shared" si="50"/>
        <v>43.698868160821469</v>
      </c>
      <c r="N194" s="320">
        <f t="shared" si="50"/>
        <v>48.495130058223332</v>
      </c>
      <c r="O194" s="320">
        <f t="shared" si="50"/>
        <v>55.245595555213342</v>
      </c>
      <c r="P194" s="320">
        <f t="shared" si="50"/>
        <v>57.499274784163866</v>
      </c>
      <c r="Q194" s="320">
        <f t="shared" si="50"/>
        <v>57.932774911597193</v>
      </c>
      <c r="R194" s="320">
        <f t="shared" si="50"/>
        <v>55.794195190771148</v>
      </c>
      <c r="S194" s="320">
        <f t="shared" si="50"/>
        <v>57.537916851947386</v>
      </c>
      <c r="T194" s="320">
        <f t="shared" si="50"/>
        <v>52.31125389769457</v>
      </c>
      <c r="U194" s="320">
        <f t="shared" si="50"/>
        <v>52.861444105574776</v>
      </c>
      <c r="V194" s="320">
        <f t="shared" si="50"/>
        <v>59.710118487221216</v>
      </c>
      <c r="W194" s="320">
        <f t="shared" si="50"/>
        <v>50.787205417386367</v>
      </c>
      <c r="X194" s="320">
        <f t="shared" si="50"/>
        <v>48.032200175931301</v>
      </c>
      <c r="Y194" s="320">
        <f t="shared" si="50"/>
        <v>53.079699454659931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0.30997354875909028</v>
      </c>
      <c r="C195" s="273">
        <f>IF(C$49=0,0,C$49/NMM!C$10*1000)</f>
        <v>0.30984018562121907</v>
      </c>
      <c r="D195" s="273">
        <f>IF(D$49=0,0,D$49/NMM!D$10*1000)</f>
        <v>0.33162513598025622</v>
      </c>
      <c r="E195" s="273">
        <f>IF(E$49=0,0,E$49/NMM!E$10*1000)</f>
        <v>0.33984585240947801</v>
      </c>
      <c r="F195" s="273">
        <f>IF(F$49=0,0,F$49/NMM!F$10*1000)</f>
        <v>0.3261948318148804</v>
      </c>
      <c r="G195" s="273">
        <f>IF(G$49=0,0,G$49/NMM!G$10*1000)</f>
        <v>0.30413059280693622</v>
      </c>
      <c r="H195" s="273">
        <f>IF(H$49=0,0,H$49/NMM!H$10*1000)</f>
        <v>0.3363640606364221</v>
      </c>
      <c r="I195" s="273">
        <f>IF(I$49=0,0,I$49/NMM!I$10*1000)</f>
        <v>0.32103675645695479</v>
      </c>
      <c r="J195" s="273">
        <f>IF(J$49=0,0,J$49/NMM!J$10*1000)</f>
        <v>0.34372306472872238</v>
      </c>
      <c r="K195" s="273">
        <f>IF(K$49=0,0,K$49/NMM!K$10*1000)</f>
        <v>0.35724672094477139</v>
      </c>
      <c r="L195" s="273">
        <f>IF(L$49=0,0,L$49/NMM!L$10*1000)</f>
        <v>0.35959635960174036</v>
      </c>
      <c r="M195" s="273">
        <f>IF(M$49=0,0,M$49/NMM!M$10*1000)</f>
        <v>0.31443740077424936</v>
      </c>
      <c r="N195" s="273">
        <f>IF(N$49=0,0,N$49/NMM!N$10*1000)</f>
        <v>0.34894914416542672</v>
      </c>
      <c r="O195" s="273">
        <f>IF(O$49=0,0,O$49/NMM!O$10*1000)</f>
        <v>0.39752245771390998</v>
      </c>
      <c r="P195" s="273">
        <f>IF(P$49=0,0,P$49/NMM!P$10*1000)</f>
        <v>0.41373891980446675</v>
      </c>
      <c r="Q195" s="273">
        <f>IF(Q$49=0,0,Q$49/NMM!Q$10*1000)</f>
        <v>0.41685819174541211</v>
      </c>
      <c r="R195" s="273">
        <f>IF(R$49=0,0,R$49/NMM!R$10*1000)</f>
        <v>0.40146993394681768</v>
      </c>
      <c r="S195" s="273">
        <f>IF(S$49=0,0,S$49/NMM!S$10*1000)</f>
        <v>0.41401697074412164</v>
      </c>
      <c r="T195" s="273">
        <f>IF(T$49=0,0,T$49/NMM!T$10*1000)</f>
        <v>0.3764082549300089</v>
      </c>
      <c r="U195" s="273">
        <f>IF(U$49=0,0,U$49/NMM!U$10*1000)</f>
        <v>0.38036717620598642</v>
      </c>
      <c r="V195" s="273">
        <f>IF(V$49=0,0,V$49/NMM!V$10*1000)</f>
        <v>0.42964715671687576</v>
      </c>
      <c r="W195" s="273">
        <f>IF(W$49=0,0,W$49/NMM!W$10*1000)</f>
        <v>0.36544188753946566</v>
      </c>
      <c r="X195" s="273">
        <f>IF(X$49=0,0,X$49/NMM!X$10*1000)</f>
        <v>0.34561810894514888</v>
      </c>
      <c r="Y195" s="273">
        <f>IF(Y$49=0,0,Y$49/NMM!Y$10*1000)</f>
        <v>0.38193764353291371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0.34705940497526488</v>
      </c>
      <c r="C196" s="274">
        <f>IF(C$50=0,0,C$50/NMM!C$10*1000)</f>
        <v>0.34691008600446716</v>
      </c>
      <c r="D196" s="274">
        <f>IF(D$50=0,0,D$50/NMM!D$10*1000)</f>
        <v>0.3713014314572991</v>
      </c>
      <c r="E196" s="274">
        <f>IF(E$50=0,0,E$50/NMM!E$10*1000)</f>
        <v>0.38050569086529606</v>
      </c>
      <c r="F196" s="274">
        <f>IF(F$50=0,0,F$50/NMM!F$10*1000)</f>
        <v>0.36522143482528063</v>
      </c>
      <c r="G196" s="274">
        <f>IF(G$50=0,0,G$50/NMM!G$10*1000)</f>
        <v>0.34051738607020249</v>
      </c>
      <c r="H196" s="274">
        <f>IF(H$50=0,0,H$50/NMM!H$10*1000)</f>
        <v>0.37660733055086887</v>
      </c>
      <c r="I196" s="274">
        <f>IF(I$50=0,0,I$50/NMM!I$10*1000)</f>
        <v>0.35944623700047995</v>
      </c>
      <c r="J196" s="274">
        <f>IF(J$50=0,0,J$50/NMM!J$10*1000)</f>
        <v>0.38484678063204114</v>
      </c>
      <c r="K196" s="274">
        <f>IF(K$50=0,0,K$50/NMM!K$10*1000)</f>
        <v>0.39998843416416135</v>
      </c>
      <c r="L196" s="274">
        <f>IF(L$50=0,0,L$50/NMM!L$10*1000)</f>
        <v>0.40261918829611604</v>
      </c>
      <c r="M196" s="274">
        <f>IF(M$50=0,0,M$50/NMM!M$10*1000)</f>
        <v>0.35205732118611799</v>
      </c>
      <c r="N196" s="274">
        <f>IF(N$50=0,0,N$50/NMM!N$10*1000)</f>
        <v>0.39069811867980991</v>
      </c>
      <c r="O196" s="274">
        <f>IF(O$50=0,0,O$50/NMM!O$10*1000)</f>
        <v>0.44508284074819365</v>
      </c>
      <c r="P196" s="274">
        <f>IF(P$50=0,0,P$50/NMM!P$10*1000)</f>
        <v>0.46323947284303929</v>
      </c>
      <c r="Q196" s="274">
        <f>IF(Q$50=0,0,Q$50/NMM!Q$10*1000)</f>
        <v>0.46673194072655511</v>
      </c>
      <c r="R196" s="274">
        <f>IF(R$50=0,0,R$50/NMM!R$10*1000)</f>
        <v>0.44950260094396288</v>
      </c>
      <c r="S196" s="274">
        <f>IF(S$50=0,0,S$50/NMM!S$10*1000)</f>
        <v>0.46355079035401958</v>
      </c>
      <c r="T196" s="274">
        <f>IF(T$50=0,0,T$50/NMM!T$10*1000)</f>
        <v>0.42144249245382015</v>
      </c>
      <c r="U196" s="274">
        <f>IF(U$50=0,0,U$50/NMM!U$10*1000)</f>
        <v>0.42587506700053579</v>
      </c>
      <c r="V196" s="274">
        <f>IF(V$50=0,0,V$50/NMM!V$10*1000)</f>
        <v>0.48105100308208315</v>
      </c>
      <c r="W196" s="274">
        <f>IF(W$50=0,0,W$50/NMM!W$10*1000)</f>
        <v>0.40916408690425465</v>
      </c>
      <c r="X196" s="274">
        <f>IF(X$50=0,0,X$50/NMM!X$10*1000)</f>
        <v>0.38696855173408412</v>
      </c>
      <c r="Y196" s="274">
        <f>IF(Y$50=0,0,Y$50/NMM!Y$10*1000)</f>
        <v>0.42763342818392841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0.59472562354481406</v>
      </c>
      <c r="C197" s="274">
        <f>IF(C$51=0,0,C$51/NMM!C$10*1000)</f>
        <v>0.62903484767897189</v>
      </c>
      <c r="D197" s="274">
        <f>IF(D$51=0,0,D$51/NMM!D$10*1000)</f>
        <v>0.67298657441621934</v>
      </c>
      <c r="E197" s="274">
        <f>IF(E$51=0,0,E$51/NMM!E$10*1000)</f>
        <v>0.65410962609153445</v>
      </c>
      <c r="F197" s="274">
        <f>IF(F$51=0,0,F$51/NMM!F$10*1000)</f>
        <v>0.57146870543588046</v>
      </c>
      <c r="G197" s="274">
        <f>IF(G$51=0,0,G$51/NMM!G$10*1000)</f>
        <v>0.58458370702232321</v>
      </c>
      <c r="H197" s="274">
        <f>IF(H$51=0,0,H$51/NMM!H$10*1000)</f>
        <v>0.57817819181689467</v>
      </c>
      <c r="I197" s="274">
        <f>IF(I$51=0,0,I$51/NMM!I$10*1000)</f>
        <v>0.53033302305464913</v>
      </c>
      <c r="J197" s="274">
        <f>IF(J$51=0,0,J$51/NMM!J$10*1000)</f>
        <v>0.57519688899980947</v>
      </c>
      <c r="K197" s="274">
        <f>IF(K$51=0,0,K$51/NMM!K$10*1000)</f>
        <v>0.58523889967048903</v>
      </c>
      <c r="L197" s="274">
        <f>IF(L$51=0,0,L$51/NMM!L$10*1000)</f>
        <v>0.60443916039220891</v>
      </c>
      <c r="M197" s="274">
        <f>IF(M$51=0,0,M$51/NMM!M$10*1000)</f>
        <v>0.50792610682525507</v>
      </c>
      <c r="N197" s="274">
        <f>IF(N$51=0,0,N$51/NMM!N$10*1000)</f>
        <v>0.63746123170927083</v>
      </c>
      <c r="O197" s="274">
        <f>IF(O$51=0,0,O$51/NMM!O$10*1000)</f>
        <v>0.77809994126131388</v>
      </c>
      <c r="P197" s="274">
        <f>IF(P$51=0,0,P$51/NMM!P$10*1000)</f>
        <v>0.87349664163503116</v>
      </c>
      <c r="Q197" s="274">
        <f>IF(Q$51=0,0,Q$51/NMM!Q$10*1000)</f>
        <v>0.89487825360673456</v>
      </c>
      <c r="R197" s="274">
        <f>IF(R$51=0,0,R$51/NMM!R$10*1000)</f>
        <v>0.84106057845639182</v>
      </c>
      <c r="S197" s="274">
        <f>IF(S$51=0,0,S$51/NMM!S$10*1000)</f>
        <v>0.86316068786108624</v>
      </c>
      <c r="T197" s="274">
        <f>IF(T$51=0,0,T$51/NMM!T$10*1000)</f>
        <v>0.85272018475724876</v>
      </c>
      <c r="U197" s="274">
        <f>IF(U$51=0,0,U$51/NMM!U$10*1000)</f>
        <v>0.8329900833259668</v>
      </c>
      <c r="V197" s="274">
        <f>IF(V$51=0,0,V$51/NMM!V$10*1000)</f>
        <v>0.90224334605011425</v>
      </c>
      <c r="W197" s="274">
        <f>IF(W$51=0,0,W$51/NMM!W$10*1000)</f>
        <v>0.69470669047966449</v>
      </c>
      <c r="X197" s="274">
        <f>IF(X$51=0,0,X$51/NMM!X$10*1000)</f>
        <v>0.63625127063196529</v>
      </c>
      <c r="Y197" s="274">
        <f>IF(Y$51=0,0,Y$51/NMM!Y$10*1000)</f>
        <v>0.72569663395896022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0.25526765416656477</v>
      </c>
      <c r="C198" s="274">
        <f>IF(C$52=0,0,C$52/NMM!C$10*1000)</f>
        <v>0.25515782771365303</v>
      </c>
      <c r="D198" s="274">
        <f>IF(D$52=0,0,D$52/NMM!D$10*1000)</f>
        <v>0.27309804615018962</v>
      </c>
      <c r="E198" s="274">
        <f>IF(E$52=0,0,E$52/NMM!E$10*1000)</f>
        <v>0.2798679237957396</v>
      </c>
      <c r="F198" s="274">
        <f>IF(F$52=0,0,F$52/NMM!F$10*1000)</f>
        <v>0.268626112944096</v>
      </c>
      <c r="G198" s="274">
        <f>IF(G$52=0,0,G$52/NMM!G$10*1000)</f>
        <v>0.25045589630762527</v>
      </c>
      <c r="H198" s="274">
        <f>IF(H$52=0,0,H$52/NMM!H$10*1000)</f>
        <v>0.27700061843448404</v>
      </c>
      <c r="I198" s="274">
        <f>IF(I$52=0,0,I$52/NMM!I$10*1000)</f>
        <v>0.26437836405744713</v>
      </c>
      <c r="J198" s="274">
        <f>IF(J$52=0,0,J$52/NMM!J$10*1000)</f>
        <v>0.28306086363657895</v>
      </c>
      <c r="K198" s="274">
        <f>IF(K$52=0,0,K$52/NMM!K$10*1000)</f>
        <v>0.29419778809947517</v>
      </c>
      <c r="L198" s="274">
        <f>IF(L$52=0,0,L$52/NMM!L$10*1000)</f>
        <v>0.2961327491647166</v>
      </c>
      <c r="M198" s="274">
        <f>IF(M$52=0,0,M$52/NMM!M$10*1000)</f>
        <v>0.25894370019377572</v>
      </c>
      <c r="N198" s="274">
        <f>IF(N$52=0,0,N$52/NMM!N$10*1000)</f>
        <v>0.28736461485546894</v>
      </c>
      <c r="O198" s="274">
        <f>IF(O$52=0,0,O$52/NMM!O$10*1000)</f>
        <v>0.3273654338100403</v>
      </c>
      <c r="P198" s="274">
        <f>IF(P$52=0,0,P$52/NMM!P$10*1000)</f>
        <v>0.34071992245369781</v>
      </c>
      <c r="Q198" s="274">
        <f>IF(Q$52=0,0,Q$52/NMM!Q$10*1000)</f>
        <v>0.34328868754433312</v>
      </c>
      <c r="R198" s="274">
        <f>IF(R$52=0,0,R$52/NMM!R$10*1000)</f>
        <v>0.33061623698949388</v>
      </c>
      <c r="S198" s="274">
        <f>IF(S$52=0,0,S$52/NMM!S$10*1000)</f>
        <v>0.34094890138234701</v>
      </c>
      <c r="T198" s="274">
        <f>IF(T$52=0,0,T$52/NMM!T$10*1000)</f>
        <v>0.30997758560228095</v>
      </c>
      <c r="U198" s="274">
        <f>IF(U$52=0,0,U$52/NMM!U$10*1000)</f>
        <v>0.31323781393851963</v>
      </c>
      <c r="V198" s="274">
        <f>IF(V$52=0,0,V$52/NMM!V$10*1000)</f>
        <v>0.35382058325141208</v>
      </c>
      <c r="W198" s="274">
        <f>IF(W$52=0,0,W$52/NMM!W$10*1000)</f>
        <v>0.30094662509058784</v>
      </c>
      <c r="X198" s="274">
        <f>IF(X$52=0,0,X$52/NMM!X$10*1000)</f>
        <v>0.28462145967325903</v>
      </c>
      <c r="Y198" s="274">
        <f>IF(Y$52=0,0,Y$52/NMM!Y$10*1000)</f>
        <v>0.3145311162609109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0.388522363096099</v>
      </c>
      <c r="C199" s="275">
        <f>IF(C$53=0,0,C$53/NMM!C$10*1000)</f>
        <v>0.39989596494502422</v>
      </c>
      <c r="D199" s="275">
        <f>IF(D$53=0,0,D$53/NMM!D$10*1000)</f>
        <v>0.42278427697938842</v>
      </c>
      <c r="E199" s="275">
        <f>IF(E$53=0,0,E$53/NMM!E$10*1000)</f>
        <v>0.41951428265439883</v>
      </c>
      <c r="F199" s="275">
        <f>IF(F$53=0,0,F$53/NMM!F$10*1000)</f>
        <v>0.38328268552407802</v>
      </c>
      <c r="G199" s="275">
        <f>IF(G$53=0,0,G$53/NMM!G$10*1000)</f>
        <v>0.38518715314812474</v>
      </c>
      <c r="H199" s="275">
        <f>IF(H$53=0,0,H$53/NMM!H$10*1000)</f>
        <v>0.40698060575865835</v>
      </c>
      <c r="I199" s="275">
        <f>IF(I$53=0,0,I$53/NMM!I$10*1000)</f>
        <v>0.38300672398268942</v>
      </c>
      <c r="J199" s="275">
        <f>IF(J$53=0,0,J$53/NMM!J$10*1000)</f>
        <v>0.40510049515062785</v>
      </c>
      <c r="K199" s="275">
        <f>IF(K$53=0,0,K$53/NMM!K$10*1000)</f>
        <v>0.41892461692004979</v>
      </c>
      <c r="L199" s="275">
        <f>IF(L$53=0,0,L$53/NMM!L$10*1000)</f>
        <v>0.421661829490245</v>
      </c>
      <c r="M199" s="275">
        <f>IF(M$53=0,0,M$53/NMM!M$10*1000)</f>
        <v>0.36477582986582813</v>
      </c>
      <c r="N199" s="275">
        <f>IF(N$53=0,0,N$53/NMM!N$10*1000)</f>
        <v>0.43012630839658161</v>
      </c>
      <c r="O199" s="275">
        <f>IF(O$53=0,0,O$53/NMM!O$10*1000)</f>
        <v>0.5085829714278397</v>
      </c>
      <c r="P199" s="275">
        <f>IF(P$53=0,0,P$53/NMM!P$10*1000)</f>
        <v>0.56423011332823114</v>
      </c>
      <c r="Q199" s="275">
        <f>IF(Q$53=0,0,Q$53/NMM!Q$10*1000)</f>
        <v>0.5697095754885626</v>
      </c>
      <c r="R199" s="275">
        <f>IF(R$53=0,0,R$53/NMM!R$10*1000)</f>
        <v>0.53920713085560168</v>
      </c>
      <c r="S199" s="275">
        <f>IF(S$53=0,0,S$53/NMM!S$10*1000)</f>
        <v>0.55809364018198948</v>
      </c>
      <c r="T199" s="275">
        <f>IF(T$53=0,0,T$53/NMM!T$10*1000)</f>
        <v>0.54344150804083891</v>
      </c>
      <c r="U199" s="275">
        <f>IF(U$53=0,0,U$53/NMM!U$10*1000)</f>
        <v>0.5334710206770692</v>
      </c>
      <c r="V199" s="275">
        <f>IF(V$53=0,0,V$53/NMM!V$10*1000)</f>
        <v>0.58887868069204263</v>
      </c>
      <c r="W199" s="275">
        <f>IF(W$53=0,0,W$53/NMM!W$10*1000)</f>
        <v>0.47600013241053996</v>
      </c>
      <c r="X199" s="275">
        <f>IF(X$53=0,0,X$53/NMM!X$10*1000)</f>
        <v>0.45057508510182143</v>
      </c>
      <c r="Y199" s="275">
        <f>IF(Y$53=0,0,Y$53/NMM!Y$10*1000)</f>
        <v>0.51376466890644223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2.5361303675085005</v>
      </c>
      <c r="C200" s="276">
        <f>IF(C$59=0,0,C$59/NMM!C$10*1000)</f>
        <v>2.6824376086420858</v>
      </c>
      <c r="D200" s="276">
        <f>IF(D$59=0,0,D$59/NMM!D$10*1000)</f>
        <v>2.8698640528204562</v>
      </c>
      <c r="E200" s="276">
        <f>IF(E$59=0,0,E$59/NMM!E$10*1000)</f>
        <v>2.7893657524331776</v>
      </c>
      <c r="F200" s="276">
        <f>IF(F$59=0,0,F$59/NMM!F$10*1000)</f>
        <v>2.4369542534558333</v>
      </c>
      <c r="G200" s="276">
        <f>IF(G$59=0,0,G$59/NMM!G$10*1000)</f>
        <v>2.4928814785097111</v>
      </c>
      <c r="H200" s="276">
        <f>IF(H$59=0,0,H$59/NMM!H$10*1000)</f>
        <v>2.4655659888302912</v>
      </c>
      <c r="I200" s="276">
        <f>IF(I$59=0,0,I$59/NMM!I$10*1000)</f>
        <v>2.2615364655801358</v>
      </c>
      <c r="J200" s="276">
        <f>IF(J$59=0,0,J$59/NMM!J$10*1000)</f>
        <v>2.4528526092316771</v>
      </c>
      <c r="K200" s="276">
        <f>IF(K$59=0,0,K$59/NMM!K$10*1000)</f>
        <v>2.4956754626694613</v>
      </c>
      <c r="L200" s="276">
        <f>IF(L$59=0,0,L$59/NMM!L$10*1000)</f>
        <v>2.5775524868847555</v>
      </c>
      <c r="M200" s="276">
        <f>IF(M$59=0,0,M$59/NMM!M$10*1000)</f>
        <v>2.1659850744144524</v>
      </c>
      <c r="N200" s="276">
        <f>IF(N$59=0,0,N$59/NMM!N$10*1000)</f>
        <v>2.7183708315964856</v>
      </c>
      <c r="O200" s="276">
        <f>IF(O$59=0,0,O$59/NMM!O$10*1000)</f>
        <v>3.3181063869878824</v>
      </c>
      <c r="P200" s="276">
        <f>IF(P$59=0,0,P$59/NMM!P$10*1000)</f>
        <v>3.7249132559030635</v>
      </c>
      <c r="Q200" s="276">
        <f>IF(Q$59=0,0,Q$59/NMM!Q$10*1000)</f>
        <v>3.8160923699027367</v>
      </c>
      <c r="R200" s="276">
        <f>IF(R$59=0,0,R$59/NMM!R$10*1000)</f>
        <v>3.5865938669729953</v>
      </c>
      <c r="S200" s="276">
        <f>IF(S$59=0,0,S$59/NMM!S$10*1000)</f>
        <v>3.6808369201853841</v>
      </c>
      <c r="T200" s="276">
        <f>IF(T$59=0,0,T$59/NMM!T$10*1000)</f>
        <v>3.6363147473960478</v>
      </c>
      <c r="U200" s="276">
        <f>IF(U$59=0,0,U$59/NMM!U$10*1000)</f>
        <v>3.5521782861222784</v>
      </c>
      <c r="V200" s="276">
        <f>IF(V$59=0,0,V$59/NMM!V$10*1000)</f>
        <v>3.8474998523882387</v>
      </c>
      <c r="W200" s="276">
        <f>IF(W$59=0,0,W$59/NMM!W$10*1000)</f>
        <v>2.9624866736619495</v>
      </c>
      <c r="X200" s="276">
        <f>IF(X$59=0,0,X$59/NMM!X$10*1000)</f>
        <v>2.7132111093478137</v>
      </c>
      <c r="Y200" s="276">
        <f>IF(Y$59=0,0,Y$59/NMM!Y$10*1000)</f>
        <v>3.0946392724969511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6.0523506307689701</v>
      </c>
      <c r="C201" s="276">
        <f>IF(C$60=0,0,C$60/NMM!C$10*1000)</f>
        <v>5.9239399461090505</v>
      </c>
      <c r="D201" s="276">
        <f>IF(D$60=0,0,D$60/NMM!D$10*1000)</f>
        <v>6.3087216145148393</v>
      </c>
      <c r="E201" s="276">
        <f>IF(E$60=0,0,E$60/NMM!E$10*1000)</f>
        <v>6.5431941757526983</v>
      </c>
      <c r="F201" s="276">
        <f>IF(F$60=0,0,F$60/NMM!F$10*1000)</f>
        <v>6.3916178988397547</v>
      </c>
      <c r="G201" s="276">
        <f>IF(G$60=0,0,G$60/NMM!G$10*1000)</f>
        <v>5.8831659340545457</v>
      </c>
      <c r="H201" s="276">
        <f>IF(H$60=0,0,H$60/NMM!H$10*1000)</f>
        <v>6.6169164449780533</v>
      </c>
      <c r="I201" s="276">
        <f>IF(I$60=0,0,I$60/NMM!I$10*1000)</f>
        <v>6.3498307128045646</v>
      </c>
      <c r="J201" s="276">
        <f>IF(J$60=0,0,J$60/NMM!J$10*1000)</f>
        <v>6.7345724364247816</v>
      </c>
      <c r="K201" s="276">
        <f>IF(K$60=0,0,K$60/NMM!K$10*1000)</f>
        <v>7.012139079777481</v>
      </c>
      <c r="L201" s="276">
        <f>IF(L$60=0,0,L$60/NMM!L$10*1000)</f>
        <v>6.9521026028534116</v>
      </c>
      <c r="M201" s="276">
        <f>IF(M$60=0,0,M$60/NMM!M$10*1000)</f>
        <v>6.0913666401482596</v>
      </c>
      <c r="N201" s="276">
        <f>IF(N$60=0,0,N$60/NMM!N$10*1000)</f>
        <v>6.6032195524634139</v>
      </c>
      <c r="O201" s="276">
        <f>IF(O$60=0,0,O$60/NMM!O$10*1000)</f>
        <v>7.4452484178956384</v>
      </c>
      <c r="P201" s="276">
        <f>IF(P$60=0,0,P$60/NMM!P$10*1000)</f>
        <v>7.5567027650311926</v>
      </c>
      <c r="Q201" s="276">
        <f>IF(Q$60=0,0,Q$60/NMM!Q$10*1000)</f>
        <v>7.5701904963490536</v>
      </c>
      <c r="R201" s="276">
        <f>IF(R$60=0,0,R$60/NMM!R$10*1000)</f>
        <v>7.3633113760738036</v>
      </c>
      <c r="S201" s="276">
        <f>IF(S$60=0,0,S$60/NMM!S$10*1000)</f>
        <v>7.6382988126644245</v>
      </c>
      <c r="T201" s="276">
        <f>IF(T$60=0,0,T$60/NMM!T$10*1000)</f>
        <v>6.8506739177029132</v>
      </c>
      <c r="U201" s="276">
        <f>IF(U$60=0,0,U$60/NMM!U$10*1000)</f>
        <v>6.9722399453079147</v>
      </c>
      <c r="V201" s="276">
        <f>IF(V$60=0,0,V$60/NMM!V$10*1000)</f>
        <v>8.0909188422292466</v>
      </c>
      <c r="W201" s="276">
        <f>IF(W$60=0,0,W$60/NMM!W$10*1000)</f>
        <v>7.0850761209610491</v>
      </c>
      <c r="X201" s="276">
        <f>IF(X$60=0,0,X$60/NMM!X$10*1000)</f>
        <v>6.6706273228221979</v>
      </c>
      <c r="Y201" s="276">
        <f>IF(Y$60=0,0,Y$60/NMM!Y$10*1000)</f>
        <v>7.3239591607280481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27.268680066692898</v>
      </c>
      <c r="C202" s="276">
        <f>IF(C$79=0,0,C$79/NMM!C$10*1000)</f>
        <v>27.092876813845841</v>
      </c>
      <c r="D202" s="276">
        <f>IF(D$79=0,0,D$79/NMM!D$10*1000)</f>
        <v>29.054545597006051</v>
      </c>
      <c r="E202" s="276">
        <f>IF(E$79=0,0,E$79/NMM!E$10*1000)</f>
        <v>30.022514031491607</v>
      </c>
      <c r="F202" s="276">
        <f>IF(F$79=0,0,F$79/NMM!F$10*1000)</f>
        <v>29.231983629043473</v>
      </c>
      <c r="G202" s="276">
        <f>IF(G$79=0,0,G$79/NMM!G$10*1000)</f>
        <v>26.82793445247599</v>
      </c>
      <c r="H202" s="276">
        <f>IF(H$79=0,0,H$79/NMM!H$10*1000)</f>
        <v>30.204389720903343</v>
      </c>
      <c r="I202" s="276">
        <f>IF(I$79=0,0,I$79/NMM!I$10*1000)</f>
        <v>28.995399003252832</v>
      </c>
      <c r="J202" s="276">
        <f>IF(J$79=0,0,J$79/NMM!J$10*1000)</f>
        <v>31.070015353853442</v>
      </c>
      <c r="K202" s="276">
        <f>IF(K$79=0,0,K$79/NMM!K$10*1000)</f>
        <v>32.409207103347711</v>
      </c>
      <c r="L202" s="276">
        <f>IF(L$79=0,0,L$79/NMM!L$10*1000)</f>
        <v>32.632407984128712</v>
      </c>
      <c r="M202" s="276">
        <f>IF(M$79=0,0,M$79/NMM!M$10*1000)</f>
        <v>28.723676054111717</v>
      </c>
      <c r="N202" s="276">
        <f>IF(N$79=0,0,N$79/NMM!N$10*1000)</f>
        <v>31.357592548098694</v>
      </c>
      <c r="O202" s="276">
        <f>IF(O$79=0,0,O$79/NMM!O$10*1000)</f>
        <v>35.300614816483346</v>
      </c>
      <c r="P202" s="276">
        <f>IF(P$79=0,0,P$79/NMM!P$10*1000)</f>
        <v>36.366832773290497</v>
      </c>
      <c r="Q202" s="276">
        <f>IF(Q$79=0,0,Q$79/NMM!Q$10*1000)</f>
        <v>36.557411109191683</v>
      </c>
      <c r="R202" s="276">
        <f>IF(R$79=0,0,R$79/NMM!R$10*1000)</f>
        <v>35.31145428244244</v>
      </c>
      <c r="S202" s="276">
        <f>IF(S$79=0,0,S$79/NMM!S$10*1000)</f>
        <v>36.407152232312683</v>
      </c>
      <c r="T202" s="276">
        <f>IF(T$79=0,0,T$79/NMM!T$10*1000)</f>
        <v>32.528979748005725</v>
      </c>
      <c r="U202" s="276">
        <f>IF(U$79=0,0,U$79/NMM!U$10*1000)</f>
        <v>33.100248596473648</v>
      </c>
      <c r="V202" s="276">
        <f>IF(V$79=0,0,V$79/NMM!V$10*1000)</f>
        <v>37.447336124240096</v>
      </c>
      <c r="W202" s="276">
        <f>IF(W$79=0,0,W$79/NMM!W$10*1000)</f>
        <v>32.294562769379951</v>
      </c>
      <c r="X202" s="276">
        <f>IF(X$79=0,0,X$79/NMM!X$10*1000)</f>
        <v>30.797374008819101</v>
      </c>
      <c r="Y202" s="276">
        <f>IF(Y$79=0,0,Y$79/NMM!Y$10*1000)</f>
        <v>33.907630507678022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5.3257956557340727</v>
      </c>
      <c r="C203" s="277">
        <f>IF(C$89=0,0,C$89/NMM!C$10*1000)</f>
        <v>5.419877922125182</v>
      </c>
      <c r="D203" s="277">
        <f>IF(D$89=0,0,D$89/NMM!D$10*1000)</f>
        <v>5.7826031266437496</v>
      </c>
      <c r="E203" s="277">
        <f>IF(E$89=0,0,E$89/NMM!E$10*1000)</f>
        <v>5.8010847662795895</v>
      </c>
      <c r="F203" s="277">
        <f>IF(F$89=0,0,F$89/NMM!F$10*1000)</f>
        <v>5.3575049848902507</v>
      </c>
      <c r="G203" s="277">
        <f>IF(G$89=0,0,G$89/NMM!G$10*1000)</f>
        <v>5.1976252049451741</v>
      </c>
      <c r="H203" s="277">
        <f>IF(H$89=0,0,H$89/NMM!H$10*1000)</f>
        <v>5.4841178990213386</v>
      </c>
      <c r="I203" s="277">
        <f>IF(I$89=0,0,I$89/NMM!I$10*1000)</f>
        <v>5.1510448696364941</v>
      </c>
      <c r="J203" s="277">
        <f>IF(J$89=0,0,J$89/NMM!J$10*1000)</f>
        <v>5.5194683328251628</v>
      </c>
      <c r="K203" s="277">
        <f>IF(K$89=0,0,K$89/NMM!K$10*1000)</f>
        <v>5.6756658485775269</v>
      </c>
      <c r="L203" s="277">
        <f>IF(L$89=0,0,L$89/NMM!L$10*1000)</f>
        <v>5.7283121055344015</v>
      </c>
      <c r="M203" s="277">
        <f>IF(M$89=0,0,M$89/NMM!M$10*1000)</f>
        <v>4.9197000333018179</v>
      </c>
      <c r="N203" s="277">
        <f>IF(N$89=0,0,N$89/NMM!N$10*1000)</f>
        <v>5.7213477082581816</v>
      </c>
      <c r="O203" s="277">
        <f>IF(O$89=0,0,O$89/NMM!O$10*1000)</f>
        <v>6.7249722888851791</v>
      </c>
      <c r="P203" s="277">
        <f>IF(P$89=0,0,P$89/NMM!P$10*1000)</f>
        <v>7.1954009198746522</v>
      </c>
      <c r="Q203" s="277">
        <f>IF(Q$89=0,0,Q$89/NMM!Q$10*1000)</f>
        <v>7.2976142870421228</v>
      </c>
      <c r="R203" s="277">
        <f>IF(R$89=0,0,R$89/NMM!R$10*1000)</f>
        <v>6.970979184089642</v>
      </c>
      <c r="S203" s="277">
        <f>IF(S$89=0,0,S$89/NMM!S$10*1000)</f>
        <v>7.1718578962613266</v>
      </c>
      <c r="T203" s="277">
        <f>IF(T$89=0,0,T$89/NMM!T$10*1000)</f>
        <v>6.7912954588056857</v>
      </c>
      <c r="U203" s="277">
        <f>IF(U$89=0,0,U$89/NMM!U$10*1000)</f>
        <v>6.7508361165228656</v>
      </c>
      <c r="V203" s="277">
        <f>IF(V$89=0,0,V$89/NMM!V$10*1000)</f>
        <v>7.5687228985711057</v>
      </c>
      <c r="W203" s="277">
        <f>IF(W$89=0,0,W$89/NMM!W$10*1000)</f>
        <v>6.1988204309589063</v>
      </c>
      <c r="X203" s="277">
        <f>IF(X$89=0,0,X$89/NMM!X$10*1000)</f>
        <v>5.7469532588559122</v>
      </c>
      <c r="Y203" s="277">
        <f>IF(Y$89=0,0,Y$89/NMM!Y$10*1000)</f>
        <v>6.3899070229137545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194.23427142571893</v>
      </c>
      <c r="C205" s="320">
        <f t="shared" si="51"/>
        <v>192.52252694560462</v>
      </c>
      <c r="D205" s="320">
        <f t="shared" si="51"/>
        <v>198.89097427043006</v>
      </c>
      <c r="E205" s="320">
        <f t="shared" si="51"/>
        <v>191.94608044025253</v>
      </c>
      <c r="F205" s="320">
        <f t="shared" si="51"/>
        <v>196.0006088304655</v>
      </c>
      <c r="G205" s="320">
        <f t="shared" si="51"/>
        <v>168.85881772228447</v>
      </c>
      <c r="H205" s="320">
        <f t="shared" si="51"/>
        <v>189.7968276326946</v>
      </c>
      <c r="I205" s="320">
        <f t="shared" si="51"/>
        <v>191.51820610238741</v>
      </c>
      <c r="J205" s="320">
        <f t="shared" si="51"/>
        <v>196.71041155591155</v>
      </c>
      <c r="K205" s="320">
        <f t="shared" si="51"/>
        <v>195.78036811244928</v>
      </c>
      <c r="L205" s="320">
        <f t="shared" si="51"/>
        <v>182.26118802762349</v>
      </c>
      <c r="M205" s="320">
        <f t="shared" si="51"/>
        <v>169.86183403783701</v>
      </c>
      <c r="N205" s="320">
        <f t="shared" si="51"/>
        <v>187.89890957153514</v>
      </c>
      <c r="O205" s="320">
        <f t="shared" si="51"/>
        <v>203.37762695292167</v>
      </c>
      <c r="P205" s="320">
        <f t="shared" si="51"/>
        <v>213.38449326925425</v>
      </c>
      <c r="Q205" s="320">
        <f t="shared" si="51"/>
        <v>215.81045102324566</v>
      </c>
      <c r="R205" s="320">
        <f t="shared" si="51"/>
        <v>188.96688571685934</v>
      </c>
      <c r="S205" s="320">
        <f t="shared" si="51"/>
        <v>194.87261929259881</v>
      </c>
      <c r="T205" s="320">
        <f t="shared" si="51"/>
        <v>179.74029174267713</v>
      </c>
      <c r="U205" s="320">
        <f t="shared" si="51"/>
        <v>181.63073292139097</v>
      </c>
      <c r="V205" s="320">
        <f t="shared" si="51"/>
        <v>180.71119868964539</v>
      </c>
      <c r="W205" s="320">
        <f t="shared" si="51"/>
        <v>182.98879736398186</v>
      </c>
      <c r="X205" s="320">
        <f t="shared" si="51"/>
        <v>164.79807661845661</v>
      </c>
      <c r="Y205" s="320">
        <f t="shared" si="51"/>
        <v>173.92377722718464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1.6490697946783355</v>
      </c>
      <c r="C206" s="273">
        <f>IF(C$100=0,0,C$100/NMM!C$11*1000)</f>
        <v>1.6345369004700037</v>
      </c>
      <c r="D206" s="273">
        <f>IF(D$100=0,0,D$100/NMM!D$11*1000)</f>
        <v>1.6886057012293925</v>
      </c>
      <c r="E206" s="273">
        <f>IF(E$100=0,0,E$100/NMM!E$11*1000)</f>
        <v>1.6296428078197573</v>
      </c>
      <c r="F206" s="273">
        <f>IF(F$100=0,0,F$100/NMM!F$11*1000)</f>
        <v>1.6640661886722901</v>
      </c>
      <c r="G206" s="273">
        <f>IF(G$100=0,0,G$100/NMM!G$11*1000)</f>
        <v>1.4336294713959281</v>
      </c>
      <c r="H206" s="273">
        <f>IF(H$100=0,0,H$100/NMM!H$11*1000)</f>
        <v>1.6113954209909143</v>
      </c>
      <c r="I206" s="273">
        <f>IF(I$100=0,0,I$100/NMM!I$11*1000)</f>
        <v>1.626010108804729</v>
      </c>
      <c r="J206" s="273">
        <f>IF(J$100=0,0,J$100/NMM!J$11*1000)</f>
        <v>1.6700924899328402</v>
      </c>
      <c r="K206" s="273">
        <f>IF(K$100=0,0,K$100/NMM!K$11*1000)</f>
        <v>1.6621963213572701</v>
      </c>
      <c r="L206" s="273">
        <f>IF(L$100=0,0,L$100/NMM!L$11*1000)</f>
        <v>1.5474170325987966</v>
      </c>
      <c r="M206" s="273">
        <f>IF(M$100=0,0,M$100/NMM!M$11*1000)</f>
        <v>1.4421451874814692</v>
      </c>
      <c r="N206" s="273">
        <f>IF(N$100=0,0,N$100/NMM!N$11*1000)</f>
        <v>1.5952818931132045</v>
      </c>
      <c r="O206" s="273">
        <f>IF(O$100=0,0,O$100/NMM!O$11*1000)</f>
        <v>1.7266978636656949</v>
      </c>
      <c r="P206" s="273">
        <f>IF(P$100=0,0,P$100/NMM!P$11*1000)</f>
        <v>1.8116572318586279</v>
      </c>
      <c r="Q206" s="273">
        <f>IF(Q$100=0,0,Q$100/NMM!Q$11*1000)</f>
        <v>1.8322538733571496</v>
      </c>
      <c r="R206" s="273">
        <f>IF(R$100=0,0,R$100/NMM!R$11*1000)</f>
        <v>1.604349125119672</v>
      </c>
      <c r="S206" s="273">
        <f>IF(S$100=0,0,S$100/NMM!S$11*1000)</f>
        <v>1.6544894365272607</v>
      </c>
      <c r="T206" s="273">
        <f>IF(T$100=0,0,T$100/NMM!T$11*1000)</f>
        <v>1.5260143527914358</v>
      </c>
      <c r="U206" s="273">
        <f>IF(U$100=0,0,U$100/NMM!U$11*1000)</f>
        <v>1.5420644011348508</v>
      </c>
      <c r="V206" s="273">
        <f>IF(V$100=0,0,V$100/NMM!V$11*1000)</f>
        <v>1.5342574568941389</v>
      </c>
      <c r="W206" s="273">
        <f>IF(W$100=0,0,W$100/NMM!W$11*1000)</f>
        <v>1.5535945138953613</v>
      </c>
      <c r="X206" s="273">
        <f>IF(X$100=0,0,X$100/NMM!X$11*1000)</f>
        <v>1.3991533439376582</v>
      </c>
      <c r="Y206" s="273">
        <f>IF(Y$100=0,0,Y$100/NMM!Y$11*1000)</f>
        <v>1.4766315207732732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1.8489196066904168</v>
      </c>
      <c r="C207" s="274">
        <f>IF(C$101=0,0,C$101/NMM!C$11*1000)</f>
        <v>1.8326254794615682</v>
      </c>
      <c r="D207" s="274">
        <f>IF(D$101=0,0,D$101/NMM!D$11*1000)</f>
        <v>1.8932468468269004</v>
      </c>
      <c r="E207" s="274">
        <f>IF(E$101=0,0,E$101/NMM!E$11*1000)</f>
        <v>1.8271382745614464</v>
      </c>
      <c r="F207" s="274">
        <f>IF(F$101=0,0,F$101/NMM!F$11*1000)</f>
        <v>1.8657334049750953</v>
      </c>
      <c r="G207" s="274">
        <f>IF(G$101=0,0,G$101/NMM!G$11*1000)</f>
        <v>1.607370195577553</v>
      </c>
      <c r="H207" s="274">
        <f>IF(H$101=0,0,H$101/NMM!H$11*1000)</f>
        <v>1.8066794975056861</v>
      </c>
      <c r="I207" s="274">
        <f>IF(I$101=0,0,I$101/NMM!I$11*1000)</f>
        <v>1.8230653308596299</v>
      </c>
      <c r="J207" s="274">
        <f>IF(J$101=0,0,J$101/NMM!J$11*1000)</f>
        <v>1.872490030190358</v>
      </c>
      <c r="K207" s="274">
        <f>IF(K$101=0,0,K$101/NMM!K$11*1000)</f>
        <v>1.8636369295246282</v>
      </c>
      <c r="L207" s="274">
        <f>IF(L$101=0,0,L$101/NMM!L$11*1000)</f>
        <v>1.7349476053296407</v>
      </c>
      <c r="M207" s="274">
        <f>IF(M$101=0,0,M$101/NMM!M$11*1000)</f>
        <v>1.6169179263566711</v>
      </c>
      <c r="N207" s="274">
        <f>IF(N$101=0,0,N$101/NMM!N$11*1000)</f>
        <v>1.7886131805297818</v>
      </c>
      <c r="O207" s="274">
        <f>IF(O$101=0,0,O$101/NMM!O$11*1000)</f>
        <v>1.9359553763366875</v>
      </c>
      <c r="P207" s="274">
        <f>IF(P$101=0,0,P$101/NMM!P$11*1000)</f>
        <v>2.0312109210873479</v>
      </c>
      <c r="Q207" s="274">
        <f>IF(Q$101=0,0,Q$101/NMM!Q$11*1000)</f>
        <v>2.0543036576237164</v>
      </c>
      <c r="R207" s="274">
        <f>IF(R$101=0,0,R$101/NMM!R$11*1000)</f>
        <v>1.7987792651244223</v>
      </c>
      <c r="S207" s="274">
        <f>IF(S$101=0,0,S$101/NMM!S$11*1000)</f>
        <v>1.8549960517918029</v>
      </c>
      <c r="T207" s="274">
        <f>IF(T$101=0,0,T$101/NMM!T$11*1000)</f>
        <v>1.7109511471692604</v>
      </c>
      <c r="U207" s="274">
        <f>IF(U$101=0,0,U$101/NMM!U$11*1000)</f>
        <v>1.7289462915629252</v>
      </c>
      <c r="V207" s="274">
        <f>IF(V$101=0,0,V$101/NMM!V$11*1000)</f>
        <v>1.7201932282774461</v>
      </c>
      <c r="W207" s="274">
        <f>IF(W$101=0,0,W$101/NMM!W$11*1000)</f>
        <v>1.7418737320018034</v>
      </c>
      <c r="X207" s="274">
        <f>IF(X$101=0,0,X$101/NMM!X$11*1000)</f>
        <v>1.5687159262276082</v>
      </c>
      <c r="Y207" s="274">
        <f>IF(Y$101=0,0,Y$101/NMM!Y$11*1000)</f>
        <v>1.6555836383791966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4.3100046273679995</v>
      </c>
      <c r="C208" s="274">
        <f>IF(C$102=0,0,C$102/NMM!C$11*1000)</f>
        <v>4.4931217972921678</v>
      </c>
      <c r="D208" s="274">
        <f>IF(D$102=0,0,D$102/NMM!D$11*1000)</f>
        <v>4.6590478347337791</v>
      </c>
      <c r="E208" s="274">
        <f>IF(E$102=0,0,E$102/NMM!E$11*1000)</f>
        <v>4.3137666208682193</v>
      </c>
      <c r="F208" s="274">
        <f>IF(F$102=0,0,F$102/NMM!F$11*1000)</f>
        <v>4.0994512078490928</v>
      </c>
      <c r="G208" s="274">
        <f>IF(G$102=0,0,G$102/NMM!G$11*1000)</f>
        <v>3.7815631670363143</v>
      </c>
      <c r="H208" s="274">
        <f>IF(H$102=0,0,H$102/NMM!H$11*1000)</f>
        <v>3.9093761658199861</v>
      </c>
      <c r="I208" s="274">
        <f>IF(I$102=0,0,I$102/NMM!I$11*1000)</f>
        <v>3.8270683679141531</v>
      </c>
      <c r="J208" s="274">
        <f>IF(J$102=0,0,J$102/NMM!J$11*1000)</f>
        <v>3.992511545949192</v>
      </c>
      <c r="K208" s="274">
        <f>IF(K$102=0,0,K$102/NMM!K$11*1000)</f>
        <v>3.9200991812226489</v>
      </c>
      <c r="L208" s="274">
        <f>IF(L$102=0,0,L$102/NMM!L$11*1000)</f>
        <v>3.7585368323602535</v>
      </c>
      <c r="M208" s="274">
        <f>IF(M$102=0,0,M$102/NMM!M$11*1000)</f>
        <v>3.4064457458193504</v>
      </c>
      <c r="N208" s="274">
        <f>IF(N$102=0,0,N$102/NMM!N$11*1000)</f>
        <v>4.156120999933572</v>
      </c>
      <c r="O208" s="274">
        <f>IF(O$102=0,0,O$102/NMM!O$11*1000)</f>
        <v>4.7261383582736665</v>
      </c>
      <c r="P208" s="274">
        <f>IF(P$102=0,0,P$102/NMM!P$11*1000)</f>
        <v>5.2833827618580518</v>
      </c>
      <c r="Q208" s="274">
        <f>IF(Q$102=0,0,Q$102/NMM!Q$11*1000)</f>
        <v>5.4163492380176494</v>
      </c>
      <c r="R208" s="274">
        <f>IF(R$102=0,0,R$102/NMM!R$11*1000)</f>
        <v>4.6410808476719572</v>
      </c>
      <c r="S208" s="274">
        <f>IF(S$102=0,0,S$102/NMM!S$11*1000)</f>
        <v>4.7700893761929555</v>
      </c>
      <c r="T208" s="274">
        <f>IF(T$102=0,0,T$102/NMM!T$11*1000)</f>
        <v>4.6560859436336983</v>
      </c>
      <c r="U208" s="274">
        <f>IF(U$102=0,0,U$102/NMM!U$11*1000)</f>
        <v>4.5962138953791216</v>
      </c>
      <c r="V208" s="274">
        <f>IF(V$102=0,0,V$102/NMM!V$11*1000)</f>
        <v>4.3673855828258779</v>
      </c>
      <c r="W208" s="274">
        <f>IF(W$102=0,0,W$102/NMM!W$11*1000)</f>
        <v>4.077656999753378</v>
      </c>
      <c r="X208" s="274">
        <f>IF(X$102=0,0,X$102/NMM!X$11*1000)</f>
        <v>3.6137088576209098</v>
      </c>
      <c r="Y208" s="274">
        <f>IF(Y$102=0,0,Y$102/NMM!Y$11*1000)</f>
        <v>3.9418007058623421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1.4801018462024873</v>
      </c>
      <c r="C209" s="274">
        <f>IF(C$103=0,0,C$103/NMM!C$11*1000)</f>
        <v>1.4670580298535187</v>
      </c>
      <c r="D209" s="274">
        <f>IF(D$103=0,0,D$103/NMM!D$11*1000)</f>
        <v>1.5155868017006393</v>
      </c>
      <c r="E209" s="274">
        <f>IF(E$103=0,0,E$103/NMM!E$11*1000)</f>
        <v>1.4626653985710263</v>
      </c>
      <c r="F209" s="274">
        <f>IF(F$103=0,0,F$103/NMM!F$11*1000)</f>
        <v>1.4935616709524524</v>
      </c>
      <c r="G209" s="274">
        <f>IF(G$103=0,0,G$103/NMM!G$11*1000)</f>
        <v>1.2867360946340705</v>
      </c>
      <c r="H209" s="274">
        <f>IF(H$103=0,0,H$103/NMM!H$11*1000)</f>
        <v>1.4462876861049452</v>
      </c>
      <c r="I209" s="274">
        <f>IF(I$103=0,0,I$103/NMM!I$11*1000)</f>
        <v>1.4594049152754176</v>
      </c>
      <c r="J209" s="274">
        <f>IF(J$103=0,0,J$103/NMM!J$11*1000)</f>
        <v>1.4989705018280759</v>
      </c>
      <c r="K209" s="274">
        <f>IF(K$103=0,0,K$103/NMM!K$11*1000)</f>
        <v>1.4918833950698636</v>
      </c>
      <c r="L209" s="274">
        <f>IF(L$103=0,0,L$103/NMM!L$11*1000)</f>
        <v>1.3888646885569835</v>
      </c>
      <c r="M209" s="274">
        <f>IF(M$103=0,0,M$103/NMM!M$11*1000)</f>
        <v>1.2943792684649293</v>
      </c>
      <c r="N209" s="274">
        <f>IF(N$103=0,0,N$103/NMM!N$11*1000)</f>
        <v>1.431825191892997</v>
      </c>
      <c r="O209" s="274">
        <f>IF(O$103=0,0,O$103/NMM!O$11*1000)</f>
        <v>1.5497759428332725</v>
      </c>
      <c r="P209" s="274">
        <f>IF(P$103=0,0,P$103/NMM!P$11*1000)</f>
        <v>1.6260301548262113</v>
      </c>
      <c r="Q209" s="274">
        <f>IF(Q$103=0,0,Q$103/NMM!Q$11*1000)</f>
        <v>1.6445164112635742</v>
      </c>
      <c r="R209" s="274">
        <f>IF(R$103=0,0,R$103/NMM!R$11*1000)</f>
        <v>1.439963371899706</v>
      </c>
      <c r="S209" s="274">
        <f>IF(S$103=0,0,S$103/NMM!S$11*1000)</f>
        <v>1.4849661775559782</v>
      </c>
      <c r="T209" s="274">
        <f>IF(T$103=0,0,T$103/NMM!T$11*1000)</f>
        <v>1.3696549825768096</v>
      </c>
      <c r="U209" s="274">
        <f>IF(U$103=0,0,U$103/NMM!U$11*1000)</f>
        <v>1.3840605015314278</v>
      </c>
      <c r="V209" s="274">
        <f>IF(V$103=0,0,V$103/NMM!V$11*1000)</f>
        <v>1.3770534769523792</v>
      </c>
      <c r="W209" s="274">
        <f>IF(W$103=0,0,W$103/NMM!W$11*1000)</f>
        <v>1.3944092091718365</v>
      </c>
      <c r="X209" s="274">
        <f>IF(X$103=0,0,X$103/NMM!X$11*1000)</f>
        <v>1.2557924802003035</v>
      </c>
      <c r="Y209" s="274">
        <f>IF(Y$103=0,0,Y$103/NMM!Y$11*1000)</f>
        <v>1.3253320430161788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1.6532115602595427</v>
      </c>
      <c r="C210" s="275">
        <f>IF(C$104=0,0,C$104/NMM!C$11*1000)</f>
        <v>1.6771497189837234</v>
      </c>
      <c r="D210" s="275">
        <f>IF(D$104=0,0,D$104/NMM!D$11*1000)</f>
        <v>1.7185450554101538</v>
      </c>
      <c r="E210" s="275">
        <f>IF(E$104=0,0,E$104/NMM!E$11*1000)</f>
        <v>1.6244418976754507</v>
      </c>
      <c r="F210" s="275">
        <f>IF(F$104=0,0,F$104/NMM!F$11*1000)</f>
        <v>1.6143726660918647</v>
      </c>
      <c r="G210" s="275">
        <f>IF(G$104=0,0,G$104/NMM!G$11*1000)</f>
        <v>1.4630116084115761</v>
      </c>
      <c r="H210" s="275">
        <f>IF(H$104=0,0,H$104/NMM!H$11*1000)</f>
        <v>1.6157374599539991</v>
      </c>
      <c r="I210" s="275">
        <f>IF(I$104=0,0,I$104/NMM!I$11*1000)</f>
        <v>1.6228383944049636</v>
      </c>
      <c r="J210" s="275">
        <f>IF(J$104=0,0,J$104/NMM!J$11*1000)</f>
        <v>1.650987374430783</v>
      </c>
      <c r="K210" s="275">
        <f>IF(K$104=0,0,K$104/NMM!K$11*1000)</f>
        <v>1.6475973205433831</v>
      </c>
      <c r="L210" s="275">
        <f>IF(L$104=0,0,L$104/NMM!L$11*1000)</f>
        <v>1.5395075795152728</v>
      </c>
      <c r="M210" s="275">
        <f>IF(M$104=0,0,M$104/NMM!M$11*1000)</f>
        <v>1.436409671661337</v>
      </c>
      <c r="N210" s="275">
        <f>IF(N$104=0,0,N$104/NMM!N$11*1000)</f>
        <v>1.6465758368002597</v>
      </c>
      <c r="O210" s="275">
        <f>IF(O$104=0,0,O$104/NMM!O$11*1000)</f>
        <v>1.8137782496214114</v>
      </c>
      <c r="P210" s="275">
        <f>IF(P$104=0,0,P$104/NMM!P$11*1000)</f>
        <v>2.0038186857874525</v>
      </c>
      <c r="Q210" s="275">
        <f>IF(Q$104=0,0,Q$104/NMM!Q$11*1000)</f>
        <v>2.0246387730132058</v>
      </c>
      <c r="R210" s="275">
        <f>IF(R$104=0,0,R$104/NMM!R$11*1000)</f>
        <v>1.747023750331745</v>
      </c>
      <c r="S210" s="275">
        <f>IF(S$104=0,0,S$104/NMM!S$11*1000)</f>
        <v>1.8108949734682034</v>
      </c>
      <c r="T210" s="275">
        <f>IF(T$104=0,0,T$104/NMM!T$11*1000)</f>
        <v>1.7422825114481779</v>
      </c>
      <c r="U210" s="275">
        <f>IF(U$104=0,0,U$104/NMM!U$11*1000)</f>
        <v>1.7283136443571532</v>
      </c>
      <c r="V210" s="275">
        <f>IF(V$104=0,0,V$104/NMM!V$11*1000)</f>
        <v>1.6736899402100167</v>
      </c>
      <c r="W210" s="275">
        <f>IF(W$104=0,0,W$104/NMM!W$11*1000)</f>
        <v>1.6404674188323922</v>
      </c>
      <c r="X210" s="275">
        <f>IF(X$104=0,0,X$104/NMM!X$11*1000)</f>
        <v>1.5025986584960107</v>
      </c>
      <c r="Y210" s="275">
        <f>IF(Y$104=0,0,Y$104/NMM!Y$11*1000)</f>
        <v>1.638532707705876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135.05293481469198</v>
      </c>
      <c r="C211" s="276">
        <f>IF(C$110=0,0,C$110/NMM!C$11*1000)</f>
        <v>131.8741209645585</v>
      </c>
      <c r="D211" s="276">
        <f>IF(D$110=0,0,D$110/NMM!D$11*1000)</f>
        <v>136.09657435336359</v>
      </c>
      <c r="E211" s="276">
        <f>IF(E$110=0,0,E$110/NMM!E$11*1000)</f>
        <v>132.98876490269913</v>
      </c>
      <c r="F211" s="276">
        <f>IF(F$110=0,0,F$110/NMM!F$11*1000)</f>
        <v>138.53694580898923</v>
      </c>
      <c r="G211" s="276">
        <f>IF(G$110=0,0,G$110/NMM!G$11*1000)</f>
        <v>117.07942039908308</v>
      </c>
      <c r="H211" s="276">
        <f>IF(H$110=0,0,H$110/NMM!H$11*1000)</f>
        <v>134.63641592649256</v>
      </c>
      <c r="I211" s="276">
        <f>IF(I$110=0,0,I$110/NMM!I$11*1000)</f>
        <v>136.90475081155225</v>
      </c>
      <c r="J211" s="276">
        <f>IF(J$110=0,0,J$110/NMM!J$11*1000)</f>
        <v>140.08604443865522</v>
      </c>
      <c r="K211" s="276">
        <f>IF(K$110=0,0,K$110/NMM!K$11*1000)</f>
        <v>139.89255294113224</v>
      </c>
      <c r="L211" s="276">
        <f>IF(L$110=0,0,L$110/NMM!L$11*1000)</f>
        <v>129.26332866860955</v>
      </c>
      <c r="M211" s="276">
        <f>IF(M$110=0,0,M$110/NMM!M$11*1000)</f>
        <v>121.31945161661857</v>
      </c>
      <c r="N211" s="276">
        <f>IF(N$110=0,0,N$110/NMM!N$11*1000)</f>
        <v>130.72177753655427</v>
      </c>
      <c r="O211" s="276">
        <f>IF(O$110=0,0,O$110/NMM!O$11*1000)</f>
        <v>139.45034072499772</v>
      </c>
      <c r="P211" s="276">
        <f>IF(P$110=0,0,P$110/NMM!P$11*1000)</f>
        <v>143.35049742345265</v>
      </c>
      <c r="Q211" s="276">
        <f>IF(Q$110=0,0,Q$110/NMM!Q$11*1000)</f>
        <v>144.33809146956912</v>
      </c>
      <c r="R211" s="276">
        <f>IF(R$110=0,0,R$110/NMM!R$11*1000)</f>
        <v>127.3054959892177</v>
      </c>
      <c r="S211" s="276">
        <f>IF(S$110=0,0,S$110/NMM!S$11*1000)</f>
        <v>131.41725679752966</v>
      </c>
      <c r="T211" s="276">
        <f>IF(T$110=0,0,T$110/NMM!T$11*1000)</f>
        <v>118.88098640236088</v>
      </c>
      <c r="U211" s="276">
        <f>IF(U$110=0,0,U$110/NMM!U$11*1000)</f>
        <v>121.12259651516577</v>
      </c>
      <c r="V211" s="276">
        <f>IF(V$110=0,0,V$110/NMM!V$11*1000)</f>
        <v>122.36753212645409</v>
      </c>
      <c r="W211" s="276">
        <f>IF(W$110=0,0,W$110/NMM!W$11*1000)</f>
        <v>127.00546682290644</v>
      </c>
      <c r="X211" s="276">
        <f>IF(X$110=0,0,X$110/NMM!X$11*1000)</f>
        <v>114.87430305018054</v>
      </c>
      <c r="Y211" s="276">
        <f>IF(Y$110=0,0,Y$110/NMM!Y$11*1000)</f>
        <v>120.05628223850564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17.74687722292008</v>
      </c>
      <c r="C212" s="276">
        <f>IF(C$118=0,0,C$118/NMM!C$11*1000)</f>
        <v>18.500880573964579</v>
      </c>
      <c r="D212" s="276">
        <f>IF(D$118=0,0,D$118/NMM!D$11*1000)</f>
        <v>19.184097709246441</v>
      </c>
      <c r="E212" s="276">
        <f>IF(E$118=0,0,E$118/NMM!E$11*1000)</f>
        <v>17.76236760925002</v>
      </c>
      <c r="F212" s="276">
        <f>IF(F$118=0,0,F$118/NMM!F$11*1000)</f>
        <v>16.879902356735318</v>
      </c>
      <c r="G212" s="276">
        <f>IF(G$118=0,0,G$118/NMM!G$11*1000)</f>
        <v>15.570966399888306</v>
      </c>
      <c r="H212" s="276">
        <f>IF(H$118=0,0,H$118/NMM!H$11*1000)</f>
        <v>16.097249268009556</v>
      </c>
      <c r="I212" s="276">
        <f>IF(I$118=0,0,I$118/NMM!I$11*1000)</f>
        <v>15.758338637926132</v>
      </c>
      <c r="J212" s="276">
        <f>IF(J$118=0,0,J$118/NMM!J$11*1000)</f>
        <v>16.439567551072454</v>
      </c>
      <c r="K212" s="276">
        <f>IF(K$118=0,0,K$118/NMM!K$11*1000)</f>
        <v>16.141402361628558</v>
      </c>
      <c r="L212" s="276">
        <f>IF(L$118=0,0,L$118/NMM!L$11*1000)</f>
        <v>15.476153152636769</v>
      </c>
      <c r="M212" s="276">
        <f>IF(M$118=0,0,M$118/NMM!M$11*1000)</f>
        <v>14.02638271748488</v>
      </c>
      <c r="N212" s="276">
        <f>IF(N$118=0,0,N$118/NMM!N$11*1000)</f>
        <v>17.113245921144863</v>
      </c>
      <c r="O212" s="276">
        <f>IF(O$118=0,0,O$118/NMM!O$11*1000)</f>
        <v>19.460349682741633</v>
      </c>
      <c r="P212" s="276">
        <f>IF(P$118=0,0,P$118/NMM!P$11*1000)</f>
        <v>21.754859519407521</v>
      </c>
      <c r="Q212" s="276">
        <f>IF(Q$118=0,0,Q$118/NMM!Q$11*1000)</f>
        <v>22.302362348565666</v>
      </c>
      <c r="R212" s="276">
        <f>IF(R$118=0,0,R$118/NMM!R$11*1000)</f>
        <v>19.110116834277704</v>
      </c>
      <c r="S212" s="276">
        <f>IF(S$118=0,0,S$118/NMM!S$11*1000)</f>
        <v>19.641322416247089</v>
      </c>
      <c r="T212" s="276">
        <f>IF(T$118=0,0,T$118/NMM!T$11*1000)</f>
        <v>19.171901824961989</v>
      </c>
      <c r="U212" s="276">
        <f>IF(U$118=0,0,U$118/NMM!U$11*1000)</f>
        <v>18.925372648934726</v>
      </c>
      <c r="V212" s="276">
        <f>IF(V$118=0,0,V$118/NMM!V$11*1000)</f>
        <v>17.98314907399384</v>
      </c>
      <c r="W212" s="276">
        <f>IF(W$118=0,0,W$118/NMM!W$11*1000)</f>
        <v>16.790162514511156</v>
      </c>
      <c r="X212" s="276">
        <f>IF(X$118=0,0,X$118/NMM!X$11*1000)</f>
        <v>14.879809410956643</v>
      </c>
      <c r="Y212" s="276">
        <f>IF(Y$118=0,0,Y$118/NMM!Y$11*1000)</f>
        <v>16.230760570407554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14.657476892456291</v>
      </c>
      <c r="C213" s="276">
        <f>IF(C$119=0,0,C$119/NMM!C$11*1000)</f>
        <v>14.534555430406026</v>
      </c>
      <c r="D213" s="276">
        <f>IF(D$119=0,0,D$119/NMM!D$11*1000)</f>
        <v>15.017152011976181</v>
      </c>
      <c r="E213" s="276">
        <f>IF(E$119=0,0,E$119/NMM!E$11*1000)</f>
        <v>14.487795677476683</v>
      </c>
      <c r="F213" s="276">
        <f>IF(F$119=0,0,F$119/NMM!F$11*1000)</f>
        <v>14.784508807882446</v>
      </c>
      <c r="G213" s="276">
        <f>IF(G$119=0,0,G$119/NMM!G$11*1000)</f>
        <v>12.74202729097267</v>
      </c>
      <c r="H213" s="276">
        <f>IF(H$119=0,0,H$119/NMM!H$11*1000)</f>
        <v>14.309986860977618</v>
      </c>
      <c r="I213" s="276">
        <f>IF(I$119=0,0,I$119/NMM!I$11*1000)</f>
        <v>14.435442751039115</v>
      </c>
      <c r="J213" s="276">
        <f>IF(J$119=0,0,J$119/NMM!J$11*1000)</f>
        <v>14.830595039818721</v>
      </c>
      <c r="K213" s="276">
        <f>IF(K$119=0,0,K$119/NMM!K$11*1000)</f>
        <v>14.75790217005596</v>
      </c>
      <c r="L213" s="276">
        <f>IF(L$119=0,0,L$119/NMM!L$11*1000)</f>
        <v>13.742941962586496</v>
      </c>
      <c r="M213" s="276">
        <f>IF(M$119=0,0,M$119/NMM!M$11*1000)</f>
        <v>12.803852709886343</v>
      </c>
      <c r="N213" s="276">
        <f>IF(N$119=0,0,N$119/NMM!N$11*1000)</f>
        <v>14.175188035775403</v>
      </c>
      <c r="O213" s="276">
        <f>IF(O$119=0,0,O$119/NMM!O$11*1000)</f>
        <v>15.349971037543627</v>
      </c>
      <c r="P213" s="276">
        <f>IF(P$119=0,0,P$119/NMM!P$11*1000)</f>
        <v>16.111008076735803</v>
      </c>
      <c r="Q213" s="276">
        <f>IF(Q$119=0,0,Q$119/NMM!Q$11*1000)</f>
        <v>16.297365771576974</v>
      </c>
      <c r="R213" s="276">
        <f>IF(R$119=0,0,R$119/NMM!R$11*1000)</f>
        <v>14.267972281091668</v>
      </c>
      <c r="S213" s="276">
        <f>IF(S$119=0,0,S$119/NMM!S$11*1000)</f>
        <v>14.712500984173063</v>
      </c>
      <c r="T213" s="276">
        <f>IF(T$119=0,0,T$119/NMM!T$11*1000)</f>
        <v>13.575179103153364</v>
      </c>
      <c r="U213" s="276">
        <f>IF(U$119=0,0,U$119/NMM!U$11*1000)</f>
        <v>13.715909428890923</v>
      </c>
      <c r="V213" s="276">
        <f>IF(V$119=0,0,V$119/NMM!V$11*1000)</f>
        <v>13.641435553396906</v>
      </c>
      <c r="W213" s="276">
        <f>IF(W$119=0,0,W$119/NMM!W$11*1000)</f>
        <v>13.803174986114909</v>
      </c>
      <c r="X213" s="276">
        <f>IF(X$119=0,0,X$119/NMM!X$11*1000)</f>
        <v>12.4266264933679</v>
      </c>
      <c r="Y213" s="276">
        <f>IF(Y$119=0,0,Y$119/NMM!Y$11*1000)</f>
        <v>13.116021293555503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15.835675060451782</v>
      </c>
      <c r="C214" s="277">
        <f>IF(C$127=0,0,C$127/NMM!C$11*1000)</f>
        <v>16.508478050614578</v>
      </c>
      <c r="D214" s="277">
        <f>IF(D$127=0,0,D$127/NMM!D$11*1000)</f>
        <v>17.118117955942996</v>
      </c>
      <c r="E214" s="277">
        <f>IF(E$127=0,0,E$127/NMM!E$11*1000)</f>
        <v>15.849497251330815</v>
      </c>
      <c r="F214" s="277">
        <f>IF(F$127=0,0,F$127/NMM!F$11*1000)</f>
        <v>15.062066718317698</v>
      </c>
      <c r="G214" s="277">
        <f>IF(G$127=0,0,G$127/NMM!G$11*1000)</f>
        <v>13.89409309528498</v>
      </c>
      <c r="H214" s="277">
        <f>IF(H$127=0,0,H$127/NMM!H$11*1000)</f>
        <v>14.363699346839331</v>
      </c>
      <c r="I214" s="277">
        <f>IF(I$127=0,0,I$127/NMM!I$11*1000)</f>
        <v>14.061286784611028</v>
      </c>
      <c r="J214" s="277">
        <f>IF(J$127=0,0,J$127/NMM!J$11*1000)</f>
        <v>14.66915258403391</v>
      </c>
      <c r="K214" s="277">
        <f>IF(K$127=0,0,K$127/NMM!K$11*1000)</f>
        <v>14.403097491914732</v>
      </c>
      <c r="L214" s="277">
        <f>IF(L$127=0,0,L$127/NMM!L$11*1000)</f>
        <v>13.809490505429759</v>
      </c>
      <c r="M214" s="277">
        <f>IF(M$127=0,0,M$127/NMM!M$11*1000)</f>
        <v>12.515849194063456</v>
      </c>
      <c r="N214" s="277">
        <f>IF(N$127=0,0,N$127/NMM!N$11*1000)</f>
        <v>15.270280975790815</v>
      </c>
      <c r="O214" s="277">
        <f>IF(O$127=0,0,O$127/NMM!O$11*1000)</f>
        <v>17.364619716907949</v>
      </c>
      <c r="P214" s="277">
        <f>IF(P$127=0,0,P$127/NMM!P$11*1000)</f>
        <v>19.412028494240584</v>
      </c>
      <c r="Q214" s="277">
        <f>IF(Q$127=0,0,Q$127/NMM!Q$11*1000)</f>
        <v>19.900569480258625</v>
      </c>
      <c r="R214" s="277">
        <f>IF(R$127=0,0,R$127/NMM!R$11*1000)</f>
        <v>17.052104252124753</v>
      </c>
      <c r="S214" s="277">
        <f>IF(S$127=0,0,S$127/NMM!S$11*1000)</f>
        <v>17.526103079112815</v>
      </c>
      <c r="T214" s="277">
        <f>IF(T$127=0,0,T$127/NMM!T$11*1000)</f>
        <v>17.107235474581497</v>
      </c>
      <c r="U214" s="277">
        <f>IF(U$127=0,0,U$127/NMM!U$11*1000)</f>
        <v>16.887255594434095</v>
      </c>
      <c r="V214" s="277">
        <f>IF(V$127=0,0,V$127/NMM!V$11*1000)</f>
        <v>16.046502250640689</v>
      </c>
      <c r="W214" s="277">
        <f>IF(W$127=0,0,W$127/NMM!W$11*1000)</f>
        <v>14.981991166794595</v>
      </c>
      <c r="X214" s="277">
        <f>IF(X$127=0,0,X$127/NMM!X$11*1000)</f>
        <v>13.277368397469028</v>
      </c>
      <c r="Y214" s="277">
        <f>IF(Y$127=0,0,Y$127/NMM!Y$11*1000)</f>
        <v>14.482832508979081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AT: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149.4454551264098</v>
      </c>
      <c r="C5" s="223">
        <v>154.97165003872709</v>
      </c>
      <c r="D5" s="223">
        <v>170.5383059607131</v>
      </c>
      <c r="E5" s="223">
        <v>161.44978353184129</v>
      </c>
      <c r="F5" s="223">
        <v>178.62816891554249</v>
      </c>
      <c r="G5" s="223">
        <v>175.1763030307464</v>
      </c>
      <c r="H5" s="223">
        <v>192.6769003592662</v>
      </c>
      <c r="I5" s="223">
        <v>193.9910470367445</v>
      </c>
      <c r="J5" s="223">
        <v>211.79197096921061</v>
      </c>
      <c r="K5" s="223">
        <v>192.4564411699501</v>
      </c>
      <c r="L5" s="223">
        <v>177.361591307558</v>
      </c>
      <c r="M5" s="223">
        <v>172.0233886495848</v>
      </c>
      <c r="N5" s="223">
        <v>192.9067966901458</v>
      </c>
      <c r="O5" s="223">
        <v>216.89924639770911</v>
      </c>
      <c r="P5" s="223">
        <v>208.8763155438624</v>
      </c>
      <c r="Q5" s="223">
        <v>217.01188946823669</v>
      </c>
      <c r="R5" s="223">
        <v>225.13708272914519</v>
      </c>
      <c r="S5" s="223">
        <v>225.9769029074904</v>
      </c>
      <c r="T5" s="223">
        <v>244.27600331448579</v>
      </c>
      <c r="U5" s="223">
        <v>199.10140285703901</v>
      </c>
      <c r="V5" s="223">
        <v>224.80903514313681</v>
      </c>
      <c r="W5" s="223">
        <v>249.20171215751751</v>
      </c>
      <c r="X5" s="223">
        <v>242.3532322537809</v>
      </c>
      <c r="Y5" s="223">
        <v>208.35019799477789</v>
      </c>
      <c r="DA5" s="89" t="s">
        <v>1579</v>
      </c>
    </row>
    <row r="6" spans="1:105" ht="12" customHeight="1" x14ac:dyDescent="0.25">
      <c r="A6" s="55" t="s">
        <v>91</v>
      </c>
      <c r="B6" s="259">
        <v>0.59168234896130445</v>
      </c>
      <c r="C6" s="259">
        <v>0.61231564795742865</v>
      </c>
      <c r="D6" s="259">
        <v>0.67536317137381863</v>
      </c>
      <c r="E6" s="259">
        <v>0.64047224179859119</v>
      </c>
      <c r="F6" s="259">
        <v>0.71211991637184602</v>
      </c>
      <c r="G6" s="259">
        <v>0.69504748232642066</v>
      </c>
      <c r="H6" s="259">
        <v>0.76713707516278307</v>
      </c>
      <c r="I6" s="259">
        <v>0.77331018903033244</v>
      </c>
      <c r="J6" s="259">
        <v>0.84490578826944485</v>
      </c>
      <c r="K6" s="259">
        <v>0.7684831355647348</v>
      </c>
      <c r="L6" s="259">
        <v>0.70827132059904008</v>
      </c>
      <c r="M6" s="259">
        <v>0.68821241168385539</v>
      </c>
      <c r="N6" s="259">
        <v>0.76857919997740309</v>
      </c>
      <c r="O6" s="259">
        <v>0.86180706014884778</v>
      </c>
      <c r="P6" s="259">
        <v>0.82805908181855692</v>
      </c>
      <c r="Q6" s="259">
        <v>0.86066504164467283</v>
      </c>
      <c r="R6" s="259">
        <v>0.89339103995842384</v>
      </c>
      <c r="S6" s="259">
        <v>0.89577738600680212</v>
      </c>
      <c r="T6" s="259">
        <v>0.96400366980606822</v>
      </c>
      <c r="U6" s="259">
        <v>0.78681364263073783</v>
      </c>
      <c r="V6" s="259">
        <v>0.88708015037335597</v>
      </c>
      <c r="W6" s="259">
        <v>0.98617188817376589</v>
      </c>
      <c r="X6" s="259">
        <v>0.96236673089642377</v>
      </c>
      <c r="Y6" s="259">
        <v>0.82484723375823499</v>
      </c>
      <c r="DA6" s="67" t="s">
        <v>1580</v>
      </c>
    </row>
    <row r="7" spans="1:105" ht="12" customHeight="1" x14ac:dyDescent="0.25">
      <c r="A7" s="173" t="s">
        <v>92</v>
      </c>
      <c r="B7" s="224">
        <v>6.1283938507638323E-2</v>
      </c>
      <c r="C7" s="224">
        <v>6.3421047767544383E-2</v>
      </c>
      <c r="D7" s="224">
        <v>6.9951241806443479E-2</v>
      </c>
      <c r="E7" s="224">
        <v>6.6337387875670881E-2</v>
      </c>
      <c r="F7" s="224">
        <v>7.3758348954653122E-2</v>
      </c>
      <c r="G7" s="224">
        <v>7.1990058925294864E-2</v>
      </c>
      <c r="H7" s="224">
        <v>7.9456792016420447E-2</v>
      </c>
      <c r="I7" s="224">
        <v>8.0096176867639493E-2</v>
      </c>
      <c r="J7" s="224">
        <v>8.7511744205231737E-2</v>
      </c>
      <c r="K7" s="224">
        <v>7.9596211221751811E-2</v>
      </c>
      <c r="L7" s="224">
        <v>7.3359727790618987E-2</v>
      </c>
      <c r="M7" s="224">
        <v>7.1282111409723931E-2</v>
      </c>
      <c r="N7" s="224">
        <v>7.9606161164603909E-2</v>
      </c>
      <c r="O7" s="224">
        <v>8.9262305986188159E-2</v>
      </c>
      <c r="P7" s="224">
        <v>8.5766834079038345E-2</v>
      </c>
      <c r="Q7" s="224">
        <v>8.9144020571882185E-2</v>
      </c>
      <c r="R7" s="224">
        <v>9.2533640140188972E-2</v>
      </c>
      <c r="S7" s="224">
        <v>9.2780807703567364E-2</v>
      </c>
      <c r="T7" s="224">
        <v>9.9847395693388144E-2</v>
      </c>
      <c r="U7" s="224">
        <v>8.1494807098101404E-2</v>
      </c>
      <c r="V7" s="224">
        <v>9.1879985066755196E-2</v>
      </c>
      <c r="W7" s="224">
        <v>0.1021434853665968</v>
      </c>
      <c r="X7" s="224">
        <v>9.9677848530699373E-2</v>
      </c>
      <c r="Y7" s="224">
        <v>8.5724286882200754E-2</v>
      </c>
      <c r="DA7" s="177" t="s">
        <v>1581</v>
      </c>
    </row>
    <row r="8" spans="1:105" ht="12" customHeight="1" x14ac:dyDescent="0.25">
      <c r="A8" s="173" t="s">
        <v>93</v>
      </c>
      <c r="B8" s="224">
        <v>1.9935137272393231</v>
      </c>
      <c r="C8" s="224">
        <v>2.1925935234177611</v>
      </c>
      <c r="D8" s="224">
        <v>2.413006663129976</v>
      </c>
      <c r="E8" s="224">
        <v>2.1561257485236438</v>
      </c>
      <c r="F8" s="224">
        <v>2.1567701614410342</v>
      </c>
      <c r="G8" s="224">
        <v>2.339531094690686</v>
      </c>
      <c r="H8" s="224">
        <v>2.2756293050965062</v>
      </c>
      <c r="I8" s="224">
        <v>2.194087109102056</v>
      </c>
      <c r="J8" s="224">
        <v>2.42622220400595</v>
      </c>
      <c r="K8" s="224">
        <v>2.15334098502563</v>
      </c>
      <c r="L8" s="224">
        <v>2.034768358540465</v>
      </c>
      <c r="M8" s="224">
        <v>1.8895019718193229</v>
      </c>
      <c r="N8" s="224">
        <v>2.4179184296124858</v>
      </c>
      <c r="O8" s="224">
        <v>2.9336955522203838</v>
      </c>
      <c r="P8" s="224">
        <v>3.0639383964479681</v>
      </c>
      <c r="Q8" s="224">
        <v>3.2439421414921319</v>
      </c>
      <c r="R8" s="224">
        <v>3.2791992985172218</v>
      </c>
      <c r="S8" s="224">
        <v>3.2718839848649242</v>
      </c>
      <c r="T8" s="224">
        <v>3.8807733771149402</v>
      </c>
      <c r="U8" s="224">
        <v>3.044679500293952</v>
      </c>
      <c r="V8" s="224">
        <v>3.2910227318557399</v>
      </c>
      <c r="W8" s="224">
        <v>3.2764185168136679</v>
      </c>
      <c r="X8" s="224">
        <v>3.0736674169456428</v>
      </c>
      <c r="Y8" s="224">
        <v>2.7184407557005752</v>
      </c>
      <c r="DA8" s="177" t="s">
        <v>1582</v>
      </c>
    </row>
    <row r="9" spans="1:105" ht="12" customHeight="1" x14ac:dyDescent="0.25">
      <c r="A9" s="173" t="s">
        <v>94</v>
      </c>
      <c r="B9" s="224">
        <v>0.1166845223336839</v>
      </c>
      <c r="C9" s="224">
        <v>0.120753574996413</v>
      </c>
      <c r="D9" s="224">
        <v>0.1331870541547448</v>
      </c>
      <c r="E9" s="224">
        <v>0.1263062819660685</v>
      </c>
      <c r="F9" s="224">
        <v>0.14043578016484981</v>
      </c>
      <c r="G9" s="224">
        <v>0.1370689587358164</v>
      </c>
      <c r="H9" s="224">
        <v>0.15128560677358099</v>
      </c>
      <c r="I9" s="224">
        <v>0.15250299452261709</v>
      </c>
      <c r="J9" s="224">
        <v>0.16662222304629259</v>
      </c>
      <c r="K9" s="224">
        <v>0.15155106072080421</v>
      </c>
      <c r="L9" s="224">
        <v>0.13967680609676469</v>
      </c>
      <c r="M9" s="224">
        <v>0.1357210277819105</v>
      </c>
      <c r="N9" s="224">
        <v>0.1515700053963131</v>
      </c>
      <c r="O9" s="224">
        <v>0.1699552899183091</v>
      </c>
      <c r="P9" s="224">
        <v>0.16329991691603779</v>
      </c>
      <c r="Q9" s="224">
        <v>0.16973007467589091</v>
      </c>
      <c r="R9" s="224">
        <v>0.17618390499183079</v>
      </c>
      <c r="S9" s="224">
        <v>0.17665451164296159</v>
      </c>
      <c r="T9" s="224">
        <v>0.1901092840384794</v>
      </c>
      <c r="U9" s="224">
        <v>0.15516598427714401</v>
      </c>
      <c r="V9" s="224">
        <v>0.17493934676218789</v>
      </c>
      <c r="W9" s="224">
        <v>0.19448103515758</v>
      </c>
      <c r="X9" s="224">
        <v>0.18978646650793021</v>
      </c>
      <c r="Y9" s="224">
        <v>0.16321890712031439</v>
      </c>
      <c r="DA9" s="177" t="s">
        <v>1583</v>
      </c>
    </row>
    <row r="10" spans="1:105" ht="12" customHeight="1" x14ac:dyDescent="0.25">
      <c r="A10" s="56" t="s">
        <v>95</v>
      </c>
      <c r="B10" s="260">
        <v>0.90977950317427636</v>
      </c>
      <c r="C10" s="260">
        <v>0.98409043571978105</v>
      </c>
      <c r="D10" s="260">
        <v>1.0667557205383089</v>
      </c>
      <c r="E10" s="260">
        <v>0.96284579563435413</v>
      </c>
      <c r="F10" s="260">
        <v>0.98901829222154447</v>
      </c>
      <c r="G10" s="260">
        <v>1.08566425432066</v>
      </c>
      <c r="H10" s="260">
        <v>1.116403253709787</v>
      </c>
      <c r="I10" s="260">
        <v>1.1007749564616811</v>
      </c>
      <c r="J10" s="260">
        <v>1.182233740536756</v>
      </c>
      <c r="K10" s="260">
        <v>1.0663171994169489</v>
      </c>
      <c r="L10" s="260">
        <v>0.98456822472361427</v>
      </c>
      <c r="M10" s="260">
        <v>0.93989179659040956</v>
      </c>
      <c r="N10" s="260">
        <v>1.154958979851378</v>
      </c>
      <c r="O10" s="260">
        <v>1.3695897909334069</v>
      </c>
      <c r="P10" s="260">
        <v>1.441979146621607</v>
      </c>
      <c r="Q10" s="260">
        <v>1.5018652670730801</v>
      </c>
      <c r="R10" s="260">
        <v>1.522706401822679</v>
      </c>
      <c r="S10" s="260">
        <v>1.536100969218936</v>
      </c>
      <c r="T10" s="260">
        <v>1.8217097621284091</v>
      </c>
      <c r="U10" s="260">
        <v>1.427032822502516</v>
      </c>
      <c r="V10" s="260">
        <v>1.55888825279396</v>
      </c>
      <c r="W10" s="260">
        <v>1.6052995502119169</v>
      </c>
      <c r="X10" s="260">
        <v>1.5674285362225051</v>
      </c>
      <c r="Y10" s="260">
        <v>1.413793398348592</v>
      </c>
      <c r="DA10" s="68" t="s">
        <v>1584</v>
      </c>
    </row>
    <row r="11" spans="1:105" ht="12" customHeight="1" x14ac:dyDescent="0.25">
      <c r="A11" s="37" t="s">
        <v>159</v>
      </c>
      <c r="B11" s="226">
        <v>3.5272082808678658E-3</v>
      </c>
      <c r="C11" s="226">
        <v>6.4137964348752897E-3</v>
      </c>
      <c r="D11" s="226">
        <v>3.2398867633426621E-3</v>
      </c>
      <c r="E11" s="226">
        <v>4.2609314082596769E-3</v>
      </c>
      <c r="F11" s="226">
        <v>7.4201291829961592E-3</v>
      </c>
      <c r="G11" s="226">
        <v>7.2361031339148634E-3</v>
      </c>
      <c r="H11" s="226">
        <v>9.5555182263341188E-3</v>
      </c>
      <c r="I11" s="226">
        <v>8.5801731759412858E-3</v>
      </c>
      <c r="J11" s="226">
        <v>1.063985974306186E-2</v>
      </c>
      <c r="K11" s="226">
        <v>9.4635187747211594E-3</v>
      </c>
      <c r="L11" s="226">
        <v>8.1960101324784554E-3</v>
      </c>
      <c r="M11" s="226">
        <v>7.3344699673519604E-3</v>
      </c>
      <c r="N11" s="226">
        <v>9.7107936705398464E-3</v>
      </c>
      <c r="O11" s="226">
        <v>3.528600700535373E-3</v>
      </c>
      <c r="P11" s="226">
        <v>2.1962155716899628E-3</v>
      </c>
      <c r="Q11" s="226">
        <v>5.0824415998828752E-3</v>
      </c>
      <c r="R11" s="226">
        <v>5.7839743384690608E-3</v>
      </c>
      <c r="S11" s="226">
        <v>6.0817466911006297E-3</v>
      </c>
      <c r="T11" s="226">
        <v>9.1633373624880575E-3</v>
      </c>
      <c r="U11" s="226">
        <v>8.9786383512155954E-3</v>
      </c>
      <c r="V11" s="226">
        <v>1.193694045707879E-2</v>
      </c>
      <c r="W11" s="226">
        <v>8.2733345874815949E-3</v>
      </c>
      <c r="X11" s="226">
        <v>7.1335084130225027E-3</v>
      </c>
      <c r="Y11" s="226">
        <v>9.2609412915446322E-3</v>
      </c>
      <c r="DA11" s="69" t="s">
        <v>1585</v>
      </c>
    </row>
    <row r="12" spans="1:105" ht="12" customHeight="1" x14ac:dyDescent="0.25">
      <c r="A12" s="37" t="s">
        <v>35</v>
      </c>
      <c r="B12" s="226">
        <v>0.35286572512837328</v>
      </c>
      <c r="C12" s="226">
        <v>0.33154935417738191</v>
      </c>
      <c r="D12" s="226">
        <v>0.38048091523589378</v>
      </c>
      <c r="E12" s="226">
        <v>0.38679736925432862</v>
      </c>
      <c r="F12" s="226">
        <v>0.47393021341825492</v>
      </c>
      <c r="G12" s="226">
        <v>0.41123304933530819</v>
      </c>
      <c r="H12" s="226">
        <v>0.47251101942330559</v>
      </c>
      <c r="I12" s="226">
        <v>0.48653981817302699</v>
      </c>
      <c r="J12" s="226">
        <v>0.52037484408142343</v>
      </c>
      <c r="K12" s="226">
        <v>0.48181294557405091</v>
      </c>
      <c r="L12" s="226">
        <v>0.43190506479734359</v>
      </c>
      <c r="M12" s="226">
        <v>0.43025105350847997</v>
      </c>
      <c r="N12" s="226">
        <v>0.41857321590193047</v>
      </c>
      <c r="O12" s="226">
        <v>0.45940463866565279</v>
      </c>
      <c r="P12" s="226">
        <v>0.38054335357462737</v>
      </c>
      <c r="Q12" s="226">
        <v>0.3806150802711411</v>
      </c>
      <c r="R12" s="226">
        <v>0.4236562154007123</v>
      </c>
      <c r="S12" s="226">
        <v>0.42757138975979442</v>
      </c>
      <c r="T12" s="226">
        <v>0.4191344268923986</v>
      </c>
      <c r="U12" s="226">
        <v>0.35186108765978902</v>
      </c>
      <c r="V12" s="226">
        <v>0.45327717138627083</v>
      </c>
      <c r="W12" s="226">
        <v>0.60007678675088116</v>
      </c>
      <c r="X12" s="226">
        <v>0.56206418501514244</v>
      </c>
      <c r="Y12" s="226">
        <v>0.43870327176414609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6.8932457351065804E-2</v>
      </c>
      <c r="H14" s="226">
        <v>7.3122081621273913E-2</v>
      </c>
      <c r="I14" s="226">
        <v>7.8625528908062417E-2</v>
      </c>
      <c r="J14" s="226">
        <v>4.0849888527013323E-2</v>
      </c>
      <c r="K14" s="226">
        <v>6.0458684609824953E-2</v>
      </c>
      <c r="L14" s="226">
        <v>5.1548495043519882E-2</v>
      </c>
      <c r="M14" s="226">
        <v>7.1955112705723079E-2</v>
      </c>
      <c r="N14" s="226">
        <v>9.4659373814964559E-2</v>
      </c>
      <c r="O14" s="226">
        <v>0.1204536713051798</v>
      </c>
      <c r="P14" s="226">
        <v>0.16393132194251919</v>
      </c>
      <c r="Q14" s="226">
        <v>0.1231442322689678</v>
      </c>
      <c r="R14" s="226">
        <v>0.15007814034073369</v>
      </c>
      <c r="S14" s="226">
        <v>0.18604643408596269</v>
      </c>
      <c r="T14" s="226">
        <v>0.27340948909826351</v>
      </c>
      <c r="U14" s="226">
        <v>0.1885965460061077</v>
      </c>
      <c r="V14" s="226">
        <v>0.23925726358463481</v>
      </c>
      <c r="W14" s="226">
        <v>0.29564211434542798</v>
      </c>
      <c r="X14" s="226">
        <v>0.33395455082291298</v>
      </c>
      <c r="Y14" s="226">
        <v>0.34859723147080601</v>
      </c>
      <c r="DA14" s="69" t="s">
        <v>1588</v>
      </c>
    </row>
    <row r="15" spans="1:105" ht="12" customHeight="1" x14ac:dyDescent="0.25">
      <c r="A15" s="37" t="s">
        <v>40</v>
      </c>
      <c r="B15" s="226">
        <v>0.5533865697650352</v>
      </c>
      <c r="C15" s="226">
        <v>0.64612728510752382</v>
      </c>
      <c r="D15" s="226">
        <v>0.68303491853907217</v>
      </c>
      <c r="E15" s="226">
        <v>0.57178749497176584</v>
      </c>
      <c r="F15" s="226">
        <v>0.50766794962029349</v>
      </c>
      <c r="G15" s="226">
        <v>0.59826264450037159</v>
      </c>
      <c r="H15" s="226">
        <v>0.56121463443887387</v>
      </c>
      <c r="I15" s="226">
        <v>0.52702943620465037</v>
      </c>
      <c r="J15" s="226">
        <v>0.61036914818525689</v>
      </c>
      <c r="K15" s="226">
        <v>0.51458205045835193</v>
      </c>
      <c r="L15" s="226">
        <v>0.49291865475027241</v>
      </c>
      <c r="M15" s="226">
        <v>0.43035116040885452</v>
      </c>
      <c r="N15" s="226">
        <v>0.63201559646394323</v>
      </c>
      <c r="O15" s="226">
        <v>0.78620288026203877</v>
      </c>
      <c r="P15" s="226">
        <v>0.8953082555327706</v>
      </c>
      <c r="Q15" s="226">
        <v>0.99302351293308821</v>
      </c>
      <c r="R15" s="226">
        <v>0.94318807174276353</v>
      </c>
      <c r="S15" s="226">
        <v>0.91640139868207804</v>
      </c>
      <c r="T15" s="226">
        <v>1.120002508775259</v>
      </c>
      <c r="U15" s="226">
        <v>0.87759655048540386</v>
      </c>
      <c r="V15" s="226">
        <v>0.85441687736597594</v>
      </c>
      <c r="W15" s="226">
        <v>0.70130731452812611</v>
      </c>
      <c r="X15" s="226">
        <v>0.66427629197142668</v>
      </c>
      <c r="Y15" s="226">
        <v>0.61723195382209572</v>
      </c>
      <c r="DA15" s="69" t="s">
        <v>1589</v>
      </c>
    </row>
    <row r="16" spans="1:105" ht="12" customHeight="1" x14ac:dyDescent="0.25">
      <c r="A16" s="57" t="s">
        <v>1450</v>
      </c>
      <c r="B16" s="261">
        <v>7.7687174556590994</v>
      </c>
      <c r="C16" s="261">
        <v>8.5445308681818464</v>
      </c>
      <c r="D16" s="261">
        <v>9.4034802611765951</v>
      </c>
      <c r="E16" s="261">
        <v>8.4024160507527714</v>
      </c>
      <c r="F16" s="261">
        <v>8.4049273261012072</v>
      </c>
      <c r="G16" s="261">
        <v>9.1171461751358311</v>
      </c>
      <c r="H16" s="261">
        <v>8.8681210786517237</v>
      </c>
      <c r="I16" s="261">
        <v>8.5503513674433052</v>
      </c>
      <c r="J16" s="261">
        <v>9.4549811872481389</v>
      </c>
      <c r="K16" s="261">
        <v>8.3915638351390545</v>
      </c>
      <c r="L16" s="261">
        <v>7.9294866392050736</v>
      </c>
      <c r="M16" s="261">
        <v>7.3633839338056539</v>
      </c>
      <c r="N16" s="261">
        <v>9.42262140151057</v>
      </c>
      <c r="O16" s="261">
        <v>11.43260341511953</v>
      </c>
      <c r="P16" s="261">
        <v>11.940159417167591</v>
      </c>
      <c r="Q16" s="261">
        <v>12.641633511426861</v>
      </c>
      <c r="R16" s="261">
        <v>12.779030554384279</v>
      </c>
      <c r="S16" s="261">
        <v>12.75052279740841</v>
      </c>
      <c r="T16" s="261">
        <v>15.12336306708089</v>
      </c>
      <c r="U16" s="261">
        <v>11.86510755237024</v>
      </c>
      <c r="V16" s="261">
        <v>12.82510644125062</v>
      </c>
      <c r="W16" s="261">
        <v>12.768193855812511</v>
      </c>
      <c r="X16" s="261">
        <v>11.978073383012919</v>
      </c>
      <c r="Y16" s="261">
        <v>10.61927660854694</v>
      </c>
      <c r="DA16" s="70" t="s">
        <v>1590</v>
      </c>
    </row>
    <row r="17" spans="1:105" ht="12" customHeight="1" x14ac:dyDescent="0.25">
      <c r="A17" s="57" t="s">
        <v>1452</v>
      </c>
      <c r="B17" s="261">
        <v>31.556581224804361</v>
      </c>
      <c r="C17" s="261">
        <v>32.290210505055001</v>
      </c>
      <c r="D17" s="261">
        <v>35.993920097049177</v>
      </c>
      <c r="E17" s="261">
        <v>34.542567924298169</v>
      </c>
      <c r="F17" s="261">
        <v>38.742801573756353</v>
      </c>
      <c r="G17" s="261">
        <v>37.292342491951388</v>
      </c>
      <c r="H17" s="261">
        <v>40.877169896670793</v>
      </c>
      <c r="I17" s="261">
        <v>41.289231981183811</v>
      </c>
      <c r="J17" s="261">
        <v>44.880077064677437</v>
      </c>
      <c r="K17" s="261">
        <v>40.945438632412753</v>
      </c>
      <c r="L17" s="261">
        <v>37.8359545229888</v>
      </c>
      <c r="M17" s="261">
        <v>36.919962159433297</v>
      </c>
      <c r="N17" s="261">
        <v>40.516759421715783</v>
      </c>
      <c r="O17" s="261">
        <v>45.244410683380828</v>
      </c>
      <c r="P17" s="261">
        <v>42.87837290438739</v>
      </c>
      <c r="Q17" s="261">
        <v>44.202469732774119</v>
      </c>
      <c r="R17" s="261">
        <v>46.19895132557059</v>
      </c>
      <c r="S17" s="261">
        <v>46.388214074419167</v>
      </c>
      <c r="T17" s="261">
        <v>49.491968140858603</v>
      </c>
      <c r="U17" s="261">
        <v>40.639667544272072</v>
      </c>
      <c r="V17" s="261">
        <v>46.339195903452072</v>
      </c>
      <c r="W17" s="261">
        <v>52.824849826401362</v>
      </c>
      <c r="X17" s="261">
        <v>51.14290895052148</v>
      </c>
      <c r="Y17" s="261">
        <v>43.746062748769518</v>
      </c>
      <c r="DA17" s="70" t="s">
        <v>1591</v>
      </c>
    </row>
    <row r="18" spans="1:105" ht="12" customHeight="1" x14ac:dyDescent="0.25">
      <c r="A18" s="18" t="s">
        <v>28</v>
      </c>
      <c r="B18" s="230">
        <v>6.3820425525053404</v>
      </c>
      <c r="C18" s="230">
        <v>5.9483701419613348</v>
      </c>
      <c r="D18" s="230">
        <v>4.8112162760295059</v>
      </c>
      <c r="E18" s="230">
        <v>4.0942995968884484</v>
      </c>
      <c r="F18" s="230">
        <v>3.9451201026438851</v>
      </c>
      <c r="G18" s="230">
        <v>4.9451655684867388</v>
      </c>
      <c r="H18" s="230">
        <v>6.7356654944138761</v>
      </c>
      <c r="I18" s="230">
        <v>6.8855615220689206</v>
      </c>
      <c r="J18" s="230">
        <v>6.7340282603882624</v>
      </c>
      <c r="K18" s="230">
        <v>4.8513449923706879</v>
      </c>
      <c r="L18" s="230">
        <v>3.0753009154992581</v>
      </c>
      <c r="M18" s="230">
        <v>2.522360934479901</v>
      </c>
      <c r="N18" s="230">
        <v>3.1391599529645831</v>
      </c>
      <c r="O18" s="230">
        <v>3.0033555568242649</v>
      </c>
      <c r="P18" s="230">
        <v>2.9715210130755629</v>
      </c>
      <c r="Q18" s="230">
        <v>3.054016332179609</v>
      </c>
      <c r="R18" s="230">
        <v>2.4785647558278638</v>
      </c>
      <c r="S18" s="230">
        <v>2.483203525056378</v>
      </c>
      <c r="T18" s="230">
        <v>3.2320622015172629</v>
      </c>
      <c r="U18" s="230">
        <v>2.5708326784754032</v>
      </c>
      <c r="V18" s="230">
        <v>4.5158847308596144</v>
      </c>
      <c r="W18" s="230">
        <v>3.4028900336801602</v>
      </c>
      <c r="X18" s="230">
        <v>2.8356859520458242</v>
      </c>
      <c r="Y18" s="230">
        <v>1.67032433572968</v>
      </c>
      <c r="DA18" s="71" t="s">
        <v>1592</v>
      </c>
    </row>
    <row r="19" spans="1:105" ht="12" customHeight="1" x14ac:dyDescent="0.25">
      <c r="A19" s="18" t="s">
        <v>31</v>
      </c>
      <c r="B19" s="230">
        <v>0.87553101731913718</v>
      </c>
      <c r="C19" s="230">
        <v>0.80983915884949231</v>
      </c>
      <c r="D19" s="230">
        <v>0.59321402035999193</v>
      </c>
      <c r="E19" s="230">
        <v>0.62205624867681808</v>
      </c>
      <c r="F19" s="230">
        <v>0.11402688056307719</v>
      </c>
      <c r="G19" s="230">
        <v>0.19798840608396381</v>
      </c>
      <c r="H19" s="230">
        <v>0.25938047931230312</v>
      </c>
      <c r="I19" s="230">
        <v>0.34160200022843579</v>
      </c>
      <c r="J19" s="230">
        <v>0.46621706914980598</v>
      </c>
      <c r="K19" s="230">
        <v>0.53126156430427485</v>
      </c>
      <c r="L19" s="230">
        <v>0.50017565919630858</v>
      </c>
      <c r="M19" s="230">
        <v>0.40801934058470618</v>
      </c>
      <c r="N19" s="230">
        <v>0.51713324102863234</v>
      </c>
      <c r="O19" s="230">
        <v>0.14089339144039201</v>
      </c>
      <c r="P19" s="230">
        <v>0.12613704888581931</v>
      </c>
      <c r="Q19" s="230">
        <v>9.9602531114754936E-2</v>
      </c>
      <c r="R19" s="230">
        <v>0.10413154816372221</v>
      </c>
      <c r="S19" s="230">
        <v>9.8942484939970987E-2</v>
      </c>
      <c r="T19" s="230">
        <v>0.10935631506012421</v>
      </c>
      <c r="U19" s="230">
        <v>5.3130911130677257E-2</v>
      </c>
      <c r="V19" s="230">
        <v>7.494783180892664E-2</v>
      </c>
      <c r="W19" s="230">
        <v>6.8964930064217334E-2</v>
      </c>
      <c r="X19" s="230">
        <v>9.3486316427538865E-2</v>
      </c>
      <c r="Y19" s="230">
        <v>0.34413928703264818</v>
      </c>
      <c r="DA19" s="71" t="s">
        <v>1593</v>
      </c>
    </row>
    <row r="20" spans="1:105" ht="12" customHeight="1" x14ac:dyDescent="0.25">
      <c r="A20" s="18" t="s">
        <v>159</v>
      </c>
      <c r="B20" s="295">
        <v>0.1544023899283351</v>
      </c>
      <c r="C20" s="295">
        <v>0.30629297306834152</v>
      </c>
      <c r="D20" s="295">
        <v>0.15710805024905131</v>
      </c>
      <c r="E20" s="295">
        <v>0.1996201982131614</v>
      </c>
      <c r="F20" s="295">
        <v>0.30158892951934668</v>
      </c>
      <c r="G20" s="295">
        <v>0.33695302877201577</v>
      </c>
      <c r="H20" s="295">
        <v>0.35919213090303909</v>
      </c>
      <c r="I20" s="295">
        <v>0.30737780687711103</v>
      </c>
      <c r="J20" s="295">
        <v>0.37090106940004042</v>
      </c>
      <c r="K20" s="295">
        <v>0.33169127885323818</v>
      </c>
      <c r="L20" s="295">
        <v>0.30847921970156839</v>
      </c>
      <c r="M20" s="295">
        <v>0.26402995432724402</v>
      </c>
      <c r="N20" s="295">
        <v>0.39328393008313439</v>
      </c>
      <c r="O20" s="295">
        <v>0.16232761325771311</v>
      </c>
      <c r="P20" s="295">
        <v>0.11380079765615821</v>
      </c>
      <c r="Q20" s="295">
        <v>0.25604757384517851</v>
      </c>
      <c r="R20" s="295">
        <v>0.28377528743609087</v>
      </c>
      <c r="S20" s="295">
        <v>0.30715059127974159</v>
      </c>
      <c r="T20" s="295">
        <v>0.53467469739907103</v>
      </c>
      <c r="U20" s="295">
        <v>0.51384773234322767</v>
      </c>
      <c r="V20" s="295">
        <v>0.64310623824243274</v>
      </c>
      <c r="W20" s="295">
        <v>0.41213783193958448</v>
      </c>
      <c r="X20" s="295">
        <v>0.32466413090404339</v>
      </c>
      <c r="Y20" s="295">
        <v>0.44449649098740152</v>
      </c>
      <c r="DA20" s="122" t="s">
        <v>1594</v>
      </c>
    </row>
    <row r="21" spans="1:105" ht="12" customHeight="1" x14ac:dyDescent="0.25">
      <c r="A21" s="18" t="s">
        <v>32</v>
      </c>
      <c r="B21" s="295">
        <v>2.3924724016516241</v>
      </c>
      <c r="C21" s="295">
        <v>1.733652381830554</v>
      </c>
      <c r="D21" s="295">
        <v>1.6682953545537309</v>
      </c>
      <c r="E21" s="295">
        <v>1.7701785575873339</v>
      </c>
      <c r="F21" s="295">
        <v>1.918134282132482</v>
      </c>
      <c r="G21" s="295">
        <v>2.158465406849388</v>
      </c>
      <c r="H21" s="295">
        <v>2.0853103577837309</v>
      </c>
      <c r="I21" s="295">
        <v>2.1663687965370322</v>
      </c>
      <c r="J21" s="295">
        <v>2.242565178684115</v>
      </c>
      <c r="K21" s="295">
        <v>2.189201720927541</v>
      </c>
      <c r="L21" s="295">
        <v>1.614198239028263</v>
      </c>
      <c r="M21" s="295">
        <v>1.210295834036357</v>
      </c>
      <c r="N21" s="295">
        <v>0.76023611926351309</v>
      </c>
      <c r="O21" s="295">
        <v>1.138059322117835</v>
      </c>
      <c r="P21" s="295">
        <v>0.85450084551890726</v>
      </c>
      <c r="Q21" s="295">
        <v>1.0660388619464249</v>
      </c>
      <c r="R21" s="295">
        <v>1.0191313545702989</v>
      </c>
      <c r="S21" s="295">
        <v>0.79486197343625942</v>
      </c>
      <c r="T21" s="295">
        <v>0.41536199443759592</v>
      </c>
      <c r="U21" s="295">
        <v>0.86307672643277777</v>
      </c>
      <c r="V21" s="295">
        <v>0.57379198883078963</v>
      </c>
      <c r="W21" s="295">
        <v>0.52404424509522696</v>
      </c>
      <c r="X21" s="295">
        <v>0.20379269677197709</v>
      </c>
      <c r="Y21" s="295">
        <v>9.9361364420719106E-2</v>
      </c>
      <c r="DA21" s="122" t="s">
        <v>1595</v>
      </c>
    </row>
    <row r="22" spans="1:105" ht="12" customHeight="1" x14ac:dyDescent="0.25">
      <c r="A22" s="18" t="s">
        <v>33</v>
      </c>
      <c r="B22" s="295">
        <v>1.397201249264598</v>
      </c>
      <c r="C22" s="295">
        <v>1.1833686199522011</v>
      </c>
      <c r="D22" s="295">
        <v>3.696869838123904</v>
      </c>
      <c r="E22" s="295">
        <v>3.7418615244302869</v>
      </c>
      <c r="F22" s="295">
        <v>5.4429307079940923</v>
      </c>
      <c r="G22" s="295">
        <v>3.6612066354597892</v>
      </c>
      <c r="H22" s="295">
        <v>2.3281075956020412</v>
      </c>
      <c r="I22" s="295">
        <v>2.1755278592229521</v>
      </c>
      <c r="J22" s="295">
        <v>2.3605780103036929</v>
      </c>
      <c r="K22" s="295">
        <v>1.9576890588418301</v>
      </c>
      <c r="L22" s="295">
        <v>2.7242621763229171</v>
      </c>
      <c r="M22" s="295">
        <v>3.4424165317897359</v>
      </c>
      <c r="N22" s="295">
        <v>3.281481009817365</v>
      </c>
      <c r="O22" s="295">
        <v>3.1171677090930219</v>
      </c>
      <c r="P22" s="295">
        <v>2.939474958921823</v>
      </c>
      <c r="Q22" s="295">
        <v>2.8313137223524438</v>
      </c>
      <c r="R22" s="295">
        <v>3.0133452948708932</v>
      </c>
      <c r="S22" s="295">
        <v>2.4734373158434182</v>
      </c>
      <c r="T22" s="295">
        <v>2.6109628726692291</v>
      </c>
      <c r="U22" s="295">
        <v>1.756782460732881</v>
      </c>
      <c r="V22" s="295">
        <v>1.1870939071196061</v>
      </c>
      <c r="W22" s="295">
        <v>2.7389835830609499</v>
      </c>
      <c r="X22" s="295">
        <v>3.3468521459652858</v>
      </c>
      <c r="Y22" s="295">
        <v>3.6880824697385362</v>
      </c>
      <c r="DA22" s="122" t="s">
        <v>1596</v>
      </c>
    </row>
    <row r="23" spans="1:105" ht="12" customHeight="1" x14ac:dyDescent="0.25">
      <c r="A23" s="18" t="s">
        <v>35</v>
      </c>
      <c r="B23" s="295">
        <v>15.076711759566569</v>
      </c>
      <c r="C23" s="295">
        <v>15.454120375216929</v>
      </c>
      <c r="D23" s="295">
        <v>18.00842485455609</v>
      </c>
      <c r="E23" s="295">
        <v>17.68714328134174</v>
      </c>
      <c r="F23" s="295">
        <v>18.801503010155098</v>
      </c>
      <c r="G23" s="295">
        <v>18.690756060924372</v>
      </c>
      <c r="H23" s="295">
        <v>17.33639336210107</v>
      </c>
      <c r="I23" s="295">
        <v>17.01253711287378</v>
      </c>
      <c r="J23" s="295">
        <v>17.70568441788453</v>
      </c>
      <c r="K23" s="295">
        <v>16.48291853972351</v>
      </c>
      <c r="L23" s="295">
        <v>15.86667648987855</v>
      </c>
      <c r="M23" s="295">
        <v>15.117523463643449</v>
      </c>
      <c r="N23" s="295">
        <v>16.5461574357671</v>
      </c>
      <c r="O23" s="295">
        <v>20.628113204881991</v>
      </c>
      <c r="P23" s="295">
        <v>19.246365264406659</v>
      </c>
      <c r="Q23" s="295">
        <v>18.71580460000488</v>
      </c>
      <c r="R23" s="295">
        <v>20.287850689274091</v>
      </c>
      <c r="S23" s="295">
        <v>21.07685988923858</v>
      </c>
      <c r="T23" s="295">
        <v>23.87061089481092</v>
      </c>
      <c r="U23" s="295">
        <v>19.654837113129268</v>
      </c>
      <c r="V23" s="295">
        <v>23.835693088089791</v>
      </c>
      <c r="W23" s="295">
        <v>29.177156425582091</v>
      </c>
      <c r="X23" s="295">
        <v>24.9684330483413</v>
      </c>
      <c r="Y23" s="295">
        <v>20.552200212491019</v>
      </c>
      <c r="DA23" s="122" t="s">
        <v>1597</v>
      </c>
    </row>
    <row r="24" spans="1:105" ht="12" customHeight="1" x14ac:dyDescent="0.25">
      <c r="A24" s="18" t="s">
        <v>38</v>
      </c>
      <c r="B24" s="295">
        <v>5.2782198545687491</v>
      </c>
      <c r="C24" s="295">
        <v>6.8545668541761486</v>
      </c>
      <c r="D24" s="295">
        <v>7.058791703176901</v>
      </c>
      <c r="E24" s="295">
        <v>6.4274085171603819</v>
      </c>
      <c r="F24" s="295">
        <v>8.2194976607483614</v>
      </c>
      <c r="G24" s="295">
        <v>7.3018073853751284</v>
      </c>
      <c r="H24" s="295">
        <v>11.773120476554739</v>
      </c>
      <c r="I24" s="295">
        <v>12.40025688337558</v>
      </c>
      <c r="J24" s="295">
        <v>15.000103058866991</v>
      </c>
      <c r="K24" s="295">
        <v>14.601331477391669</v>
      </c>
      <c r="L24" s="295">
        <v>13.746861823361931</v>
      </c>
      <c r="M24" s="295">
        <v>13.95531610057191</v>
      </c>
      <c r="N24" s="295">
        <v>15.87930773279145</v>
      </c>
      <c r="O24" s="295">
        <v>17.05449388576562</v>
      </c>
      <c r="P24" s="295">
        <v>16.626572975922461</v>
      </c>
      <c r="Q24" s="295">
        <v>18.179646111330829</v>
      </c>
      <c r="R24" s="295">
        <v>19.012152395427631</v>
      </c>
      <c r="S24" s="295">
        <v>19.153758294624819</v>
      </c>
      <c r="T24" s="295">
        <v>18.7189391649644</v>
      </c>
      <c r="U24" s="295">
        <v>15.227159922027839</v>
      </c>
      <c r="V24" s="295">
        <v>15.50867811850091</v>
      </c>
      <c r="W24" s="295">
        <v>16.50067277697913</v>
      </c>
      <c r="X24" s="295">
        <v>19.369994660065519</v>
      </c>
      <c r="Y24" s="295">
        <v>16.947458588369511</v>
      </c>
      <c r="DA24" s="122" t="s">
        <v>1598</v>
      </c>
    </row>
    <row r="25" spans="1:105" ht="12" customHeight="1" x14ac:dyDescent="0.25">
      <c r="A25" s="57" t="s">
        <v>1461</v>
      </c>
      <c r="B25" s="261">
        <v>94.418749018722863</v>
      </c>
      <c r="C25" s="261">
        <v>97.098317196117634</v>
      </c>
      <c r="D25" s="261">
        <v>106.3919943610731</v>
      </c>
      <c r="E25" s="261">
        <v>101.5465635485461</v>
      </c>
      <c r="F25" s="261">
        <v>114.1068576229855</v>
      </c>
      <c r="G25" s="261">
        <v>110.2989151232064</v>
      </c>
      <c r="H25" s="261">
        <v>124.4679650339725</v>
      </c>
      <c r="I25" s="261">
        <v>126.1557239480437</v>
      </c>
      <c r="J25" s="261">
        <v>137.6870246123913</v>
      </c>
      <c r="K25" s="261">
        <v>125.4109226113965</v>
      </c>
      <c r="L25" s="261">
        <v>114.98035007058409</v>
      </c>
      <c r="M25" s="261">
        <v>112.1414583240374</v>
      </c>
      <c r="N25" s="261">
        <v>123.6246260868034</v>
      </c>
      <c r="O25" s="261">
        <v>137.15171910904539</v>
      </c>
      <c r="P25" s="261">
        <v>130.33362895734109</v>
      </c>
      <c r="Q25" s="261">
        <v>135.1803852287909</v>
      </c>
      <c r="R25" s="261">
        <v>140.7717372092749</v>
      </c>
      <c r="S25" s="261">
        <v>141.3352103358207</v>
      </c>
      <c r="T25" s="261">
        <v>149.9122934371841</v>
      </c>
      <c r="U25" s="261">
        <v>123.0822377760003</v>
      </c>
      <c r="V25" s="261">
        <v>140.03463897359029</v>
      </c>
      <c r="W25" s="261">
        <v>157.44008136445481</v>
      </c>
      <c r="X25" s="261">
        <v>154.45942039429039</v>
      </c>
      <c r="Y25" s="261">
        <v>131.92146074097809</v>
      </c>
      <c r="DA25" s="70" t="s">
        <v>1599</v>
      </c>
    </row>
    <row r="26" spans="1:105" ht="12" customHeight="1" x14ac:dyDescent="0.25">
      <c r="A26" s="18" t="s">
        <v>28</v>
      </c>
      <c r="B26" s="230">
        <v>21.763332811104739</v>
      </c>
      <c r="C26" s="230">
        <v>20.284471314332329</v>
      </c>
      <c r="D26" s="230">
        <v>16.40667547732501</v>
      </c>
      <c r="E26" s="230">
        <v>13.961925828977099</v>
      </c>
      <c r="F26" s="230">
        <v>13.45321048351733</v>
      </c>
      <c r="G26" s="230">
        <v>16.863454479905371</v>
      </c>
      <c r="H26" s="230">
        <v>22.969218499124199</v>
      </c>
      <c r="I26" s="230">
        <v>23.4803772872521</v>
      </c>
      <c r="J26" s="230">
        <v>22.963635385458652</v>
      </c>
      <c r="K26" s="230">
        <v>16.543517969651042</v>
      </c>
      <c r="L26" s="230">
        <v>10.487049681615151</v>
      </c>
      <c r="M26" s="230">
        <v>8.601475160215843</v>
      </c>
      <c r="N26" s="230">
        <v>10.704814679877201</v>
      </c>
      <c r="O26" s="230">
        <v>10.241709608718971</v>
      </c>
      <c r="P26" s="230">
        <v>10.13315098273163</v>
      </c>
      <c r="Q26" s="230">
        <v>10.41446735915016</v>
      </c>
      <c r="R26" s="230">
        <v>8.4521262951750291</v>
      </c>
      <c r="S26" s="230">
        <v>8.4679449108805045</v>
      </c>
      <c r="T26" s="230">
        <v>11.02161961145169</v>
      </c>
      <c r="U26" s="230">
        <v>8.7667681189872795</v>
      </c>
      <c r="V26" s="230">
        <v>15.3995686374267</v>
      </c>
      <c r="W26" s="230">
        <v>11.604157714915329</v>
      </c>
      <c r="X26" s="230">
        <v>9.6699413415727165</v>
      </c>
      <c r="Y26" s="230">
        <v>5.6959545665677442</v>
      </c>
      <c r="DA26" s="71" t="s">
        <v>1600</v>
      </c>
    </row>
    <row r="27" spans="1:105" ht="12" customHeight="1" x14ac:dyDescent="0.25">
      <c r="A27" s="18" t="s">
        <v>31</v>
      </c>
      <c r="B27" s="295">
        <v>2.4720061779953828</v>
      </c>
      <c r="C27" s="295">
        <v>2.286529391029918</v>
      </c>
      <c r="D27" s="295">
        <v>1.6749020813603639</v>
      </c>
      <c r="E27" s="295">
        <v>1.7563362797793549</v>
      </c>
      <c r="F27" s="295">
        <v>0.32194764963617878</v>
      </c>
      <c r="G27" s="295">
        <v>0.55900768028714787</v>
      </c>
      <c r="H27" s="295">
        <v>0.73234429692134895</v>
      </c>
      <c r="I27" s="295">
        <v>0.96449153516678765</v>
      </c>
      <c r="J27" s="295">
        <v>1.3163342616394491</v>
      </c>
      <c r="K27" s="295">
        <v>1.4999832594314131</v>
      </c>
      <c r="L27" s="295">
        <v>1.412214182202409</v>
      </c>
      <c r="M27" s="295">
        <v>1.152016674126972</v>
      </c>
      <c r="N27" s="295">
        <v>1.460092836669413</v>
      </c>
      <c r="O27" s="295">
        <v>0.39780353544278518</v>
      </c>
      <c r="P27" s="295">
        <v>0.35613994016409989</v>
      </c>
      <c r="Q27" s="295">
        <v>0.28122141579126209</v>
      </c>
      <c r="R27" s="295">
        <v>0.29400880756131559</v>
      </c>
      <c r="S27" s="295">
        <v>0.27935781736978738</v>
      </c>
      <c r="T27" s="295">
        <v>0.30876060480322171</v>
      </c>
      <c r="U27" s="295">
        <v>0.15001175053708421</v>
      </c>
      <c r="V27" s="295">
        <v>0.2116104393723528</v>
      </c>
      <c r="W27" s="295">
        <v>0.19471809657386829</v>
      </c>
      <c r="X27" s="295">
        <v>0.2639526723730799</v>
      </c>
      <c r="Y27" s="295">
        <v>0.97165540318663779</v>
      </c>
      <c r="DA27" s="122" t="s">
        <v>1601</v>
      </c>
    </row>
    <row r="28" spans="1:105" ht="12" customHeight="1" x14ac:dyDescent="0.25">
      <c r="A28" s="18" t="s">
        <v>159</v>
      </c>
      <c r="B28" s="295">
        <v>0.45906155960768458</v>
      </c>
      <c r="C28" s="295">
        <v>0.91065513933359021</v>
      </c>
      <c r="D28" s="295">
        <v>0.46710589523728913</v>
      </c>
      <c r="E28" s="295">
        <v>0.59350091383599812</v>
      </c>
      <c r="F28" s="295">
        <v>0.89666930939231626</v>
      </c>
      <c r="G28" s="295">
        <v>1.0018121026132389</v>
      </c>
      <c r="H28" s="295">
        <v>1.067932302652115</v>
      </c>
      <c r="I28" s="295">
        <v>0.91388051363252465</v>
      </c>
      <c r="J28" s="295">
        <v>1.1027447402722761</v>
      </c>
      <c r="K28" s="295">
        <v>0.98616812763914208</v>
      </c>
      <c r="L28" s="295">
        <v>0.91715517984204376</v>
      </c>
      <c r="M28" s="295">
        <v>0.78500081943593836</v>
      </c>
      <c r="N28" s="295">
        <v>1.1692923561377551</v>
      </c>
      <c r="O28" s="295">
        <v>0.48262444217389422</v>
      </c>
      <c r="P28" s="295">
        <v>0.33834691082749491</v>
      </c>
      <c r="Q28" s="295">
        <v>0.7612680000464217</v>
      </c>
      <c r="R28" s="295">
        <v>0.84370666858845222</v>
      </c>
      <c r="S28" s="295">
        <v>0.91320496744088853</v>
      </c>
      <c r="T28" s="295">
        <v>1.5896684020545779</v>
      </c>
      <c r="U28" s="295">
        <v>1.5277466982204091</v>
      </c>
      <c r="V28" s="295">
        <v>1.912051703720578</v>
      </c>
      <c r="W28" s="295">
        <v>1.225347845919547</v>
      </c>
      <c r="X28" s="295">
        <v>0.96527535843622625</v>
      </c>
      <c r="Y28" s="295">
        <v>1.321555012765856</v>
      </c>
      <c r="DA28" s="122" t="s">
        <v>1602</v>
      </c>
    </row>
    <row r="29" spans="1:105" ht="12" customHeight="1" x14ac:dyDescent="0.25">
      <c r="A29" s="18" t="s">
        <v>32</v>
      </c>
      <c r="B29" s="295">
        <v>7.0767934824261864</v>
      </c>
      <c r="C29" s="295">
        <v>5.1280423832941633</v>
      </c>
      <c r="D29" s="295">
        <v>4.9347201178652798</v>
      </c>
      <c r="E29" s="295">
        <v>5.2360846755919077</v>
      </c>
      <c r="F29" s="295">
        <v>5.6737290582087851</v>
      </c>
      <c r="G29" s="295">
        <v>6.3846144735835466</v>
      </c>
      <c r="H29" s="295">
        <v>6.1682261156334057</v>
      </c>
      <c r="I29" s="295">
        <v>6.4079922381888874</v>
      </c>
      <c r="J29" s="295">
        <v>6.6333766815750179</v>
      </c>
      <c r="K29" s="295">
        <v>6.4755306935541146</v>
      </c>
      <c r="L29" s="295">
        <v>4.7747040130590541</v>
      </c>
      <c r="M29" s="295">
        <v>3.5799843142195802</v>
      </c>
      <c r="N29" s="295">
        <v>2.2487339917463398</v>
      </c>
      <c r="O29" s="295">
        <v>3.366312935446186</v>
      </c>
      <c r="P29" s="295">
        <v>2.5275635405956121</v>
      </c>
      <c r="Q29" s="295">
        <v>3.1532806251087608</v>
      </c>
      <c r="R29" s="295">
        <v>3.0145309608505362</v>
      </c>
      <c r="S29" s="295">
        <v>2.35115524390539</v>
      </c>
      <c r="T29" s="295">
        <v>1.228616494407337</v>
      </c>
      <c r="U29" s="295">
        <v>2.552930494929317</v>
      </c>
      <c r="V29" s="295">
        <v>1.69724315483133</v>
      </c>
      <c r="W29" s="295">
        <v>1.5500922374831509</v>
      </c>
      <c r="X29" s="295">
        <v>0.60280688182082032</v>
      </c>
      <c r="Y29" s="295">
        <v>0.29390510655508401</v>
      </c>
      <c r="DA29" s="122" t="s">
        <v>1603</v>
      </c>
    </row>
    <row r="30" spans="1:105" ht="12" customHeight="1" x14ac:dyDescent="0.25">
      <c r="A30" s="18" t="s">
        <v>33</v>
      </c>
      <c r="B30" s="295">
        <v>3.7862263484460188</v>
      </c>
      <c r="C30" s="295">
        <v>3.206768853910984</v>
      </c>
      <c r="D30" s="295">
        <v>10.018017086119389</v>
      </c>
      <c r="E30" s="295">
        <v>10.13993846877197</v>
      </c>
      <c r="F30" s="295">
        <v>14.74960580676554</v>
      </c>
      <c r="G30" s="295">
        <v>9.9213746320220242</v>
      </c>
      <c r="H30" s="295">
        <v>6.3088565982354359</v>
      </c>
      <c r="I30" s="295">
        <v>5.8953861562203587</v>
      </c>
      <c r="J30" s="295">
        <v>6.3968470289289936</v>
      </c>
      <c r="K30" s="295">
        <v>5.3050724801117877</v>
      </c>
      <c r="L30" s="295">
        <v>7.3823819134843633</v>
      </c>
      <c r="M30" s="295">
        <v>9.3284830527088651</v>
      </c>
      <c r="N30" s="295">
        <v>8.8923695622482697</v>
      </c>
      <c r="O30" s="295">
        <v>8.447102748372961</v>
      </c>
      <c r="P30" s="295">
        <v>7.9655794366953163</v>
      </c>
      <c r="Q30" s="295">
        <v>7.6724771194772101</v>
      </c>
      <c r="R30" s="295">
        <v>8.1657580526864919</v>
      </c>
      <c r="S30" s="295">
        <v>6.7026804774223567</v>
      </c>
      <c r="T30" s="295">
        <v>7.0753561296325618</v>
      </c>
      <c r="U30" s="295">
        <v>4.760642781285557</v>
      </c>
      <c r="V30" s="295">
        <v>3.2168638781146761</v>
      </c>
      <c r="W30" s="295">
        <v>7.4222749339830694</v>
      </c>
      <c r="X30" s="295">
        <v>9.0695164966940922</v>
      </c>
      <c r="Y30" s="295">
        <v>9.9942045066991394</v>
      </c>
      <c r="DA30" s="122" t="s">
        <v>1604</v>
      </c>
    </row>
    <row r="31" spans="1:105" ht="12" customHeight="1" x14ac:dyDescent="0.25">
      <c r="A31" s="18" t="s">
        <v>35</v>
      </c>
      <c r="B31" s="295">
        <v>40.781160960431407</v>
      </c>
      <c r="C31" s="295">
        <v>41.802017613270507</v>
      </c>
      <c r="D31" s="295">
        <v>48.711183469531207</v>
      </c>
      <c r="E31" s="295">
        <v>47.842145461786487</v>
      </c>
      <c r="F31" s="295">
        <v>50.856389163814178</v>
      </c>
      <c r="G31" s="295">
        <v>50.556828541147922</v>
      </c>
      <c r="H31" s="295">
        <v>46.893398205652467</v>
      </c>
      <c r="I31" s="295">
        <v>46.017395928869561</v>
      </c>
      <c r="J31" s="295">
        <v>47.89229758287226</v>
      </c>
      <c r="K31" s="295">
        <v>44.584824913139279</v>
      </c>
      <c r="L31" s="295">
        <v>42.9179451169286</v>
      </c>
      <c r="M31" s="295">
        <v>40.891552980891213</v>
      </c>
      <c r="N31" s="295">
        <v>44.755880488097617</v>
      </c>
      <c r="O31" s="295">
        <v>55.797206866709857</v>
      </c>
      <c r="P31" s="295">
        <v>52.059701894412839</v>
      </c>
      <c r="Q31" s="295">
        <v>50.624582605850932</v>
      </c>
      <c r="R31" s="295">
        <v>54.876827102269388</v>
      </c>
      <c r="S31" s="295">
        <v>57.011026634378602</v>
      </c>
      <c r="T31" s="295">
        <v>64.567873993307487</v>
      </c>
      <c r="U31" s="295">
        <v>53.164581822888742</v>
      </c>
      <c r="V31" s="295">
        <v>64.473424439652277</v>
      </c>
      <c r="W31" s="295">
        <v>78.921606483876701</v>
      </c>
      <c r="X31" s="295">
        <v>67.537385028805147</v>
      </c>
      <c r="Y31" s="295">
        <v>55.591868991246429</v>
      </c>
      <c r="DA31" s="122" t="s">
        <v>1605</v>
      </c>
    </row>
    <row r="32" spans="1:105" ht="12" customHeight="1" x14ac:dyDescent="0.25">
      <c r="A32" s="18" t="s">
        <v>38</v>
      </c>
      <c r="B32" s="295">
        <v>18.08016767871144</v>
      </c>
      <c r="C32" s="295">
        <v>23.479832500946131</v>
      </c>
      <c r="D32" s="295">
        <v>24.17939023363455</v>
      </c>
      <c r="E32" s="295">
        <v>22.016631919803299</v>
      </c>
      <c r="F32" s="295">
        <v>28.155306151651189</v>
      </c>
      <c r="G32" s="295">
        <v>25.011823213647158</v>
      </c>
      <c r="H32" s="295">
        <v>40.32798901575358</v>
      </c>
      <c r="I32" s="295">
        <v>42.476200288713507</v>
      </c>
      <c r="J32" s="295">
        <v>51.381788931644657</v>
      </c>
      <c r="K32" s="295">
        <v>50.0158251678697</v>
      </c>
      <c r="L32" s="295">
        <v>47.088899983452457</v>
      </c>
      <c r="M32" s="295">
        <v>47.802945322439001</v>
      </c>
      <c r="N32" s="295">
        <v>54.393442172026802</v>
      </c>
      <c r="O32" s="295">
        <v>58.418958972180768</v>
      </c>
      <c r="P32" s="295">
        <v>56.953146251914063</v>
      </c>
      <c r="Q32" s="295">
        <v>62.273088103366142</v>
      </c>
      <c r="R32" s="295">
        <v>65.124779322143681</v>
      </c>
      <c r="S32" s="295">
        <v>65.6098402844232</v>
      </c>
      <c r="T32" s="295">
        <v>64.120398201527252</v>
      </c>
      <c r="U32" s="295">
        <v>52.159556109151879</v>
      </c>
      <c r="V32" s="295">
        <v>53.123876720472353</v>
      </c>
      <c r="W32" s="295">
        <v>56.521884051703118</v>
      </c>
      <c r="X32" s="295">
        <v>66.350542614588349</v>
      </c>
      <c r="Y32" s="295">
        <v>58.052317153957269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12.028463387007248</v>
      </c>
      <c r="C33" s="261">
        <f t="shared" si="0"/>
        <v>13.065417239513659</v>
      </c>
      <c r="D33" s="261">
        <f t="shared" si="0"/>
        <v>14.390647390410972</v>
      </c>
      <c r="E33" s="261">
        <f t="shared" si="0"/>
        <v>13.006148552445961</v>
      </c>
      <c r="F33" s="261">
        <f t="shared" si="0"/>
        <v>13.301479893545508</v>
      </c>
      <c r="G33" s="261">
        <f t="shared" si="0"/>
        <v>14.138597391453866</v>
      </c>
      <c r="H33" s="261">
        <f t="shared" si="0"/>
        <v>14.073732317212002</v>
      </c>
      <c r="I33" s="261">
        <f t="shared" si="0"/>
        <v>13.694968314089277</v>
      </c>
      <c r="J33" s="261">
        <f t="shared" si="0"/>
        <v>15.06239240483001</v>
      </c>
      <c r="K33" s="261">
        <f t="shared" si="0"/>
        <v>13.489227499051907</v>
      </c>
      <c r="L33" s="261">
        <f t="shared" si="0"/>
        <v>12.675155637029565</v>
      </c>
      <c r="M33" s="261">
        <f t="shared" si="0"/>
        <v>11.873974913023279</v>
      </c>
      <c r="N33" s="261">
        <f t="shared" si="0"/>
        <v>14.770157004113866</v>
      </c>
      <c r="O33" s="261">
        <f t="shared" si="0"/>
        <v>17.646203190956136</v>
      </c>
      <c r="P33" s="261">
        <f t="shared" si="0"/>
        <v>18.141110889083194</v>
      </c>
      <c r="Q33" s="261">
        <f t="shared" si="0"/>
        <v>19.122054449787115</v>
      </c>
      <c r="R33" s="261">
        <f t="shared" si="0"/>
        <v>19.423349354485172</v>
      </c>
      <c r="S33" s="261">
        <f t="shared" si="0"/>
        <v>19.5297580404049</v>
      </c>
      <c r="T33" s="261">
        <f t="shared" si="0"/>
        <v>22.791935180580875</v>
      </c>
      <c r="U33" s="261">
        <f t="shared" si="0"/>
        <v>18.019203227593984</v>
      </c>
      <c r="V33" s="261">
        <f t="shared" si="0"/>
        <v>19.606283357991899</v>
      </c>
      <c r="W33" s="261">
        <f t="shared" si="0"/>
        <v>20.004072635125322</v>
      </c>
      <c r="X33" s="261">
        <f t="shared" si="0"/>
        <v>18.879902526852835</v>
      </c>
      <c r="Y33" s="261">
        <f t="shared" si="0"/>
        <v>16.857373314673438</v>
      </c>
      <c r="DA33" s="70"/>
    </row>
    <row r="34" spans="1:105" ht="12" customHeight="1" x14ac:dyDescent="0.25">
      <c r="A34" s="60" t="s">
        <v>1471</v>
      </c>
      <c r="B34" s="262">
        <v>9.9564854067767214</v>
      </c>
      <c r="C34" s="262">
        <v>10.950777574596209</v>
      </c>
      <c r="D34" s="262">
        <v>12.051617854259391</v>
      </c>
      <c r="E34" s="262">
        <v>10.7686414480225</v>
      </c>
      <c r="F34" s="262">
        <v>10.77185992990214</v>
      </c>
      <c r="G34" s="262">
        <v>11.684648510168881</v>
      </c>
      <c r="H34" s="262">
        <v>11.365494833488439</v>
      </c>
      <c r="I34" s="262">
        <v>10.95823719921091</v>
      </c>
      <c r="J34" s="262">
        <v>12.11762208491824</v>
      </c>
      <c r="K34" s="262">
        <v>10.754733112829991</v>
      </c>
      <c r="L34" s="262">
        <v>10.162529202161361</v>
      </c>
      <c r="M34" s="262">
        <v>9.4370048981541004</v>
      </c>
      <c r="N34" s="262">
        <v>12.07614937899201</v>
      </c>
      <c r="O34" s="262">
        <v>14.6521674541253</v>
      </c>
      <c r="P34" s="262">
        <v>15.302657571233659</v>
      </c>
      <c r="Q34" s="262">
        <v>16.201675539461679</v>
      </c>
      <c r="R34" s="262">
        <v>16.377765307296329</v>
      </c>
      <c r="S34" s="262">
        <v>16.34122940958472</v>
      </c>
      <c r="T34" s="262">
        <v>19.38229116172716</v>
      </c>
      <c r="U34" s="262">
        <v>15.206470163096959</v>
      </c>
      <c r="V34" s="262">
        <v>16.436816739892169</v>
      </c>
      <c r="W34" s="262">
        <v>16.36387685893876</v>
      </c>
      <c r="X34" s="262">
        <v>15.35124858381799</v>
      </c>
      <c r="Y34" s="262">
        <v>13.609797651542049</v>
      </c>
      <c r="DA34" s="72" t="s">
        <v>1607</v>
      </c>
    </row>
    <row r="35" spans="1:105" ht="12" customHeight="1" x14ac:dyDescent="0.25">
      <c r="A35" s="60" t="s">
        <v>1473</v>
      </c>
      <c r="B35" s="262">
        <v>2.0719779802305269</v>
      </c>
      <c r="C35" s="262">
        <v>2.114639664917449</v>
      </c>
      <c r="D35" s="262">
        <v>2.3390295361515809</v>
      </c>
      <c r="E35" s="262">
        <v>2.23750710442346</v>
      </c>
      <c r="F35" s="262">
        <v>2.5296199636433681</v>
      </c>
      <c r="G35" s="262">
        <v>2.453948881284985</v>
      </c>
      <c r="H35" s="262">
        <v>2.708237483723563</v>
      </c>
      <c r="I35" s="262">
        <v>2.7367311148783662</v>
      </c>
      <c r="J35" s="262">
        <v>2.9447703199117692</v>
      </c>
      <c r="K35" s="262">
        <v>2.7344943862219169</v>
      </c>
      <c r="L35" s="262">
        <v>2.5126264348682041</v>
      </c>
      <c r="M35" s="262">
        <v>2.436970014869178</v>
      </c>
      <c r="N35" s="262">
        <v>2.6940076251218561</v>
      </c>
      <c r="O35" s="262">
        <v>2.9940357368308361</v>
      </c>
      <c r="P35" s="262">
        <v>2.838453317849535</v>
      </c>
      <c r="Q35" s="262">
        <v>2.920378910325435</v>
      </c>
      <c r="R35" s="262">
        <v>3.0455840471888429</v>
      </c>
      <c r="S35" s="262">
        <v>3.1885286308201781</v>
      </c>
      <c r="T35" s="262">
        <v>3.4096440188537138</v>
      </c>
      <c r="U35" s="262">
        <v>2.812733064497023</v>
      </c>
      <c r="V35" s="262">
        <v>3.1694666180997308</v>
      </c>
      <c r="W35" s="262">
        <v>3.6401957761865629</v>
      </c>
      <c r="X35" s="262">
        <v>3.5286539430348451</v>
      </c>
      <c r="Y35" s="262">
        <v>3.247575663131391</v>
      </c>
      <c r="DA35" s="72" t="s">
        <v>1608</v>
      </c>
    </row>
    <row r="36" spans="1:105" ht="12" customHeight="1" x14ac:dyDescent="0.25">
      <c r="A36" s="64" t="s">
        <v>28</v>
      </c>
      <c r="B36" s="229">
        <v>0.395919421768475</v>
      </c>
      <c r="C36" s="229">
        <v>0.37059070635371788</v>
      </c>
      <c r="D36" s="229">
        <v>0.30032092660916271</v>
      </c>
      <c r="E36" s="229">
        <v>0.25603634555875682</v>
      </c>
      <c r="F36" s="229">
        <v>0.2450698593071787</v>
      </c>
      <c r="G36" s="229">
        <v>0.30581083857052033</v>
      </c>
      <c r="H36" s="229">
        <v>0.41680677799897292</v>
      </c>
      <c r="I36" s="229">
        <v>0.42623157896124808</v>
      </c>
      <c r="J36" s="229">
        <v>0.42054880159162228</v>
      </c>
      <c r="K36" s="229">
        <v>0.29936100404475802</v>
      </c>
      <c r="L36" s="229">
        <v>0.19039010430201089</v>
      </c>
      <c r="M36" s="229">
        <v>0.15679088646808159</v>
      </c>
      <c r="N36" s="229">
        <v>0.19431314244485681</v>
      </c>
      <c r="O36" s="229">
        <v>0.18653777900342119</v>
      </c>
      <c r="P36" s="229">
        <v>0.18459270871807429</v>
      </c>
      <c r="Q36" s="229">
        <v>0.1902130959361184</v>
      </c>
      <c r="R36" s="229">
        <v>0.1546199774720558</v>
      </c>
      <c r="S36" s="229">
        <v>0.15019078298801339</v>
      </c>
      <c r="T36" s="229">
        <v>0.19485913354259249</v>
      </c>
      <c r="U36" s="229">
        <v>0.15446620244589229</v>
      </c>
      <c r="V36" s="229">
        <v>0.27359170547214939</v>
      </c>
      <c r="W36" s="229">
        <v>0.20441041628173501</v>
      </c>
      <c r="X36" s="229">
        <v>0.17061524239665371</v>
      </c>
      <c r="Y36" s="229">
        <v>9.4731019205158251E-2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5.4856247276349031E-2</v>
      </c>
      <c r="C38" s="229">
        <v>5.0956871714040182E-2</v>
      </c>
      <c r="D38" s="229">
        <v>3.7398102614493459E-2</v>
      </c>
      <c r="E38" s="229">
        <v>3.9287926169393063E-2</v>
      </c>
      <c r="F38" s="229">
        <v>7.1539246669047821E-3</v>
      </c>
      <c r="G38" s="229">
        <v>1.2365715290149281E-2</v>
      </c>
      <c r="H38" s="229">
        <v>1.6210596535497151E-2</v>
      </c>
      <c r="I38" s="229">
        <v>2.1356698255525899E-2</v>
      </c>
      <c r="J38" s="229">
        <v>2.9406076433860281E-2</v>
      </c>
      <c r="K38" s="229">
        <v>3.3109217032422457E-2</v>
      </c>
      <c r="L38" s="229">
        <v>3.1274239249096773E-2</v>
      </c>
      <c r="M38" s="229">
        <v>2.5615437649977951E-2</v>
      </c>
      <c r="N38" s="229">
        <v>3.2329473469199399E-2</v>
      </c>
      <c r="O38" s="229">
        <v>8.838083932868045E-3</v>
      </c>
      <c r="P38" s="229">
        <v>7.9138142005012822E-3</v>
      </c>
      <c r="Q38" s="229">
        <v>6.2653722718314297E-3</v>
      </c>
      <c r="R38" s="229">
        <v>6.5607744527326484E-3</v>
      </c>
      <c r="S38" s="229">
        <v>6.0439550472482549E-3</v>
      </c>
      <c r="T38" s="229">
        <v>6.6587448079585389E-3</v>
      </c>
      <c r="U38" s="229">
        <v>3.224143537818283E-3</v>
      </c>
      <c r="V38" s="229">
        <v>4.5859213168976858E-3</v>
      </c>
      <c r="W38" s="229">
        <v>4.1839920891717369E-3</v>
      </c>
      <c r="X38" s="229">
        <v>5.6808744396853964E-3</v>
      </c>
      <c r="Y38" s="229">
        <v>1.9712109486128448E-2</v>
      </c>
      <c r="DA38" s="73" t="s">
        <v>1611</v>
      </c>
    </row>
    <row r="39" spans="1:105" ht="12" customHeight="1" x14ac:dyDescent="0.25">
      <c r="A39" s="64" t="s">
        <v>159</v>
      </c>
      <c r="B39" s="229">
        <v>9.8580255436028566E-3</v>
      </c>
      <c r="C39" s="229">
        <v>1.9639136205464609E-2</v>
      </c>
      <c r="D39" s="229">
        <v>1.009294633539652E-2</v>
      </c>
      <c r="E39" s="229">
        <v>1.2847401407421509E-2</v>
      </c>
      <c r="F39" s="229">
        <v>1.928119193930029E-2</v>
      </c>
      <c r="G39" s="229">
        <v>2.1445205449581371E-2</v>
      </c>
      <c r="H39" s="229">
        <v>2.2875462585595061E-2</v>
      </c>
      <c r="I39" s="229">
        <v>1.958247484417916E-2</v>
      </c>
      <c r="J39" s="229">
        <v>2.3839017939384359E-2</v>
      </c>
      <c r="K39" s="229">
        <v>2.1064731597342439E-2</v>
      </c>
      <c r="L39" s="229">
        <v>1.965492892933289E-2</v>
      </c>
      <c r="M39" s="229">
        <v>1.689100904172414E-2</v>
      </c>
      <c r="N39" s="229">
        <v>2.505438466287524E-2</v>
      </c>
      <c r="O39" s="229">
        <v>1.0376270018109601E-2</v>
      </c>
      <c r="P39" s="229">
        <v>7.2756174009446731E-3</v>
      </c>
      <c r="Q39" s="229">
        <v>1.641264341274519E-2</v>
      </c>
      <c r="R39" s="229">
        <v>1.821917543875877E-2</v>
      </c>
      <c r="S39" s="229">
        <v>1.911926227651245E-2</v>
      </c>
      <c r="T39" s="229">
        <v>3.3175654460726081E-2</v>
      </c>
      <c r="U39" s="229">
        <v>3.1774806315779433E-2</v>
      </c>
      <c r="V39" s="229">
        <v>4.0098821684097112E-2</v>
      </c>
      <c r="W39" s="229">
        <v>2.547923590401914E-2</v>
      </c>
      <c r="X39" s="229">
        <v>2.0104015747993961E-2</v>
      </c>
      <c r="Y39" s="229">
        <v>2.5944693708445109E-2</v>
      </c>
      <c r="DA39" s="73" t="s">
        <v>1612</v>
      </c>
    </row>
    <row r="40" spans="1:105" ht="12" customHeight="1" x14ac:dyDescent="0.25">
      <c r="A40" s="64" t="s">
        <v>32</v>
      </c>
      <c r="B40" s="229">
        <v>0.14808812939799501</v>
      </c>
      <c r="C40" s="229">
        <v>0.1077667434034736</v>
      </c>
      <c r="D40" s="229">
        <v>0.1039034230477863</v>
      </c>
      <c r="E40" s="229">
        <v>0.1104498871840065</v>
      </c>
      <c r="F40" s="229">
        <v>0.1188871399312892</v>
      </c>
      <c r="G40" s="229">
        <v>0.1331813243734879</v>
      </c>
      <c r="H40" s="229">
        <v>0.12875116326609259</v>
      </c>
      <c r="I40" s="229">
        <v>0.1338026919937278</v>
      </c>
      <c r="J40" s="229">
        <v>0.1397374259781157</v>
      </c>
      <c r="K40" s="229">
        <v>0.13478608149420859</v>
      </c>
      <c r="L40" s="229">
        <v>9.9710254116527799E-2</v>
      </c>
      <c r="M40" s="229">
        <v>7.5063934092277892E-2</v>
      </c>
      <c r="N40" s="229">
        <v>4.6953008945675022E-2</v>
      </c>
      <c r="O40" s="229">
        <v>7.0526308395720189E-2</v>
      </c>
      <c r="P40" s="229">
        <v>5.2963226391166567E-2</v>
      </c>
      <c r="Q40" s="229">
        <v>6.6247317228250502E-2</v>
      </c>
      <c r="R40" s="229">
        <v>6.3433941692250376E-2</v>
      </c>
      <c r="S40" s="229">
        <v>4.7967698958102989E-2</v>
      </c>
      <c r="T40" s="229">
        <v>2.4985843338016189E-2</v>
      </c>
      <c r="U40" s="229">
        <v>5.1741053022522063E-2</v>
      </c>
      <c r="V40" s="229">
        <v>3.4684924923836777E-2</v>
      </c>
      <c r="W40" s="229">
        <v>3.1408649526111172E-2</v>
      </c>
      <c r="X40" s="229">
        <v>1.223417002235337E-2</v>
      </c>
      <c r="Y40" s="229">
        <v>5.6225735789217496E-3</v>
      </c>
      <c r="DA40" s="73" t="s">
        <v>1613</v>
      </c>
    </row>
    <row r="41" spans="1:105" ht="12" customHeight="1" x14ac:dyDescent="0.25">
      <c r="A41" s="64" t="s">
        <v>33</v>
      </c>
      <c r="B41" s="229">
        <v>8.1210115269692851E-2</v>
      </c>
      <c r="C41" s="229">
        <v>6.9074959387007293E-2</v>
      </c>
      <c r="D41" s="229">
        <v>0.2162065893616463</v>
      </c>
      <c r="E41" s="229">
        <v>0.21923695593399339</v>
      </c>
      <c r="F41" s="229">
        <v>0.31678639995692992</v>
      </c>
      <c r="G41" s="229">
        <v>0.21212913857868279</v>
      </c>
      <c r="H41" s="229">
        <v>0.13497749376541859</v>
      </c>
      <c r="I41" s="229">
        <v>0.12617547828313419</v>
      </c>
      <c r="J41" s="229">
        <v>0.13812232270112221</v>
      </c>
      <c r="K41" s="229">
        <v>0.11318290368548201</v>
      </c>
      <c r="L41" s="229">
        <v>0.15801914427398309</v>
      </c>
      <c r="M41" s="229">
        <v>0.20048461614196561</v>
      </c>
      <c r="N41" s="229">
        <v>0.19031046741176119</v>
      </c>
      <c r="O41" s="229">
        <v>0.18139456526485059</v>
      </c>
      <c r="P41" s="229">
        <v>0.17108406178387159</v>
      </c>
      <c r="Q41" s="229">
        <v>0.1652194239100129</v>
      </c>
      <c r="R41" s="229">
        <v>0.1761238969243176</v>
      </c>
      <c r="S41" s="229">
        <v>0.14016381979222339</v>
      </c>
      <c r="T41" s="229">
        <v>0.14748430426252709</v>
      </c>
      <c r="U41" s="229">
        <v>9.8896676131557476E-2</v>
      </c>
      <c r="V41" s="229">
        <v>6.7382823555076882E-2</v>
      </c>
      <c r="W41" s="229">
        <v>0.1541517955301282</v>
      </c>
      <c r="X41" s="229">
        <v>0.18866888088657391</v>
      </c>
      <c r="Y41" s="229">
        <v>0.19597292545613609</v>
      </c>
      <c r="DA41" s="73" t="s">
        <v>1614</v>
      </c>
    </row>
    <row r="42" spans="1:105" ht="12" customHeight="1" x14ac:dyDescent="0.25">
      <c r="A42" s="64" t="s">
        <v>35</v>
      </c>
      <c r="B42" s="229">
        <v>0.94235946571206608</v>
      </c>
      <c r="C42" s="229">
        <v>0.97007136252003079</v>
      </c>
      <c r="D42" s="229">
        <v>1.132581067583134</v>
      </c>
      <c r="E42" s="229">
        <v>1.1144037107377751</v>
      </c>
      <c r="F42" s="229">
        <v>1.1767524067673629</v>
      </c>
      <c r="G42" s="229">
        <v>1.1645597094496669</v>
      </c>
      <c r="H42" s="229">
        <v>1.0808759867075359</v>
      </c>
      <c r="I42" s="229">
        <v>1.0610557417209929</v>
      </c>
      <c r="J42" s="229">
        <v>1.114081695064959</v>
      </c>
      <c r="K42" s="229">
        <v>1.0247785673318579</v>
      </c>
      <c r="L42" s="229">
        <v>0.98970456959519681</v>
      </c>
      <c r="M42" s="229">
        <v>0.94679747191930008</v>
      </c>
      <c r="N42" s="229">
        <v>1.0319264316337291</v>
      </c>
      <c r="O42" s="229">
        <v>1.290869715499293</v>
      </c>
      <c r="P42" s="229">
        <v>1.2046123602347929</v>
      </c>
      <c r="Q42" s="229">
        <v>1.1744659106073221</v>
      </c>
      <c r="R42" s="229">
        <v>1.2751586757699751</v>
      </c>
      <c r="S42" s="229">
        <v>1.284398317995828</v>
      </c>
      <c r="T42" s="229">
        <v>1.4499981387057821</v>
      </c>
      <c r="U42" s="229">
        <v>1.189849304777677</v>
      </c>
      <c r="V42" s="229">
        <v>1.4549588744625781</v>
      </c>
      <c r="W42" s="229">
        <v>1.765878934821385</v>
      </c>
      <c r="X42" s="229">
        <v>1.5136094766263819</v>
      </c>
      <c r="Y42" s="229">
        <v>1.1743906303022189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0.34483632238262463</v>
      </c>
      <c r="C44" s="229">
        <v>0.44973322507932689</v>
      </c>
      <c r="D44" s="229">
        <v>0.46402299155246712</v>
      </c>
      <c r="E44" s="229">
        <v>0.42328835703170659</v>
      </c>
      <c r="F44" s="229">
        <v>0.53771650392842085</v>
      </c>
      <c r="G44" s="229">
        <v>0.475533182478798</v>
      </c>
      <c r="H44" s="229">
        <v>0.76722768832812793</v>
      </c>
      <c r="I44" s="229">
        <v>0.80837962693356902</v>
      </c>
      <c r="J44" s="229">
        <v>0.9865386984903799</v>
      </c>
      <c r="K44" s="229">
        <v>0.94886394660576567</v>
      </c>
      <c r="L44" s="229">
        <v>0.89626975129760722</v>
      </c>
      <c r="M44" s="229">
        <v>0.91354864934534441</v>
      </c>
      <c r="N44" s="229">
        <v>1.0351390989216229</v>
      </c>
      <c r="O44" s="229">
        <v>1.115519856380371</v>
      </c>
      <c r="P44" s="229">
        <v>1.087719458025457</v>
      </c>
      <c r="Q44" s="229">
        <v>1.192430021797805</v>
      </c>
      <c r="R44" s="229">
        <v>1.249036242869108</v>
      </c>
      <c r="S44" s="229">
        <v>1.220009986841855</v>
      </c>
      <c r="T44" s="229">
        <v>1.18850416361783</v>
      </c>
      <c r="U44" s="229">
        <v>0.96351168189736092</v>
      </c>
      <c r="V44" s="229">
        <v>0.98949425915019551</v>
      </c>
      <c r="W44" s="229">
        <v>1.043842986426808</v>
      </c>
      <c r="X44" s="229">
        <v>1.2273477041460099</v>
      </c>
      <c r="Y44" s="229">
        <v>1.01221880282951</v>
      </c>
      <c r="DA44" s="73" t="s">
        <v>1617</v>
      </c>
    </row>
    <row r="45" spans="1:105" ht="12" customHeight="1" x14ac:dyDescent="0.25">
      <c r="A45" s="146" t="s">
        <v>39</v>
      </c>
      <c r="B45" s="325">
        <v>9.4850252879721916E-2</v>
      </c>
      <c r="C45" s="325">
        <v>7.6806660254388134E-2</v>
      </c>
      <c r="D45" s="325">
        <v>7.4503489047494889E-2</v>
      </c>
      <c r="E45" s="325">
        <v>6.1956520400407063E-2</v>
      </c>
      <c r="F45" s="325">
        <v>0.10797253714598069</v>
      </c>
      <c r="G45" s="325">
        <v>0.12892376709409831</v>
      </c>
      <c r="H45" s="325">
        <v>0.14051231453632221</v>
      </c>
      <c r="I45" s="325">
        <v>0.14014682388598931</v>
      </c>
      <c r="J45" s="325">
        <v>9.2496281712325754E-2</v>
      </c>
      <c r="K45" s="325">
        <v>0.15934793443007991</v>
      </c>
      <c r="L45" s="325">
        <v>0.1276034431044489</v>
      </c>
      <c r="M45" s="325">
        <v>0.101778010210506</v>
      </c>
      <c r="N45" s="325">
        <v>0.13798161763213601</v>
      </c>
      <c r="O45" s="325">
        <v>0.1299731583362024</v>
      </c>
      <c r="P45" s="325">
        <v>0.12229207109472549</v>
      </c>
      <c r="Q45" s="325">
        <v>0.1091251251613502</v>
      </c>
      <c r="R45" s="325">
        <v>0.1024313625696448</v>
      </c>
      <c r="S45" s="325">
        <v>0.32063480692039342</v>
      </c>
      <c r="T45" s="325">
        <v>0.3639780361182815</v>
      </c>
      <c r="U45" s="325">
        <v>0.3192691963684155</v>
      </c>
      <c r="V45" s="325">
        <v>0.30466928753489919</v>
      </c>
      <c r="W45" s="325">
        <v>0.41083976560720592</v>
      </c>
      <c r="X45" s="325">
        <v>0.39039357876919267</v>
      </c>
      <c r="Y45" s="325">
        <v>0.71898290856487301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165.67165852143529</v>
      </c>
      <c r="C48" s="223">
        <v>166.8332216631178</v>
      </c>
      <c r="D48" s="223">
        <v>173.12864358534921</v>
      </c>
      <c r="E48" s="223">
        <v>170.5303149936893</v>
      </c>
      <c r="F48" s="223">
        <v>190.31285342336119</v>
      </c>
      <c r="G48" s="223">
        <v>182.497361650801</v>
      </c>
      <c r="H48" s="223">
        <v>198.2936327943234</v>
      </c>
      <c r="I48" s="223">
        <v>210.19934134969751</v>
      </c>
      <c r="J48" s="223">
        <v>196.07011550060889</v>
      </c>
      <c r="K48" s="223">
        <v>173.68664761302389</v>
      </c>
      <c r="L48" s="223">
        <v>181.13794741598539</v>
      </c>
      <c r="M48" s="223">
        <v>212.22177909754029</v>
      </c>
      <c r="N48" s="223">
        <v>174.4192042630298</v>
      </c>
      <c r="O48" s="223">
        <v>190.17775520886821</v>
      </c>
      <c r="P48" s="223">
        <v>191.74666364980669</v>
      </c>
      <c r="Q48" s="223">
        <v>203.22936771248871</v>
      </c>
      <c r="R48" s="223">
        <v>207.3468642406921</v>
      </c>
      <c r="S48" s="223">
        <v>203.97373858272741</v>
      </c>
      <c r="T48" s="223">
        <v>187.911409181279</v>
      </c>
      <c r="U48" s="223">
        <v>221.36528852699061</v>
      </c>
      <c r="V48" s="223">
        <v>242.07705446834041</v>
      </c>
      <c r="W48" s="223">
        <v>251.14308200549891</v>
      </c>
      <c r="X48" s="223">
        <v>250.30864689800421</v>
      </c>
      <c r="Y48" s="223">
        <v>205.30965624364441</v>
      </c>
      <c r="DA48" s="89" t="s">
        <v>1619</v>
      </c>
    </row>
    <row r="49" spans="1:105" ht="12" customHeight="1" x14ac:dyDescent="0.25">
      <c r="A49" s="55" t="s">
        <v>91</v>
      </c>
      <c r="B49" s="259">
        <v>1.0525747189019721</v>
      </c>
      <c r="C49" s="259">
        <v>1.0560609880604519</v>
      </c>
      <c r="D49" s="259">
        <v>1.0984392262041871</v>
      </c>
      <c r="E49" s="259">
        <v>1.083941014329278</v>
      </c>
      <c r="F49" s="259">
        <v>1.2135580727512749</v>
      </c>
      <c r="G49" s="259">
        <v>1.159952445033043</v>
      </c>
      <c r="H49" s="259">
        <v>1.2597148812290859</v>
      </c>
      <c r="I49" s="259">
        <v>1.3360117307510111</v>
      </c>
      <c r="J49" s="259">
        <v>1.245301576735516</v>
      </c>
      <c r="K49" s="259">
        <v>1.102758788441186</v>
      </c>
      <c r="L49" s="259">
        <v>1.148737637312901</v>
      </c>
      <c r="M49" s="259">
        <v>1.346475347934603</v>
      </c>
      <c r="N49" s="259">
        <v>1.102218935085592</v>
      </c>
      <c r="O49" s="259">
        <v>1.2000277408652691</v>
      </c>
      <c r="P49" s="259">
        <v>1.206633093397077</v>
      </c>
      <c r="Q49" s="259">
        <v>1.278570579380307</v>
      </c>
      <c r="R49" s="259">
        <v>1.3050417519253441</v>
      </c>
      <c r="S49" s="259">
        <v>1.2824439300708059</v>
      </c>
      <c r="T49" s="259">
        <v>1.1763964017455599</v>
      </c>
      <c r="U49" s="259">
        <v>1.3907408131496211</v>
      </c>
      <c r="V49" s="259">
        <v>1.5227585285040399</v>
      </c>
      <c r="W49" s="259">
        <v>1.549945590764491</v>
      </c>
      <c r="X49" s="259">
        <v>1.532813186142667</v>
      </c>
      <c r="Y49" s="259">
        <v>1.2727788091590579</v>
      </c>
      <c r="DA49" s="67" t="s">
        <v>1620</v>
      </c>
    </row>
    <row r="50" spans="1:105" ht="12" customHeight="1" x14ac:dyDescent="0.25">
      <c r="A50" s="173" t="s">
        <v>92</v>
      </c>
      <c r="B50" s="224">
        <v>0.30592743986202331</v>
      </c>
      <c r="C50" s="224">
        <v>0.30694071272443479</v>
      </c>
      <c r="D50" s="224">
        <v>0.31925781066376258</v>
      </c>
      <c r="E50" s="224">
        <v>0.31504395224419618</v>
      </c>
      <c r="F50" s="224">
        <v>0.35271673131954151</v>
      </c>
      <c r="G50" s="224">
        <v>0.33713642889013962</v>
      </c>
      <c r="H50" s="224">
        <v>0.36613205851317648</v>
      </c>
      <c r="I50" s="224">
        <v>0.38830749121607261</v>
      </c>
      <c r="J50" s="224">
        <v>0.36194287814955411</v>
      </c>
      <c r="K50" s="224">
        <v>0.32051327746603231</v>
      </c>
      <c r="L50" s="224">
        <v>0.33387688127536602</v>
      </c>
      <c r="M50" s="224">
        <v>0.3913487077294352</v>
      </c>
      <c r="N50" s="224">
        <v>0.32035637083317109</v>
      </c>
      <c r="O50" s="224">
        <v>0.34878418409031731</v>
      </c>
      <c r="P50" s="224">
        <v>0.35070400845352279</v>
      </c>
      <c r="Q50" s="224">
        <v>0.37161240623445913</v>
      </c>
      <c r="R50" s="224">
        <v>0.37930616697317132</v>
      </c>
      <c r="S50" s="224">
        <v>0.37273818309300683</v>
      </c>
      <c r="T50" s="224">
        <v>0.34279713275230939</v>
      </c>
      <c r="U50" s="224">
        <v>0.40421432211703778</v>
      </c>
      <c r="V50" s="224">
        <v>0.44258484437026352</v>
      </c>
      <c r="W50" s="224">
        <v>0.45968611416889937</v>
      </c>
      <c r="X50" s="224">
        <v>0.46005494276822922</v>
      </c>
      <c r="Y50" s="224">
        <v>0.37643802668195048</v>
      </c>
      <c r="DA50" s="177" t="s">
        <v>1621</v>
      </c>
    </row>
    <row r="51" spans="1:105" ht="12" customHeight="1" x14ac:dyDescent="0.25">
      <c r="A51" s="173" t="s">
        <v>93</v>
      </c>
      <c r="B51" s="224">
        <v>2.8631648497625268</v>
      </c>
      <c r="C51" s="224">
        <v>3.0396764929611382</v>
      </c>
      <c r="D51" s="224">
        <v>3.160358839533131</v>
      </c>
      <c r="E51" s="224">
        <v>2.9578464163594891</v>
      </c>
      <c r="F51" s="224">
        <v>3.0142366383595331</v>
      </c>
      <c r="G51" s="224">
        <v>3.1610268671114841</v>
      </c>
      <c r="H51" s="224">
        <v>3.0699109904875739</v>
      </c>
      <c r="I51" s="224">
        <v>3.12900017442169</v>
      </c>
      <c r="J51" s="224">
        <v>2.9544986441431971</v>
      </c>
      <c r="K51" s="224">
        <v>2.5612198877993411</v>
      </c>
      <c r="L51" s="224">
        <v>2.7375342516527752</v>
      </c>
      <c r="M51" s="224">
        <v>3.0836575943797988</v>
      </c>
      <c r="N51" s="224">
        <v>2.8547028693520988</v>
      </c>
      <c r="O51" s="224">
        <v>3.3301699944468601</v>
      </c>
      <c r="P51" s="224">
        <v>3.6116985891320428</v>
      </c>
      <c r="Q51" s="224">
        <v>3.8913628188158969</v>
      </c>
      <c r="R51" s="224">
        <v>3.876145412941892</v>
      </c>
      <c r="S51" s="224">
        <v>3.7906466183280272</v>
      </c>
      <c r="T51" s="224">
        <v>3.7704921016790518</v>
      </c>
      <c r="U51" s="224">
        <v>4.3180175442800799</v>
      </c>
      <c r="V51" s="224">
        <v>4.5336103415091529</v>
      </c>
      <c r="W51" s="224">
        <v>4.168844109195617</v>
      </c>
      <c r="X51" s="224">
        <v>3.9853532087086871</v>
      </c>
      <c r="Y51" s="224">
        <v>3.410261359816924</v>
      </c>
      <c r="DA51" s="177" t="s">
        <v>1622</v>
      </c>
    </row>
    <row r="52" spans="1:105" ht="12" customHeight="1" x14ac:dyDescent="0.25">
      <c r="A52" s="173" t="s">
        <v>94</v>
      </c>
      <c r="B52" s="224">
        <v>0.85852798941821573</v>
      </c>
      <c r="C52" s="224">
        <v>0.86137154968757401</v>
      </c>
      <c r="D52" s="224">
        <v>0.89593717522965555</v>
      </c>
      <c r="E52" s="224">
        <v>0.8841117717997603</v>
      </c>
      <c r="F52" s="224">
        <v>0.98983336150070356</v>
      </c>
      <c r="G52" s="224">
        <v>0.9461101645057729</v>
      </c>
      <c r="H52" s="224">
        <v>1.027480961494132</v>
      </c>
      <c r="I52" s="224">
        <v>1.0897121548172379</v>
      </c>
      <c r="J52" s="224">
        <v>1.015724812400369</v>
      </c>
      <c r="K52" s="224">
        <v>0.89946040737261113</v>
      </c>
      <c r="L52" s="224">
        <v>0.93696285538768009</v>
      </c>
      <c r="M52" s="224">
        <v>1.0982467586428379</v>
      </c>
      <c r="N52" s="224">
        <v>0.89902007833217767</v>
      </c>
      <c r="O52" s="224">
        <v>0.97879740517223313</v>
      </c>
      <c r="P52" s="224">
        <v>0.98418503222302145</v>
      </c>
      <c r="Q52" s="224">
        <v>1.0428605296446301</v>
      </c>
      <c r="R52" s="224">
        <v>1.0644516263473329</v>
      </c>
      <c r="S52" s="224">
        <v>1.0460198112812771</v>
      </c>
      <c r="T52" s="224">
        <v>0.96199586834349504</v>
      </c>
      <c r="U52" s="224">
        <v>1.134351692733746</v>
      </c>
      <c r="V52" s="224">
        <v>1.242031367815674</v>
      </c>
      <c r="W52" s="224">
        <v>1.2931292852327969</v>
      </c>
      <c r="X52" s="224">
        <v>1.291057922803055</v>
      </c>
      <c r="Y52" s="224">
        <v>1.0564027284822</v>
      </c>
      <c r="DA52" s="177" t="s">
        <v>1623</v>
      </c>
    </row>
    <row r="53" spans="1:105" ht="12" customHeight="1" x14ac:dyDescent="0.25">
      <c r="A53" s="56" t="s">
        <v>95</v>
      </c>
      <c r="B53" s="260">
        <v>2.1205334202989929</v>
      </c>
      <c r="C53" s="260">
        <v>2.21404324366156</v>
      </c>
      <c r="D53" s="260">
        <v>2.2673820613820101</v>
      </c>
      <c r="E53" s="260">
        <v>2.143582102808848</v>
      </c>
      <c r="F53" s="260">
        <v>2.243156901511818</v>
      </c>
      <c r="G53" s="260">
        <v>2.3805469670738271</v>
      </c>
      <c r="H53" s="260">
        <v>2.4441463640670058</v>
      </c>
      <c r="I53" s="260">
        <v>2.5476051144372809</v>
      </c>
      <c r="J53" s="260">
        <v>2.3363527899940002</v>
      </c>
      <c r="K53" s="260">
        <v>2.0582699018017818</v>
      </c>
      <c r="L53" s="260">
        <v>2.149672257920304</v>
      </c>
      <c r="M53" s="260">
        <v>2.4893072744530809</v>
      </c>
      <c r="N53" s="260">
        <v>2.212929998003871</v>
      </c>
      <c r="O53" s="260">
        <v>2.5230375910467542</v>
      </c>
      <c r="P53" s="260">
        <v>2.7584956302826349</v>
      </c>
      <c r="Q53" s="260">
        <v>2.9237581754135169</v>
      </c>
      <c r="R53" s="260">
        <v>2.9209913607994529</v>
      </c>
      <c r="S53" s="260">
        <v>2.888131855150966</v>
      </c>
      <c r="T53" s="260">
        <v>2.8857801688077811</v>
      </c>
      <c r="U53" s="260">
        <v>3.2844195743102311</v>
      </c>
      <c r="V53" s="260">
        <v>3.4850590630717129</v>
      </c>
      <c r="W53" s="260">
        <v>3.4207964858272462</v>
      </c>
      <c r="X53" s="260">
        <v>3.4189323416185511</v>
      </c>
      <c r="Y53" s="260">
        <v>2.928292700643075</v>
      </c>
      <c r="DA53" s="68" t="s">
        <v>1624</v>
      </c>
    </row>
    <row r="54" spans="1:105" ht="12" customHeight="1" x14ac:dyDescent="0.25">
      <c r="A54" s="37" t="s">
        <v>159</v>
      </c>
      <c r="B54" s="226">
        <v>8.221292097523647E-3</v>
      </c>
      <c r="C54" s="226">
        <v>1.4429997637838841E-2</v>
      </c>
      <c r="D54" s="226">
        <v>6.886357379368155E-3</v>
      </c>
      <c r="E54" s="226">
        <v>9.4861049915308544E-3</v>
      </c>
      <c r="F54" s="226">
        <v>1.6829328757469168E-2</v>
      </c>
      <c r="G54" s="226">
        <v>1.586667636916287E-2</v>
      </c>
      <c r="H54" s="226">
        <v>2.0919936458499232E-2</v>
      </c>
      <c r="I54" s="226">
        <v>1.9857731080700249E-2</v>
      </c>
      <c r="J54" s="226">
        <v>2.102669306710974E-2</v>
      </c>
      <c r="K54" s="226">
        <v>1.826705587211316E-2</v>
      </c>
      <c r="L54" s="226">
        <v>1.7894885458413539E-2</v>
      </c>
      <c r="M54" s="226">
        <v>1.9425373761340889E-2</v>
      </c>
      <c r="N54" s="226">
        <v>1.8606121076896621E-2</v>
      </c>
      <c r="O54" s="226">
        <v>6.5003348230109111E-3</v>
      </c>
      <c r="P54" s="226">
        <v>4.2013444312695037E-3</v>
      </c>
      <c r="Q54" s="226">
        <v>9.89424984018639E-3</v>
      </c>
      <c r="R54" s="226">
        <v>1.1095335944953429E-2</v>
      </c>
      <c r="S54" s="226">
        <v>1.143472122308338E-2</v>
      </c>
      <c r="T54" s="226">
        <v>1.451569168179025E-2</v>
      </c>
      <c r="U54" s="226">
        <v>2.0664987578681331E-2</v>
      </c>
      <c r="V54" s="226">
        <v>2.6686289059353299E-2</v>
      </c>
      <c r="W54" s="226">
        <v>1.762997683466239E-2</v>
      </c>
      <c r="X54" s="226">
        <v>1.5559868956621139E-2</v>
      </c>
      <c r="Y54" s="226">
        <v>1.9181548603063751E-2</v>
      </c>
      <c r="DA54" s="69" t="s">
        <v>1625</v>
      </c>
    </row>
    <row r="55" spans="1:105" ht="12" customHeight="1" x14ac:dyDescent="0.25">
      <c r="A55" s="37" t="s">
        <v>35</v>
      </c>
      <c r="B55" s="226">
        <v>0.82246693885937916</v>
      </c>
      <c r="C55" s="226">
        <v>0.74593206164012571</v>
      </c>
      <c r="D55" s="226">
        <v>0.80870960923344259</v>
      </c>
      <c r="E55" s="226">
        <v>0.86112638379530437</v>
      </c>
      <c r="F55" s="226">
        <v>1.0749041119109941</v>
      </c>
      <c r="G55" s="226">
        <v>0.90171485747982028</v>
      </c>
      <c r="H55" s="226">
        <v>1.0344703728401019</v>
      </c>
      <c r="I55" s="226">
        <v>1.126035182649195</v>
      </c>
      <c r="J55" s="226">
        <v>1.0283746581791351</v>
      </c>
      <c r="K55" s="226">
        <v>0.9300244661867787</v>
      </c>
      <c r="L55" s="226">
        <v>0.94300660181345364</v>
      </c>
      <c r="M55" s="226">
        <v>1.139521678160256</v>
      </c>
      <c r="N55" s="226">
        <v>0.80199664402758875</v>
      </c>
      <c r="O55" s="226">
        <v>0.84630827458544589</v>
      </c>
      <c r="P55" s="226">
        <v>0.72797667041725278</v>
      </c>
      <c r="Q55" s="226">
        <v>0.74096290594505854</v>
      </c>
      <c r="R55" s="226">
        <v>0.81269517462669816</v>
      </c>
      <c r="S55" s="226">
        <v>0.80390714924445028</v>
      </c>
      <c r="T55" s="226">
        <v>0.66395308535731545</v>
      </c>
      <c r="U55" s="226">
        <v>0.80983382128609849</v>
      </c>
      <c r="V55" s="226">
        <v>1.0133489115669301</v>
      </c>
      <c r="W55" s="226">
        <v>1.2787274269608659</v>
      </c>
      <c r="X55" s="226">
        <v>1.2259949183041761</v>
      </c>
      <c r="Y55" s="226">
        <v>0.9086558120555277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0.1511488949064709</v>
      </c>
      <c r="H57" s="226">
        <v>0.16008648249076721</v>
      </c>
      <c r="I57" s="226">
        <v>0.18196889236595651</v>
      </c>
      <c r="J57" s="226">
        <v>8.0728326183365465E-2</v>
      </c>
      <c r="K57" s="226">
        <v>0.1167010068889182</v>
      </c>
      <c r="L57" s="226">
        <v>0.1125492037524408</v>
      </c>
      <c r="M57" s="226">
        <v>0.19057341083540161</v>
      </c>
      <c r="N57" s="226">
        <v>0.18136970365333041</v>
      </c>
      <c r="O57" s="226">
        <v>0.22189793082163489</v>
      </c>
      <c r="P57" s="226">
        <v>0.31359942777560768</v>
      </c>
      <c r="Q57" s="226">
        <v>0.23973119543079241</v>
      </c>
      <c r="R57" s="226">
        <v>0.28789328714674989</v>
      </c>
      <c r="S57" s="226">
        <v>0.34979903247774707</v>
      </c>
      <c r="T57" s="226">
        <v>0.43310943269129909</v>
      </c>
      <c r="U57" s="226">
        <v>0.43406863358860709</v>
      </c>
      <c r="V57" s="226">
        <v>0.53488484076194809</v>
      </c>
      <c r="W57" s="226">
        <v>0.62999550811676885</v>
      </c>
      <c r="X57" s="226">
        <v>0.72843385714465103</v>
      </c>
      <c r="Y57" s="226">
        <v>0.7220253889802456</v>
      </c>
      <c r="DA57" s="69" t="s">
        <v>1628</v>
      </c>
    </row>
    <row r="58" spans="1:105" ht="12" customHeight="1" x14ac:dyDescent="0.25">
      <c r="A58" s="37" t="s">
        <v>40</v>
      </c>
      <c r="B58" s="226">
        <v>1.2898451893420899</v>
      </c>
      <c r="C58" s="226">
        <v>1.4536811843835951</v>
      </c>
      <c r="D58" s="226">
        <v>1.4517860947692001</v>
      </c>
      <c r="E58" s="226">
        <v>1.272969614022013</v>
      </c>
      <c r="F58" s="226">
        <v>1.1514234608433549</v>
      </c>
      <c r="G58" s="226">
        <v>1.3118165383183731</v>
      </c>
      <c r="H58" s="226">
        <v>1.228669572277638</v>
      </c>
      <c r="I58" s="226">
        <v>1.21974330834143</v>
      </c>
      <c r="J58" s="226">
        <v>1.2062231125643901</v>
      </c>
      <c r="K58" s="226">
        <v>0.99327737285397166</v>
      </c>
      <c r="L58" s="226">
        <v>1.0762215668959949</v>
      </c>
      <c r="M58" s="226">
        <v>1.139786811696083</v>
      </c>
      <c r="N58" s="226">
        <v>1.2109575292460559</v>
      </c>
      <c r="O58" s="226">
        <v>1.448331050816662</v>
      </c>
      <c r="P58" s="226">
        <v>1.7127181876585049</v>
      </c>
      <c r="Q58" s="226">
        <v>1.93316982419748</v>
      </c>
      <c r="R58" s="226">
        <v>1.809307563081052</v>
      </c>
      <c r="S58" s="226">
        <v>1.722990952205685</v>
      </c>
      <c r="T58" s="226">
        <v>1.7742019590773761</v>
      </c>
      <c r="U58" s="226">
        <v>2.0198521318568439</v>
      </c>
      <c r="V58" s="226">
        <v>1.910139021683481</v>
      </c>
      <c r="W58" s="226">
        <v>1.4944435739149491</v>
      </c>
      <c r="X58" s="226">
        <v>1.4489436972131029</v>
      </c>
      <c r="Y58" s="226">
        <v>1.2784299510042381</v>
      </c>
      <c r="DA58" s="69" t="s">
        <v>1629</v>
      </c>
    </row>
    <row r="59" spans="1:105" ht="12" customHeight="1" x14ac:dyDescent="0.25">
      <c r="A59" s="57" t="s">
        <v>1496</v>
      </c>
      <c r="B59" s="261">
        <v>10.369505998372221</v>
      </c>
      <c r="C59" s="261">
        <v>11.00877709835178</v>
      </c>
      <c r="D59" s="261">
        <v>11.44585158841466</v>
      </c>
      <c r="E59" s="261">
        <v>10.71241362831322</v>
      </c>
      <c r="F59" s="261">
        <v>10.916641738101429</v>
      </c>
      <c r="G59" s="261">
        <v>11.44827097966326</v>
      </c>
      <c r="H59" s="261">
        <v>11.118277186509181</v>
      </c>
      <c r="I59" s="261">
        <v>11.33228010963621</v>
      </c>
      <c r="J59" s="261">
        <v>10.70028902288546</v>
      </c>
      <c r="K59" s="261">
        <v>9.2759538424370742</v>
      </c>
      <c r="L59" s="261">
        <v>9.9145104570619758</v>
      </c>
      <c r="M59" s="261">
        <v>11.168063174741571</v>
      </c>
      <c r="N59" s="261">
        <v>10.33885929752601</v>
      </c>
      <c r="O59" s="261">
        <v>12.06085557242015</v>
      </c>
      <c r="P59" s="261">
        <v>13.08046590032127</v>
      </c>
      <c r="Q59" s="261">
        <v>14.09332406930772</v>
      </c>
      <c r="R59" s="261">
        <v>14.038211286855381</v>
      </c>
      <c r="S59" s="261">
        <v>13.728560844033121</v>
      </c>
      <c r="T59" s="261">
        <v>13.69549641620875</v>
      </c>
      <c r="U59" s="261">
        <v>15.638536785684019</v>
      </c>
      <c r="V59" s="261">
        <v>16.41934785363847</v>
      </c>
      <c r="W59" s="261">
        <v>15.14149050099881</v>
      </c>
      <c r="X59" s="261">
        <v>14.511067973191979</v>
      </c>
      <c r="Y59" s="261">
        <v>12.444082360343589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17.588563921042358</v>
      </c>
      <c r="C60" s="261">
        <f t="shared" si="1"/>
        <v>17.351828870703383</v>
      </c>
      <c r="D60" s="261">
        <f t="shared" si="1"/>
        <v>18.150712205461019</v>
      </c>
      <c r="E60" s="261">
        <f t="shared" si="1"/>
        <v>18.181715935600216</v>
      </c>
      <c r="F60" s="261">
        <f t="shared" si="1"/>
        <v>20.745939444695619</v>
      </c>
      <c r="G60" s="261">
        <f t="shared" si="1"/>
        <v>19.474557689251682</v>
      </c>
      <c r="H60" s="261">
        <f t="shared" si="1"/>
        <v>21.255081918286216</v>
      </c>
      <c r="I60" s="261">
        <f t="shared" si="1"/>
        <v>22.629680043438373</v>
      </c>
      <c r="J60" s="261">
        <f t="shared" si="1"/>
        <v>20.905640233468993</v>
      </c>
      <c r="K60" s="261">
        <f t="shared" si="1"/>
        <v>18.689543066790552</v>
      </c>
      <c r="L60" s="261">
        <f t="shared" si="1"/>
        <v>19.386256505832705</v>
      </c>
      <c r="M60" s="261">
        <f t="shared" si="1"/>
        <v>22.851694133063432</v>
      </c>
      <c r="N60" s="261">
        <f t="shared" si="1"/>
        <v>18.278709616291142</v>
      </c>
      <c r="O60" s="261">
        <f t="shared" si="1"/>
        <v>19.789785180591842</v>
      </c>
      <c r="P60" s="261">
        <f t="shared" si="1"/>
        <v>19.402540066255852</v>
      </c>
      <c r="Q60" s="261">
        <f t="shared" si="1"/>
        <v>20.375653896568878</v>
      </c>
      <c r="R60" s="261">
        <f t="shared" si="1"/>
        <v>21.114846275354573</v>
      </c>
      <c r="S60" s="261">
        <f t="shared" si="1"/>
        <v>20.979186058658673</v>
      </c>
      <c r="T60" s="261">
        <f t="shared" si="1"/>
        <v>19.035604043539919</v>
      </c>
      <c r="U60" s="261">
        <f t="shared" si="1"/>
        <v>22.579653973828389</v>
      </c>
      <c r="V60" s="261">
        <f t="shared" si="1"/>
        <v>25.261075505957145</v>
      </c>
      <c r="W60" s="261">
        <f t="shared" si="1"/>
        <v>27.505787793350063</v>
      </c>
      <c r="X60" s="261">
        <f t="shared" si="1"/>
        <v>27.182624587154617</v>
      </c>
      <c r="Y60" s="261">
        <f t="shared" si="1"/>
        <v>22.305776992568404</v>
      </c>
      <c r="DA60" s="70"/>
    </row>
    <row r="61" spans="1:105" ht="12" customHeight="1" x14ac:dyDescent="0.25">
      <c r="A61" s="60" t="s">
        <v>1499</v>
      </c>
      <c r="B61" s="262">
        <v>13.99751227881282</v>
      </c>
      <c r="C61" s="262">
        <v>13.81419299062976</v>
      </c>
      <c r="D61" s="262">
        <v>14.453961078341001</v>
      </c>
      <c r="E61" s="262">
        <v>14.47770922960094</v>
      </c>
      <c r="F61" s="262">
        <v>16.479775542889779</v>
      </c>
      <c r="G61" s="262">
        <v>15.473492675387121</v>
      </c>
      <c r="H61" s="262">
        <v>16.846269591792989</v>
      </c>
      <c r="I61" s="262">
        <v>17.919968380371088</v>
      </c>
      <c r="J61" s="262">
        <v>16.578398130573749</v>
      </c>
      <c r="K61" s="262">
        <v>14.764693974022951</v>
      </c>
      <c r="L61" s="262">
        <v>15.306982341306981</v>
      </c>
      <c r="M61" s="262">
        <v>18.052397636751628</v>
      </c>
      <c r="N61" s="262">
        <v>14.440501171721079</v>
      </c>
      <c r="O61" s="262">
        <v>15.68852554668673</v>
      </c>
      <c r="P61" s="262">
        <v>15.36495128949532</v>
      </c>
      <c r="Q61" s="262">
        <v>16.148232375724241</v>
      </c>
      <c r="R61" s="262">
        <v>16.770646159497272</v>
      </c>
      <c r="S61" s="262">
        <v>16.52133071140042</v>
      </c>
      <c r="T61" s="262">
        <v>15.021545310801031</v>
      </c>
      <c r="U61" s="262">
        <v>17.765428911070661</v>
      </c>
      <c r="V61" s="262">
        <v>19.992188810357032</v>
      </c>
      <c r="W61" s="262">
        <v>21.79859711880469</v>
      </c>
      <c r="X61" s="262">
        <v>21.482426517391591</v>
      </c>
      <c r="Y61" s="262">
        <v>17.323832673438648</v>
      </c>
      <c r="DA61" s="72" t="s">
        <v>1631</v>
      </c>
    </row>
    <row r="62" spans="1:105" ht="12" customHeight="1" x14ac:dyDescent="0.25">
      <c r="A62" s="59" t="s">
        <v>28</v>
      </c>
      <c r="B62" s="230">
        <v>3.5903759534631061</v>
      </c>
      <c r="C62" s="230">
        <v>3.38821545673416</v>
      </c>
      <c r="D62" s="230">
        <v>2.7553855445138158</v>
      </c>
      <c r="E62" s="230">
        <v>2.432008969318789</v>
      </c>
      <c r="F62" s="230">
        <v>2.5922538412752241</v>
      </c>
      <c r="G62" s="230">
        <v>2.9062261609329751</v>
      </c>
      <c r="H62" s="230">
        <v>4.2377906832449268</v>
      </c>
      <c r="I62" s="230">
        <v>4.6189862227271812</v>
      </c>
      <c r="J62" s="230">
        <v>4.0567533365005382</v>
      </c>
      <c r="K62" s="230">
        <v>2.937234320032609</v>
      </c>
      <c r="L62" s="230">
        <v>2.2033208621246141</v>
      </c>
      <c r="M62" s="230">
        <v>2.3324519624921041</v>
      </c>
      <c r="N62" s="230">
        <v>2.1226402517659082</v>
      </c>
      <c r="O62" s="230">
        <v>1.87926023638911</v>
      </c>
      <c r="P62" s="230">
        <v>1.958503739170921</v>
      </c>
      <c r="Q62" s="230">
        <v>2.126509469451435</v>
      </c>
      <c r="R62" s="230">
        <v>1.7195363612726919</v>
      </c>
      <c r="S62" s="230">
        <v>1.6568715346220679</v>
      </c>
      <c r="T62" s="230">
        <v>1.723970415716735</v>
      </c>
      <c r="U62" s="230">
        <v>1.930693093527394</v>
      </c>
      <c r="V62" s="230">
        <v>3.0456137778561478</v>
      </c>
      <c r="W62" s="230">
        <v>2.2086586744865988</v>
      </c>
      <c r="X62" s="230">
        <v>2.1430128021805701</v>
      </c>
      <c r="Y62" s="230">
        <v>1.252088537414809</v>
      </c>
      <c r="DA62" s="71" t="s">
        <v>1632</v>
      </c>
    </row>
    <row r="63" spans="1:105" ht="12" customHeight="1" x14ac:dyDescent="0.25">
      <c r="A63" s="59" t="s">
        <v>31</v>
      </c>
      <c r="B63" s="295">
        <v>0.49255163769782528</v>
      </c>
      <c r="C63" s="295">
        <v>0.4612876283750732</v>
      </c>
      <c r="D63" s="295">
        <v>0.33973391398895042</v>
      </c>
      <c r="E63" s="295">
        <v>0.36950065338465721</v>
      </c>
      <c r="F63" s="295">
        <v>7.4924618632060458E-2</v>
      </c>
      <c r="G63" s="295">
        <v>0.11635587875750621</v>
      </c>
      <c r="H63" s="295">
        <v>0.16319102834855551</v>
      </c>
      <c r="I63" s="295">
        <v>0.2291541405379949</v>
      </c>
      <c r="J63" s="295">
        <v>0.28086125832473569</v>
      </c>
      <c r="K63" s="295">
        <v>0.32165094464374328</v>
      </c>
      <c r="L63" s="295">
        <v>0.35835435130264182</v>
      </c>
      <c r="M63" s="295">
        <v>0.37729949694045911</v>
      </c>
      <c r="N63" s="295">
        <v>0.34967566144467849</v>
      </c>
      <c r="O63" s="295">
        <v>8.8159840916040816E-2</v>
      </c>
      <c r="P63" s="295">
        <v>8.3135835420249299E-2</v>
      </c>
      <c r="Q63" s="295">
        <v>6.9353173840329393E-2</v>
      </c>
      <c r="R63" s="295">
        <v>7.2242608550823123E-2</v>
      </c>
      <c r="S63" s="295">
        <v>6.6017539524106744E-2</v>
      </c>
      <c r="T63" s="295">
        <v>5.8330267235250033E-2</v>
      </c>
      <c r="U63" s="295">
        <v>3.9901267799991397E-2</v>
      </c>
      <c r="V63" s="295">
        <v>5.0546495931985812E-2</v>
      </c>
      <c r="W63" s="295">
        <v>4.4761949259043261E-2</v>
      </c>
      <c r="X63" s="295">
        <v>7.0650409220520821E-2</v>
      </c>
      <c r="Y63" s="295">
        <v>0.25796957354360073</v>
      </c>
      <c r="DA63" s="122" t="s">
        <v>1633</v>
      </c>
    </row>
    <row r="64" spans="1:105" ht="12" customHeight="1" x14ac:dyDescent="0.25">
      <c r="A64" s="59" t="s">
        <v>159</v>
      </c>
      <c r="B64" s="295">
        <v>8.686288494555823E-2</v>
      </c>
      <c r="C64" s="295">
        <v>0.17446570419658339</v>
      </c>
      <c r="D64" s="295">
        <v>8.9975845139149441E-2</v>
      </c>
      <c r="E64" s="295">
        <v>0.1185741543878598</v>
      </c>
      <c r="F64" s="295">
        <v>0.19816761991825729</v>
      </c>
      <c r="G64" s="295">
        <v>0.1980240486715385</v>
      </c>
      <c r="H64" s="295">
        <v>0.225988221519936</v>
      </c>
      <c r="I64" s="295">
        <v>0.2061957983509338</v>
      </c>
      <c r="J64" s="295">
        <v>0.22344042712904791</v>
      </c>
      <c r="K64" s="295">
        <v>0.2008216297615131</v>
      </c>
      <c r="L64" s="295">
        <v>0.22101209571878461</v>
      </c>
      <c r="M64" s="295">
        <v>0.24415109539200969</v>
      </c>
      <c r="N64" s="295">
        <v>0.26593111306060557</v>
      </c>
      <c r="O64" s="295">
        <v>0.10157166645488171</v>
      </c>
      <c r="P64" s="295">
        <v>7.5005119179532981E-2</v>
      </c>
      <c r="Q64" s="295">
        <v>0.1782857493834174</v>
      </c>
      <c r="R64" s="295">
        <v>0.1968727764847055</v>
      </c>
      <c r="S64" s="295">
        <v>0.20494054007199691</v>
      </c>
      <c r="T64" s="295">
        <v>0.28519357081543251</v>
      </c>
      <c r="U64" s="295">
        <v>0.38589919766700748</v>
      </c>
      <c r="V64" s="295">
        <v>0.4337252468894518</v>
      </c>
      <c r="W64" s="295">
        <v>0.26749962196486909</v>
      </c>
      <c r="X64" s="295">
        <v>0.245358407349105</v>
      </c>
      <c r="Y64" s="295">
        <v>0.33319813965549527</v>
      </c>
      <c r="DA64" s="122" t="s">
        <v>1634</v>
      </c>
    </row>
    <row r="65" spans="1:105" ht="12" customHeight="1" x14ac:dyDescent="0.25">
      <c r="A65" s="59" t="s">
        <v>32</v>
      </c>
      <c r="B65" s="295">
        <v>1.3459445482453041</v>
      </c>
      <c r="C65" s="295">
        <v>0.98749534015808038</v>
      </c>
      <c r="D65" s="295">
        <v>0.95543343724103891</v>
      </c>
      <c r="E65" s="295">
        <v>1.051483905237403</v>
      </c>
      <c r="F65" s="295">
        <v>1.2603649145199309</v>
      </c>
      <c r="G65" s="295">
        <v>1.2685093241021901</v>
      </c>
      <c r="H65" s="295">
        <v>1.311987481150745</v>
      </c>
      <c r="I65" s="295">
        <v>1.453247871285299</v>
      </c>
      <c r="J65" s="295">
        <v>1.350979446353286</v>
      </c>
      <c r="K65" s="295">
        <v>1.325446538701136</v>
      </c>
      <c r="L65" s="295">
        <v>1.1565036246472129</v>
      </c>
      <c r="M65" s="295">
        <v>1.119172460493328</v>
      </c>
      <c r="N65" s="295">
        <v>0.51405720376595521</v>
      </c>
      <c r="O65" s="295">
        <v>0.71210670539769649</v>
      </c>
      <c r="P65" s="295">
        <v>0.56319409948959276</v>
      </c>
      <c r="Q65" s="295">
        <v>0.74228212562125329</v>
      </c>
      <c r="R65" s="295">
        <v>0.7070355603888151</v>
      </c>
      <c r="S65" s="295">
        <v>0.53035692179526861</v>
      </c>
      <c r="T65" s="295">
        <v>0.22155260189217921</v>
      </c>
      <c r="U65" s="295">
        <v>0.64816986685270916</v>
      </c>
      <c r="V65" s="295">
        <v>0.38697816506797378</v>
      </c>
      <c r="W65" s="295">
        <v>0.34013290358742843</v>
      </c>
      <c r="X65" s="295">
        <v>0.1540122445005479</v>
      </c>
      <c r="Y65" s="295">
        <v>7.4482076799012767E-2</v>
      </c>
      <c r="DA65" s="122" t="s">
        <v>1635</v>
      </c>
    </row>
    <row r="66" spans="1:105" ht="12" customHeight="1" x14ac:dyDescent="0.25">
      <c r="A66" s="59" t="s">
        <v>35</v>
      </c>
      <c r="B66" s="295">
        <v>8.4817772544610275</v>
      </c>
      <c r="C66" s="295">
        <v>8.8027288611658623</v>
      </c>
      <c r="D66" s="295">
        <v>10.31343233745805</v>
      </c>
      <c r="E66" s="295">
        <v>10.506141547272231</v>
      </c>
      <c r="F66" s="295">
        <v>12.354064548544301</v>
      </c>
      <c r="G66" s="295">
        <v>10.98437726292291</v>
      </c>
      <c r="H66" s="295">
        <v>10.90731217752883</v>
      </c>
      <c r="I66" s="295">
        <v>11.412384347469679</v>
      </c>
      <c r="J66" s="295">
        <v>10.666363662266139</v>
      </c>
      <c r="K66" s="295">
        <v>9.9795405408839528</v>
      </c>
      <c r="L66" s="295">
        <v>11.367791407513719</v>
      </c>
      <c r="M66" s="295">
        <v>13.979322621433729</v>
      </c>
      <c r="N66" s="295">
        <v>11.18819694168393</v>
      </c>
      <c r="O66" s="295">
        <v>12.907427097529</v>
      </c>
      <c r="P66" s="295">
        <v>12.68511249623503</v>
      </c>
      <c r="Q66" s="295">
        <v>13.03180185742781</v>
      </c>
      <c r="R66" s="295">
        <v>14.074958852800229</v>
      </c>
      <c r="S66" s="295">
        <v>14.063144175386981</v>
      </c>
      <c r="T66" s="295">
        <v>12.732498455141441</v>
      </c>
      <c r="U66" s="295">
        <v>14.76076548522356</v>
      </c>
      <c r="V66" s="295">
        <v>16.075325124611471</v>
      </c>
      <c r="W66" s="295">
        <v>18.937543969506748</v>
      </c>
      <c r="X66" s="295">
        <v>18.869392654140839</v>
      </c>
      <c r="Y66" s="295">
        <v>15.40609434602573</v>
      </c>
      <c r="DA66" s="122" t="s">
        <v>1636</v>
      </c>
    </row>
    <row r="67" spans="1:105" ht="12" customHeight="1" x14ac:dyDescent="0.25">
      <c r="A67" s="60" t="s">
        <v>1506</v>
      </c>
      <c r="B67" s="262">
        <v>3.5910516422295382</v>
      </c>
      <c r="C67" s="262">
        <v>3.5376358800736241</v>
      </c>
      <c r="D67" s="262">
        <v>3.6967511271200202</v>
      </c>
      <c r="E67" s="262">
        <v>3.7040067059992761</v>
      </c>
      <c r="F67" s="262">
        <v>4.2661639018058386</v>
      </c>
      <c r="G67" s="262">
        <v>4.0010650138645607</v>
      </c>
      <c r="H67" s="262">
        <v>4.4088123264932282</v>
      </c>
      <c r="I67" s="262">
        <v>4.7097116630672859</v>
      </c>
      <c r="J67" s="262">
        <v>4.3272421028952452</v>
      </c>
      <c r="K67" s="262">
        <v>3.924849092767603</v>
      </c>
      <c r="L67" s="262">
        <v>4.0792741645257236</v>
      </c>
      <c r="M67" s="262">
        <v>4.7992964963118032</v>
      </c>
      <c r="N67" s="262">
        <v>3.8382084445700611</v>
      </c>
      <c r="O67" s="262">
        <v>4.1012596339051113</v>
      </c>
      <c r="P67" s="262">
        <v>4.0375887767605319</v>
      </c>
      <c r="Q67" s="262">
        <v>4.2274215208446346</v>
      </c>
      <c r="R67" s="262">
        <v>4.3442001158572996</v>
      </c>
      <c r="S67" s="262">
        <v>4.4578553472582527</v>
      </c>
      <c r="T67" s="262">
        <v>4.0140587327388868</v>
      </c>
      <c r="U67" s="262">
        <v>4.8142250627577274</v>
      </c>
      <c r="V67" s="262">
        <v>5.2688866956001146</v>
      </c>
      <c r="W67" s="262">
        <v>5.7071906745453731</v>
      </c>
      <c r="X67" s="262">
        <v>5.7001980697630259</v>
      </c>
      <c r="Y67" s="262">
        <v>4.9819443191297541</v>
      </c>
      <c r="DA67" s="72" t="s">
        <v>1637</v>
      </c>
    </row>
    <row r="68" spans="1:105" ht="12" customHeight="1" x14ac:dyDescent="0.25">
      <c r="A68" s="147" t="s">
        <v>28</v>
      </c>
      <c r="B68" s="229">
        <v>0.68617398693509835</v>
      </c>
      <c r="C68" s="229">
        <v>0.61996058871961313</v>
      </c>
      <c r="D68" s="229">
        <v>0.47463940523743992</v>
      </c>
      <c r="E68" s="229">
        <v>0.42384149598627902</v>
      </c>
      <c r="F68" s="229">
        <v>0.41329837666193381</v>
      </c>
      <c r="G68" s="229">
        <v>0.49860032713635077</v>
      </c>
      <c r="H68" s="229">
        <v>0.67851485235820086</v>
      </c>
      <c r="I68" s="229">
        <v>0.73349585592261857</v>
      </c>
      <c r="J68" s="229">
        <v>0.61797362790060206</v>
      </c>
      <c r="K68" s="229">
        <v>0.42966463176809272</v>
      </c>
      <c r="L68" s="229">
        <v>0.30909307707471878</v>
      </c>
      <c r="M68" s="229">
        <v>0.30877343891003939</v>
      </c>
      <c r="N68" s="229">
        <v>0.27683548745394271</v>
      </c>
      <c r="O68" s="229">
        <v>0.25551622505289168</v>
      </c>
      <c r="P68" s="229">
        <v>0.26257074306451522</v>
      </c>
      <c r="Q68" s="229">
        <v>0.27534003276849539</v>
      </c>
      <c r="R68" s="229">
        <v>0.22054548661521051</v>
      </c>
      <c r="S68" s="229">
        <v>0.20997084930387341</v>
      </c>
      <c r="T68" s="229">
        <v>0.22952145906958679</v>
      </c>
      <c r="U68" s="229">
        <v>0.26434835308278198</v>
      </c>
      <c r="V68" s="229">
        <v>0.45479591479531462</v>
      </c>
      <c r="W68" s="229">
        <v>0.32286784917128952</v>
      </c>
      <c r="X68" s="229">
        <v>0.27671904793879992</v>
      </c>
      <c r="Y68" s="229">
        <v>0.14589459924241621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9.5072198615004128E-2</v>
      </c>
      <c r="C70" s="229">
        <v>8.5245667647674953E-2</v>
      </c>
      <c r="D70" s="229">
        <v>5.9105482199888641E-2</v>
      </c>
      <c r="E70" s="229">
        <v>6.5037068723560049E-2</v>
      </c>
      <c r="F70" s="229">
        <v>1.2064745374858511E-2</v>
      </c>
      <c r="G70" s="229">
        <v>2.01613184076915E-2</v>
      </c>
      <c r="H70" s="229">
        <v>2.638903946746354E-2</v>
      </c>
      <c r="I70" s="229">
        <v>3.6752437969975703E-2</v>
      </c>
      <c r="J70" s="229">
        <v>4.3210632552940408E-2</v>
      </c>
      <c r="K70" s="229">
        <v>4.7520750372145093E-2</v>
      </c>
      <c r="L70" s="229">
        <v>5.0772863842441618E-2</v>
      </c>
      <c r="M70" s="229">
        <v>5.0445322113664592E-2</v>
      </c>
      <c r="N70" s="229">
        <v>4.6059393792753797E-2</v>
      </c>
      <c r="O70" s="229">
        <v>1.210625458977743E-2</v>
      </c>
      <c r="P70" s="229">
        <v>1.125686972974504E-2</v>
      </c>
      <c r="Q70" s="229">
        <v>9.0693429815802539E-3</v>
      </c>
      <c r="R70" s="229">
        <v>9.3580998905013254E-3</v>
      </c>
      <c r="S70" s="229">
        <v>8.4496155434946388E-3</v>
      </c>
      <c r="T70" s="229">
        <v>7.8432290861060183E-3</v>
      </c>
      <c r="U70" s="229">
        <v>5.5176926785864798E-3</v>
      </c>
      <c r="V70" s="229">
        <v>7.6232511394981918E-3</v>
      </c>
      <c r="W70" s="229">
        <v>6.5822813364048742E-3</v>
      </c>
      <c r="X70" s="229">
        <v>9.2137498638892902E-3</v>
      </c>
      <c r="Y70" s="229">
        <v>3.035848593028484E-2</v>
      </c>
      <c r="DA70" s="73" t="s">
        <v>1640</v>
      </c>
    </row>
    <row r="71" spans="1:105" ht="12" customHeight="1" x14ac:dyDescent="0.25">
      <c r="A71" s="147" t="s">
        <v>159</v>
      </c>
      <c r="B71" s="229">
        <v>1.7085094387002911E-2</v>
      </c>
      <c r="C71" s="229">
        <v>3.2854278952865468E-2</v>
      </c>
      <c r="D71" s="229">
        <v>1.595130282732635E-2</v>
      </c>
      <c r="E71" s="229">
        <v>2.1267534576680441E-2</v>
      </c>
      <c r="F71" s="229">
        <v>3.2516790727135092E-2</v>
      </c>
      <c r="G71" s="229">
        <v>3.4964707276723288E-2</v>
      </c>
      <c r="H71" s="229">
        <v>3.7238696533214308E-2</v>
      </c>
      <c r="I71" s="229">
        <v>3.3699202161227577E-2</v>
      </c>
      <c r="J71" s="229">
        <v>3.5030142389739602E-2</v>
      </c>
      <c r="K71" s="229">
        <v>3.0233631043382812E-2</v>
      </c>
      <c r="L71" s="229">
        <v>3.190923438339776E-2</v>
      </c>
      <c r="M71" s="229">
        <v>3.3264018502347503E-2</v>
      </c>
      <c r="N71" s="229">
        <v>3.5694666370670071E-2</v>
      </c>
      <c r="O71" s="229">
        <v>1.421323529915213E-2</v>
      </c>
      <c r="P71" s="229">
        <v>1.034907760163393E-2</v>
      </c>
      <c r="Q71" s="229">
        <v>2.3757868788385521E-2</v>
      </c>
      <c r="R71" s="229">
        <v>2.5987307581875289E-2</v>
      </c>
      <c r="S71" s="229">
        <v>2.6729255007500809E-2</v>
      </c>
      <c r="T71" s="229">
        <v>3.9077073160391017E-2</v>
      </c>
      <c r="U71" s="229">
        <v>5.4378353232597668E-2</v>
      </c>
      <c r="V71" s="229">
        <v>6.6656919509168328E-2</v>
      </c>
      <c r="W71" s="229">
        <v>4.0115461035238893E-2</v>
      </c>
      <c r="X71" s="229">
        <v>3.260648942840666E-2</v>
      </c>
      <c r="Y71" s="229">
        <v>3.9957246557891207E-2</v>
      </c>
      <c r="DA71" s="73" t="s">
        <v>1641</v>
      </c>
    </row>
    <row r="72" spans="1:105" ht="12" customHeight="1" x14ac:dyDescent="0.25">
      <c r="A72" s="147" t="s">
        <v>32</v>
      </c>
      <c r="B72" s="229">
        <v>0.25665379514068049</v>
      </c>
      <c r="C72" s="229">
        <v>0.18028280941574321</v>
      </c>
      <c r="D72" s="229">
        <v>0.16421319511216101</v>
      </c>
      <c r="E72" s="229">
        <v>0.18283828146907399</v>
      </c>
      <c r="F72" s="229">
        <v>0.20049736870331911</v>
      </c>
      <c r="G72" s="229">
        <v>0.2171415905710635</v>
      </c>
      <c r="H72" s="229">
        <v>0.20959250459850909</v>
      </c>
      <c r="I72" s="229">
        <v>0.2302591476865041</v>
      </c>
      <c r="J72" s="229">
        <v>0.2053365596534093</v>
      </c>
      <c r="K72" s="229">
        <v>0.19345476294572611</v>
      </c>
      <c r="L72" s="229">
        <v>0.16187684424969459</v>
      </c>
      <c r="M72" s="229">
        <v>0.147825869155396</v>
      </c>
      <c r="N72" s="229">
        <v>6.6893360661870752E-2</v>
      </c>
      <c r="O72" s="229">
        <v>9.6605718072047875E-2</v>
      </c>
      <c r="P72" s="229">
        <v>7.5336636019909503E-2</v>
      </c>
      <c r="Q72" s="229">
        <v>9.5895282113368965E-2</v>
      </c>
      <c r="R72" s="229">
        <v>9.0480349093095963E-2</v>
      </c>
      <c r="S72" s="229">
        <v>6.7060163673221054E-2</v>
      </c>
      <c r="T72" s="229">
        <v>2.9430425532360652E-2</v>
      </c>
      <c r="U72" s="229">
        <v>8.8547927874796595E-2</v>
      </c>
      <c r="V72" s="229">
        <v>5.7657311405403512E-2</v>
      </c>
      <c r="W72" s="229">
        <v>4.9610207260149711E-2</v>
      </c>
      <c r="X72" s="229">
        <v>1.984247030541645E-2</v>
      </c>
      <c r="Y72" s="229">
        <v>8.6592873790501713E-3</v>
      </c>
      <c r="DA72" s="73" t="s">
        <v>1642</v>
      </c>
    </row>
    <row r="73" spans="1:105" ht="12" customHeight="1" x14ac:dyDescent="0.25">
      <c r="A73" s="147" t="s">
        <v>33</v>
      </c>
      <c r="B73" s="229">
        <v>0.14074648908395901</v>
      </c>
      <c r="C73" s="229">
        <v>0.1155553869893283</v>
      </c>
      <c r="D73" s="229">
        <v>0.3417016860652437</v>
      </c>
      <c r="E73" s="229">
        <v>0.36292394025447999</v>
      </c>
      <c r="F73" s="229">
        <v>0.53424482807030327</v>
      </c>
      <c r="G73" s="229">
        <v>0.34585974252869189</v>
      </c>
      <c r="H73" s="229">
        <v>0.21972827479822951</v>
      </c>
      <c r="I73" s="229">
        <v>0.21713358420153009</v>
      </c>
      <c r="J73" s="229">
        <v>0.20296325308889071</v>
      </c>
      <c r="K73" s="229">
        <v>0.16244831483527239</v>
      </c>
      <c r="L73" s="229">
        <v>0.25653971733153508</v>
      </c>
      <c r="M73" s="229">
        <v>0.39482093487184899</v>
      </c>
      <c r="N73" s="229">
        <v>0.27113292673177619</v>
      </c>
      <c r="O73" s="229">
        <v>0.24847113978308349</v>
      </c>
      <c r="P73" s="229">
        <v>0.2433555991515069</v>
      </c>
      <c r="Q73" s="229">
        <v>0.23916082838298811</v>
      </c>
      <c r="R73" s="229">
        <v>0.25121805853813978</v>
      </c>
      <c r="S73" s="229">
        <v>0.1959528787182433</v>
      </c>
      <c r="T73" s="229">
        <v>0.17371940482737991</v>
      </c>
      <c r="U73" s="229">
        <v>0.16924850256415239</v>
      </c>
      <c r="V73" s="229">
        <v>0.11201155688304321</v>
      </c>
      <c r="W73" s="229">
        <v>0.24348396512292669</v>
      </c>
      <c r="X73" s="229">
        <v>0.30600005228861987</v>
      </c>
      <c r="Y73" s="229">
        <v>0.30181657140061702</v>
      </c>
      <c r="DA73" s="73" t="s">
        <v>1643</v>
      </c>
    </row>
    <row r="74" spans="1:105" ht="12" customHeight="1" x14ac:dyDescent="0.25">
      <c r="A74" s="147" t="s">
        <v>35</v>
      </c>
      <c r="B74" s="229">
        <v>1.633217559334101</v>
      </c>
      <c r="C74" s="229">
        <v>1.6228308014662709</v>
      </c>
      <c r="D74" s="229">
        <v>1.7899771766502079</v>
      </c>
      <c r="E74" s="229">
        <v>1.84477924359128</v>
      </c>
      <c r="F74" s="229">
        <v>1.984535596604589</v>
      </c>
      <c r="G74" s="229">
        <v>1.898722278175629</v>
      </c>
      <c r="H74" s="229">
        <v>1.7595453079225021</v>
      </c>
      <c r="I74" s="229">
        <v>1.8259557195456131</v>
      </c>
      <c r="J74" s="229">
        <v>1.63708255563047</v>
      </c>
      <c r="K74" s="229">
        <v>1.470836547938102</v>
      </c>
      <c r="L74" s="229">
        <v>1.6067580399337931</v>
      </c>
      <c r="M74" s="229">
        <v>1.8645593372250471</v>
      </c>
      <c r="N74" s="229">
        <v>1.470172594213492</v>
      </c>
      <c r="O74" s="229">
        <v>1.768211021390097</v>
      </c>
      <c r="P74" s="229">
        <v>1.71348026001733</v>
      </c>
      <c r="Q74" s="229">
        <v>1.700080011424157</v>
      </c>
      <c r="R74" s="229">
        <v>1.818849641923683</v>
      </c>
      <c r="S74" s="229">
        <v>1.7956242074826521</v>
      </c>
      <c r="T74" s="229">
        <v>1.70792963302996</v>
      </c>
      <c r="U74" s="229">
        <v>2.036268770476505</v>
      </c>
      <c r="V74" s="229">
        <v>2.418601657381493</v>
      </c>
      <c r="W74" s="229">
        <v>2.771714400427201</v>
      </c>
      <c r="X74" s="229">
        <v>2.4549071199011041</v>
      </c>
      <c r="Y74" s="229">
        <v>1.808671032990018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0.59764108846292285</v>
      </c>
      <c r="C76" s="229">
        <v>0.75235797931971693</v>
      </c>
      <c r="D76" s="229">
        <v>0.7333608057675759</v>
      </c>
      <c r="E76" s="229">
        <v>0.70070977652163535</v>
      </c>
      <c r="F76" s="229">
        <v>0.90683268357120539</v>
      </c>
      <c r="G76" s="229">
        <v>0.77531915303074861</v>
      </c>
      <c r="H76" s="229">
        <v>1.248960931418361</v>
      </c>
      <c r="I76" s="229">
        <v>1.391128990989084</v>
      </c>
      <c r="J76" s="229">
        <v>1.4496650478211299</v>
      </c>
      <c r="K76" s="229">
        <v>1.36187837663529</v>
      </c>
      <c r="L76" s="229">
        <v>1.4550691924519541</v>
      </c>
      <c r="M76" s="229">
        <v>1.799081339637731</v>
      </c>
      <c r="N76" s="229">
        <v>1.474749640848019</v>
      </c>
      <c r="O76" s="229">
        <v>1.5280198155925759</v>
      </c>
      <c r="P76" s="229">
        <v>1.547207949451967</v>
      </c>
      <c r="Q76" s="229">
        <v>1.7260836834610489</v>
      </c>
      <c r="R76" s="229">
        <v>1.7815893553172111</v>
      </c>
      <c r="S76" s="229">
        <v>1.7056075479467749</v>
      </c>
      <c r="T76" s="229">
        <v>1.399920059093444</v>
      </c>
      <c r="U76" s="229">
        <v>1.648922044126824</v>
      </c>
      <c r="V76" s="229">
        <v>1.644852302807607</v>
      </c>
      <c r="W76" s="229">
        <v>1.6421800188093709</v>
      </c>
      <c r="X76" s="229">
        <v>1.9906221941857229</v>
      </c>
      <c r="Y76" s="229">
        <v>1.5589113030086379</v>
      </c>
      <c r="DA76" s="73" t="s">
        <v>1646</v>
      </c>
    </row>
    <row r="77" spans="1:105" ht="12" customHeight="1" x14ac:dyDescent="0.25">
      <c r="A77" s="147" t="s">
        <v>39</v>
      </c>
      <c r="B77" s="229">
        <v>0.16446143027076901</v>
      </c>
      <c r="C77" s="229">
        <v>0.12854836756241089</v>
      </c>
      <c r="D77" s="229">
        <v>0.1178020732601761</v>
      </c>
      <c r="E77" s="229">
        <v>0.10260936487628711</v>
      </c>
      <c r="F77" s="229">
        <v>0.18217351209249449</v>
      </c>
      <c r="G77" s="229">
        <v>0.2102958967376618</v>
      </c>
      <c r="H77" s="229">
        <v>0.2288427193967475</v>
      </c>
      <c r="I77" s="229">
        <v>0.24128672459073189</v>
      </c>
      <c r="J77" s="229">
        <v>0.13598028385806349</v>
      </c>
      <c r="K77" s="229">
        <v>0.22881207722959229</v>
      </c>
      <c r="L77" s="229">
        <v>0.2072551952581895</v>
      </c>
      <c r="M77" s="229">
        <v>0.20052623589572849</v>
      </c>
      <c r="N77" s="229">
        <v>0.19667037449753519</v>
      </c>
      <c r="O77" s="229">
        <v>0.1781162241254865</v>
      </c>
      <c r="P77" s="229">
        <v>0.17403164172392371</v>
      </c>
      <c r="Q77" s="229">
        <v>0.1580344709246104</v>
      </c>
      <c r="R77" s="229">
        <v>0.14617181689758399</v>
      </c>
      <c r="S77" s="229">
        <v>0.44846082958249323</v>
      </c>
      <c r="T77" s="229">
        <v>0.42661744893965931</v>
      </c>
      <c r="U77" s="229">
        <v>0.54699341872148266</v>
      </c>
      <c r="V77" s="229">
        <v>0.50668778167858763</v>
      </c>
      <c r="W77" s="229">
        <v>0.63063649138279176</v>
      </c>
      <c r="X77" s="229">
        <v>0.61028694585106757</v>
      </c>
      <c r="Y77" s="229">
        <v>1.087675792620838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112.20764463527107</v>
      </c>
      <c r="C79" s="261">
        <f t="shared" si="2"/>
        <v>112.15101432519178</v>
      </c>
      <c r="D79" s="261">
        <f t="shared" si="2"/>
        <v>116.14755396453475</v>
      </c>
      <c r="E79" s="261">
        <f t="shared" si="2"/>
        <v>115.33134436802416</v>
      </c>
      <c r="F79" s="261">
        <f t="shared" si="2"/>
        <v>130.58205226602871</v>
      </c>
      <c r="G79" s="261">
        <f t="shared" si="2"/>
        <v>123.36904730588569</v>
      </c>
      <c r="H79" s="261">
        <f t="shared" si="2"/>
        <v>137.08902175171909</v>
      </c>
      <c r="I79" s="261">
        <f t="shared" si="2"/>
        <v>146.26236976366019</v>
      </c>
      <c r="J79" s="261">
        <f t="shared" si="2"/>
        <v>136.45718954998705</v>
      </c>
      <c r="K79" s="261">
        <f t="shared" si="2"/>
        <v>121.13865134737384</v>
      </c>
      <c r="L79" s="261">
        <f t="shared" si="2"/>
        <v>125.94321739095138</v>
      </c>
      <c r="M79" s="261">
        <f t="shared" si="2"/>
        <v>148.39874838855823</v>
      </c>
      <c r="N79" s="261">
        <f t="shared" si="2"/>
        <v>119.88805812244665</v>
      </c>
      <c r="O79" s="261">
        <f t="shared" si="2"/>
        <v>128.98936346810646</v>
      </c>
      <c r="P79" s="261">
        <f t="shared" si="2"/>
        <v>128.55404648245994</v>
      </c>
      <c r="Q79" s="261">
        <f t="shared" si="2"/>
        <v>135.99575333879588</v>
      </c>
      <c r="R79" s="261">
        <f t="shared" si="2"/>
        <v>139.09560796132979</v>
      </c>
      <c r="S79" s="261">
        <f t="shared" si="2"/>
        <v>136.78522146361743</v>
      </c>
      <c r="T79" s="261">
        <f t="shared" si="2"/>
        <v>123.79739742046685</v>
      </c>
      <c r="U79" s="261">
        <f t="shared" si="2"/>
        <v>146.89549804459045</v>
      </c>
      <c r="V79" s="261">
        <f t="shared" si="2"/>
        <v>161.41079645949489</v>
      </c>
      <c r="W79" s="261">
        <f t="shared" si="2"/>
        <v>169.66594770431249</v>
      </c>
      <c r="X79" s="261">
        <f t="shared" si="2"/>
        <v>170.78919044613323</v>
      </c>
      <c r="Y79" s="261">
        <f t="shared" si="2"/>
        <v>139.05902339623708</v>
      </c>
      <c r="DA79" s="70"/>
    </row>
    <row r="80" spans="1:105" ht="12" customHeight="1" x14ac:dyDescent="0.25">
      <c r="A80" s="60" t="s">
        <v>1521</v>
      </c>
      <c r="B80" s="262">
        <v>101.0737697050175</v>
      </c>
      <c r="C80" s="262">
        <v>100.330745609659</v>
      </c>
      <c r="D80" s="262">
        <v>103.8579926223013</v>
      </c>
      <c r="E80" s="262">
        <v>103.82928500690259</v>
      </c>
      <c r="F80" s="262">
        <v>118.8607104982061</v>
      </c>
      <c r="G80" s="262">
        <v>111.0768882314581</v>
      </c>
      <c r="H80" s="262">
        <v>125.1511813518083</v>
      </c>
      <c r="I80" s="262">
        <v>134.09475161144579</v>
      </c>
      <c r="J80" s="262">
        <v>124.96814853712939</v>
      </c>
      <c r="K80" s="262">
        <v>111.1789377451336</v>
      </c>
      <c r="L80" s="262">
        <v>115.29787715575139</v>
      </c>
      <c r="M80" s="262">
        <v>136.40745211848881</v>
      </c>
      <c r="N80" s="262">
        <v>108.787088957839</v>
      </c>
      <c r="O80" s="262">
        <v>116.0394642620828</v>
      </c>
      <c r="P80" s="262">
        <v>114.5093782613812</v>
      </c>
      <c r="Q80" s="262">
        <v>120.8635659844671</v>
      </c>
      <c r="R80" s="262">
        <v>124.0225959261511</v>
      </c>
      <c r="S80" s="262">
        <v>122.04468518022691</v>
      </c>
      <c r="T80" s="262">
        <v>109.06679609057041</v>
      </c>
      <c r="U80" s="262">
        <v>130.10419548000269</v>
      </c>
      <c r="V80" s="262">
        <v>143.78112678502481</v>
      </c>
      <c r="W80" s="262">
        <v>153.09396336210099</v>
      </c>
      <c r="X80" s="262">
        <v>154.72430011008589</v>
      </c>
      <c r="Y80" s="262">
        <v>125.49176727290551</v>
      </c>
      <c r="DA80" s="72" t="s">
        <v>1649</v>
      </c>
    </row>
    <row r="81" spans="1:105" ht="12" customHeight="1" x14ac:dyDescent="0.25">
      <c r="A81" s="59" t="s">
        <v>28</v>
      </c>
      <c r="B81" s="230">
        <v>23.297301769239269</v>
      </c>
      <c r="C81" s="230">
        <v>20.959746677732081</v>
      </c>
      <c r="D81" s="230">
        <v>16.01590787834655</v>
      </c>
      <c r="E81" s="230">
        <v>14.275783694532061</v>
      </c>
      <c r="F81" s="230">
        <v>14.013690236183249</v>
      </c>
      <c r="G81" s="230">
        <v>16.982397754034022</v>
      </c>
      <c r="H81" s="230">
        <v>23.095298690780371</v>
      </c>
      <c r="I81" s="230">
        <v>24.958006355493058</v>
      </c>
      <c r="J81" s="230">
        <v>20.842363366345939</v>
      </c>
      <c r="K81" s="230">
        <v>14.66611293605291</v>
      </c>
      <c r="L81" s="230">
        <v>10.516010476354101</v>
      </c>
      <c r="M81" s="230">
        <v>10.462725637785089</v>
      </c>
      <c r="N81" s="230">
        <v>9.4200133397313017</v>
      </c>
      <c r="O81" s="230">
        <v>8.6651666041362425</v>
      </c>
      <c r="P81" s="230">
        <v>8.902850539372988</v>
      </c>
      <c r="Q81" s="230">
        <v>9.3114815490823002</v>
      </c>
      <c r="R81" s="230">
        <v>7.4464851042146822</v>
      </c>
      <c r="S81" s="230">
        <v>7.3121741448315358</v>
      </c>
      <c r="T81" s="230">
        <v>8.0186401741210869</v>
      </c>
      <c r="U81" s="230">
        <v>9.2669205052670911</v>
      </c>
      <c r="V81" s="230">
        <v>15.81156881555655</v>
      </c>
      <c r="W81" s="230">
        <v>11.21327133474068</v>
      </c>
      <c r="X81" s="230">
        <v>9.6765451404372094</v>
      </c>
      <c r="Y81" s="230">
        <v>5.4183405857537554</v>
      </c>
      <c r="DA81" s="71" t="s">
        <v>1650</v>
      </c>
    </row>
    <row r="82" spans="1:105" ht="12" customHeight="1" x14ac:dyDescent="0.25">
      <c r="A82" s="59" t="s">
        <v>31</v>
      </c>
      <c r="B82" s="295">
        <v>2.6462433122741378</v>
      </c>
      <c r="C82" s="295">
        <v>2.3626485533943309</v>
      </c>
      <c r="D82" s="295">
        <v>1.635009937107144</v>
      </c>
      <c r="E82" s="295">
        <v>1.795817936015075</v>
      </c>
      <c r="F82" s="295">
        <v>0.33536044350129662</v>
      </c>
      <c r="G82" s="295">
        <v>0.56295053813016305</v>
      </c>
      <c r="H82" s="295">
        <v>0.73636420335907449</v>
      </c>
      <c r="I82" s="295">
        <v>1.02518735410529</v>
      </c>
      <c r="J82" s="295">
        <v>1.194737528798824</v>
      </c>
      <c r="K82" s="295">
        <v>1.3297609326726469</v>
      </c>
      <c r="L82" s="295">
        <v>1.416114120345155</v>
      </c>
      <c r="M82" s="295">
        <v>1.4012985176419099</v>
      </c>
      <c r="N82" s="295">
        <v>1.2848512010699999</v>
      </c>
      <c r="O82" s="295">
        <v>0.33656821390362629</v>
      </c>
      <c r="P82" s="295">
        <v>0.31289977458990698</v>
      </c>
      <c r="Q82" s="295">
        <v>0.25143753723001933</v>
      </c>
      <c r="R82" s="295">
        <v>0.25902738903263411</v>
      </c>
      <c r="S82" s="295">
        <v>0.24122889683696891</v>
      </c>
      <c r="T82" s="295">
        <v>0.22463487918677469</v>
      </c>
      <c r="U82" s="295">
        <v>0.15857006233258331</v>
      </c>
      <c r="V82" s="295">
        <v>0.21727186669984661</v>
      </c>
      <c r="W82" s="295">
        <v>0.1894392301258925</v>
      </c>
      <c r="X82" s="295">
        <v>0.2644235119598341</v>
      </c>
      <c r="Y82" s="295">
        <v>0.92429808646200562</v>
      </c>
      <c r="DA82" s="122" t="s">
        <v>1651</v>
      </c>
    </row>
    <row r="83" spans="1:105" ht="12" customHeight="1" x14ac:dyDescent="0.25">
      <c r="A83" s="59" t="s">
        <v>159</v>
      </c>
      <c r="B83" s="295">
        <v>0.49141810115502049</v>
      </c>
      <c r="C83" s="295">
        <v>0.9409710874604138</v>
      </c>
      <c r="D83" s="295">
        <v>0.45598055485965899</v>
      </c>
      <c r="E83" s="295">
        <v>0.6068425496750085</v>
      </c>
      <c r="F83" s="295">
        <v>0.93402581945116525</v>
      </c>
      <c r="G83" s="295">
        <v>1.008878199994919</v>
      </c>
      <c r="H83" s="295">
        <v>1.073794283084724</v>
      </c>
      <c r="I83" s="295">
        <v>0.97139136174719842</v>
      </c>
      <c r="J83" s="295">
        <v>1.000878397138969</v>
      </c>
      <c r="K83" s="295">
        <v>0.87425498980472172</v>
      </c>
      <c r="L83" s="295">
        <v>0.91968797445192763</v>
      </c>
      <c r="M83" s="295">
        <v>0.95486507211962823</v>
      </c>
      <c r="N83" s="295">
        <v>1.0289528518012461</v>
      </c>
      <c r="O83" s="295">
        <v>0.40833233497509791</v>
      </c>
      <c r="P83" s="295">
        <v>0.29726705766933342</v>
      </c>
      <c r="Q83" s="295">
        <v>0.68064286841429789</v>
      </c>
      <c r="R83" s="295">
        <v>0.74332173000739576</v>
      </c>
      <c r="S83" s="295">
        <v>0.78856367420069284</v>
      </c>
      <c r="T83" s="295">
        <v>1.156543172566157</v>
      </c>
      <c r="U83" s="295">
        <v>1.614906087675585</v>
      </c>
      <c r="V83" s="295">
        <v>1.9632067497529579</v>
      </c>
      <c r="W83" s="295">
        <v>1.190057328334192</v>
      </c>
      <c r="X83" s="295">
        <v>0.96699721958195384</v>
      </c>
      <c r="Y83" s="295">
        <v>1.2571440095405111</v>
      </c>
      <c r="DA83" s="122" t="s">
        <v>1652</v>
      </c>
    </row>
    <row r="84" spans="1:105" ht="12" customHeight="1" x14ac:dyDescent="0.25">
      <c r="A84" s="59" t="s">
        <v>32</v>
      </c>
      <c r="B84" s="295">
        <v>7.5755949123078956</v>
      </c>
      <c r="C84" s="295">
        <v>5.2987562574813367</v>
      </c>
      <c r="D84" s="295">
        <v>4.8171869384741246</v>
      </c>
      <c r="E84" s="295">
        <v>5.3537895237823747</v>
      </c>
      <c r="F84" s="295">
        <v>5.9101046254486187</v>
      </c>
      <c r="G84" s="295">
        <v>6.4296471773182517</v>
      </c>
      <c r="H84" s="295">
        <v>6.2020840865028699</v>
      </c>
      <c r="I84" s="295">
        <v>6.8112496255968438</v>
      </c>
      <c r="J84" s="295">
        <v>6.0206167195452212</v>
      </c>
      <c r="K84" s="295">
        <v>5.7406692244518398</v>
      </c>
      <c r="L84" s="295">
        <v>4.7878897256340496</v>
      </c>
      <c r="M84" s="295">
        <v>4.3546476586364671</v>
      </c>
      <c r="N84" s="295">
        <v>1.978838946140518</v>
      </c>
      <c r="O84" s="295">
        <v>2.8481243407318861</v>
      </c>
      <c r="P84" s="295">
        <v>2.2206834250312411</v>
      </c>
      <c r="Q84" s="295">
        <v>2.819319831463269</v>
      </c>
      <c r="R84" s="295">
        <v>2.655859497625106</v>
      </c>
      <c r="S84" s="295">
        <v>2.0302513497554671</v>
      </c>
      <c r="T84" s="295">
        <v>0.89386441629742241</v>
      </c>
      <c r="U84" s="295">
        <v>2.6985775865045989</v>
      </c>
      <c r="V84" s="295">
        <v>1.742651211289528</v>
      </c>
      <c r="W84" s="295">
        <v>1.5163473978356781</v>
      </c>
      <c r="X84" s="295">
        <v>0.60388217058595151</v>
      </c>
      <c r="Y84" s="295">
        <v>0.27958052484384283</v>
      </c>
      <c r="DA84" s="122" t="s">
        <v>1653</v>
      </c>
    </row>
    <row r="85" spans="1:105" ht="12" customHeight="1" x14ac:dyDescent="0.25">
      <c r="A85" s="59" t="s">
        <v>33</v>
      </c>
      <c r="B85" s="295">
        <v>4.0530951105697932</v>
      </c>
      <c r="C85" s="295">
        <v>3.313523029043647</v>
      </c>
      <c r="D85" s="295">
        <v>9.7794119836610403</v>
      </c>
      <c r="E85" s="295">
        <v>10.36787976309272</v>
      </c>
      <c r="F85" s="295">
        <v>15.36409521987806</v>
      </c>
      <c r="G85" s="295">
        <v>9.9913532229445359</v>
      </c>
      <c r="H85" s="295">
        <v>6.343486502995459</v>
      </c>
      <c r="I85" s="295">
        <v>6.2663850480339924</v>
      </c>
      <c r="J85" s="295">
        <v>5.8059365574274322</v>
      </c>
      <c r="K85" s="295">
        <v>4.703037907052062</v>
      </c>
      <c r="L85" s="295">
        <v>7.4027689292582846</v>
      </c>
      <c r="M85" s="295">
        <v>11.34704884676683</v>
      </c>
      <c r="N85" s="295">
        <v>7.8250994905742921</v>
      </c>
      <c r="O85" s="295">
        <v>7.1468099988498048</v>
      </c>
      <c r="P85" s="295">
        <v>6.9984512522563902</v>
      </c>
      <c r="Q85" s="295">
        <v>6.8598927501557752</v>
      </c>
      <c r="R85" s="295">
        <v>7.1941891993098572</v>
      </c>
      <c r="S85" s="295">
        <v>5.7878466858115907</v>
      </c>
      <c r="T85" s="295">
        <v>5.147586008896277</v>
      </c>
      <c r="U85" s="295">
        <v>5.0322419401738578</v>
      </c>
      <c r="V85" s="295">
        <v>3.3029278791271222</v>
      </c>
      <c r="W85" s="295">
        <v>7.2640602734486421</v>
      </c>
      <c r="X85" s="295">
        <v>9.0856947280450857</v>
      </c>
      <c r="Y85" s="295">
        <v>9.5070989889587239</v>
      </c>
      <c r="DA85" s="122" t="s">
        <v>1654</v>
      </c>
    </row>
    <row r="86" spans="1:105" ht="12" customHeight="1" x14ac:dyDescent="0.25">
      <c r="A86" s="59" t="s">
        <v>35</v>
      </c>
      <c r="B86" s="295">
        <v>43.655584447539518</v>
      </c>
      <c r="C86" s="295">
        <v>43.193617729301103</v>
      </c>
      <c r="D86" s="295">
        <v>47.551000089656647</v>
      </c>
      <c r="E86" s="295">
        <v>48.917615553959763</v>
      </c>
      <c r="F86" s="295">
        <v>52.975138175801987</v>
      </c>
      <c r="G86" s="295">
        <v>50.913421831295643</v>
      </c>
      <c r="H86" s="295">
        <v>47.150800460474663</v>
      </c>
      <c r="I86" s="295">
        <v>48.91328814718446</v>
      </c>
      <c r="J86" s="295">
        <v>43.468233662318212</v>
      </c>
      <c r="K86" s="295">
        <v>39.525213356058572</v>
      </c>
      <c r="L86" s="295">
        <v>43.036466325169677</v>
      </c>
      <c r="M86" s="295">
        <v>49.739968060464797</v>
      </c>
      <c r="N86" s="295">
        <v>39.384240067398878</v>
      </c>
      <c r="O86" s="295">
        <v>47.208143173078213</v>
      </c>
      <c r="P86" s="295">
        <v>45.738955817406413</v>
      </c>
      <c r="Q86" s="295">
        <v>45.262983752136911</v>
      </c>
      <c r="R86" s="295">
        <v>48.347535438140447</v>
      </c>
      <c r="S86" s="295">
        <v>49.229719762413808</v>
      </c>
      <c r="T86" s="295">
        <v>46.975541400682573</v>
      </c>
      <c r="U86" s="295">
        <v>56.197671338133929</v>
      </c>
      <c r="V86" s="295">
        <v>66.198346934508393</v>
      </c>
      <c r="W86" s="295">
        <v>76.918868288721228</v>
      </c>
      <c r="X86" s="295">
        <v>67.657858423416144</v>
      </c>
      <c r="Y86" s="295">
        <v>52.882388100697597</v>
      </c>
      <c r="DA86" s="122" t="s">
        <v>1655</v>
      </c>
    </row>
    <row r="87" spans="1:105" ht="12" customHeight="1" x14ac:dyDescent="0.25">
      <c r="A87" s="59" t="s">
        <v>38</v>
      </c>
      <c r="B87" s="295">
        <v>19.354532051931852</v>
      </c>
      <c r="C87" s="295">
        <v>24.26148227524607</v>
      </c>
      <c r="D87" s="295">
        <v>23.603495240196121</v>
      </c>
      <c r="E87" s="295">
        <v>22.511555985845622</v>
      </c>
      <c r="F87" s="295">
        <v>29.3282959779417</v>
      </c>
      <c r="G87" s="295">
        <v>25.188239507740601</v>
      </c>
      <c r="H87" s="295">
        <v>40.54935312461118</v>
      </c>
      <c r="I87" s="295">
        <v>45.149243719284947</v>
      </c>
      <c r="J87" s="295">
        <v>46.635382305554813</v>
      </c>
      <c r="K87" s="295">
        <v>44.339888399040873</v>
      </c>
      <c r="L87" s="295">
        <v>47.218939604538157</v>
      </c>
      <c r="M87" s="295">
        <v>58.146898325074112</v>
      </c>
      <c r="N87" s="295">
        <v>47.865093061122799</v>
      </c>
      <c r="O87" s="295">
        <v>49.426319596407957</v>
      </c>
      <c r="P87" s="295">
        <v>50.03827039505493</v>
      </c>
      <c r="Q87" s="295">
        <v>55.677807695984527</v>
      </c>
      <c r="R87" s="295">
        <v>57.376177567820967</v>
      </c>
      <c r="S87" s="295">
        <v>56.654900666376797</v>
      </c>
      <c r="T87" s="295">
        <v>46.649986038820167</v>
      </c>
      <c r="U87" s="295">
        <v>55.135307959915067</v>
      </c>
      <c r="V87" s="295">
        <v>54.545153328090358</v>
      </c>
      <c r="W87" s="295">
        <v>54.801919508894692</v>
      </c>
      <c r="X87" s="295">
        <v>66.468898916059743</v>
      </c>
      <c r="Y87" s="295">
        <v>55.222916976649053</v>
      </c>
      <c r="DA87" s="122" t="s">
        <v>1656</v>
      </c>
    </row>
    <row r="88" spans="1:105" ht="12" customHeight="1" x14ac:dyDescent="0.25">
      <c r="A88" s="60" t="s">
        <v>1530</v>
      </c>
      <c r="B88" s="262">
        <v>11.133874930253571</v>
      </c>
      <c r="C88" s="262">
        <v>11.82026871553278</v>
      </c>
      <c r="D88" s="262">
        <v>12.28956134223345</v>
      </c>
      <c r="E88" s="262">
        <v>11.502059361121569</v>
      </c>
      <c r="F88" s="262">
        <v>11.721341767822601</v>
      </c>
      <c r="G88" s="262">
        <v>12.292159074427589</v>
      </c>
      <c r="H88" s="262">
        <v>11.937840399910771</v>
      </c>
      <c r="I88" s="262">
        <v>12.16761815221439</v>
      </c>
      <c r="J88" s="262">
        <v>11.48904101285766</v>
      </c>
      <c r="K88" s="262">
        <v>9.9597136022402371</v>
      </c>
      <c r="L88" s="262">
        <v>10.64534023519998</v>
      </c>
      <c r="M88" s="262">
        <v>11.99129627006943</v>
      </c>
      <c r="N88" s="262">
        <v>11.100969164607649</v>
      </c>
      <c r="O88" s="262">
        <v>12.94989920602365</v>
      </c>
      <c r="P88" s="262">
        <v>14.04466822107875</v>
      </c>
      <c r="Q88" s="262">
        <v>15.13218735432879</v>
      </c>
      <c r="R88" s="262">
        <v>15.07301203517868</v>
      </c>
      <c r="S88" s="262">
        <v>14.74053628339052</v>
      </c>
      <c r="T88" s="262">
        <v>14.73060132989645</v>
      </c>
      <c r="U88" s="262">
        <v>16.79130256458777</v>
      </c>
      <c r="V88" s="262">
        <v>17.62966967447008</v>
      </c>
      <c r="W88" s="262">
        <v>16.571984342211501</v>
      </c>
      <c r="X88" s="262">
        <v>16.064890336047331</v>
      </c>
      <c r="Y88" s="262">
        <v>13.567256123331569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18.305215548505949</v>
      </c>
      <c r="C89" s="261">
        <f t="shared" si="3"/>
        <v>18.843508381775692</v>
      </c>
      <c r="D89" s="261">
        <f t="shared" si="3"/>
        <v>19.643150713925994</v>
      </c>
      <c r="E89" s="261">
        <f t="shared" si="3"/>
        <v>18.920315804210084</v>
      </c>
      <c r="F89" s="261">
        <f t="shared" si="3"/>
        <v>20.254718269092642</v>
      </c>
      <c r="G89" s="261">
        <f t="shared" si="3"/>
        <v>20.220712803386043</v>
      </c>
      <c r="H89" s="261">
        <f t="shared" si="3"/>
        <v>20.663866682017954</v>
      </c>
      <c r="I89" s="261">
        <f t="shared" si="3"/>
        <v>21.48437476731943</v>
      </c>
      <c r="J89" s="261">
        <f t="shared" si="3"/>
        <v>20.093175992844746</v>
      </c>
      <c r="K89" s="261">
        <f t="shared" si="3"/>
        <v>17.640277093541492</v>
      </c>
      <c r="L89" s="261">
        <f t="shared" si="3"/>
        <v>18.587179178590361</v>
      </c>
      <c r="M89" s="261">
        <f t="shared" si="3"/>
        <v>21.394237718037303</v>
      </c>
      <c r="N89" s="261">
        <f t="shared" si="3"/>
        <v>18.524348975159096</v>
      </c>
      <c r="O89" s="261">
        <f t="shared" si="3"/>
        <v>20.956934072128348</v>
      </c>
      <c r="P89" s="261">
        <f t="shared" si="3"/>
        <v>21.797894847281349</v>
      </c>
      <c r="Q89" s="261">
        <f t="shared" si="3"/>
        <v>23.256471898327408</v>
      </c>
      <c r="R89" s="261">
        <f t="shared" si="3"/>
        <v>23.552262398165162</v>
      </c>
      <c r="S89" s="261">
        <f t="shared" si="3"/>
        <v>23.100789818494107</v>
      </c>
      <c r="T89" s="261">
        <f t="shared" si="3"/>
        <v>22.245449627735237</v>
      </c>
      <c r="U89" s="261">
        <f t="shared" si="3"/>
        <v>25.719855776297017</v>
      </c>
      <c r="V89" s="261">
        <f t="shared" si="3"/>
        <v>27.759790503979119</v>
      </c>
      <c r="W89" s="261">
        <f t="shared" si="3"/>
        <v>27.93745442164844</v>
      </c>
      <c r="X89" s="261">
        <f t="shared" si="3"/>
        <v>27.1375522894832</v>
      </c>
      <c r="Y89" s="261">
        <f t="shared" si="3"/>
        <v>22.456599869712129</v>
      </c>
      <c r="DA89" s="70"/>
    </row>
    <row r="90" spans="1:105" ht="12" customHeight="1" x14ac:dyDescent="0.25">
      <c r="A90" s="60" t="s">
        <v>1533</v>
      </c>
      <c r="B90" s="262">
        <v>7.8962123497557677</v>
      </c>
      <c r="C90" s="262">
        <v>7.7927991147132429</v>
      </c>
      <c r="D90" s="262">
        <v>8.1537021505199441</v>
      </c>
      <c r="E90" s="262">
        <v>8.1670988485565221</v>
      </c>
      <c r="F90" s="262">
        <v>9.2964953036644822</v>
      </c>
      <c r="G90" s="262">
        <v>8.7288356333279751</v>
      </c>
      <c r="H90" s="262">
        <v>9.5032402435808354</v>
      </c>
      <c r="I90" s="262">
        <v>10.108930273738631</v>
      </c>
      <c r="J90" s="262">
        <v>9.3521298249510849</v>
      </c>
      <c r="K90" s="262">
        <v>8.3289913647378953</v>
      </c>
      <c r="L90" s="262">
        <v>8.6349045882867976</v>
      </c>
      <c r="M90" s="262">
        <v>10.183635657729161</v>
      </c>
      <c r="N90" s="262">
        <v>8.1461092098057772</v>
      </c>
      <c r="O90" s="262">
        <v>8.8501389892485491</v>
      </c>
      <c r="P90" s="262">
        <v>8.6676057651437759</v>
      </c>
      <c r="Q90" s="262">
        <v>9.1094666946585683</v>
      </c>
      <c r="R90" s="262">
        <v>9.4605799002190913</v>
      </c>
      <c r="S90" s="262">
        <v>9.3199372145022146</v>
      </c>
      <c r="T90" s="262">
        <v>8.4738851613726176</v>
      </c>
      <c r="U90" s="262">
        <v>10.021752177966439</v>
      </c>
      <c r="V90" s="262">
        <v>11.27790174700808</v>
      </c>
      <c r="W90" s="262">
        <v>12.29692450689207</v>
      </c>
      <c r="X90" s="262">
        <v>12.11856779908717</v>
      </c>
      <c r="Y90" s="262">
        <v>9.7726409362157476</v>
      </c>
      <c r="DA90" s="72" t="s">
        <v>1658</v>
      </c>
    </row>
    <row r="91" spans="1:105" ht="12" customHeight="1" x14ac:dyDescent="0.25">
      <c r="A91" s="59" t="s">
        <v>28</v>
      </c>
      <c r="B91" s="230">
        <v>2.025386395760747</v>
      </c>
      <c r="C91" s="230">
        <v>1.9113445446726749</v>
      </c>
      <c r="D91" s="230">
        <v>1.5543554405636011</v>
      </c>
      <c r="E91" s="230">
        <v>1.3719337319188649</v>
      </c>
      <c r="F91" s="230">
        <v>1.462330333237994</v>
      </c>
      <c r="G91" s="230">
        <v>1.6394469564336449</v>
      </c>
      <c r="H91" s="230">
        <v>2.3906030201787121</v>
      </c>
      <c r="I91" s="230">
        <v>2.6056412974508549</v>
      </c>
      <c r="J91" s="230">
        <v>2.288477063461829</v>
      </c>
      <c r="K91" s="230">
        <v>1.656939136754596</v>
      </c>
      <c r="L91" s="230">
        <v>1.242927247030676</v>
      </c>
      <c r="M91" s="230">
        <v>1.315772090396357</v>
      </c>
      <c r="N91" s="230">
        <v>1.197414071602743</v>
      </c>
      <c r="O91" s="230">
        <v>1.060119654936226</v>
      </c>
      <c r="P91" s="230">
        <v>1.1048221358371191</v>
      </c>
      <c r="Q91" s="230">
        <v>1.1995967569159469</v>
      </c>
      <c r="R91" s="230">
        <v>0.97001695596205673</v>
      </c>
      <c r="S91" s="230">
        <v>0.93466676171054475</v>
      </c>
      <c r="T91" s="230">
        <v>0.9725182743937284</v>
      </c>
      <c r="U91" s="230">
        <v>1.0891337221239561</v>
      </c>
      <c r="V91" s="230">
        <v>1.7180776588205069</v>
      </c>
      <c r="W91" s="230">
        <v>1.2459383892289351</v>
      </c>
      <c r="X91" s="230">
        <v>1.2089065411913411</v>
      </c>
      <c r="Y91" s="230">
        <v>0.70632243610083678</v>
      </c>
      <c r="DA91" s="71" t="s">
        <v>1659</v>
      </c>
    </row>
    <row r="92" spans="1:105" ht="12" customHeight="1" x14ac:dyDescent="0.25">
      <c r="A92" s="59" t="s">
        <v>31</v>
      </c>
      <c r="B92" s="295">
        <v>0.27785596804719231</v>
      </c>
      <c r="C92" s="295">
        <v>0.26021945867324708</v>
      </c>
      <c r="D92" s="295">
        <v>0.1916491354918059</v>
      </c>
      <c r="E92" s="295">
        <v>0.20844101183001151</v>
      </c>
      <c r="F92" s="295">
        <v>4.2266131806772328E-2</v>
      </c>
      <c r="G92" s="295">
        <v>6.5638144015232811E-2</v>
      </c>
      <c r="H92" s="295">
        <v>9.2058573534217883E-2</v>
      </c>
      <c r="I92" s="295">
        <v>0.12926938147806721</v>
      </c>
      <c r="J92" s="295">
        <v>0.1584381633233915</v>
      </c>
      <c r="K92" s="295">
        <v>0.18144825386228891</v>
      </c>
      <c r="L92" s="295">
        <v>0.20215321108363621</v>
      </c>
      <c r="M92" s="295">
        <v>0.21284045964420259</v>
      </c>
      <c r="N92" s="295">
        <v>0.1972574284137486</v>
      </c>
      <c r="O92" s="295">
        <v>4.9732324625100202E-2</v>
      </c>
      <c r="P92" s="295">
        <v>4.6898205715188122E-2</v>
      </c>
      <c r="Q92" s="295">
        <v>3.9123193955091423E-2</v>
      </c>
      <c r="R92" s="295">
        <v>4.0753168595610081E-2</v>
      </c>
      <c r="S92" s="295">
        <v>3.7241511241950007E-2</v>
      </c>
      <c r="T92" s="295">
        <v>3.2905002498529672E-2</v>
      </c>
      <c r="U92" s="295">
        <v>2.2508919963592749E-2</v>
      </c>
      <c r="V92" s="295">
        <v>2.8514057174227898E-2</v>
      </c>
      <c r="W92" s="295">
        <v>2.5250905267887779E-2</v>
      </c>
      <c r="X92" s="295">
        <v>3.9854984420823837E-2</v>
      </c>
      <c r="Y92" s="295">
        <v>0.14552461122391469</v>
      </c>
      <c r="DA92" s="122" t="s">
        <v>1660</v>
      </c>
    </row>
    <row r="93" spans="1:105" ht="12" customHeight="1" x14ac:dyDescent="0.25">
      <c r="A93" s="59" t="s">
        <v>159</v>
      </c>
      <c r="B93" s="295">
        <v>4.9000691778689681E-2</v>
      </c>
      <c r="C93" s="295">
        <v>9.8418791899980332E-2</v>
      </c>
      <c r="D93" s="295">
        <v>5.075676058829804E-2</v>
      </c>
      <c r="E93" s="295">
        <v>6.6889507477444057E-2</v>
      </c>
      <c r="F93" s="295">
        <v>0.1117894077570307</v>
      </c>
      <c r="G93" s="295">
        <v>0.1117084170046148</v>
      </c>
      <c r="H93" s="295">
        <v>0.12748343777958859</v>
      </c>
      <c r="I93" s="295">
        <v>0.1163182269088521</v>
      </c>
      <c r="J93" s="295">
        <v>0.12604618770734391</v>
      </c>
      <c r="K93" s="295">
        <v>0.1132865756025207</v>
      </c>
      <c r="L93" s="295">
        <v>0.124676328543152</v>
      </c>
      <c r="M93" s="295">
        <v>0.13772939478387769</v>
      </c>
      <c r="N93" s="295">
        <v>0.1500158383366352</v>
      </c>
      <c r="O93" s="295">
        <v>5.729814206059293E-2</v>
      </c>
      <c r="P93" s="295">
        <v>4.2311543405951772E-2</v>
      </c>
      <c r="Q93" s="295">
        <v>0.1005737382490227</v>
      </c>
      <c r="R93" s="295">
        <v>0.1110589666252528</v>
      </c>
      <c r="S93" s="295">
        <v>0.1156101163727194</v>
      </c>
      <c r="T93" s="295">
        <v>0.1608820875515431</v>
      </c>
      <c r="U93" s="295">
        <v>0.2176916833279969</v>
      </c>
      <c r="V93" s="295">
        <v>0.24467109459680561</v>
      </c>
      <c r="W93" s="295">
        <v>0.1509006583770717</v>
      </c>
      <c r="X93" s="295">
        <v>0.13841045806110391</v>
      </c>
      <c r="Y93" s="295">
        <v>0.18796220448727571</v>
      </c>
      <c r="DA93" s="122" t="s">
        <v>1661</v>
      </c>
    </row>
    <row r="94" spans="1:105" ht="12" customHeight="1" x14ac:dyDescent="0.25">
      <c r="A94" s="59" t="s">
        <v>32</v>
      </c>
      <c r="B94" s="295">
        <v>0.75926805794110752</v>
      </c>
      <c r="C94" s="295">
        <v>0.55706133668373825</v>
      </c>
      <c r="D94" s="295">
        <v>0.53897472323933238</v>
      </c>
      <c r="E94" s="295">
        <v>0.59315827217900396</v>
      </c>
      <c r="F94" s="295">
        <v>0.71099126794802325</v>
      </c>
      <c r="G94" s="295">
        <v>0.71558565488221049</v>
      </c>
      <c r="H94" s="295">
        <v>0.74011235318352697</v>
      </c>
      <c r="I94" s="295">
        <v>0.81979951579456722</v>
      </c>
      <c r="J94" s="295">
        <v>0.76210832154138941</v>
      </c>
      <c r="K94" s="295">
        <v>0.74770481492448537</v>
      </c>
      <c r="L94" s="295">
        <v>0.65240151403897573</v>
      </c>
      <c r="M94" s="295">
        <v>0.63134242914223659</v>
      </c>
      <c r="N94" s="295">
        <v>0.28998758922338441</v>
      </c>
      <c r="O94" s="295">
        <v>0.40171036463502852</v>
      </c>
      <c r="P94" s="295">
        <v>0.31770646920100271</v>
      </c>
      <c r="Q94" s="295">
        <v>0.41873278412516712</v>
      </c>
      <c r="R94" s="295">
        <v>0.39884965359945801</v>
      </c>
      <c r="S94" s="295">
        <v>0.29918251130931939</v>
      </c>
      <c r="T94" s="295">
        <v>0.1249812364036679</v>
      </c>
      <c r="U94" s="295">
        <v>0.36564260887478223</v>
      </c>
      <c r="V94" s="295">
        <v>0.21830034546358129</v>
      </c>
      <c r="W94" s="295">
        <v>0.19187421167192789</v>
      </c>
      <c r="X94" s="295">
        <v>8.688068013911214E-2</v>
      </c>
      <c r="Y94" s="295">
        <v>4.2016487140077947E-2</v>
      </c>
      <c r="DA94" s="122" t="s">
        <v>1662</v>
      </c>
    </row>
    <row r="95" spans="1:105" ht="12" customHeight="1" x14ac:dyDescent="0.25">
      <c r="A95" s="59" t="s">
        <v>35</v>
      </c>
      <c r="B95" s="295">
        <v>4.784701236228031</v>
      </c>
      <c r="C95" s="295">
        <v>4.9657549827836034</v>
      </c>
      <c r="D95" s="295">
        <v>5.8179660906369053</v>
      </c>
      <c r="E95" s="295">
        <v>5.9266763251511971</v>
      </c>
      <c r="F95" s="295">
        <v>6.9691181629146612</v>
      </c>
      <c r="G95" s="295">
        <v>6.1964564609922723</v>
      </c>
      <c r="H95" s="295">
        <v>6.1529828589047897</v>
      </c>
      <c r="I95" s="295">
        <v>6.4379018521062843</v>
      </c>
      <c r="J95" s="295">
        <v>6.0170600889171313</v>
      </c>
      <c r="K95" s="295">
        <v>5.6296125835940041</v>
      </c>
      <c r="L95" s="295">
        <v>6.4127462875903571</v>
      </c>
      <c r="M95" s="295">
        <v>7.8859512837624877</v>
      </c>
      <c r="N95" s="295">
        <v>6.3114342822292659</v>
      </c>
      <c r="O95" s="295">
        <v>7.2812785029916034</v>
      </c>
      <c r="P95" s="295">
        <v>7.1558674109845146</v>
      </c>
      <c r="Q95" s="295">
        <v>7.3514402214133403</v>
      </c>
      <c r="R95" s="295">
        <v>7.939901155436714</v>
      </c>
      <c r="S95" s="295">
        <v>7.933236313867682</v>
      </c>
      <c r="T95" s="295">
        <v>7.1825985605251486</v>
      </c>
      <c r="U95" s="295">
        <v>8.3267752436761171</v>
      </c>
      <c r="V95" s="295">
        <v>9.0683385909529601</v>
      </c>
      <c r="W95" s="295">
        <v>10.68296034234625</v>
      </c>
      <c r="X95" s="295">
        <v>10.644515135274791</v>
      </c>
      <c r="Y95" s="295">
        <v>8.6908151972636425</v>
      </c>
      <c r="DA95" s="122" t="s">
        <v>1663</v>
      </c>
    </row>
    <row r="96" spans="1:105" ht="12" customHeight="1" x14ac:dyDescent="0.25">
      <c r="A96" s="61" t="s">
        <v>1540</v>
      </c>
      <c r="B96" s="263">
        <v>10.409003198750179</v>
      </c>
      <c r="C96" s="263">
        <v>11.05070926706245</v>
      </c>
      <c r="D96" s="263">
        <v>11.48944856340605</v>
      </c>
      <c r="E96" s="263">
        <v>10.75321695565356</v>
      </c>
      <c r="F96" s="263">
        <v>10.95822296542816</v>
      </c>
      <c r="G96" s="263">
        <v>11.49187717005807</v>
      </c>
      <c r="H96" s="263">
        <v>11.16062643843712</v>
      </c>
      <c r="I96" s="263">
        <v>11.375444493580799</v>
      </c>
      <c r="J96" s="263">
        <v>10.741046167893661</v>
      </c>
      <c r="K96" s="263">
        <v>9.3112857288035986</v>
      </c>
      <c r="L96" s="263">
        <v>9.9522745903035652</v>
      </c>
      <c r="M96" s="263">
        <v>11.21060206030814</v>
      </c>
      <c r="N96" s="263">
        <v>10.378239765353319</v>
      </c>
      <c r="O96" s="263">
        <v>12.106795082879801</v>
      </c>
      <c r="P96" s="263">
        <v>13.130289082137571</v>
      </c>
      <c r="Q96" s="263">
        <v>14.14700520366884</v>
      </c>
      <c r="R96" s="263">
        <v>14.091682497946071</v>
      </c>
      <c r="S96" s="263">
        <v>13.780852603991891</v>
      </c>
      <c r="T96" s="263">
        <v>13.771564466362619</v>
      </c>
      <c r="U96" s="263">
        <v>15.698103598330579</v>
      </c>
      <c r="V96" s="263">
        <v>16.481888756971038</v>
      </c>
      <c r="W96" s="263">
        <v>15.640529914756369</v>
      </c>
      <c r="X96" s="263">
        <v>15.018984490396029</v>
      </c>
      <c r="Y96" s="263">
        <v>12.683958933496379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51.304743901195351</v>
      </c>
      <c r="C99" s="223">
        <v>57.721657386660169</v>
      </c>
      <c r="D99" s="223">
        <v>57.084641361481168</v>
      </c>
      <c r="E99" s="223">
        <v>63.520822661179238</v>
      </c>
      <c r="F99" s="223">
        <v>56.049063435079027</v>
      </c>
      <c r="G99" s="223">
        <v>54.352533922055258</v>
      </c>
      <c r="H99" s="223">
        <v>64.557247508176573</v>
      </c>
      <c r="I99" s="223">
        <v>70.627639158242275</v>
      </c>
      <c r="J99" s="223">
        <v>75.3843220299715</v>
      </c>
      <c r="K99" s="223">
        <v>70.520430202108031</v>
      </c>
      <c r="L99" s="223">
        <v>75.483709174387442</v>
      </c>
      <c r="M99" s="223">
        <v>67.139267160109867</v>
      </c>
      <c r="N99" s="223">
        <v>66.467779501164998</v>
      </c>
      <c r="O99" s="223">
        <v>71.232183085539589</v>
      </c>
      <c r="P99" s="223">
        <v>76.615634754206226</v>
      </c>
      <c r="Q99" s="223">
        <v>69.752262901203736</v>
      </c>
      <c r="R99" s="223">
        <v>62.379440277912039</v>
      </c>
      <c r="S99" s="223">
        <v>66.266523508067507</v>
      </c>
      <c r="T99" s="223">
        <v>61.2697079170214</v>
      </c>
      <c r="U99" s="223">
        <v>64.928062348077475</v>
      </c>
      <c r="V99" s="223">
        <v>47.170493487411832</v>
      </c>
      <c r="W99" s="223">
        <v>43.914624668676581</v>
      </c>
      <c r="X99" s="223">
        <v>43.154523301960218</v>
      </c>
      <c r="Y99" s="223">
        <v>43.618098952423431</v>
      </c>
      <c r="DA99" s="89" t="s">
        <v>1665</v>
      </c>
    </row>
    <row r="100" spans="1:105" ht="12" customHeight="1" x14ac:dyDescent="0.25">
      <c r="A100" s="55" t="s">
        <v>91</v>
      </c>
      <c r="B100" s="259">
        <v>0.41980246486752149</v>
      </c>
      <c r="C100" s="259">
        <v>0.46834469742391899</v>
      </c>
      <c r="D100" s="259">
        <v>0.45996652378617048</v>
      </c>
      <c r="E100" s="259">
        <v>0.51310114922338468</v>
      </c>
      <c r="F100" s="259">
        <v>0.45537622746634598</v>
      </c>
      <c r="G100" s="259">
        <v>0.44032152385601442</v>
      </c>
      <c r="H100" s="259">
        <v>0.53082053626535319</v>
      </c>
      <c r="I100" s="259">
        <v>0.58294823058557921</v>
      </c>
      <c r="J100" s="259">
        <v>0.62060274610828658</v>
      </c>
      <c r="K100" s="259">
        <v>0.57871175506112049</v>
      </c>
      <c r="L100" s="259">
        <v>0.61314180379820438</v>
      </c>
      <c r="M100" s="259">
        <v>0.54495115244659342</v>
      </c>
      <c r="N100" s="259">
        <v>0.53469610555705549</v>
      </c>
      <c r="O100" s="259">
        <v>0.56861402850314502</v>
      </c>
      <c r="P100" s="259">
        <v>0.60759040092370997</v>
      </c>
      <c r="Q100" s="259">
        <v>0.55325169322350776</v>
      </c>
      <c r="R100" s="259">
        <v>0.49423533450208568</v>
      </c>
      <c r="S100" s="259">
        <v>0.52460218435405825</v>
      </c>
      <c r="T100" s="259">
        <v>0.48234120588517282</v>
      </c>
      <c r="U100" s="259">
        <v>0.51306866159135767</v>
      </c>
      <c r="V100" s="259">
        <v>0.37569366413110988</v>
      </c>
      <c r="W100" s="259">
        <v>0.35024623929332421</v>
      </c>
      <c r="X100" s="259">
        <v>0.34425028260856422</v>
      </c>
      <c r="Y100" s="259">
        <v>0.34587845104406589</v>
      </c>
      <c r="DA100" s="67" t="s">
        <v>1666</v>
      </c>
    </row>
    <row r="101" spans="1:105" ht="12" customHeight="1" x14ac:dyDescent="0.25">
      <c r="A101" s="173" t="s">
        <v>92</v>
      </c>
      <c r="B101" s="224">
        <v>0.1221699338767458</v>
      </c>
      <c r="C101" s="224">
        <v>0.13629658114051579</v>
      </c>
      <c r="D101" s="224">
        <v>0.13385838459573221</v>
      </c>
      <c r="E101" s="224">
        <v>0.1493214993210796</v>
      </c>
      <c r="F101" s="224">
        <v>0.13252252727044331</v>
      </c>
      <c r="G101" s="224">
        <v>0.12814134255017581</v>
      </c>
      <c r="H101" s="224">
        <v>0.1544781539965992</v>
      </c>
      <c r="I101" s="224">
        <v>0.16964823397757059</v>
      </c>
      <c r="J101" s="224">
        <v>0.18060636323253279</v>
      </c>
      <c r="K101" s="224">
        <v>0.16841534475464309</v>
      </c>
      <c r="L101" s="224">
        <v>0.17843509720871709</v>
      </c>
      <c r="M101" s="224">
        <v>0.15859041294925821</v>
      </c>
      <c r="N101" s="224">
        <v>0.15560601312970709</v>
      </c>
      <c r="O101" s="224">
        <v>0.16547672793093621</v>
      </c>
      <c r="P101" s="224">
        <v>0.17681954089626389</v>
      </c>
      <c r="Q101" s="224">
        <v>0.16100601696000849</v>
      </c>
      <c r="R101" s="224">
        <v>0.1438312139370731</v>
      </c>
      <c r="S101" s="224">
        <v>0.15266850373152749</v>
      </c>
      <c r="T101" s="224">
        <v>0.1403698123773936</v>
      </c>
      <c r="U101" s="224">
        <v>0.14931204484620469</v>
      </c>
      <c r="V101" s="224">
        <v>0.1093334935975051</v>
      </c>
      <c r="W101" s="224">
        <v>0.10192784339307651</v>
      </c>
      <c r="X101" s="224">
        <v>0.10018291406795669</v>
      </c>
      <c r="Y101" s="224">
        <v>0.1006567398473462</v>
      </c>
      <c r="DA101" s="177" t="s">
        <v>1667</v>
      </c>
    </row>
    <row r="102" spans="1:105" ht="12" customHeight="1" x14ac:dyDescent="0.25">
      <c r="A102" s="173" t="s">
        <v>93</v>
      </c>
      <c r="B102" s="224">
        <v>1.556104261271841</v>
      </c>
      <c r="C102" s="224">
        <v>1.825887762120987</v>
      </c>
      <c r="D102" s="224">
        <v>1.799907354426701</v>
      </c>
      <c r="E102" s="224">
        <v>1.9262924260106471</v>
      </c>
      <c r="F102" s="224">
        <v>1.591037765999328</v>
      </c>
      <c r="G102" s="224">
        <v>1.6472494168747061</v>
      </c>
      <c r="H102" s="224">
        <v>1.826451146984873</v>
      </c>
      <c r="I102" s="224">
        <v>1.945933417035667</v>
      </c>
      <c r="J102" s="224">
        <v>2.104138674873111</v>
      </c>
      <c r="K102" s="224">
        <v>1.935673260110879</v>
      </c>
      <c r="L102" s="224">
        <v>2.1121627208624152</v>
      </c>
      <c r="M102" s="224">
        <v>1.8255976792802211</v>
      </c>
      <c r="N102" s="224">
        <v>1.9756625899816069</v>
      </c>
      <c r="O102" s="224">
        <v>2.207306581802833</v>
      </c>
      <c r="P102" s="224">
        <v>2.5130547782941068</v>
      </c>
      <c r="Q102" s="224">
        <v>2.319523467772461</v>
      </c>
      <c r="R102" s="224">
        <v>2.0277249817437948</v>
      </c>
      <c r="S102" s="224">
        <v>2.1451003841806648</v>
      </c>
      <c r="T102" s="224">
        <v>2.087236894475379</v>
      </c>
      <c r="U102" s="224">
        <v>2.168843507977277</v>
      </c>
      <c r="V102" s="224">
        <v>1.51674360555093</v>
      </c>
      <c r="W102" s="224">
        <v>1.3037715550111051</v>
      </c>
      <c r="X102" s="224">
        <v>1.2610060181398799</v>
      </c>
      <c r="Y102" s="224">
        <v>1.3094865493374921</v>
      </c>
      <c r="DA102" s="177" t="s">
        <v>1668</v>
      </c>
    </row>
    <row r="103" spans="1:105" ht="12" customHeight="1" x14ac:dyDescent="0.25">
      <c r="A103" s="173" t="s">
        <v>94</v>
      </c>
      <c r="B103" s="224">
        <v>0.37329942651026271</v>
      </c>
      <c r="C103" s="224">
        <v>0.41646446028525352</v>
      </c>
      <c r="D103" s="224">
        <v>0.4090143672631415</v>
      </c>
      <c r="E103" s="224">
        <v>0.45626307793902843</v>
      </c>
      <c r="F103" s="224">
        <v>0.40493255467958889</v>
      </c>
      <c r="G103" s="224">
        <v>0.39154551507325341</v>
      </c>
      <c r="H103" s="224">
        <v>0.47201962434941602</v>
      </c>
      <c r="I103" s="224">
        <v>0.51837294531236799</v>
      </c>
      <c r="J103" s="224">
        <v>0.55185633387366262</v>
      </c>
      <c r="K103" s="224">
        <v>0.51460575951415166</v>
      </c>
      <c r="L103" s="224">
        <v>0.54522186714546272</v>
      </c>
      <c r="M103" s="224">
        <v>0.4845849410355822</v>
      </c>
      <c r="N103" s="224">
        <v>0.47546588280444868</v>
      </c>
      <c r="O103" s="224">
        <v>0.50562659467208904</v>
      </c>
      <c r="P103" s="224">
        <v>0.54028541325868018</v>
      </c>
      <c r="Q103" s="224">
        <v>0.49196600086981879</v>
      </c>
      <c r="R103" s="224">
        <v>0.439487097792432</v>
      </c>
      <c r="S103" s="224">
        <v>0.46649010178442102</v>
      </c>
      <c r="T103" s="224">
        <v>0.42891052484893072</v>
      </c>
      <c r="U103" s="224">
        <v>0.45623418907957841</v>
      </c>
      <c r="V103" s="224">
        <v>0.3340767172673475</v>
      </c>
      <c r="W103" s="224">
        <v>0.31144819577663568</v>
      </c>
      <c r="X103" s="224">
        <v>0.30611643291405333</v>
      </c>
      <c r="Y103" s="224">
        <v>0.30756424323938503</v>
      </c>
      <c r="DA103" s="177" t="s">
        <v>1669</v>
      </c>
    </row>
    <row r="104" spans="1:105" ht="12" customHeight="1" x14ac:dyDescent="0.25">
      <c r="A104" s="56" t="s">
        <v>95</v>
      </c>
      <c r="B104" s="260">
        <v>0.67569719884363599</v>
      </c>
      <c r="C104" s="260">
        <v>0.77973579330663567</v>
      </c>
      <c r="D104" s="260">
        <v>0.75709977949035334</v>
      </c>
      <c r="E104" s="260">
        <v>0.81846738566416599</v>
      </c>
      <c r="F104" s="260">
        <v>0.69418856414356789</v>
      </c>
      <c r="G104" s="260">
        <v>0.72731507362535641</v>
      </c>
      <c r="H104" s="260">
        <v>0.85255841417532463</v>
      </c>
      <c r="I104" s="260">
        <v>0.92890042088025881</v>
      </c>
      <c r="J104" s="260">
        <v>0.9755367726617169</v>
      </c>
      <c r="K104" s="260">
        <v>0.91201539074353444</v>
      </c>
      <c r="L104" s="260">
        <v>0.97242187975961958</v>
      </c>
      <c r="M104" s="260">
        <v>0.86403650887669459</v>
      </c>
      <c r="N104" s="260">
        <v>0.8979128765345108</v>
      </c>
      <c r="O104" s="260">
        <v>0.98047073363920034</v>
      </c>
      <c r="P104" s="260">
        <v>1.1253235687058101</v>
      </c>
      <c r="Q104" s="260">
        <v>1.0217700153616001</v>
      </c>
      <c r="R104" s="260">
        <v>0.89588841746854841</v>
      </c>
      <c r="S104" s="260">
        <v>0.95822168903105065</v>
      </c>
      <c r="T104" s="260">
        <v>0.93224305159704557</v>
      </c>
      <c r="U104" s="260">
        <v>0.96720181930566707</v>
      </c>
      <c r="V104" s="260">
        <v>0.68358540843122695</v>
      </c>
      <c r="W104" s="260">
        <v>0.60779164084111281</v>
      </c>
      <c r="X104" s="260">
        <v>0.61184940772477003</v>
      </c>
      <c r="Y104" s="260">
        <v>0.64437420463157569</v>
      </c>
      <c r="DA104" s="68" t="s">
        <v>1670</v>
      </c>
    </row>
    <row r="105" spans="1:105" ht="12" customHeight="1" x14ac:dyDescent="0.25">
      <c r="A105" s="37" t="s">
        <v>159</v>
      </c>
      <c r="B105" s="226">
        <v>2.6196729502092849E-3</v>
      </c>
      <c r="C105" s="226">
        <v>5.0819177483387374E-3</v>
      </c>
      <c r="D105" s="226">
        <v>2.299418233128995E-3</v>
      </c>
      <c r="E105" s="226">
        <v>3.622006146804635E-3</v>
      </c>
      <c r="F105" s="226">
        <v>5.2081633512902209E-3</v>
      </c>
      <c r="G105" s="226">
        <v>4.8476560434396621E-3</v>
      </c>
      <c r="H105" s="226">
        <v>7.2972175946242569E-3</v>
      </c>
      <c r="I105" s="226">
        <v>7.2404685695034816E-3</v>
      </c>
      <c r="J105" s="226">
        <v>8.7796296784825104E-3</v>
      </c>
      <c r="K105" s="226">
        <v>8.094096932746998E-3</v>
      </c>
      <c r="L105" s="226">
        <v>8.094898229922971E-3</v>
      </c>
      <c r="M105" s="226">
        <v>6.7425312658765876E-3</v>
      </c>
      <c r="N105" s="226">
        <v>7.5495726084311536E-3</v>
      </c>
      <c r="O105" s="226">
        <v>2.5260773265664139E-3</v>
      </c>
      <c r="P105" s="226">
        <v>1.7139312663236169E-3</v>
      </c>
      <c r="Q105" s="226">
        <v>3.457757859802789E-3</v>
      </c>
      <c r="R105" s="226">
        <v>3.4030168984428891E-3</v>
      </c>
      <c r="S105" s="226">
        <v>3.793801125956358E-3</v>
      </c>
      <c r="T105" s="226">
        <v>4.6892527905424662E-3</v>
      </c>
      <c r="U105" s="226">
        <v>6.085462934870966E-3</v>
      </c>
      <c r="V105" s="226">
        <v>5.2344472435061351E-3</v>
      </c>
      <c r="W105" s="226">
        <v>3.1324145101075738E-3</v>
      </c>
      <c r="X105" s="226">
        <v>2.7845817507101342E-3</v>
      </c>
      <c r="Y105" s="226">
        <v>4.2209220143829031E-3</v>
      </c>
      <c r="DA105" s="69" t="s">
        <v>1671</v>
      </c>
    </row>
    <row r="106" spans="1:105" ht="12" customHeight="1" x14ac:dyDescent="0.25">
      <c r="A106" s="37" t="s">
        <v>35</v>
      </c>
      <c r="B106" s="226">
        <v>0.26207491068470118</v>
      </c>
      <c r="C106" s="226">
        <v>0.26270034675290471</v>
      </c>
      <c r="D106" s="226">
        <v>0.27003559622817919</v>
      </c>
      <c r="E106" s="226">
        <v>0.32879723111507547</v>
      </c>
      <c r="F106" s="226">
        <v>0.33264999944346452</v>
      </c>
      <c r="G106" s="226">
        <v>0.2754958490750391</v>
      </c>
      <c r="H106" s="226">
        <v>0.36084026453815737</v>
      </c>
      <c r="I106" s="226">
        <v>0.41057169698760487</v>
      </c>
      <c r="J106" s="226">
        <v>0.42939461001938239</v>
      </c>
      <c r="K106" s="226">
        <v>0.41209203233642111</v>
      </c>
      <c r="L106" s="226">
        <v>0.42657677186955001</v>
      </c>
      <c r="M106" s="226">
        <v>0.39552703785964749</v>
      </c>
      <c r="N106" s="226">
        <v>0.32541612895998018</v>
      </c>
      <c r="O106" s="226">
        <v>0.32888154255500412</v>
      </c>
      <c r="P106" s="226">
        <v>0.29697683610417019</v>
      </c>
      <c r="Q106" s="226">
        <v>0.25894538274622508</v>
      </c>
      <c r="R106" s="226">
        <v>0.24925927671397391</v>
      </c>
      <c r="S106" s="226">
        <v>0.26671956302801442</v>
      </c>
      <c r="T106" s="226">
        <v>0.214488150241359</v>
      </c>
      <c r="U106" s="226">
        <v>0.23848132906334649</v>
      </c>
      <c r="V106" s="226">
        <v>0.19876579336542649</v>
      </c>
      <c r="W106" s="226">
        <v>0.22719850310917569</v>
      </c>
      <c r="X106" s="226">
        <v>0.2194030737335014</v>
      </c>
      <c r="Y106" s="226">
        <v>0.1999507651842849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4.6179668432427899E-2</v>
      </c>
      <c r="H108" s="226">
        <v>5.5840795645367813E-2</v>
      </c>
      <c r="I108" s="226">
        <v>6.63489721181484E-2</v>
      </c>
      <c r="J108" s="226">
        <v>3.3707859157479793E-2</v>
      </c>
      <c r="K108" s="226">
        <v>5.1709989202480447E-2</v>
      </c>
      <c r="L108" s="226">
        <v>5.0912555565228147E-2</v>
      </c>
      <c r="M108" s="226">
        <v>6.6147874259163908E-2</v>
      </c>
      <c r="N108" s="226">
        <v>7.3592112028158588E-2</v>
      </c>
      <c r="O108" s="226">
        <v>8.623114764431479E-2</v>
      </c>
      <c r="P108" s="226">
        <v>0.1279323495511169</v>
      </c>
      <c r="Q108" s="226">
        <v>8.377920899813518E-2</v>
      </c>
      <c r="R108" s="226">
        <v>8.8298878553043525E-2</v>
      </c>
      <c r="S108" s="226">
        <v>0.11605599624007951</v>
      </c>
      <c r="T108" s="226">
        <v>0.13991476674899009</v>
      </c>
      <c r="U108" s="226">
        <v>0.12782531665388569</v>
      </c>
      <c r="V108" s="226">
        <v>0.1049162914368674</v>
      </c>
      <c r="W108" s="226">
        <v>0.1119347512157608</v>
      </c>
      <c r="X108" s="226">
        <v>0.13035994267427661</v>
      </c>
      <c r="Y108" s="226">
        <v>0.1588825241567472</v>
      </c>
      <c r="DA108" s="69" t="s">
        <v>1674</v>
      </c>
    </row>
    <row r="109" spans="1:105" ht="12" customHeight="1" x14ac:dyDescent="0.25">
      <c r="A109" s="37" t="s">
        <v>40</v>
      </c>
      <c r="B109" s="226">
        <v>0.41100261520872561</v>
      </c>
      <c r="C109" s="226">
        <v>0.51195352880539224</v>
      </c>
      <c r="D109" s="226">
        <v>0.48476476502904509</v>
      </c>
      <c r="E109" s="226">
        <v>0.48604814840228577</v>
      </c>
      <c r="F109" s="226">
        <v>0.35633040134881311</v>
      </c>
      <c r="G109" s="226">
        <v>0.40079190007444981</v>
      </c>
      <c r="H109" s="226">
        <v>0.42858013639717513</v>
      </c>
      <c r="I109" s="226">
        <v>0.444739283205002</v>
      </c>
      <c r="J109" s="226">
        <v>0.50365467380637219</v>
      </c>
      <c r="K109" s="226">
        <v>0.44011927227188591</v>
      </c>
      <c r="L109" s="226">
        <v>0.48683765409491853</v>
      </c>
      <c r="M109" s="226">
        <v>0.39561906549200659</v>
      </c>
      <c r="N109" s="226">
        <v>0.49135506293794079</v>
      </c>
      <c r="O109" s="226">
        <v>0.5628319661133151</v>
      </c>
      <c r="P109" s="226">
        <v>0.69870045178419882</v>
      </c>
      <c r="Q109" s="226">
        <v>0.67558766575743667</v>
      </c>
      <c r="R109" s="226">
        <v>0.55492724530308812</v>
      </c>
      <c r="S109" s="226">
        <v>0.57165232863700044</v>
      </c>
      <c r="T109" s="226">
        <v>0.57315088181615403</v>
      </c>
      <c r="U109" s="226">
        <v>0.59480971065356392</v>
      </c>
      <c r="V109" s="226">
        <v>0.37466887638542679</v>
      </c>
      <c r="W109" s="226">
        <v>0.2655259720060687</v>
      </c>
      <c r="X109" s="226">
        <v>0.2593018095662819</v>
      </c>
      <c r="Y109" s="226">
        <v>0.2813199932761607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33.700095137655943</v>
      </c>
      <c r="C110" s="261">
        <f t="shared" si="4"/>
        <v>37.321718218607579</v>
      </c>
      <c r="D110" s="261">
        <f t="shared" si="4"/>
        <v>36.974453833020227</v>
      </c>
      <c r="E110" s="261">
        <f t="shared" si="4"/>
        <v>41.757003268197217</v>
      </c>
      <c r="F110" s="261">
        <f t="shared" si="4"/>
        <v>37.709305971066847</v>
      </c>
      <c r="G110" s="261">
        <f t="shared" si="4"/>
        <v>35.710435377375433</v>
      </c>
      <c r="H110" s="261">
        <f t="shared" si="4"/>
        <v>43.419435155930493</v>
      </c>
      <c r="I110" s="261">
        <f t="shared" si="4"/>
        <v>47.906960076253299</v>
      </c>
      <c r="J110" s="261">
        <f t="shared" si="4"/>
        <v>50.940581424425019</v>
      </c>
      <c r="K110" s="261">
        <f t="shared" si="4"/>
        <v>47.91193343959462</v>
      </c>
      <c r="L110" s="261">
        <f t="shared" si="4"/>
        <v>50.987664565888196</v>
      </c>
      <c r="M110" s="261">
        <f t="shared" si="4"/>
        <v>45.764783906146334</v>
      </c>
      <c r="N110" s="261">
        <f t="shared" si="4"/>
        <v>43.970978033850251</v>
      </c>
      <c r="O110" s="261">
        <f t="shared" si="4"/>
        <v>46.416074782777244</v>
      </c>
      <c r="P110" s="261">
        <f t="shared" si="4"/>
        <v>48.78848080684245</v>
      </c>
      <c r="Q110" s="261">
        <f t="shared" si="4"/>
        <v>44.175028826047416</v>
      </c>
      <c r="R110" s="261">
        <f t="shared" si="4"/>
        <v>39.885184078668274</v>
      </c>
      <c r="S110" s="261">
        <f t="shared" si="4"/>
        <v>42.435143751354936</v>
      </c>
      <c r="T110" s="261">
        <f t="shared" si="4"/>
        <v>38.391732148504346</v>
      </c>
      <c r="U110" s="261">
        <f t="shared" si="4"/>
        <v>41.033200032660496</v>
      </c>
      <c r="V110" s="261">
        <f t="shared" si="4"/>
        <v>30.279878012432476</v>
      </c>
      <c r="W110" s="261">
        <f t="shared" si="4"/>
        <v>29.055748531200273</v>
      </c>
      <c r="X110" s="261">
        <f t="shared" si="4"/>
        <v>28.69606885447336</v>
      </c>
      <c r="Y110" s="261">
        <f t="shared" si="4"/>
        <v>28.713411735036601</v>
      </c>
      <c r="DA110" s="70"/>
    </row>
    <row r="111" spans="1:105" ht="12" customHeight="1" x14ac:dyDescent="0.25">
      <c r="A111" s="60" t="s">
        <v>1554</v>
      </c>
      <c r="B111" s="262">
        <v>26.88486403928265</v>
      </c>
      <c r="C111" s="262">
        <v>29.324923037045959</v>
      </c>
      <c r="D111" s="262">
        <v>29.0914443963301</v>
      </c>
      <c r="E111" s="262">
        <v>33.320468279482022</v>
      </c>
      <c r="F111" s="262">
        <v>30.741077471607241</v>
      </c>
      <c r="G111" s="262">
        <v>28.496018109803551</v>
      </c>
      <c r="H111" s="262">
        <v>35.420172531704353</v>
      </c>
      <c r="I111" s="262">
        <v>39.384403928051547</v>
      </c>
      <c r="J111" s="262">
        <v>41.725137646535352</v>
      </c>
      <c r="K111" s="262">
        <v>39.4343134452794</v>
      </c>
      <c r="L111" s="262">
        <v>41.73707807351461</v>
      </c>
      <c r="M111" s="262">
        <v>37.769259193181647</v>
      </c>
      <c r="N111" s="262">
        <v>35.31821776691902</v>
      </c>
      <c r="O111" s="262">
        <v>36.748789090974391</v>
      </c>
      <c r="P111" s="262">
        <v>37.78211734958461</v>
      </c>
      <c r="Q111" s="262">
        <v>34.016269632078497</v>
      </c>
      <c r="R111" s="262">
        <v>31.00440745047899</v>
      </c>
      <c r="S111" s="262">
        <v>33.040300994834361</v>
      </c>
      <c r="T111" s="262">
        <v>29.25031267750164</v>
      </c>
      <c r="U111" s="262">
        <v>31.534370107864358</v>
      </c>
      <c r="V111" s="262">
        <v>23.637033798150281</v>
      </c>
      <c r="W111" s="262">
        <v>23.345652705343561</v>
      </c>
      <c r="X111" s="262">
        <v>23.17327218592709</v>
      </c>
      <c r="Y111" s="262">
        <v>22.978286090786881</v>
      </c>
      <c r="DA111" s="72" t="s">
        <v>1676</v>
      </c>
    </row>
    <row r="112" spans="1:105" ht="12" customHeight="1" x14ac:dyDescent="0.25">
      <c r="A112" s="59" t="s">
        <v>28</v>
      </c>
      <c r="B112" s="230">
        <v>6.895994619334755</v>
      </c>
      <c r="C112" s="230">
        <v>7.1925415816222227</v>
      </c>
      <c r="D112" s="230">
        <v>5.5457562756821677</v>
      </c>
      <c r="E112" s="230">
        <v>5.5972720844481358</v>
      </c>
      <c r="F112" s="230">
        <v>4.8355437823359759</v>
      </c>
      <c r="G112" s="230">
        <v>5.3521124836192806</v>
      </c>
      <c r="H112" s="230">
        <v>8.9101789767694655</v>
      </c>
      <c r="I112" s="230">
        <v>10.15158148009105</v>
      </c>
      <c r="J112" s="230">
        <v>10.210189792182801</v>
      </c>
      <c r="K112" s="230">
        <v>7.8449183601221808</v>
      </c>
      <c r="L112" s="230">
        <v>6.007727244535813</v>
      </c>
      <c r="M112" s="230">
        <v>4.8799602412736016</v>
      </c>
      <c r="N112" s="230">
        <v>5.1915006107617794</v>
      </c>
      <c r="O112" s="230">
        <v>4.401977602586304</v>
      </c>
      <c r="P112" s="230">
        <v>4.8159227262598412</v>
      </c>
      <c r="Q112" s="230">
        <v>4.4794945852260133</v>
      </c>
      <c r="R112" s="230">
        <v>3.1789595620691768</v>
      </c>
      <c r="S112" s="230">
        <v>3.3135063494559112</v>
      </c>
      <c r="T112" s="230">
        <v>3.3569564690670282</v>
      </c>
      <c r="U112" s="230">
        <v>3.42705998716702</v>
      </c>
      <c r="V112" s="230">
        <v>3.6008701441436788</v>
      </c>
      <c r="W112" s="230">
        <v>2.365408107603761</v>
      </c>
      <c r="X112" s="230">
        <v>2.311685736369343</v>
      </c>
      <c r="Y112" s="230">
        <v>1.660766942630691</v>
      </c>
      <c r="DA112" s="71" t="s">
        <v>1677</v>
      </c>
    </row>
    <row r="113" spans="1:105" ht="12" customHeight="1" x14ac:dyDescent="0.25">
      <c r="A113" s="59" t="s">
        <v>31</v>
      </c>
      <c r="B113" s="295">
        <v>0.94603837796777113</v>
      </c>
      <c r="C113" s="295">
        <v>0.97922652515540098</v>
      </c>
      <c r="D113" s="295">
        <v>0.68378143643732114</v>
      </c>
      <c r="E113" s="295">
        <v>0.85040627664896939</v>
      </c>
      <c r="F113" s="295">
        <v>0.13976303863510711</v>
      </c>
      <c r="G113" s="295">
        <v>0.21428124198036311</v>
      </c>
      <c r="H113" s="295">
        <v>0.34311776552288248</v>
      </c>
      <c r="I113" s="295">
        <v>0.50363365833946827</v>
      </c>
      <c r="J113" s="295">
        <v>0.70688220724815853</v>
      </c>
      <c r="K113" s="295">
        <v>0.85908209092365895</v>
      </c>
      <c r="L113" s="295">
        <v>0.97711379060916737</v>
      </c>
      <c r="M113" s="295">
        <v>0.78938669423002283</v>
      </c>
      <c r="N113" s="295">
        <v>0.8552280154153884</v>
      </c>
      <c r="O113" s="295">
        <v>0.2065055374691758</v>
      </c>
      <c r="P113" s="295">
        <v>0.20442940759279049</v>
      </c>
      <c r="Q113" s="295">
        <v>0.1460925385703245</v>
      </c>
      <c r="R113" s="295">
        <v>0.13355712412587931</v>
      </c>
      <c r="S113" s="295">
        <v>0.13202564702065511</v>
      </c>
      <c r="T113" s="295">
        <v>0.11358209291333619</v>
      </c>
      <c r="U113" s="295">
        <v>7.0826398443656194E-2</v>
      </c>
      <c r="V113" s="295">
        <v>5.9761802174630299E-2</v>
      </c>
      <c r="W113" s="295">
        <v>4.7938723584847673E-2</v>
      </c>
      <c r="X113" s="295">
        <v>7.6211184131775231E-2</v>
      </c>
      <c r="Y113" s="295">
        <v>0.34217016380512849</v>
      </c>
      <c r="DA113" s="122" t="s">
        <v>1678</v>
      </c>
    </row>
    <row r="114" spans="1:105" ht="12" customHeight="1" x14ac:dyDescent="0.25">
      <c r="A114" s="59" t="s">
        <v>159</v>
      </c>
      <c r="B114" s="295">
        <v>0.1668365639054292</v>
      </c>
      <c r="C114" s="295">
        <v>0.37035774378128178</v>
      </c>
      <c r="D114" s="295">
        <v>0.18109411542561099</v>
      </c>
      <c r="E114" s="295">
        <v>0.27289858411916662</v>
      </c>
      <c r="F114" s="295">
        <v>0.36965832091684769</v>
      </c>
      <c r="G114" s="295">
        <v>0.36468152313773622</v>
      </c>
      <c r="H114" s="295">
        <v>0.4751521844497098</v>
      </c>
      <c r="I114" s="295">
        <v>0.45317594529997018</v>
      </c>
      <c r="J114" s="295">
        <v>0.56236329374709737</v>
      </c>
      <c r="K114" s="295">
        <v>0.53636486530235794</v>
      </c>
      <c r="L114" s="295">
        <v>0.60262688546476639</v>
      </c>
      <c r="M114" s="295">
        <v>0.51081336616399431</v>
      </c>
      <c r="N114" s="295">
        <v>0.65040768671287252</v>
      </c>
      <c r="O114" s="295">
        <v>0.23792138637002419</v>
      </c>
      <c r="P114" s="295">
        <v>0.18443613398228839</v>
      </c>
      <c r="Q114" s="295">
        <v>0.375559131270645</v>
      </c>
      <c r="R114" s="295">
        <v>0.36396473457179329</v>
      </c>
      <c r="S114" s="295">
        <v>0.40985179997336468</v>
      </c>
      <c r="T114" s="295">
        <v>0.55533574924321583</v>
      </c>
      <c r="U114" s="295">
        <v>0.68498701520097072</v>
      </c>
      <c r="V114" s="295">
        <v>0.51279919457973389</v>
      </c>
      <c r="W114" s="295">
        <v>0.28648418240710022</v>
      </c>
      <c r="X114" s="295">
        <v>0.26467015502198271</v>
      </c>
      <c r="Y114" s="295">
        <v>0.4419531360205759</v>
      </c>
      <c r="DA114" s="122" t="s">
        <v>1679</v>
      </c>
    </row>
    <row r="115" spans="1:105" ht="12" customHeight="1" x14ac:dyDescent="0.25">
      <c r="A115" s="59" t="s">
        <v>32</v>
      </c>
      <c r="B115" s="295">
        <v>2.5851405209167462</v>
      </c>
      <c r="C115" s="295">
        <v>2.0962661278309742</v>
      </c>
      <c r="D115" s="295">
        <v>1.922998032390058</v>
      </c>
      <c r="E115" s="295">
        <v>2.4199916958695891</v>
      </c>
      <c r="F115" s="295">
        <v>2.3510620869147352</v>
      </c>
      <c r="G115" s="295">
        <v>2.336089558472378</v>
      </c>
      <c r="H115" s="295">
        <v>2.7585230480007761</v>
      </c>
      <c r="I115" s="295">
        <v>3.1939398527608369</v>
      </c>
      <c r="J115" s="295">
        <v>3.4001960209155668</v>
      </c>
      <c r="K115" s="295">
        <v>3.540071629934348</v>
      </c>
      <c r="L115" s="295">
        <v>3.1534028718348921</v>
      </c>
      <c r="M115" s="295">
        <v>2.3415346588747941</v>
      </c>
      <c r="N115" s="295">
        <v>1.257268293624993</v>
      </c>
      <c r="O115" s="295">
        <v>1.668038149860122</v>
      </c>
      <c r="P115" s="295">
        <v>1.384883372331754</v>
      </c>
      <c r="Q115" s="295">
        <v>1.5636181311189781</v>
      </c>
      <c r="R115" s="295">
        <v>1.307118305865544</v>
      </c>
      <c r="S115" s="295">
        <v>1.0606380706802141</v>
      </c>
      <c r="T115" s="295">
        <v>0.43141253085330611</v>
      </c>
      <c r="U115" s="295">
        <v>1.150528285943121</v>
      </c>
      <c r="V115" s="295">
        <v>0.45752949082389771</v>
      </c>
      <c r="W115" s="295">
        <v>0.36427227851108751</v>
      </c>
      <c r="X115" s="295">
        <v>0.1661342892939682</v>
      </c>
      <c r="Y115" s="295">
        <v>9.8792830754348332E-2</v>
      </c>
      <c r="DA115" s="122" t="s">
        <v>1680</v>
      </c>
    </row>
    <row r="116" spans="1:105" ht="12" customHeight="1" x14ac:dyDescent="0.25">
      <c r="A116" s="59" t="s">
        <v>35</v>
      </c>
      <c r="B116" s="295">
        <v>16.29085395715795</v>
      </c>
      <c r="C116" s="295">
        <v>18.68653105865608</v>
      </c>
      <c r="D116" s="295">
        <v>20.757814536394939</v>
      </c>
      <c r="E116" s="295">
        <v>24.179899638396162</v>
      </c>
      <c r="F116" s="295">
        <v>23.045050242804571</v>
      </c>
      <c r="G116" s="295">
        <v>20.228853302593791</v>
      </c>
      <c r="H116" s="295">
        <v>22.93320055696152</v>
      </c>
      <c r="I116" s="295">
        <v>25.082072991560221</v>
      </c>
      <c r="J116" s="295">
        <v>26.84550633244173</v>
      </c>
      <c r="K116" s="295">
        <v>26.653876498996858</v>
      </c>
      <c r="L116" s="295">
        <v>30.996207281069971</v>
      </c>
      <c r="M116" s="295">
        <v>29.247564232639231</v>
      </c>
      <c r="N116" s="295">
        <v>27.363813160403989</v>
      </c>
      <c r="O116" s="295">
        <v>30.234346414688769</v>
      </c>
      <c r="P116" s="295">
        <v>31.192445709417932</v>
      </c>
      <c r="Q116" s="295">
        <v>27.451505245892541</v>
      </c>
      <c r="R116" s="295">
        <v>26.020807723846591</v>
      </c>
      <c r="S116" s="295">
        <v>28.12427912770422</v>
      </c>
      <c r="T116" s="295">
        <v>24.793025835424761</v>
      </c>
      <c r="U116" s="295">
        <v>26.200968421109589</v>
      </c>
      <c r="V116" s="295">
        <v>19.00607316642834</v>
      </c>
      <c r="W116" s="295">
        <v>20.281549413236771</v>
      </c>
      <c r="X116" s="295">
        <v>20.35457082111002</v>
      </c>
      <c r="Y116" s="295">
        <v>20.43460301757613</v>
      </c>
      <c r="DA116" s="122" t="s">
        <v>1681</v>
      </c>
    </row>
    <row r="117" spans="1:105" ht="12" customHeight="1" x14ac:dyDescent="0.25">
      <c r="A117" s="60" t="s">
        <v>1561</v>
      </c>
      <c r="B117" s="262">
        <v>6.8152310983732907</v>
      </c>
      <c r="C117" s="262">
        <v>7.9967951815616196</v>
      </c>
      <c r="D117" s="262">
        <v>7.8830094366901271</v>
      </c>
      <c r="E117" s="262">
        <v>8.4365349887151933</v>
      </c>
      <c r="F117" s="262">
        <v>6.9682284994596033</v>
      </c>
      <c r="G117" s="262">
        <v>7.2144172675718821</v>
      </c>
      <c r="H117" s="262">
        <v>7.9992626242261426</v>
      </c>
      <c r="I117" s="262">
        <v>8.5225561482017511</v>
      </c>
      <c r="J117" s="262">
        <v>9.2154437778896661</v>
      </c>
      <c r="K117" s="262">
        <v>8.4776199943152157</v>
      </c>
      <c r="L117" s="262">
        <v>9.2505864923735892</v>
      </c>
      <c r="M117" s="262">
        <v>7.9955247129646869</v>
      </c>
      <c r="N117" s="262">
        <v>8.6527602669312298</v>
      </c>
      <c r="O117" s="262">
        <v>9.6672856918028511</v>
      </c>
      <c r="P117" s="262">
        <v>11.006363457257841</v>
      </c>
      <c r="Q117" s="262">
        <v>10.158759193968921</v>
      </c>
      <c r="R117" s="262">
        <v>8.8807766281892846</v>
      </c>
      <c r="S117" s="262">
        <v>9.394842756520573</v>
      </c>
      <c r="T117" s="262">
        <v>9.1414194710027026</v>
      </c>
      <c r="U117" s="262">
        <v>9.498829924796139</v>
      </c>
      <c r="V117" s="262">
        <v>6.6428442142821948</v>
      </c>
      <c r="W117" s="262">
        <v>5.7100958258567109</v>
      </c>
      <c r="X117" s="262">
        <v>5.5227966685462713</v>
      </c>
      <c r="Y117" s="262">
        <v>5.7351256442497194</v>
      </c>
      <c r="DA117" s="72" t="s">
        <v>1682</v>
      </c>
    </row>
    <row r="118" spans="1:105" ht="12" customHeight="1" x14ac:dyDescent="0.25">
      <c r="A118" s="57" t="s">
        <v>1563</v>
      </c>
      <c r="B118" s="261">
        <v>5.463184617036692</v>
      </c>
      <c r="C118" s="261">
        <v>6.4103429202757862</v>
      </c>
      <c r="D118" s="261">
        <v>6.3191306749319134</v>
      </c>
      <c r="E118" s="261">
        <v>6.7628445031661268</v>
      </c>
      <c r="F118" s="261">
        <v>5.5858294747086292</v>
      </c>
      <c r="G118" s="261">
        <v>5.7831778362571074</v>
      </c>
      <c r="H118" s="261">
        <v>6.4123208568436958</v>
      </c>
      <c r="I118" s="261">
        <v>6.8318002683431596</v>
      </c>
      <c r="J118" s="261">
        <v>7.387228688187875</v>
      </c>
      <c r="K118" s="261">
        <v>6.7957788185759886</v>
      </c>
      <c r="L118" s="261">
        <v>7.4153995798859267</v>
      </c>
      <c r="M118" s="261">
        <v>6.4093244948702459</v>
      </c>
      <c r="N118" s="261">
        <v>6.9361737119212501</v>
      </c>
      <c r="O118" s="261">
        <v>7.7494314892069216</v>
      </c>
      <c r="P118" s="261">
        <v>8.822854964310455</v>
      </c>
      <c r="Q118" s="261">
        <v>8.1434035259520385</v>
      </c>
      <c r="R118" s="261">
        <v>7.1189548178407547</v>
      </c>
      <c r="S118" s="261">
        <v>7.531037419868654</v>
      </c>
      <c r="T118" s="261">
        <v>7.3278897679320094</v>
      </c>
      <c r="U118" s="261">
        <v>7.6143949890973586</v>
      </c>
      <c r="V118" s="261">
        <v>5.3249968784624047</v>
      </c>
      <c r="W118" s="261">
        <v>4.5772927179346468</v>
      </c>
      <c r="X118" s="261">
        <v>4.4271510924736166</v>
      </c>
      <c r="Y118" s="261">
        <v>4.5973569706119388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3.984136934568288</v>
      </c>
      <c r="C119" s="261">
        <f t="shared" si="5"/>
        <v>4.4839798137935762</v>
      </c>
      <c r="D119" s="261">
        <f t="shared" si="5"/>
        <v>4.4359735087515801</v>
      </c>
      <c r="E119" s="261">
        <f t="shared" si="5"/>
        <v>4.9353651192667645</v>
      </c>
      <c r="F119" s="261">
        <f t="shared" si="5"/>
        <v>4.3531395579815797</v>
      </c>
      <c r="G119" s="261">
        <f t="shared" si="5"/>
        <v>4.2206300430210968</v>
      </c>
      <c r="H119" s="261">
        <f t="shared" si="5"/>
        <v>5.0084625261322717</v>
      </c>
      <c r="I119" s="261">
        <f t="shared" si="5"/>
        <v>5.477672413775549</v>
      </c>
      <c r="J119" s="261">
        <f t="shared" si="5"/>
        <v>5.848987793766903</v>
      </c>
      <c r="K119" s="261">
        <f t="shared" si="5"/>
        <v>5.4709283377428033</v>
      </c>
      <c r="L119" s="261">
        <f t="shared" si="5"/>
        <v>5.8586430707640069</v>
      </c>
      <c r="M119" s="261">
        <f t="shared" si="5"/>
        <v>5.209444916645289</v>
      </c>
      <c r="N119" s="261">
        <f t="shared" si="5"/>
        <v>5.1601608746583798</v>
      </c>
      <c r="O119" s="261">
        <f t="shared" si="5"/>
        <v>5.5322248923755666</v>
      </c>
      <c r="P119" s="261">
        <f t="shared" si="5"/>
        <v>5.949837779517388</v>
      </c>
      <c r="Q119" s="261">
        <f t="shared" si="5"/>
        <v>5.4180467025839167</v>
      </c>
      <c r="R119" s="261">
        <f t="shared" si="5"/>
        <v>4.8453834645546934</v>
      </c>
      <c r="S119" s="261">
        <f t="shared" si="5"/>
        <v>5.1465901134894763</v>
      </c>
      <c r="T119" s="261">
        <f t="shared" si="5"/>
        <v>4.7586206473062074</v>
      </c>
      <c r="U119" s="261">
        <f t="shared" si="5"/>
        <v>5.0426910152276765</v>
      </c>
      <c r="V119" s="261">
        <f t="shared" si="5"/>
        <v>3.662662929256622</v>
      </c>
      <c r="W119" s="261">
        <f t="shared" si="5"/>
        <v>3.4085901791205311</v>
      </c>
      <c r="X119" s="261">
        <f t="shared" si="5"/>
        <v>3.347784519879212</v>
      </c>
      <c r="Y119" s="261">
        <f t="shared" si="5"/>
        <v>3.3831614864813391</v>
      </c>
      <c r="DA119" s="70"/>
    </row>
    <row r="120" spans="1:105" ht="12" customHeight="1" x14ac:dyDescent="0.25">
      <c r="A120" s="60" t="s">
        <v>1566</v>
      </c>
      <c r="B120" s="262">
        <v>2.310710649533934</v>
      </c>
      <c r="C120" s="262">
        <v>2.5204297800969329</v>
      </c>
      <c r="D120" s="262">
        <v>2.5003626679570852</v>
      </c>
      <c r="E120" s="262">
        <v>2.8638404415345931</v>
      </c>
      <c r="F120" s="262">
        <v>2.6421459668905181</v>
      </c>
      <c r="G120" s="262">
        <v>2.449186740145846</v>
      </c>
      <c r="H120" s="262">
        <v>3.044306631335393</v>
      </c>
      <c r="I120" s="262">
        <v>3.385025918268437</v>
      </c>
      <c r="J120" s="262">
        <v>3.5862082014713841</v>
      </c>
      <c r="K120" s="262">
        <v>3.3893155606784928</v>
      </c>
      <c r="L120" s="262">
        <v>3.5872344618884209</v>
      </c>
      <c r="M120" s="262">
        <v>3.2462068364999981</v>
      </c>
      <c r="N120" s="262">
        <v>3.0355437839423018</v>
      </c>
      <c r="O120" s="262">
        <v>3.1584990791069929</v>
      </c>
      <c r="P120" s="262">
        <v>3.24731197427902</v>
      </c>
      <c r="Q120" s="262">
        <v>2.9236434441852892</v>
      </c>
      <c r="R120" s="262">
        <v>2.664778753339851</v>
      </c>
      <c r="S120" s="262">
        <v>2.8397605158433041</v>
      </c>
      <c r="T120" s="262">
        <v>2.5140171401775819</v>
      </c>
      <c r="U120" s="262">
        <v>2.7103281879394241</v>
      </c>
      <c r="V120" s="262">
        <v>2.0315648850213308</v>
      </c>
      <c r="W120" s="262">
        <v>2.00652115062723</v>
      </c>
      <c r="X120" s="262">
        <v>1.9917053233496269</v>
      </c>
      <c r="Y120" s="262">
        <v>1.9749465833428641</v>
      </c>
      <c r="DA120" s="72" t="s">
        <v>1684</v>
      </c>
    </row>
    <row r="121" spans="1:105" ht="12" customHeight="1" x14ac:dyDescent="0.25">
      <c r="A121" s="59" t="s">
        <v>28</v>
      </c>
      <c r="B121" s="230">
        <v>0.5926996016324545</v>
      </c>
      <c r="C121" s="230">
        <v>0.61818733416639482</v>
      </c>
      <c r="D121" s="230">
        <v>0.47664879640880509</v>
      </c>
      <c r="E121" s="230">
        <v>0.48107649698266469</v>
      </c>
      <c r="F121" s="230">
        <v>0.41560717948229869</v>
      </c>
      <c r="G121" s="230">
        <v>0.46000542518393839</v>
      </c>
      <c r="H121" s="230">
        <v>0.76581549457684883</v>
      </c>
      <c r="I121" s="230">
        <v>0.87251203507606645</v>
      </c>
      <c r="J121" s="230">
        <v>0.87754932485754777</v>
      </c>
      <c r="K121" s="230">
        <v>0.67425806479705364</v>
      </c>
      <c r="L121" s="230">
        <v>0.5163544551744913</v>
      </c>
      <c r="M121" s="230">
        <v>0.41942470240269719</v>
      </c>
      <c r="N121" s="230">
        <v>0.44620109407364689</v>
      </c>
      <c r="O121" s="230">
        <v>0.378342866471027</v>
      </c>
      <c r="P121" s="230">
        <v>0.41392078139733962</v>
      </c>
      <c r="Q121" s="230">
        <v>0.38500532595170711</v>
      </c>
      <c r="R121" s="230">
        <v>0.27322644086196313</v>
      </c>
      <c r="S121" s="230">
        <v>0.28479051996687638</v>
      </c>
      <c r="T121" s="230">
        <v>0.28852498758264078</v>
      </c>
      <c r="U121" s="230">
        <v>0.29455027175766052</v>
      </c>
      <c r="V121" s="230">
        <v>0.30948897407493092</v>
      </c>
      <c r="W121" s="230">
        <v>0.2033030071027192</v>
      </c>
      <c r="X121" s="230">
        <v>0.19868565604793209</v>
      </c>
      <c r="Y121" s="230">
        <v>0.142740236853102</v>
      </c>
      <c r="DA121" s="71" t="s">
        <v>1685</v>
      </c>
    </row>
    <row r="122" spans="1:105" ht="12" customHeight="1" x14ac:dyDescent="0.25">
      <c r="A122" s="59" t="s">
        <v>31</v>
      </c>
      <c r="B122" s="295">
        <v>8.1310470889636915E-2</v>
      </c>
      <c r="C122" s="295">
        <v>8.4162938547003671E-2</v>
      </c>
      <c r="D122" s="295">
        <v>5.8769910267007161E-2</v>
      </c>
      <c r="E122" s="295">
        <v>7.309104621143199E-2</v>
      </c>
      <c r="F122" s="295">
        <v>1.2012407476321461E-2</v>
      </c>
      <c r="G122" s="295">
        <v>1.84171267191796E-2</v>
      </c>
      <c r="H122" s="295">
        <v>2.9490417867821469E-2</v>
      </c>
      <c r="I122" s="295">
        <v>4.3286499648587981E-2</v>
      </c>
      <c r="J122" s="295">
        <v>6.0755384214245658E-2</v>
      </c>
      <c r="K122" s="295">
        <v>7.3836718438325649E-2</v>
      </c>
      <c r="L122" s="295">
        <v>8.398135242447434E-2</v>
      </c>
      <c r="M122" s="295">
        <v>6.7846511639133092E-2</v>
      </c>
      <c r="N122" s="295">
        <v>7.3505466872089059E-2</v>
      </c>
      <c r="O122" s="295">
        <v>1.774881747292948E-2</v>
      </c>
      <c r="P122" s="295">
        <v>1.7570377462663132E-2</v>
      </c>
      <c r="Q122" s="295">
        <v>1.255641777464995E-2</v>
      </c>
      <c r="R122" s="295">
        <v>1.1479019145786581E-2</v>
      </c>
      <c r="S122" s="295">
        <v>1.134739116167671E-2</v>
      </c>
      <c r="T122" s="295">
        <v>9.7621974694651163E-3</v>
      </c>
      <c r="U122" s="295">
        <v>6.0874145732245574E-3</v>
      </c>
      <c r="V122" s="295">
        <v>5.1364303914085592E-3</v>
      </c>
      <c r="W122" s="295">
        <v>4.1202558789479654E-3</v>
      </c>
      <c r="X122" s="295">
        <v>6.5502282075733846E-3</v>
      </c>
      <c r="Y122" s="295">
        <v>2.9408973030401749E-2</v>
      </c>
      <c r="DA122" s="122" t="s">
        <v>1686</v>
      </c>
    </row>
    <row r="123" spans="1:105" ht="12" customHeight="1" x14ac:dyDescent="0.25">
      <c r="A123" s="59" t="s">
        <v>159</v>
      </c>
      <c r="B123" s="295">
        <v>1.43393332540063E-2</v>
      </c>
      <c r="C123" s="295">
        <v>3.1831650011037313E-2</v>
      </c>
      <c r="D123" s="295">
        <v>1.556474678356054E-2</v>
      </c>
      <c r="E123" s="295">
        <v>2.345519261862394E-2</v>
      </c>
      <c r="F123" s="295">
        <v>3.1771535745292317E-2</v>
      </c>
      <c r="G123" s="295">
        <v>3.1343788012889187E-2</v>
      </c>
      <c r="H123" s="295">
        <v>4.0838562960668498E-2</v>
      </c>
      <c r="I123" s="295">
        <v>3.8949740693767297E-2</v>
      </c>
      <c r="J123" s="295">
        <v>4.8334216973152669E-2</v>
      </c>
      <c r="K123" s="295">
        <v>4.6099694031521782E-2</v>
      </c>
      <c r="L123" s="295">
        <v>5.1794807662194763E-2</v>
      </c>
      <c r="M123" s="295">
        <v>4.3903583942056373E-2</v>
      </c>
      <c r="N123" s="295">
        <v>5.5901490371318467E-2</v>
      </c>
      <c r="O123" s="295">
        <v>2.0448958954518169E-2</v>
      </c>
      <c r="P123" s="295">
        <v>1.5851987881695569E-2</v>
      </c>
      <c r="Q123" s="295">
        <v>3.227870086636106E-2</v>
      </c>
      <c r="R123" s="295">
        <v>3.1282181193142251E-2</v>
      </c>
      <c r="S123" s="295">
        <v>3.5226100364328827E-2</v>
      </c>
      <c r="T123" s="295">
        <v>4.7730210871374898E-2</v>
      </c>
      <c r="U123" s="295">
        <v>5.887352781493102E-2</v>
      </c>
      <c r="V123" s="295">
        <v>4.407426268760227E-2</v>
      </c>
      <c r="W123" s="295">
        <v>2.4622852852960599E-2</v>
      </c>
      <c r="X123" s="295">
        <v>2.27479724252833E-2</v>
      </c>
      <c r="Y123" s="295">
        <v>3.7985158359198183E-2</v>
      </c>
      <c r="DA123" s="122" t="s">
        <v>1687</v>
      </c>
    </row>
    <row r="124" spans="1:105" ht="12" customHeight="1" x14ac:dyDescent="0.25">
      <c r="A124" s="59" t="s">
        <v>32</v>
      </c>
      <c r="B124" s="295">
        <v>0.22218865319519071</v>
      </c>
      <c r="C124" s="295">
        <v>0.1801706885613672</v>
      </c>
      <c r="D124" s="295">
        <v>0.1652785755577536</v>
      </c>
      <c r="E124" s="295">
        <v>0.2079943783706317</v>
      </c>
      <c r="F124" s="295">
        <v>0.20206998979096599</v>
      </c>
      <c r="G124" s="295">
        <v>0.20078312514952121</v>
      </c>
      <c r="H124" s="295">
        <v>0.2370906014137418</v>
      </c>
      <c r="I124" s="295">
        <v>0.27451397265620081</v>
      </c>
      <c r="J124" s="295">
        <v>0.29224135723924421</v>
      </c>
      <c r="K124" s="295">
        <v>0.30426343995825961</v>
      </c>
      <c r="L124" s="295">
        <v>0.27102988460618588</v>
      </c>
      <c r="M124" s="295">
        <v>0.20125112273616549</v>
      </c>
      <c r="N124" s="295">
        <v>0.1080601795551481</v>
      </c>
      <c r="O124" s="295">
        <v>0.1433651853726654</v>
      </c>
      <c r="P124" s="295">
        <v>0.1190284894925895</v>
      </c>
      <c r="Q124" s="295">
        <v>0.13439045338305439</v>
      </c>
      <c r="R124" s="295">
        <v>0.1123447076076364</v>
      </c>
      <c r="S124" s="295">
        <v>9.1160129418578525E-2</v>
      </c>
      <c r="T124" s="295">
        <v>3.7079210366418487E-2</v>
      </c>
      <c r="U124" s="295">
        <v>9.8886048262482817E-2</v>
      </c>
      <c r="V124" s="295">
        <v>3.9323920901287467E-2</v>
      </c>
      <c r="W124" s="295">
        <v>3.1308614098091617E-2</v>
      </c>
      <c r="X124" s="295">
        <v>1.427897388520945E-2</v>
      </c>
      <c r="Y124" s="295">
        <v>8.4910842691309114E-3</v>
      </c>
      <c r="DA124" s="122" t="s">
        <v>1688</v>
      </c>
    </row>
    <row r="125" spans="1:105" ht="12" customHeight="1" x14ac:dyDescent="0.25">
      <c r="A125" s="59" t="s">
        <v>35</v>
      </c>
      <c r="B125" s="295">
        <v>1.4001725905626461</v>
      </c>
      <c r="C125" s="295">
        <v>1.6060771688111299</v>
      </c>
      <c r="D125" s="295">
        <v>1.7841006389399581</v>
      </c>
      <c r="E125" s="295">
        <v>2.0782233273512412</v>
      </c>
      <c r="F125" s="295">
        <v>1.980684854395639</v>
      </c>
      <c r="G125" s="295">
        <v>1.738637275080317</v>
      </c>
      <c r="H125" s="295">
        <v>1.971071554516312</v>
      </c>
      <c r="I125" s="295">
        <v>2.155763670193815</v>
      </c>
      <c r="J125" s="295">
        <v>2.3073279181871929</v>
      </c>
      <c r="K125" s="295">
        <v>2.2908576434533319</v>
      </c>
      <c r="L125" s="295">
        <v>2.6640739620210749</v>
      </c>
      <c r="M125" s="295">
        <v>2.5137809157799449</v>
      </c>
      <c r="N125" s="295">
        <v>2.3518755530701001</v>
      </c>
      <c r="O125" s="295">
        <v>2.5985932508358531</v>
      </c>
      <c r="P125" s="295">
        <v>2.6809403380447319</v>
      </c>
      <c r="Q125" s="295">
        <v>2.359412546209517</v>
      </c>
      <c r="R125" s="295">
        <v>2.236446404531323</v>
      </c>
      <c r="S125" s="295">
        <v>2.4172363749318428</v>
      </c>
      <c r="T125" s="295">
        <v>2.1309205338876831</v>
      </c>
      <c r="U125" s="295">
        <v>2.2519309255311248</v>
      </c>
      <c r="V125" s="295">
        <v>1.6335412969661021</v>
      </c>
      <c r="W125" s="295">
        <v>1.743166420694511</v>
      </c>
      <c r="X125" s="295">
        <v>1.749442492783629</v>
      </c>
      <c r="Y125" s="295">
        <v>1.7563211308310309</v>
      </c>
      <c r="DA125" s="122" t="s">
        <v>1689</v>
      </c>
    </row>
    <row r="126" spans="1:105" ht="12" customHeight="1" x14ac:dyDescent="0.25">
      <c r="A126" s="60" t="s">
        <v>1573</v>
      </c>
      <c r="B126" s="262">
        <v>1.673426285034354</v>
      </c>
      <c r="C126" s="262">
        <v>1.9635500336966429</v>
      </c>
      <c r="D126" s="262">
        <v>1.935610840794495</v>
      </c>
      <c r="E126" s="262">
        <v>2.0715246777321719</v>
      </c>
      <c r="F126" s="262">
        <v>1.7109935910910621</v>
      </c>
      <c r="G126" s="262">
        <v>1.771443302875251</v>
      </c>
      <c r="H126" s="262">
        <v>1.9641558947968789</v>
      </c>
      <c r="I126" s="262">
        <v>2.092646495507112</v>
      </c>
      <c r="J126" s="262">
        <v>2.2627795922955189</v>
      </c>
      <c r="K126" s="262">
        <v>2.08161277706431</v>
      </c>
      <c r="L126" s="262">
        <v>2.271408608875586</v>
      </c>
      <c r="M126" s="262">
        <v>1.9632380801452911</v>
      </c>
      <c r="N126" s="262">
        <v>2.124617090716078</v>
      </c>
      <c r="O126" s="262">
        <v>2.3737258132685741</v>
      </c>
      <c r="P126" s="262">
        <v>2.7025258052383681</v>
      </c>
      <c r="Q126" s="262">
        <v>2.494403258398628</v>
      </c>
      <c r="R126" s="262">
        <v>2.1806047112148428</v>
      </c>
      <c r="S126" s="262">
        <v>2.3068295976461721</v>
      </c>
      <c r="T126" s="262">
        <v>2.2446035071286259</v>
      </c>
      <c r="U126" s="262">
        <v>2.3323628272882519</v>
      </c>
      <c r="V126" s="262">
        <v>1.6310980442352909</v>
      </c>
      <c r="W126" s="262">
        <v>1.4020690284933011</v>
      </c>
      <c r="X126" s="262">
        <v>1.3560791965295851</v>
      </c>
      <c r="Y126" s="262">
        <v>1.408214903138475</v>
      </c>
      <c r="DA126" s="72" t="s">
        <v>1690</v>
      </c>
    </row>
    <row r="127" spans="1:105" ht="12" customHeight="1" x14ac:dyDescent="0.25">
      <c r="A127" s="132" t="s">
        <v>1575</v>
      </c>
      <c r="B127" s="316">
        <v>5.0102539265644266</v>
      </c>
      <c r="C127" s="316">
        <v>5.8788871397059248</v>
      </c>
      <c r="D127" s="316">
        <v>5.7952369352153452</v>
      </c>
      <c r="E127" s="316">
        <v>6.2021642323908264</v>
      </c>
      <c r="F127" s="316">
        <v>5.1227307917627094</v>
      </c>
      <c r="G127" s="316">
        <v>5.303717793422126</v>
      </c>
      <c r="H127" s="316">
        <v>5.8807010934985469</v>
      </c>
      <c r="I127" s="316">
        <v>6.2654031520788234</v>
      </c>
      <c r="J127" s="316">
        <v>6.7747832328423971</v>
      </c>
      <c r="K127" s="316">
        <v>6.2323680960102994</v>
      </c>
      <c r="L127" s="316">
        <v>6.8006185890748831</v>
      </c>
      <c r="M127" s="316">
        <v>5.877953147859647</v>
      </c>
      <c r="N127" s="316">
        <v>6.3611234127277907</v>
      </c>
      <c r="O127" s="316">
        <v>7.1069572546316593</v>
      </c>
      <c r="P127" s="316">
        <v>8.0913875014573797</v>
      </c>
      <c r="Q127" s="316">
        <v>7.4682666524329537</v>
      </c>
      <c r="R127" s="316">
        <v>6.5287508714043971</v>
      </c>
      <c r="S127" s="316">
        <v>6.9066693602727183</v>
      </c>
      <c r="T127" s="316">
        <v>6.7203638640949226</v>
      </c>
      <c r="U127" s="316">
        <v>6.9831160882918626</v>
      </c>
      <c r="V127" s="316">
        <v>4.8835227782821997</v>
      </c>
      <c r="W127" s="316">
        <v>4.1978077661058846</v>
      </c>
      <c r="X127" s="316">
        <v>4.0601137796788027</v>
      </c>
      <c r="Y127" s="316">
        <v>4.2162085721936924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0.99999999999999989</v>
      </c>
      <c r="D132" s="232">
        <f t="shared" si="6"/>
        <v>1</v>
      </c>
      <c r="E132" s="232">
        <f t="shared" si="6"/>
        <v>1.0000000000000002</v>
      </c>
      <c r="F132" s="232">
        <f t="shared" si="6"/>
        <v>1</v>
      </c>
      <c r="G132" s="232">
        <f t="shared" si="6"/>
        <v>0.99999999999999989</v>
      </c>
      <c r="H132" s="232">
        <f t="shared" si="6"/>
        <v>0.99999999999999956</v>
      </c>
      <c r="I132" s="232">
        <f t="shared" si="6"/>
        <v>0.99999999999999956</v>
      </c>
      <c r="J132" s="232">
        <f t="shared" si="6"/>
        <v>0.99999999999999978</v>
      </c>
      <c r="K132" s="232">
        <f t="shared" si="6"/>
        <v>1</v>
      </c>
      <c r="L132" s="232">
        <f t="shared" si="6"/>
        <v>1</v>
      </c>
      <c r="M132" s="232">
        <f t="shared" si="6"/>
        <v>1.0000000000000004</v>
      </c>
      <c r="N132" s="232">
        <f t="shared" si="6"/>
        <v>1</v>
      </c>
      <c r="O132" s="232">
        <f t="shared" si="6"/>
        <v>0.99999999999999956</v>
      </c>
      <c r="P132" s="232">
        <f t="shared" si="6"/>
        <v>1.0000000000000002</v>
      </c>
      <c r="Q132" s="232">
        <f t="shared" si="6"/>
        <v>0.99999999999999978</v>
      </c>
      <c r="R132" s="232">
        <f t="shared" si="6"/>
        <v>1.0000000000000004</v>
      </c>
      <c r="S132" s="232">
        <f t="shared" si="6"/>
        <v>0.99999999999999978</v>
      </c>
      <c r="T132" s="232">
        <f t="shared" si="6"/>
        <v>0.99999999999999989</v>
      </c>
      <c r="U132" s="232">
        <f t="shared" si="6"/>
        <v>1.0000000000000002</v>
      </c>
      <c r="V132" s="232">
        <f t="shared" si="6"/>
        <v>1.0000000000000002</v>
      </c>
      <c r="W132" s="232">
        <f t="shared" si="6"/>
        <v>1</v>
      </c>
      <c r="X132" s="232">
        <f t="shared" si="6"/>
        <v>0.99999999999999956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3.9591859682907354E-3</v>
      </c>
      <c r="C133" s="266">
        <f t="shared" si="7"/>
        <v>3.9511462116097506E-3</v>
      </c>
      <c r="D133" s="266">
        <f t="shared" si="7"/>
        <v>3.9601845906068866E-3</v>
      </c>
      <c r="E133" s="266">
        <f t="shared" si="7"/>
        <v>3.9670058874515402E-3</v>
      </c>
      <c r="F133" s="266">
        <f t="shared" si="7"/>
        <v>3.9866048042430796E-3</v>
      </c>
      <c r="G133" s="266">
        <f t="shared" si="7"/>
        <v>3.9677026532774131E-3</v>
      </c>
      <c r="H133" s="266">
        <f t="shared" si="7"/>
        <v>3.9814688410098765E-3</v>
      </c>
      <c r="I133" s="266">
        <f t="shared" si="7"/>
        <v>3.9863189608119239E-3</v>
      </c>
      <c r="J133" s="266">
        <f t="shared" si="7"/>
        <v>3.9893192570188297E-3</v>
      </c>
      <c r="K133" s="266">
        <f t="shared" si="7"/>
        <v>3.993023724709323E-3</v>
      </c>
      <c r="L133" s="266">
        <f t="shared" si="7"/>
        <v>3.9933748641826613E-3</v>
      </c>
      <c r="M133" s="266">
        <f t="shared" si="7"/>
        <v>4.0006909356131697E-3</v>
      </c>
      <c r="N133" s="266">
        <f t="shared" si="7"/>
        <v>3.9841996921027318E-3</v>
      </c>
      <c r="O133" s="266">
        <f t="shared" si="7"/>
        <v>3.9733059218132454E-3</v>
      </c>
      <c r="P133" s="266">
        <f t="shared" si="7"/>
        <v>3.9643512461549095E-3</v>
      </c>
      <c r="Q133" s="266">
        <f t="shared" si="7"/>
        <v>3.9659810517923052E-3</v>
      </c>
      <c r="R133" s="266">
        <f t="shared" si="7"/>
        <v>3.9682091867257263E-3</v>
      </c>
      <c r="S133" s="266">
        <f t="shared" si="7"/>
        <v>3.9640218733925751E-3</v>
      </c>
      <c r="T133" s="266">
        <f t="shared" si="7"/>
        <v>3.9463707311642509E-3</v>
      </c>
      <c r="U133" s="266">
        <f t="shared" si="7"/>
        <v>3.9518237005878578E-3</v>
      </c>
      <c r="V133" s="266">
        <f t="shared" si="7"/>
        <v>3.9459274837799494E-3</v>
      </c>
      <c r="W133" s="266">
        <f t="shared" si="7"/>
        <v>3.9573238868857294E-3</v>
      </c>
      <c r="X133" s="266">
        <f t="shared" si="7"/>
        <v>3.9709259164683996E-3</v>
      </c>
      <c r="Y133" s="266">
        <f t="shared" si="7"/>
        <v>3.9589462438567443E-3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4.1007562562408301E-4</v>
      </c>
      <c r="C134" s="267">
        <f t="shared" si="8"/>
        <v>4.092429018578275E-4</v>
      </c>
      <c r="D134" s="267">
        <f t="shared" si="8"/>
        <v>4.1017905867176926E-4</v>
      </c>
      <c r="E134" s="267">
        <f t="shared" si="8"/>
        <v>4.1088557955599705E-4</v>
      </c>
      <c r="F134" s="267">
        <f t="shared" si="8"/>
        <v>4.1291555191122709E-4</v>
      </c>
      <c r="G134" s="267">
        <f t="shared" si="8"/>
        <v>4.1095774759363082E-4</v>
      </c>
      <c r="H134" s="267">
        <f t="shared" si="8"/>
        <v>4.1238359070685154E-4</v>
      </c>
      <c r="I134" s="267">
        <f t="shared" si="8"/>
        <v>4.1288594546565958E-4</v>
      </c>
      <c r="J134" s="267">
        <f t="shared" si="8"/>
        <v>4.1319670337245133E-4</v>
      </c>
      <c r="K134" s="267">
        <f t="shared" si="8"/>
        <v>4.135803963633713E-4</v>
      </c>
      <c r="L134" s="267">
        <f t="shared" si="8"/>
        <v>4.1361676589497803E-4</v>
      </c>
      <c r="M134" s="267">
        <f t="shared" si="8"/>
        <v>4.1437453342421399E-4</v>
      </c>
      <c r="N134" s="267">
        <f t="shared" si="8"/>
        <v>4.1266644063594267E-4</v>
      </c>
      <c r="O134" s="267">
        <f t="shared" si="8"/>
        <v>4.11538110291613E-4</v>
      </c>
      <c r="P134" s="267">
        <f t="shared" si="8"/>
        <v>4.1061062311312159E-4</v>
      </c>
      <c r="Q134" s="267">
        <f t="shared" si="8"/>
        <v>4.1077943144184227E-4</v>
      </c>
      <c r="R134" s="267">
        <f t="shared" si="8"/>
        <v>4.1101021217154646E-4</v>
      </c>
      <c r="S134" s="267">
        <f t="shared" si="8"/>
        <v>4.1057650808476491E-4</v>
      </c>
      <c r="T134" s="267">
        <f t="shared" si="8"/>
        <v>4.0874827792577979E-4</v>
      </c>
      <c r="U134" s="267">
        <f t="shared" si="8"/>
        <v>4.0931307328164439E-4</v>
      </c>
      <c r="V134" s="267">
        <f t="shared" si="8"/>
        <v>4.0870236824892223E-4</v>
      </c>
      <c r="W134" s="267">
        <f t="shared" si="8"/>
        <v>4.0988275916031065E-4</v>
      </c>
      <c r="X134" s="267">
        <f t="shared" si="8"/>
        <v>4.1129159947130977E-4</v>
      </c>
      <c r="Y134" s="267">
        <f t="shared" si="8"/>
        <v>4.1144327054754877E-4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1.3339406846150599E-2</v>
      </c>
      <c r="C135" s="267">
        <f t="shared" si="9"/>
        <v>1.4148352442978032E-2</v>
      </c>
      <c r="D135" s="267">
        <f t="shared" si="9"/>
        <v>1.4149352836223553E-2</v>
      </c>
      <c r="E135" s="267">
        <f t="shared" si="9"/>
        <v>1.3354776335754024E-2</v>
      </c>
      <c r="F135" s="267">
        <f t="shared" si="9"/>
        <v>1.2074076415466033E-2</v>
      </c>
      <c r="G135" s="267">
        <f t="shared" si="9"/>
        <v>1.3355294376089549E-2</v>
      </c>
      <c r="H135" s="267">
        <f t="shared" si="9"/>
        <v>1.1810597434634654E-2</v>
      </c>
      <c r="I135" s="267">
        <f t="shared" si="9"/>
        <v>1.1310249326539623E-2</v>
      </c>
      <c r="J135" s="267">
        <f t="shared" si="9"/>
        <v>1.1455685467692557E-2</v>
      </c>
      <c r="K135" s="267">
        <f t="shared" si="9"/>
        <v>1.1188718714403049E-2</v>
      </c>
      <c r="L135" s="267">
        <f t="shared" si="9"/>
        <v>1.1472429535276482E-2</v>
      </c>
      <c r="M135" s="267">
        <f t="shared" si="9"/>
        <v>1.0983982972619365E-2</v>
      </c>
      <c r="N135" s="267">
        <f t="shared" si="9"/>
        <v>1.2534127729549302E-2</v>
      </c>
      <c r="O135" s="267">
        <f t="shared" si="9"/>
        <v>1.3525614316064168E-2</v>
      </c>
      <c r="P135" s="267">
        <f t="shared" si="9"/>
        <v>1.4668673125865075E-2</v>
      </c>
      <c r="Q135" s="267">
        <f t="shared" si="9"/>
        <v>1.4948223110913639E-2</v>
      </c>
      <c r="R135" s="267">
        <f t="shared" si="9"/>
        <v>1.456534507228343E-2</v>
      </c>
      <c r="S135" s="267">
        <f t="shared" si="9"/>
        <v>1.4478842495705661E-2</v>
      </c>
      <c r="T135" s="267">
        <f t="shared" si="9"/>
        <v>1.588683834866397E-2</v>
      </c>
      <c r="U135" s="267">
        <f t="shared" si="9"/>
        <v>1.5292104709478749E-2</v>
      </c>
      <c r="V135" s="267">
        <f t="shared" si="9"/>
        <v>1.4639192458436256E-2</v>
      </c>
      <c r="W135" s="267">
        <f t="shared" si="9"/>
        <v>1.314765652469788E-2</v>
      </c>
      <c r="X135" s="267">
        <f t="shared" si="9"/>
        <v>1.2682593041412556E-2</v>
      </c>
      <c r="Y135" s="267">
        <f t="shared" si="9"/>
        <v>1.3047459430629918E-2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7.8078334489988497E-4</v>
      </c>
      <c r="C136" s="267">
        <f t="shared" si="10"/>
        <v>7.7919784016132585E-4</v>
      </c>
      <c r="D136" s="267">
        <f t="shared" si="10"/>
        <v>7.8098028125966662E-4</v>
      </c>
      <c r="E136" s="267">
        <f t="shared" si="10"/>
        <v>7.8232549590974366E-4</v>
      </c>
      <c r="F136" s="267">
        <f t="shared" si="10"/>
        <v>7.8619056007481951E-4</v>
      </c>
      <c r="G136" s="267">
        <f t="shared" si="10"/>
        <v>7.8246290373965987E-4</v>
      </c>
      <c r="H136" s="267">
        <f t="shared" si="10"/>
        <v>7.8517770678007161E-4</v>
      </c>
      <c r="I136" s="267">
        <f t="shared" si="10"/>
        <v>7.8613418944911912E-4</v>
      </c>
      <c r="J136" s="267">
        <f t="shared" si="10"/>
        <v>7.8672587201388954E-4</v>
      </c>
      <c r="K136" s="267">
        <f t="shared" si="10"/>
        <v>7.8745642286389317E-4</v>
      </c>
      <c r="L136" s="267">
        <f t="shared" si="10"/>
        <v>7.8752567039475237E-4</v>
      </c>
      <c r="M136" s="267">
        <f t="shared" si="10"/>
        <v>7.8896845857615928E-4</v>
      </c>
      <c r="N136" s="267">
        <f t="shared" si="10"/>
        <v>7.8571625259928285E-4</v>
      </c>
      <c r="O136" s="267">
        <f t="shared" si="10"/>
        <v>7.8356791340195345E-4</v>
      </c>
      <c r="P136" s="267">
        <f t="shared" si="10"/>
        <v>7.8180197927584601E-4</v>
      </c>
      <c r="Q136" s="267">
        <f t="shared" si="10"/>
        <v>7.8212339006768444E-4</v>
      </c>
      <c r="R136" s="267">
        <f t="shared" si="10"/>
        <v>7.8256279621332606E-4</v>
      </c>
      <c r="S136" s="267">
        <f t="shared" si="10"/>
        <v>7.8173702431562114E-4</v>
      </c>
      <c r="T136" s="267">
        <f t="shared" si="10"/>
        <v>7.7825607697424508E-4</v>
      </c>
      <c r="U136" s="267">
        <f t="shared" si="10"/>
        <v>7.7933144644168079E-4</v>
      </c>
      <c r="V136" s="267">
        <f t="shared" si="10"/>
        <v>7.7816866502186319E-4</v>
      </c>
      <c r="W136" s="267">
        <f t="shared" si="10"/>
        <v>7.8041612745682421E-4</v>
      </c>
      <c r="X136" s="267">
        <f t="shared" si="10"/>
        <v>7.8309855718860296E-4</v>
      </c>
      <c r="Y136" s="267">
        <f t="shared" si="10"/>
        <v>7.8338733867872458E-4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6.0877027167184914E-3</v>
      </c>
      <c r="C137" s="268">
        <f t="shared" si="11"/>
        <v>6.3501320110733728E-3</v>
      </c>
      <c r="D137" s="268">
        <f t="shared" si="11"/>
        <v>6.2552264403521012E-3</v>
      </c>
      <c r="E137" s="268">
        <f t="shared" si="11"/>
        <v>5.9637478265460835E-3</v>
      </c>
      <c r="F137" s="268">
        <f t="shared" si="11"/>
        <v>5.5367431588528686E-3</v>
      </c>
      <c r="G137" s="268">
        <f t="shared" si="11"/>
        <v>6.1975520406439199E-3</v>
      </c>
      <c r="H137" s="268">
        <f t="shared" si="11"/>
        <v>5.794172792006393E-3</v>
      </c>
      <c r="I137" s="268">
        <f t="shared" si="11"/>
        <v>5.6743595814150102E-3</v>
      </c>
      <c r="J137" s="268">
        <f t="shared" si="11"/>
        <v>5.5820517422193686E-3</v>
      </c>
      <c r="K137" s="268">
        <f t="shared" si="11"/>
        <v>5.5405638436145117E-3</v>
      </c>
      <c r="L137" s="268">
        <f t="shared" si="11"/>
        <v>5.5511918756767399E-3</v>
      </c>
      <c r="M137" s="268">
        <f t="shared" si="11"/>
        <v>5.4637442266934327E-3</v>
      </c>
      <c r="N137" s="268">
        <f t="shared" si="11"/>
        <v>5.9871347182573189E-3</v>
      </c>
      <c r="O137" s="268">
        <f t="shared" si="11"/>
        <v>6.3144054840195731E-3</v>
      </c>
      <c r="P137" s="268">
        <f t="shared" si="11"/>
        <v>6.9035071921249138E-3</v>
      </c>
      <c r="Q137" s="268">
        <f t="shared" si="11"/>
        <v>6.9206589129896644E-3</v>
      </c>
      <c r="R137" s="268">
        <f t="shared" si="11"/>
        <v>6.763463323608024E-3</v>
      </c>
      <c r="S137" s="268">
        <f t="shared" si="11"/>
        <v>6.7976016551026877E-3</v>
      </c>
      <c r="T137" s="268">
        <f t="shared" si="11"/>
        <v>7.4575878817826555E-3</v>
      </c>
      <c r="U137" s="268">
        <f t="shared" si="11"/>
        <v>7.1673669900114657E-3</v>
      </c>
      <c r="V137" s="268">
        <f t="shared" si="11"/>
        <v>6.9342775827555582E-3</v>
      </c>
      <c r="W137" s="268">
        <f t="shared" si="11"/>
        <v>6.4417677403324812E-3</v>
      </c>
      <c r="X137" s="268">
        <f t="shared" si="11"/>
        <v>6.4675371631980868E-3</v>
      </c>
      <c r="Y137" s="268">
        <f t="shared" si="11"/>
        <v>6.7856590104321737E-3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5.1983631413132364E-2</v>
      </c>
      <c r="C138" s="269">
        <f t="shared" si="12"/>
        <v>5.5136090156145241E-2</v>
      </c>
      <c r="D138" s="269">
        <f t="shared" si="12"/>
        <v>5.5139988685843251E-2</v>
      </c>
      <c r="E138" s="269">
        <f t="shared" si="12"/>
        <v>5.2043526271409575E-2</v>
      </c>
      <c r="F138" s="269">
        <f t="shared" si="12"/>
        <v>4.7052642240738393E-2</v>
      </c>
      <c r="G138" s="269">
        <f t="shared" si="12"/>
        <v>5.2045545073157631E-2</v>
      </c>
      <c r="H138" s="269">
        <f t="shared" si="12"/>
        <v>4.6025865384569639E-2</v>
      </c>
      <c r="I138" s="269">
        <f t="shared" si="12"/>
        <v>4.4076010197644608E-2</v>
      </c>
      <c r="J138" s="269">
        <f t="shared" si="12"/>
        <v>4.4642774435593044E-2</v>
      </c>
      <c r="K138" s="269">
        <f t="shared" si="12"/>
        <v>4.3602405739846459E-2</v>
      </c>
      <c r="L138" s="269">
        <f t="shared" si="12"/>
        <v>4.470802602044071E-2</v>
      </c>
      <c r="M138" s="269">
        <f t="shared" si="12"/>
        <v>4.2804551123016295E-2</v>
      </c>
      <c r="N138" s="269">
        <f t="shared" si="12"/>
        <v>4.8845460933372616E-2</v>
      </c>
      <c r="O138" s="269">
        <f t="shared" si="12"/>
        <v>5.2709281405969338E-2</v>
      </c>
      <c r="P138" s="269">
        <f t="shared" si="12"/>
        <v>5.7163778411536803E-2</v>
      </c>
      <c r="Q138" s="269">
        <f t="shared" si="12"/>
        <v>5.8253183926483321E-2</v>
      </c>
      <c r="R138" s="269">
        <f t="shared" si="12"/>
        <v>5.6761109273847608E-2</v>
      </c>
      <c r="S138" s="269">
        <f t="shared" si="12"/>
        <v>5.6424008973289509E-2</v>
      </c>
      <c r="T138" s="269">
        <f t="shared" si="12"/>
        <v>6.1910964899858666E-2</v>
      </c>
      <c r="U138" s="269">
        <f t="shared" si="12"/>
        <v>5.9593289560544965E-2</v>
      </c>
      <c r="V138" s="269">
        <f t="shared" si="12"/>
        <v>5.704889233248487E-2</v>
      </c>
      <c r="W138" s="269">
        <f t="shared" si="12"/>
        <v>5.1236380943249234E-2</v>
      </c>
      <c r="X138" s="269">
        <f t="shared" si="12"/>
        <v>4.9424029841161947E-2</v>
      </c>
      <c r="Y138" s="269">
        <f t="shared" si="12"/>
        <v>5.0968401809789031E-2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0.21115785152590916</v>
      </c>
      <c r="C139" s="269">
        <f t="shared" si="13"/>
        <v>0.2083620487810883</v>
      </c>
      <c r="D139" s="269">
        <f t="shared" si="13"/>
        <v>0.21106061711051061</v>
      </c>
      <c r="E139" s="269">
        <f t="shared" si="13"/>
        <v>0.21395239540526018</v>
      </c>
      <c r="F139" s="269">
        <f t="shared" si="13"/>
        <v>0.21689077265341283</v>
      </c>
      <c r="G139" s="269">
        <f t="shared" si="13"/>
        <v>0.21288463020826484</v>
      </c>
      <c r="H139" s="269">
        <f t="shared" si="13"/>
        <v>0.21215397289686019</v>
      </c>
      <c r="I139" s="269">
        <f t="shared" si="13"/>
        <v>0.21284091514472353</v>
      </c>
      <c r="J139" s="269">
        <f t="shared" si="13"/>
        <v>0.21190641391784348</v>
      </c>
      <c r="K139" s="269">
        <f t="shared" si="13"/>
        <v>0.2127517186928318</v>
      </c>
      <c r="L139" s="269">
        <f t="shared" si="13"/>
        <v>0.21332665231548628</v>
      </c>
      <c r="M139" s="269">
        <f t="shared" si="13"/>
        <v>0.21462175840891046</v>
      </c>
      <c r="N139" s="269">
        <f t="shared" si="13"/>
        <v>0.21003282474694418</v>
      </c>
      <c r="O139" s="269">
        <f t="shared" si="13"/>
        <v>0.20859644021270651</v>
      </c>
      <c r="P139" s="269">
        <f t="shared" si="13"/>
        <v>0.20528116264758253</v>
      </c>
      <c r="Q139" s="269">
        <f t="shared" si="13"/>
        <v>0.20368685716292925</v>
      </c>
      <c r="R139" s="269">
        <f t="shared" si="13"/>
        <v>0.20520365088478554</v>
      </c>
      <c r="S139" s="269">
        <f t="shared" si="13"/>
        <v>0.20527856377166742</v>
      </c>
      <c r="T139" s="269">
        <f t="shared" si="13"/>
        <v>0.20260675411960813</v>
      </c>
      <c r="U139" s="269">
        <f t="shared" si="13"/>
        <v>0.20411542541190741</v>
      </c>
      <c r="V139" s="269">
        <f t="shared" si="13"/>
        <v>0.20612692845706901</v>
      </c>
      <c r="W139" s="269">
        <f t="shared" si="13"/>
        <v>0.21197627162774624</v>
      </c>
      <c r="X139" s="269">
        <f t="shared" si="13"/>
        <v>0.21102631260542476</v>
      </c>
      <c r="Y139" s="269">
        <f t="shared" si="13"/>
        <v>0.20996410452111006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0.63179404779394532</v>
      </c>
      <c r="C140" s="269">
        <f t="shared" si="14"/>
        <v>0.62655535494300385</v>
      </c>
      <c r="D140" s="269">
        <f t="shared" si="14"/>
        <v>0.62385980534826357</v>
      </c>
      <c r="E140" s="269">
        <f t="shared" si="14"/>
        <v>0.62896686094669796</v>
      </c>
      <c r="F140" s="269">
        <f t="shared" si="14"/>
        <v>0.63879542804324763</v>
      </c>
      <c r="G140" s="269">
        <f t="shared" si="14"/>
        <v>0.62964518153946358</v>
      </c>
      <c r="H140" s="269">
        <f t="shared" si="14"/>
        <v>0.64599318756887303</v>
      </c>
      <c r="I140" s="269">
        <f t="shared" si="14"/>
        <v>0.65031724852821748</v>
      </c>
      <c r="J140" s="269">
        <f t="shared" si="14"/>
        <v>0.65010502514473334</v>
      </c>
      <c r="K140" s="269">
        <f t="shared" si="14"/>
        <v>0.65163276349192933</v>
      </c>
      <c r="L140" s="269">
        <f t="shared" si="14"/>
        <v>0.6482821293094948</v>
      </c>
      <c r="M140" s="269">
        <f t="shared" si="14"/>
        <v>0.65189657757801689</v>
      </c>
      <c r="N140" s="269">
        <f t="shared" si="14"/>
        <v>0.64085158329270253</v>
      </c>
      <c r="O140" s="269">
        <f t="shared" si="14"/>
        <v>0.63232916382550408</v>
      </c>
      <c r="P140" s="269">
        <f t="shared" si="14"/>
        <v>0.62397514346221816</v>
      </c>
      <c r="Q140" s="269">
        <f t="shared" si="14"/>
        <v>0.62291695427395832</v>
      </c>
      <c r="R140" s="269">
        <f t="shared" si="14"/>
        <v>0.62527121477643299</v>
      </c>
      <c r="S140" s="269">
        <f t="shared" si="14"/>
        <v>0.62544095665245925</v>
      </c>
      <c r="T140" s="269">
        <f t="shared" si="14"/>
        <v>0.61370045114167038</v>
      </c>
      <c r="U140" s="269">
        <f t="shared" si="14"/>
        <v>0.618188701886632</v>
      </c>
      <c r="V140" s="269">
        <f t="shared" si="14"/>
        <v>0.62290485293186582</v>
      </c>
      <c r="W140" s="269">
        <f t="shared" si="14"/>
        <v>0.63177768724533789</v>
      </c>
      <c r="X140" s="269">
        <f t="shared" si="14"/>
        <v>0.6373317944138156</v>
      </c>
      <c r="Y140" s="269">
        <f t="shared" si="14"/>
        <v>0.6331717560656438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8.0487314765329346E-2</v>
      </c>
      <c r="C141" s="269">
        <f t="shared" si="15"/>
        <v>8.4308434712082103E-2</v>
      </c>
      <c r="D141" s="269">
        <f t="shared" si="15"/>
        <v>8.4383665648268755E-2</v>
      </c>
      <c r="E141" s="269">
        <f t="shared" si="15"/>
        <v>8.0558476251415198E-2</v>
      </c>
      <c r="F141" s="269">
        <f t="shared" si="15"/>
        <v>7.4464626572053175E-2</v>
      </c>
      <c r="G141" s="269">
        <f t="shared" si="15"/>
        <v>8.0710673457769583E-2</v>
      </c>
      <c r="H141" s="269">
        <f t="shared" si="15"/>
        <v>7.304317378455881E-2</v>
      </c>
      <c r="I141" s="269">
        <f t="shared" si="15"/>
        <v>7.0595878125732606E-2</v>
      </c>
      <c r="J141" s="269">
        <f t="shared" si="15"/>
        <v>7.1118807459512781E-2</v>
      </c>
      <c r="K141" s="269">
        <f t="shared" si="15"/>
        <v>7.008976897343823E-2</v>
      </c>
      <c r="L141" s="269">
        <f t="shared" si="15"/>
        <v>7.146505364315274E-2</v>
      </c>
      <c r="M141" s="269">
        <f t="shared" si="15"/>
        <v>6.9025351763130363E-2</v>
      </c>
      <c r="N141" s="269">
        <f t="shared" si="15"/>
        <v>7.6566286193836139E-2</v>
      </c>
      <c r="O141" s="269">
        <f t="shared" si="15"/>
        <v>8.135668281022905E-2</v>
      </c>
      <c r="P141" s="269">
        <f t="shared" si="15"/>
        <v>8.6850971312128974E-2</v>
      </c>
      <c r="Q141" s="269">
        <f t="shared" si="15"/>
        <v>8.8115238739423757E-2</v>
      </c>
      <c r="R141" s="269">
        <f t="shared" si="15"/>
        <v>8.6273434473932251E-2</v>
      </c>
      <c r="S141" s="269">
        <f t="shared" si="15"/>
        <v>8.642369104598234E-2</v>
      </c>
      <c r="T141" s="269">
        <f t="shared" si="15"/>
        <v>9.3304028522351756E-2</v>
      </c>
      <c r="U141" s="269">
        <f t="shared" si="15"/>
        <v>9.0502643221114482E-2</v>
      </c>
      <c r="V141" s="269">
        <f t="shared" si="15"/>
        <v>8.7213057720338064E-2</v>
      </c>
      <c r="W141" s="269">
        <f t="shared" si="15"/>
        <v>8.0272613145133537E-2</v>
      </c>
      <c r="X141" s="269">
        <f t="shared" si="15"/>
        <v>7.7902416861858434E-2</v>
      </c>
      <c r="Y141" s="269">
        <f t="shared" si="15"/>
        <v>8.0908842309312098E-2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6.662287185886609E-2</v>
      </c>
      <c r="C142" s="318">
        <f t="shared" si="16"/>
        <v>7.0663102392338417E-2</v>
      </c>
      <c r="D142" s="318">
        <f t="shared" si="16"/>
        <v>7.0668098796734385E-2</v>
      </c>
      <c r="E142" s="318">
        <f t="shared" si="16"/>
        <v>6.6699633857971063E-2</v>
      </c>
      <c r="F142" s="318">
        <f t="shared" si="16"/>
        <v>6.0303254493949403E-2</v>
      </c>
      <c r="G142" s="318">
        <f t="shared" si="16"/>
        <v>6.6702221179528079E-2</v>
      </c>
      <c r="H142" s="318">
        <f t="shared" si="16"/>
        <v>5.8987324439495795E-2</v>
      </c>
      <c r="I142" s="318">
        <f t="shared" si="16"/>
        <v>5.6488365657077322E-2</v>
      </c>
      <c r="J142" s="318">
        <f t="shared" si="16"/>
        <v>5.7214737789469117E-2</v>
      </c>
      <c r="K142" s="318">
        <f t="shared" si="16"/>
        <v>5.5881388263502925E-2</v>
      </c>
      <c r="L142" s="318">
        <f t="shared" si="16"/>
        <v>5.7298365036310424E-2</v>
      </c>
      <c r="M142" s="318">
        <f t="shared" si="16"/>
        <v>5.4858847812709201E-2</v>
      </c>
      <c r="N142" s="318">
        <f t="shared" si="16"/>
        <v>6.2600953342194468E-2</v>
      </c>
      <c r="O142" s="318">
        <f t="shared" si="16"/>
        <v>6.7552873960930723E-2</v>
      </c>
      <c r="P142" s="318">
        <f t="shared" si="16"/>
        <v>7.3261813008283466E-2</v>
      </c>
      <c r="Q142" s="318">
        <f t="shared" si="16"/>
        <v>7.465800873473831E-2</v>
      </c>
      <c r="R142" s="318">
        <f t="shared" si="16"/>
        <v>7.2745747207712846E-2</v>
      </c>
      <c r="S142" s="318">
        <f t="shared" si="16"/>
        <v>7.2313715248475782E-2</v>
      </c>
      <c r="T142" s="318">
        <f t="shared" si="16"/>
        <v>7.9345866555602731E-2</v>
      </c>
      <c r="U142" s="318">
        <f t="shared" si="16"/>
        <v>7.6375504867816912E-2</v>
      </c>
      <c r="V142" s="318">
        <f t="shared" si="16"/>
        <v>7.3114573573196395E-2</v>
      </c>
      <c r="W142" s="318">
        <f t="shared" si="16"/>
        <v>6.5665186315394752E-2</v>
      </c>
      <c r="X142" s="318">
        <f t="shared" si="16"/>
        <v>6.3342454487022831E-2</v>
      </c>
      <c r="Y142" s="318">
        <f t="shared" si="16"/>
        <v>6.5321740907983997E-2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1.3864442906463268E-2</v>
      </c>
      <c r="C143" s="326">
        <f t="shared" si="17"/>
        <v>1.3645332319743676E-2</v>
      </c>
      <c r="D143" s="326">
        <f t="shared" si="17"/>
        <v>1.3715566851534359E-2</v>
      </c>
      <c r="E143" s="326">
        <f t="shared" si="17"/>
        <v>1.3858842393444129E-2</v>
      </c>
      <c r="F143" s="326">
        <f t="shared" si="17"/>
        <v>1.4161372078103775E-2</v>
      </c>
      <c r="G143" s="326">
        <f t="shared" si="17"/>
        <v>1.4008452278241513E-2</v>
      </c>
      <c r="H143" s="326">
        <f t="shared" si="17"/>
        <v>1.4055849345063012E-2</v>
      </c>
      <c r="I143" s="326">
        <f t="shared" si="17"/>
        <v>1.410751246865528E-2</v>
      </c>
      <c r="J143" s="326">
        <f t="shared" si="17"/>
        <v>1.3904069670043663E-2</v>
      </c>
      <c r="K143" s="326">
        <f t="shared" si="17"/>
        <v>1.4208380709935299E-2</v>
      </c>
      <c r="L143" s="326">
        <f t="shared" si="17"/>
        <v>1.4166688606842311E-2</v>
      </c>
      <c r="M143" s="326">
        <f t="shared" si="17"/>
        <v>1.4166503950421162E-2</v>
      </c>
      <c r="N143" s="326">
        <f t="shared" si="17"/>
        <v>1.3965332851641683E-2</v>
      </c>
      <c r="O143" s="326">
        <f t="shared" si="17"/>
        <v>1.380380884929833E-2</v>
      </c>
      <c r="P143" s="326">
        <f t="shared" si="17"/>
        <v>1.358915830384552E-2</v>
      </c>
      <c r="Q143" s="326">
        <f t="shared" si="17"/>
        <v>1.345723000468544E-2</v>
      </c>
      <c r="R143" s="326">
        <f t="shared" si="17"/>
        <v>1.3527687266219408E-2</v>
      </c>
      <c r="S143" s="326">
        <f t="shared" si="17"/>
        <v>1.4109975797506554E-2</v>
      </c>
      <c r="T143" s="326">
        <f t="shared" si="17"/>
        <v>1.3958161966749023E-2</v>
      </c>
      <c r="U143" s="326">
        <f t="shared" si="17"/>
        <v>1.4127138353297554E-2</v>
      </c>
      <c r="V143" s="326">
        <f t="shared" si="17"/>
        <v>1.4098484147141679E-2</v>
      </c>
      <c r="W143" s="326">
        <f t="shared" si="17"/>
        <v>1.4607426829738784E-2</v>
      </c>
      <c r="X143" s="326">
        <f t="shared" si="17"/>
        <v>1.4559962374835606E-2</v>
      </c>
      <c r="Y143" s="326">
        <f t="shared" si="17"/>
        <v>1.5587101401328107E-2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</v>
      </c>
      <c r="D146" s="232">
        <f t="shared" si="18"/>
        <v>0.99999999999999978</v>
      </c>
      <c r="E146" s="232">
        <f t="shared" si="18"/>
        <v>0.99999999999999967</v>
      </c>
      <c r="F146" s="232">
        <f t="shared" si="18"/>
        <v>1.0000000000000004</v>
      </c>
      <c r="G146" s="232">
        <f t="shared" si="18"/>
        <v>0.99999999999999967</v>
      </c>
      <c r="H146" s="232">
        <f t="shared" si="18"/>
        <v>1</v>
      </c>
      <c r="I146" s="232">
        <f t="shared" si="18"/>
        <v>0.99999999999999978</v>
      </c>
      <c r="J146" s="232">
        <f t="shared" si="18"/>
        <v>0.99999999999999989</v>
      </c>
      <c r="K146" s="232">
        <f t="shared" si="18"/>
        <v>1.0000000000000002</v>
      </c>
      <c r="L146" s="232">
        <f t="shared" si="18"/>
        <v>1.0000000000000002</v>
      </c>
      <c r="M146" s="232">
        <f t="shared" si="18"/>
        <v>1</v>
      </c>
      <c r="N146" s="232">
        <f t="shared" si="18"/>
        <v>0.99999999999999989</v>
      </c>
      <c r="O146" s="232">
        <f t="shared" si="18"/>
        <v>1</v>
      </c>
      <c r="P146" s="232">
        <f t="shared" si="18"/>
        <v>1</v>
      </c>
      <c r="Q146" s="232">
        <f t="shared" si="18"/>
        <v>1</v>
      </c>
      <c r="R146" s="232">
        <f t="shared" si="18"/>
        <v>0.99999999999999978</v>
      </c>
      <c r="S146" s="232">
        <f t="shared" si="18"/>
        <v>1</v>
      </c>
      <c r="T146" s="232">
        <f t="shared" si="18"/>
        <v>0.99999999999999978</v>
      </c>
      <c r="U146" s="232">
        <f t="shared" si="18"/>
        <v>0.99999999999999989</v>
      </c>
      <c r="V146" s="232">
        <f t="shared" si="18"/>
        <v>1.0000000000000002</v>
      </c>
      <c r="W146" s="232">
        <f t="shared" si="18"/>
        <v>0.99999999999999989</v>
      </c>
      <c r="X146" s="232">
        <f t="shared" si="18"/>
        <v>0.99999999999999989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6.3533782923153722E-3</v>
      </c>
      <c r="C147" s="266">
        <f t="shared" si="19"/>
        <v>6.33004012949489E-3</v>
      </c>
      <c r="D147" s="266">
        <f t="shared" si="19"/>
        <v>6.3446417846084319E-3</v>
      </c>
      <c r="E147" s="266">
        <f t="shared" si="19"/>
        <v>6.3562951512133817E-3</v>
      </c>
      <c r="F147" s="266">
        <f t="shared" si="19"/>
        <v>6.3766479821079115E-3</v>
      </c>
      <c r="G147" s="266">
        <f t="shared" si="19"/>
        <v>6.3559956951736666E-3</v>
      </c>
      <c r="H147" s="266">
        <f t="shared" si="19"/>
        <v>6.3527752428425332E-3</v>
      </c>
      <c r="I147" s="266">
        <f t="shared" si="19"/>
        <v>6.355927293455973E-3</v>
      </c>
      <c r="J147" s="266">
        <f t="shared" si="19"/>
        <v>6.3513074063122526E-3</v>
      </c>
      <c r="K147" s="266">
        <f t="shared" si="19"/>
        <v>6.3491281776486752E-3</v>
      </c>
      <c r="L147" s="266">
        <f t="shared" si="19"/>
        <v>6.3417834512324005E-3</v>
      </c>
      <c r="M147" s="266">
        <f t="shared" si="19"/>
        <v>6.3446614841342125E-3</v>
      </c>
      <c r="N147" s="266">
        <f t="shared" si="19"/>
        <v>6.3193668365979366E-3</v>
      </c>
      <c r="O147" s="266">
        <f t="shared" si="19"/>
        <v>6.3100321041612041E-3</v>
      </c>
      <c r="P147" s="266">
        <f t="shared" si="19"/>
        <v>6.2928505269890444E-3</v>
      </c>
      <c r="Q147" s="266">
        <f t="shared" si="19"/>
        <v>6.291268795310714E-3</v>
      </c>
      <c r="R147" s="266">
        <f t="shared" si="19"/>
        <v>6.2940028377300528E-3</v>
      </c>
      <c r="S147" s="266">
        <f t="shared" si="19"/>
        <v>6.2872992326444711E-3</v>
      </c>
      <c r="T147" s="266">
        <f t="shared" si="19"/>
        <v>6.2603777326297677E-3</v>
      </c>
      <c r="U147" s="266">
        <f t="shared" si="19"/>
        <v>6.2825604791243092E-3</v>
      </c>
      <c r="V147" s="266">
        <f t="shared" si="19"/>
        <v>6.2903877108401902E-3</v>
      </c>
      <c r="W147" s="266">
        <f t="shared" si="19"/>
        <v>6.1715639482777156E-3</v>
      </c>
      <c r="X147" s="266">
        <f t="shared" si="19"/>
        <v>6.1236925097807662E-3</v>
      </c>
      <c r="Y147" s="266">
        <f t="shared" si="19"/>
        <v>6.1993129424396387E-3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1.8465888649412002E-3</v>
      </c>
      <c r="C148" s="267">
        <f t="shared" si="20"/>
        <v>1.8398057033522531E-3</v>
      </c>
      <c r="D148" s="267">
        <f t="shared" si="20"/>
        <v>1.8440496272147733E-3</v>
      </c>
      <c r="E148" s="267">
        <f t="shared" si="20"/>
        <v>1.8474366405518854E-3</v>
      </c>
      <c r="F148" s="267">
        <f t="shared" si="20"/>
        <v>1.8533521250658994E-3</v>
      </c>
      <c r="G148" s="267">
        <f t="shared" si="20"/>
        <v>1.847349604621859E-3</v>
      </c>
      <c r="H148" s="267">
        <f t="shared" si="20"/>
        <v>1.8464135905611279E-3</v>
      </c>
      <c r="I148" s="267">
        <f t="shared" si="20"/>
        <v>1.8473297238837014E-3</v>
      </c>
      <c r="J148" s="267">
        <f t="shared" si="20"/>
        <v>1.8459869686180202E-3</v>
      </c>
      <c r="K148" s="267">
        <f t="shared" si="20"/>
        <v>1.8453535828507673E-3</v>
      </c>
      <c r="L148" s="267">
        <f t="shared" si="20"/>
        <v>1.843218861857885E-3</v>
      </c>
      <c r="M148" s="267">
        <f t="shared" si="20"/>
        <v>1.8440553528182679E-3</v>
      </c>
      <c r="N148" s="267">
        <f t="shared" si="20"/>
        <v>1.8367035452705272E-3</v>
      </c>
      <c r="O148" s="267">
        <f t="shared" si="20"/>
        <v>1.833990435459999E-3</v>
      </c>
      <c r="P148" s="267">
        <f t="shared" si="20"/>
        <v>1.8289966655900996E-3</v>
      </c>
      <c r="Q148" s="267">
        <f t="shared" si="20"/>
        <v>1.8285369403903482E-3</v>
      </c>
      <c r="R148" s="267">
        <f t="shared" si="20"/>
        <v>1.8293315809824143E-3</v>
      </c>
      <c r="S148" s="267">
        <f t="shared" si="20"/>
        <v>1.8273831998320321E-3</v>
      </c>
      <c r="T148" s="267">
        <f t="shared" si="20"/>
        <v>1.8242486406006961E-3</v>
      </c>
      <c r="U148" s="267">
        <f t="shared" si="20"/>
        <v>1.826005896438243E-3</v>
      </c>
      <c r="V148" s="267">
        <f t="shared" si="20"/>
        <v>1.8282808560368788E-3</v>
      </c>
      <c r="W148" s="267">
        <f t="shared" si="20"/>
        <v>1.830375380034694E-3</v>
      </c>
      <c r="X148" s="267">
        <f t="shared" si="20"/>
        <v>1.83795065999335E-3</v>
      </c>
      <c r="Y148" s="267">
        <f t="shared" si="20"/>
        <v>1.8335135013582856E-3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1.7282164465034788E-2</v>
      </c>
      <c r="C149" s="267">
        <f t="shared" si="21"/>
        <v>1.8219851314141028E-2</v>
      </c>
      <c r="D149" s="267">
        <f t="shared" si="21"/>
        <v>1.8254396118890244E-2</v>
      </c>
      <c r="E149" s="267">
        <f t="shared" si="21"/>
        <v>1.7344988874669866E-2</v>
      </c>
      <c r="F149" s="267">
        <f t="shared" si="21"/>
        <v>1.5838324023518272E-2</v>
      </c>
      <c r="G149" s="267">
        <f t="shared" si="21"/>
        <v>1.7320945566105996E-2</v>
      </c>
      <c r="H149" s="267">
        <f t="shared" si="21"/>
        <v>1.5481641781568373E-2</v>
      </c>
      <c r="I149" s="267">
        <f t="shared" si="21"/>
        <v>1.4885870499547085E-2</v>
      </c>
      <c r="J149" s="267">
        <f t="shared" si="21"/>
        <v>1.5068582157967985E-2</v>
      </c>
      <c r="K149" s="267">
        <f t="shared" si="21"/>
        <v>1.4746210621243448E-2</v>
      </c>
      <c r="L149" s="267">
        <f t="shared" si="21"/>
        <v>1.511298041467808E-2</v>
      </c>
      <c r="M149" s="267">
        <f t="shared" si="21"/>
        <v>1.453035408285077E-2</v>
      </c>
      <c r="N149" s="267">
        <f t="shared" si="21"/>
        <v>1.6366906851880338E-2</v>
      </c>
      <c r="O149" s="267">
        <f t="shared" si="21"/>
        <v>1.7510828176457362E-2</v>
      </c>
      <c r="P149" s="267">
        <f t="shared" si="21"/>
        <v>1.883578321721523E-2</v>
      </c>
      <c r="Q149" s="267">
        <f t="shared" si="21"/>
        <v>1.9147640238299908E-2</v>
      </c>
      <c r="R149" s="267">
        <f t="shared" si="21"/>
        <v>1.8694015109109102E-2</v>
      </c>
      <c r="S149" s="267">
        <f t="shared" si="21"/>
        <v>1.85839934330106E-2</v>
      </c>
      <c r="T149" s="267">
        <f t="shared" si="21"/>
        <v>2.0065264361046012E-2</v>
      </c>
      <c r="U149" s="267">
        <f t="shared" si="21"/>
        <v>1.9506299171893848E-2</v>
      </c>
      <c r="V149" s="267">
        <f t="shared" si="21"/>
        <v>1.8727963918208003E-2</v>
      </c>
      <c r="W149" s="267">
        <f t="shared" si="21"/>
        <v>1.6599478177560703E-2</v>
      </c>
      <c r="X149" s="267">
        <f t="shared" si="21"/>
        <v>1.5921756032394034E-2</v>
      </c>
      <c r="Y149" s="267">
        <f t="shared" si="21"/>
        <v>1.6610331059002455E-2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5.1821053587577616E-3</v>
      </c>
      <c r="C150" s="267">
        <f t="shared" si="22"/>
        <v>5.1630696878042686E-3</v>
      </c>
      <c r="D150" s="267">
        <f t="shared" si="22"/>
        <v>5.1749794642616436E-3</v>
      </c>
      <c r="E150" s="267">
        <f t="shared" si="22"/>
        <v>5.1844844820258381E-3</v>
      </c>
      <c r="F150" s="267">
        <f t="shared" si="22"/>
        <v>5.2010851799839603E-3</v>
      </c>
      <c r="G150" s="267">
        <f t="shared" si="22"/>
        <v>5.1842402320100628E-3</v>
      </c>
      <c r="H150" s="267">
        <f t="shared" si="22"/>
        <v>5.1816134840792826E-3</v>
      </c>
      <c r="I150" s="267">
        <f t="shared" si="22"/>
        <v>5.1841844404466597E-3</v>
      </c>
      <c r="J150" s="267">
        <f t="shared" si="22"/>
        <v>5.1804162496003362E-3</v>
      </c>
      <c r="K150" s="267">
        <f t="shared" si="22"/>
        <v>5.1786387712233388E-3</v>
      </c>
      <c r="L150" s="267">
        <f t="shared" si="22"/>
        <v>5.1726480770809113E-3</v>
      </c>
      <c r="M150" s="267">
        <f t="shared" si="22"/>
        <v>5.1749955320941274E-3</v>
      </c>
      <c r="N150" s="267">
        <f t="shared" si="22"/>
        <v>5.1543640628954274E-3</v>
      </c>
      <c r="O150" s="267">
        <f t="shared" si="22"/>
        <v>5.1467502290014969E-3</v>
      </c>
      <c r="P150" s="267">
        <f t="shared" si="22"/>
        <v>5.132736150342993E-3</v>
      </c>
      <c r="Q150" s="267">
        <f t="shared" si="22"/>
        <v>5.1314460177821286E-3</v>
      </c>
      <c r="R150" s="267">
        <f t="shared" si="22"/>
        <v>5.1336760275848574E-3</v>
      </c>
      <c r="S150" s="267">
        <f t="shared" si="22"/>
        <v>5.1282082612661125E-3</v>
      </c>
      <c r="T150" s="267">
        <f t="shared" si="22"/>
        <v>5.1194117086070766E-3</v>
      </c>
      <c r="U150" s="267">
        <f t="shared" si="22"/>
        <v>5.124343117577067E-3</v>
      </c>
      <c r="V150" s="267">
        <f t="shared" si="22"/>
        <v>5.1307273650676001E-3</v>
      </c>
      <c r="W150" s="267">
        <f t="shared" si="22"/>
        <v>5.1489743412660802E-3</v>
      </c>
      <c r="X150" s="267">
        <f t="shared" si="22"/>
        <v>5.157863856493681E-3</v>
      </c>
      <c r="Y150" s="267">
        <f t="shared" si="22"/>
        <v>5.1454118028844637E-3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1.2799614847971293E-2</v>
      </c>
      <c r="C151" s="268">
        <f t="shared" si="23"/>
        <v>1.3270997356463707E-2</v>
      </c>
      <c r="D151" s="268">
        <f t="shared" si="23"/>
        <v>1.3096516061273437E-2</v>
      </c>
      <c r="E151" s="268">
        <f t="shared" si="23"/>
        <v>1.257009407909775E-2</v>
      </c>
      <c r="F151" s="268">
        <f t="shared" si="23"/>
        <v>1.1786681042093329E-2</v>
      </c>
      <c r="G151" s="268">
        <f t="shared" si="23"/>
        <v>1.3044281547636163E-2</v>
      </c>
      <c r="H151" s="268">
        <f t="shared" si="23"/>
        <v>1.2325894329658854E-2</v>
      </c>
      <c r="I151" s="268">
        <f t="shared" si="23"/>
        <v>1.2119948131516574E-2</v>
      </c>
      <c r="J151" s="268">
        <f t="shared" si="23"/>
        <v>1.1915904593766329E-2</v>
      </c>
      <c r="K151" s="268">
        <f t="shared" si="23"/>
        <v>1.185047860666661E-2</v>
      </c>
      <c r="L151" s="268">
        <f t="shared" si="23"/>
        <v>1.1867597533185892E-2</v>
      </c>
      <c r="M151" s="268">
        <f t="shared" si="23"/>
        <v>1.1729744633367522E-2</v>
      </c>
      <c r="N151" s="268">
        <f t="shared" si="23"/>
        <v>1.2687421705391461E-2</v>
      </c>
      <c r="O151" s="268">
        <f t="shared" si="23"/>
        <v>1.3266733474037251E-2</v>
      </c>
      <c r="P151" s="268">
        <f t="shared" si="23"/>
        <v>1.4386146688427222E-2</v>
      </c>
      <c r="Q151" s="268">
        <f t="shared" si="23"/>
        <v>1.4386494473327283E-2</v>
      </c>
      <c r="R151" s="268">
        <f t="shared" si="23"/>
        <v>1.4087463398572123E-2</v>
      </c>
      <c r="S151" s="268">
        <f t="shared" si="23"/>
        <v>1.4159331859182457E-2</v>
      </c>
      <c r="T151" s="268">
        <f t="shared" si="23"/>
        <v>1.5357131221467537E-2</v>
      </c>
      <c r="U151" s="268">
        <f t="shared" si="23"/>
        <v>1.4837102944935149E-2</v>
      </c>
      <c r="V151" s="268">
        <f t="shared" si="23"/>
        <v>1.4396486567988623E-2</v>
      </c>
      <c r="W151" s="268">
        <f t="shared" si="23"/>
        <v>1.3620906689965467E-2</v>
      </c>
      <c r="X151" s="268">
        <f t="shared" si="23"/>
        <v>1.3658866299619677E-2</v>
      </c>
      <c r="Y151" s="268">
        <f t="shared" si="23"/>
        <v>1.4262810401708632E-2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6.2590705561329132E-2</v>
      </c>
      <c r="C152" s="269">
        <f t="shared" si="24"/>
        <v>6.5986720082535671E-2</v>
      </c>
      <c r="D152" s="269">
        <f t="shared" si="24"/>
        <v>6.6111830783056227E-2</v>
      </c>
      <c r="E152" s="269">
        <f t="shared" si="24"/>
        <v>6.2818236327714799E-2</v>
      </c>
      <c r="F152" s="269">
        <f t="shared" si="24"/>
        <v>5.7361557780949098E-2</v>
      </c>
      <c r="G152" s="269">
        <f t="shared" si="24"/>
        <v>6.273115882940225E-2</v>
      </c>
      <c r="H152" s="269">
        <f t="shared" si="24"/>
        <v>5.6069763964844088E-2</v>
      </c>
      <c r="I152" s="269">
        <f t="shared" si="24"/>
        <v>5.3912062886930248E-2</v>
      </c>
      <c r="J152" s="269">
        <f t="shared" si="24"/>
        <v>5.4573788542763575E-2</v>
      </c>
      <c r="K152" s="269">
        <f t="shared" si="24"/>
        <v>5.3406257590416624E-2</v>
      </c>
      <c r="L152" s="269">
        <f t="shared" si="24"/>
        <v>5.4734585427829698E-2</v>
      </c>
      <c r="M152" s="269">
        <f t="shared" si="24"/>
        <v>5.2624491332760724E-2</v>
      </c>
      <c r="N152" s="269">
        <f t="shared" si="24"/>
        <v>5.9275922861880943E-2</v>
      </c>
      <c r="O152" s="269">
        <f t="shared" si="24"/>
        <v>6.3418855476414515E-2</v>
      </c>
      <c r="P152" s="269">
        <f t="shared" si="24"/>
        <v>6.8217436754000368E-2</v>
      </c>
      <c r="Q152" s="269">
        <f t="shared" si="24"/>
        <v>6.9346887351663333E-2</v>
      </c>
      <c r="R152" s="269">
        <f t="shared" si="24"/>
        <v>6.7703996094966565E-2</v>
      </c>
      <c r="S152" s="269">
        <f t="shared" si="24"/>
        <v>6.7305531287622636E-2</v>
      </c>
      <c r="T152" s="269">
        <f t="shared" si="24"/>
        <v>7.2882729557930362E-2</v>
      </c>
      <c r="U152" s="269">
        <f t="shared" si="24"/>
        <v>7.0645840139373278E-2</v>
      </c>
      <c r="V152" s="269">
        <f t="shared" si="24"/>
        <v>6.7826948281815957E-2</v>
      </c>
      <c r="W152" s="269">
        <f t="shared" si="24"/>
        <v>6.0290294998718214E-2</v>
      </c>
      <c r="X152" s="269">
        <f t="shared" si="24"/>
        <v>5.7972699517268175E-2</v>
      </c>
      <c r="Y152" s="269">
        <f t="shared" si="24"/>
        <v>6.061128632730254E-2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0.10616519492841726</v>
      </c>
      <c r="C153" s="269">
        <f t="shared" si="25"/>
        <v>0.1040070358752737</v>
      </c>
      <c r="D153" s="269">
        <f t="shared" si="25"/>
        <v>0.10483945249945342</v>
      </c>
      <c r="E153" s="269">
        <f t="shared" si="25"/>
        <v>0.10661867326212969</v>
      </c>
      <c r="F153" s="269">
        <f t="shared" si="25"/>
        <v>0.10900965999676943</v>
      </c>
      <c r="G153" s="269">
        <f t="shared" si="25"/>
        <v>0.10671144784281986</v>
      </c>
      <c r="H153" s="269">
        <f t="shared" si="25"/>
        <v>0.10718993655400261</v>
      </c>
      <c r="I153" s="269">
        <f t="shared" si="25"/>
        <v>0.10765818721472858</v>
      </c>
      <c r="J153" s="269">
        <f t="shared" si="25"/>
        <v>0.10662328718526241</v>
      </c>
      <c r="K153" s="269">
        <f t="shared" si="25"/>
        <v>0.10760495019992036</v>
      </c>
      <c r="L153" s="269">
        <f t="shared" si="25"/>
        <v>0.10702482159252882</v>
      </c>
      <c r="M153" s="269">
        <f t="shared" si="25"/>
        <v>0.10767836472881727</v>
      </c>
      <c r="N153" s="269">
        <f t="shared" si="25"/>
        <v>0.10479757486295062</v>
      </c>
      <c r="O153" s="269">
        <f t="shared" si="25"/>
        <v>0.10405941093824111</v>
      </c>
      <c r="P153" s="269">
        <f t="shared" si="25"/>
        <v>0.10118841025412237</v>
      </c>
      <c r="Q153" s="269">
        <f t="shared" si="25"/>
        <v>0.10025939718217589</v>
      </c>
      <c r="R153" s="269">
        <f t="shared" si="25"/>
        <v>0.10183344876073971</v>
      </c>
      <c r="S153" s="269">
        <f t="shared" si="25"/>
        <v>0.10285238778495968</v>
      </c>
      <c r="T153" s="269">
        <f t="shared" si="25"/>
        <v>0.10130094881666384</v>
      </c>
      <c r="U153" s="269">
        <f t="shared" si="25"/>
        <v>0.10200178232132948</v>
      </c>
      <c r="V153" s="269">
        <f t="shared" si="25"/>
        <v>0.10435138332890144</v>
      </c>
      <c r="W153" s="269">
        <f t="shared" si="25"/>
        <v>0.1095223789311776</v>
      </c>
      <c r="X153" s="269">
        <f t="shared" si="25"/>
        <v>0.10859642654786511</v>
      </c>
      <c r="Y153" s="269">
        <f t="shared" si="25"/>
        <v>0.10864455866653328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8.4489479997580663E-2</v>
      </c>
      <c r="C154" s="318">
        <f t="shared" si="26"/>
        <v>8.2802411012144916E-2</v>
      </c>
      <c r="D154" s="318">
        <f t="shared" si="26"/>
        <v>8.3486826783896489E-2</v>
      </c>
      <c r="E154" s="318">
        <f t="shared" si="26"/>
        <v>8.4898155674764969E-2</v>
      </c>
      <c r="F154" s="318">
        <f t="shared" si="26"/>
        <v>8.6593076854507733E-2</v>
      </c>
      <c r="G154" s="318">
        <f t="shared" si="26"/>
        <v>8.4787486982934174E-2</v>
      </c>
      <c r="H154" s="318">
        <f t="shared" si="26"/>
        <v>8.495618015766794E-2</v>
      </c>
      <c r="I154" s="318">
        <f t="shared" si="26"/>
        <v>8.5252257525196454E-2</v>
      </c>
      <c r="J154" s="318">
        <f t="shared" si="26"/>
        <v>8.4553416456381217E-2</v>
      </c>
      <c r="K154" s="318">
        <f t="shared" si="26"/>
        <v>8.5007651290034E-2</v>
      </c>
      <c r="L154" s="318">
        <f t="shared" si="26"/>
        <v>8.4504558871666566E-2</v>
      </c>
      <c r="M154" s="318">
        <f t="shared" si="26"/>
        <v>8.5063831400897252E-2</v>
      </c>
      <c r="N154" s="318">
        <f t="shared" si="26"/>
        <v>8.2791922097892018E-2</v>
      </c>
      <c r="O154" s="318">
        <f t="shared" si="26"/>
        <v>8.249400950945264E-2</v>
      </c>
      <c r="P154" s="318">
        <f t="shared" si="26"/>
        <v>8.0131518311874469E-2</v>
      </c>
      <c r="Q154" s="318">
        <f t="shared" si="26"/>
        <v>7.945816373630292E-2</v>
      </c>
      <c r="R154" s="318">
        <f t="shared" si="26"/>
        <v>8.0882082402893699E-2</v>
      </c>
      <c r="S154" s="318">
        <f t="shared" si="26"/>
        <v>8.0997342237269038E-2</v>
      </c>
      <c r="T154" s="318">
        <f t="shared" si="26"/>
        <v>7.9939506474083627E-2</v>
      </c>
      <c r="U154" s="318">
        <f t="shared" si="26"/>
        <v>8.0253905340288062E-2</v>
      </c>
      <c r="V154" s="318">
        <f t="shared" si="26"/>
        <v>8.2586054486926491E-2</v>
      </c>
      <c r="W154" s="318">
        <f t="shared" si="26"/>
        <v>8.6797521734352998E-2</v>
      </c>
      <c r="X154" s="318">
        <f t="shared" si="26"/>
        <v>8.5823749133785432E-2</v>
      </c>
      <c r="Y154" s="318">
        <f t="shared" si="26"/>
        <v>8.4379044758032054E-2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2.1675714930836604E-2</v>
      </c>
      <c r="C155" s="318">
        <f t="shared" si="27"/>
        <v>2.1204624863128789E-2</v>
      </c>
      <c r="D155" s="318">
        <f t="shared" si="27"/>
        <v>2.1352625715556944E-2</v>
      </c>
      <c r="E155" s="318">
        <f t="shared" si="27"/>
        <v>2.1720517587364731E-2</v>
      </c>
      <c r="F155" s="318">
        <f t="shared" si="27"/>
        <v>2.2416583142261692E-2</v>
      </c>
      <c r="G155" s="318">
        <f t="shared" si="27"/>
        <v>2.1923960859885669E-2</v>
      </c>
      <c r="H155" s="318">
        <f t="shared" si="27"/>
        <v>2.2233756396334681E-2</v>
      </c>
      <c r="I155" s="318">
        <f t="shared" si="27"/>
        <v>2.2405929689532131E-2</v>
      </c>
      <c r="J155" s="318">
        <f t="shared" si="27"/>
        <v>2.2069870728881204E-2</v>
      </c>
      <c r="K155" s="318">
        <f t="shared" si="27"/>
        <v>2.2597298909886369E-2</v>
      </c>
      <c r="L155" s="318">
        <f t="shared" si="27"/>
        <v>2.2520262720862258E-2</v>
      </c>
      <c r="M155" s="318">
        <f t="shared" si="27"/>
        <v>2.261453332792001E-2</v>
      </c>
      <c r="N155" s="318">
        <f t="shared" si="27"/>
        <v>2.2005652765058593E-2</v>
      </c>
      <c r="O155" s="318">
        <f t="shared" si="27"/>
        <v>2.1565401428788475E-2</v>
      </c>
      <c r="P155" s="318">
        <f t="shared" si="27"/>
        <v>2.1056891942247895E-2</v>
      </c>
      <c r="Q155" s="318">
        <f t="shared" si="27"/>
        <v>2.0801233445872962E-2</v>
      </c>
      <c r="R155" s="318">
        <f t="shared" si="27"/>
        <v>2.0951366357846005E-2</v>
      </c>
      <c r="S155" s="318">
        <f t="shared" si="27"/>
        <v>2.1855045547690646E-2</v>
      </c>
      <c r="T155" s="318">
        <f t="shared" si="27"/>
        <v>2.1361442342580198E-2</v>
      </c>
      <c r="U155" s="318">
        <f t="shared" si="27"/>
        <v>2.17478769810414E-2</v>
      </c>
      <c r="V155" s="318">
        <f t="shared" si="27"/>
        <v>2.1765328841974966E-2</v>
      </c>
      <c r="W155" s="318">
        <f t="shared" si="27"/>
        <v>2.2724857196824603E-2</v>
      </c>
      <c r="X155" s="318">
        <f t="shared" si="27"/>
        <v>2.2772677414079678E-2</v>
      </c>
      <c r="Y155" s="318">
        <f t="shared" si="27"/>
        <v>2.42655139085012E-2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0.67728931814099735</v>
      </c>
      <c r="C157" s="269">
        <f t="shared" si="29"/>
        <v>0.6722343020603867</v>
      </c>
      <c r="D157" s="269">
        <f t="shared" si="29"/>
        <v>0.67087427914420272</v>
      </c>
      <c r="E157" s="269">
        <f t="shared" si="29"/>
        <v>0.6763099239703636</v>
      </c>
      <c r="F157" s="269">
        <f t="shared" si="29"/>
        <v>0.68614415640935145</v>
      </c>
      <c r="G157" s="269">
        <f t="shared" si="29"/>
        <v>0.67600455255865999</v>
      </c>
      <c r="H157" s="269">
        <f t="shared" si="29"/>
        <v>0.69134353846808727</v>
      </c>
      <c r="I157" s="269">
        <f t="shared" si="29"/>
        <v>0.69582696512988229</v>
      </c>
      <c r="J157" s="269">
        <f t="shared" si="29"/>
        <v>0.69596118307771015</v>
      </c>
      <c r="K157" s="269">
        <f t="shared" si="29"/>
        <v>0.69745517581335514</v>
      </c>
      <c r="L157" s="269">
        <f t="shared" si="29"/>
        <v>0.69528897278338542</v>
      </c>
      <c r="M157" s="269">
        <f t="shared" si="29"/>
        <v>0.69926257813695902</v>
      </c>
      <c r="N157" s="269">
        <f t="shared" si="29"/>
        <v>0.68735583692751856</v>
      </c>
      <c r="O157" s="269">
        <f t="shared" si="29"/>
        <v>0.67825684095618954</v>
      </c>
      <c r="P157" s="269">
        <f t="shared" si="29"/>
        <v>0.67043694026010525</v>
      </c>
      <c r="Q157" s="269">
        <f t="shared" si="29"/>
        <v>0.66917372656097063</v>
      </c>
      <c r="R157" s="269">
        <f t="shared" si="29"/>
        <v>0.67083535828091911</v>
      </c>
      <c r="S157" s="269">
        <f t="shared" si="29"/>
        <v>0.67060211973386097</v>
      </c>
      <c r="T157" s="269">
        <f t="shared" si="29"/>
        <v>0.65880724305057459</v>
      </c>
      <c r="U157" s="269">
        <f t="shared" si="29"/>
        <v>0.66358867292186052</v>
      </c>
      <c r="V157" s="269">
        <f t="shared" si="29"/>
        <v>0.66677445664559953</v>
      </c>
      <c r="W157" s="269">
        <f t="shared" si="29"/>
        <v>0.67557484104060472</v>
      </c>
      <c r="X157" s="269">
        <f t="shared" si="29"/>
        <v>0.68231438491106711</v>
      </c>
      <c r="Y157" s="269">
        <f t="shared" si="29"/>
        <v>0.67731360492471626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0.6100848546279275</v>
      </c>
      <c r="C158" s="318">
        <f t="shared" si="30"/>
        <v>0.60138349310459516</v>
      </c>
      <c r="D158" s="318">
        <f t="shared" si="30"/>
        <v>0.59988913718428827</v>
      </c>
      <c r="E158" s="318">
        <f t="shared" si="30"/>
        <v>0.60886115768181703</v>
      </c>
      <c r="F158" s="318">
        <f t="shared" si="30"/>
        <v>0.62455429762168535</v>
      </c>
      <c r="G158" s="318">
        <f t="shared" si="30"/>
        <v>0.60864928252495953</v>
      </c>
      <c r="H158" s="318">
        <f t="shared" si="30"/>
        <v>0.63114069568546949</v>
      </c>
      <c r="I158" s="318">
        <f t="shared" si="30"/>
        <v>0.63794087436439417</v>
      </c>
      <c r="J158" s="318">
        <f t="shared" si="30"/>
        <v>0.63736458877508695</v>
      </c>
      <c r="K158" s="318">
        <f t="shared" si="30"/>
        <v>0.64011217484513672</v>
      </c>
      <c r="L158" s="318">
        <f t="shared" si="30"/>
        <v>0.63651972875108542</v>
      </c>
      <c r="M158" s="318">
        <f t="shared" si="30"/>
        <v>0.64275896987836445</v>
      </c>
      <c r="N158" s="318">
        <f t="shared" si="30"/>
        <v>0.62371049918210009</v>
      </c>
      <c r="O158" s="318">
        <f t="shared" si="30"/>
        <v>0.61016318199065456</v>
      </c>
      <c r="P158" s="318">
        <f t="shared" si="30"/>
        <v>0.59719098148436878</v>
      </c>
      <c r="Q158" s="318">
        <f t="shared" si="30"/>
        <v>0.59471506182833966</v>
      </c>
      <c r="R158" s="318">
        <f t="shared" si="30"/>
        <v>0.59814068749158111</v>
      </c>
      <c r="S158" s="318">
        <f t="shared" si="30"/>
        <v>0.59833528584724249</v>
      </c>
      <c r="T158" s="318">
        <f t="shared" si="30"/>
        <v>0.58041604054681517</v>
      </c>
      <c r="U158" s="318">
        <f t="shared" si="30"/>
        <v>0.58773530550224162</v>
      </c>
      <c r="V158" s="318">
        <f t="shared" si="30"/>
        <v>0.59394777047664782</v>
      </c>
      <c r="W158" s="318">
        <f t="shared" si="30"/>
        <v>0.60958861434514422</v>
      </c>
      <c r="X158" s="318">
        <f t="shared" si="30"/>
        <v>0.61813405979991154</v>
      </c>
      <c r="Y158" s="318">
        <f t="shared" si="30"/>
        <v>0.61123168568351371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6.7204463513069884E-2</v>
      </c>
      <c r="C159" s="318">
        <f t="shared" si="31"/>
        <v>7.085080895579153E-2</v>
      </c>
      <c r="D159" s="318">
        <f t="shared" si="31"/>
        <v>7.0985141959914469E-2</v>
      </c>
      <c r="E159" s="318">
        <f t="shared" si="31"/>
        <v>6.7448766288546513E-2</v>
      </c>
      <c r="F159" s="318">
        <f t="shared" si="31"/>
        <v>6.1589858787666041E-2</v>
      </c>
      <c r="G159" s="318">
        <f t="shared" si="31"/>
        <v>6.735527003370044E-2</v>
      </c>
      <c r="H159" s="318">
        <f t="shared" si="31"/>
        <v>6.0202842782617672E-2</v>
      </c>
      <c r="I159" s="318">
        <f t="shared" si="31"/>
        <v>5.7886090765488021E-2</v>
      </c>
      <c r="J159" s="318">
        <f t="shared" si="31"/>
        <v>5.8596594302623241E-2</v>
      </c>
      <c r="K159" s="318">
        <f t="shared" si="31"/>
        <v>5.7343000968218399E-2</v>
      </c>
      <c r="L159" s="318">
        <f t="shared" si="31"/>
        <v>5.876924403230005E-2</v>
      </c>
      <c r="M159" s="318">
        <f t="shared" si="31"/>
        <v>5.6503608258594663E-2</v>
      </c>
      <c r="N159" s="318">
        <f t="shared" si="31"/>
        <v>6.364533774541839E-2</v>
      </c>
      <c r="O159" s="318">
        <f t="shared" si="31"/>
        <v>6.8093658965534903E-2</v>
      </c>
      <c r="P159" s="318">
        <f t="shared" si="31"/>
        <v>7.3245958775736475E-2</v>
      </c>
      <c r="Q159" s="318">
        <f t="shared" si="31"/>
        <v>7.4458664732631047E-2</v>
      </c>
      <c r="R159" s="318">
        <f t="shared" si="31"/>
        <v>7.2694670789338042E-2</v>
      </c>
      <c r="S159" s="318">
        <f t="shared" si="31"/>
        <v>7.2266833886618559E-2</v>
      </c>
      <c r="T159" s="318">
        <f t="shared" si="31"/>
        <v>7.8391202503759472E-2</v>
      </c>
      <c r="U159" s="318">
        <f t="shared" si="31"/>
        <v>7.5853367419618914E-2</v>
      </c>
      <c r="V159" s="318">
        <f t="shared" si="31"/>
        <v>7.2826686168951812E-2</v>
      </c>
      <c r="W159" s="318">
        <f t="shared" si="31"/>
        <v>6.5986226695460587E-2</v>
      </c>
      <c r="X159" s="318">
        <f t="shared" si="31"/>
        <v>6.4180325111155484E-2</v>
      </c>
      <c r="Y159" s="318">
        <f t="shared" si="31"/>
        <v>6.6081919241202561E-2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0.11049092954023602</v>
      </c>
      <c r="C160" s="269">
        <f t="shared" si="32"/>
        <v>0.11294817779054775</v>
      </c>
      <c r="D160" s="269">
        <f t="shared" si="32"/>
        <v>0.11345985451703886</v>
      </c>
      <c r="E160" s="269">
        <f t="shared" si="32"/>
        <v>0.11094986721223293</v>
      </c>
      <c r="F160" s="269">
        <f t="shared" si="32"/>
        <v>0.10642853546016112</v>
      </c>
      <c r="G160" s="269">
        <f t="shared" si="32"/>
        <v>0.11080002812356982</v>
      </c>
      <c r="H160" s="269">
        <f t="shared" si="32"/>
        <v>0.10420842258435593</v>
      </c>
      <c r="I160" s="269">
        <f t="shared" si="32"/>
        <v>0.10220952467960884</v>
      </c>
      <c r="J160" s="269">
        <f t="shared" si="32"/>
        <v>0.10247954381799886</v>
      </c>
      <c r="K160" s="269">
        <f t="shared" si="32"/>
        <v>0.10156380663667514</v>
      </c>
      <c r="L160" s="269">
        <f t="shared" si="32"/>
        <v>0.10261339185822112</v>
      </c>
      <c r="M160" s="269">
        <f t="shared" si="32"/>
        <v>0.10081075471619806</v>
      </c>
      <c r="N160" s="269">
        <f t="shared" si="32"/>
        <v>0.10620590234561431</v>
      </c>
      <c r="O160" s="269">
        <f t="shared" si="32"/>
        <v>0.11019655821003771</v>
      </c>
      <c r="P160" s="269">
        <f t="shared" si="32"/>
        <v>0.11368069948320754</v>
      </c>
      <c r="Q160" s="269">
        <f t="shared" si="32"/>
        <v>0.11443460244007966</v>
      </c>
      <c r="R160" s="269">
        <f t="shared" si="32"/>
        <v>0.113588707909396</v>
      </c>
      <c r="S160" s="269">
        <f t="shared" si="32"/>
        <v>0.11325374520762102</v>
      </c>
      <c r="T160" s="269">
        <f t="shared" si="32"/>
        <v>0.11838264491047987</v>
      </c>
      <c r="U160" s="269">
        <f t="shared" si="32"/>
        <v>0.11618739300746805</v>
      </c>
      <c r="V160" s="269">
        <f t="shared" si="32"/>
        <v>0.11467336532554195</v>
      </c>
      <c r="W160" s="269">
        <f t="shared" si="32"/>
        <v>0.11124118649239453</v>
      </c>
      <c r="X160" s="269">
        <f t="shared" si="32"/>
        <v>0.10841635966551812</v>
      </c>
      <c r="Y160" s="269">
        <f t="shared" si="32"/>
        <v>0.10937917037405442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4.766181747817852E-2</v>
      </c>
      <c r="C161" s="318">
        <f t="shared" si="33"/>
        <v>4.6710115869182514E-2</v>
      </c>
      <c r="D161" s="318">
        <f t="shared" si="33"/>
        <v>4.7096205351486627E-2</v>
      </c>
      <c r="E161" s="318">
        <f t="shared" si="33"/>
        <v>4.7892357724541562E-2</v>
      </c>
      <c r="F161" s="318">
        <f t="shared" si="33"/>
        <v>4.884848887733257E-2</v>
      </c>
      <c r="G161" s="318">
        <f t="shared" si="33"/>
        <v>4.7829927810299738E-2</v>
      </c>
      <c r="H161" s="318">
        <f t="shared" si="33"/>
        <v>4.7925090229386763E-2</v>
      </c>
      <c r="I161" s="318">
        <f t="shared" si="33"/>
        <v>4.8092112034361416E-2</v>
      </c>
      <c r="J161" s="318">
        <f t="shared" si="33"/>
        <v>4.769788501971909E-2</v>
      </c>
      <c r="K161" s="318">
        <f t="shared" si="33"/>
        <v>4.7954125888220241E-2</v>
      </c>
      <c r="L161" s="318">
        <f t="shared" si="33"/>
        <v>4.7670323703385239E-2</v>
      </c>
      <c r="M161" s="318">
        <f t="shared" si="33"/>
        <v>4.7985817954379742E-2</v>
      </c>
      <c r="N161" s="318">
        <f t="shared" si="33"/>
        <v>4.6704198911039531E-2</v>
      </c>
      <c r="O161" s="318">
        <f t="shared" si="33"/>
        <v>4.6536141829672084E-2</v>
      </c>
      <c r="P161" s="318">
        <f t="shared" si="33"/>
        <v>4.5203424143919979E-2</v>
      </c>
      <c r="Q161" s="318">
        <f t="shared" si="33"/>
        <v>4.4823574452811626E-2</v>
      </c>
      <c r="R161" s="318">
        <f t="shared" si="33"/>
        <v>4.5626828912334425E-2</v>
      </c>
      <c r="S161" s="318">
        <f t="shared" si="33"/>
        <v>4.5691848760825875E-2</v>
      </c>
      <c r="T161" s="318">
        <f t="shared" si="33"/>
        <v>4.5095107307709145E-2</v>
      </c>
      <c r="U161" s="318">
        <f t="shared" si="33"/>
        <v>4.5272464552383998E-2</v>
      </c>
      <c r="V161" s="318">
        <f t="shared" si="33"/>
        <v>4.6588065819691472E-2</v>
      </c>
      <c r="W161" s="318">
        <f t="shared" si="33"/>
        <v>4.8963819384134272E-2</v>
      </c>
      <c r="X161" s="318">
        <f t="shared" si="33"/>
        <v>4.8414499256293153E-2</v>
      </c>
      <c r="Y161" s="318">
        <f t="shared" si="33"/>
        <v>4.7599519257966079E-2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6.2829112062057491E-2</v>
      </c>
      <c r="C162" s="326">
        <f t="shared" si="34"/>
        <v>6.6238061921365249E-2</v>
      </c>
      <c r="D162" s="326">
        <f t="shared" si="34"/>
        <v>6.6363649165552235E-2</v>
      </c>
      <c r="E162" s="326">
        <f t="shared" si="34"/>
        <v>6.3057509487691357E-2</v>
      </c>
      <c r="F162" s="326">
        <f t="shared" si="34"/>
        <v>5.7580046582828552E-2</v>
      </c>
      <c r="G162" s="326">
        <f t="shared" si="34"/>
        <v>6.2970100313270091E-2</v>
      </c>
      <c r="H162" s="326">
        <f t="shared" si="34"/>
        <v>5.6283332354969184E-2</v>
      </c>
      <c r="I162" s="326">
        <f t="shared" si="34"/>
        <v>5.4117412645247422E-2</v>
      </c>
      <c r="J162" s="326">
        <f t="shared" si="34"/>
        <v>5.4781658798279766E-2</v>
      </c>
      <c r="K162" s="326">
        <f t="shared" si="34"/>
        <v>5.3609680748454909E-2</v>
      </c>
      <c r="L162" s="326">
        <f t="shared" si="34"/>
        <v>5.4943068154835892E-2</v>
      </c>
      <c r="M162" s="326">
        <f t="shared" si="34"/>
        <v>5.2824936761818306E-2</v>
      </c>
      <c r="N162" s="326">
        <f t="shared" si="34"/>
        <v>5.9501703434574775E-2</v>
      </c>
      <c r="O162" s="326">
        <f t="shared" si="34"/>
        <v>6.3660416380365639E-2</v>
      </c>
      <c r="P162" s="326">
        <f t="shared" si="34"/>
        <v>6.8477275339287547E-2</v>
      </c>
      <c r="Q162" s="326">
        <f t="shared" si="34"/>
        <v>6.9611027987268037E-2</v>
      </c>
      <c r="R162" s="326">
        <f t="shared" si="34"/>
        <v>6.7961878997061576E-2</v>
      </c>
      <c r="S162" s="326">
        <f t="shared" si="34"/>
        <v>6.7561896446795139E-2</v>
      </c>
      <c r="T162" s="326">
        <f t="shared" si="34"/>
        <v>7.3287537602770722E-2</v>
      </c>
      <c r="U162" s="326">
        <f t="shared" si="34"/>
        <v>7.0914928455084056E-2</v>
      </c>
      <c r="V162" s="326">
        <f t="shared" si="34"/>
        <v>6.8085299505850488E-2</v>
      </c>
      <c r="W162" s="326">
        <f t="shared" si="34"/>
        <v>6.2277367108260269E-2</v>
      </c>
      <c r="X162" s="326">
        <f t="shared" si="34"/>
        <v>6.0001860409224964E-2</v>
      </c>
      <c r="Y162" s="326">
        <f t="shared" si="34"/>
        <v>6.1779651116088338E-2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1.0000000000000002</v>
      </c>
      <c r="D165" s="232">
        <f t="shared" si="35"/>
        <v>1</v>
      </c>
      <c r="E165" s="232">
        <f t="shared" si="35"/>
        <v>1</v>
      </c>
      <c r="F165" s="232">
        <f t="shared" si="35"/>
        <v>1</v>
      </c>
      <c r="G165" s="232">
        <f t="shared" si="35"/>
        <v>1</v>
      </c>
      <c r="H165" s="232">
        <f t="shared" si="35"/>
        <v>1</v>
      </c>
      <c r="I165" s="232">
        <f t="shared" si="35"/>
        <v>0.99999999999999989</v>
      </c>
      <c r="J165" s="232">
        <f t="shared" si="35"/>
        <v>1</v>
      </c>
      <c r="K165" s="232">
        <f t="shared" si="35"/>
        <v>1.0000000000000002</v>
      </c>
      <c r="L165" s="232">
        <f t="shared" si="35"/>
        <v>0.99999999999999978</v>
      </c>
      <c r="M165" s="232">
        <f t="shared" si="35"/>
        <v>1</v>
      </c>
      <c r="N165" s="232">
        <f t="shared" si="35"/>
        <v>1</v>
      </c>
      <c r="O165" s="232">
        <f t="shared" si="35"/>
        <v>1</v>
      </c>
      <c r="P165" s="232">
        <f t="shared" si="35"/>
        <v>1.0000000000000002</v>
      </c>
      <c r="Q165" s="232">
        <f t="shared" si="35"/>
        <v>0.99999999999999989</v>
      </c>
      <c r="R165" s="232">
        <f t="shared" si="35"/>
        <v>1.0000000000000004</v>
      </c>
      <c r="S165" s="232">
        <f t="shared" si="35"/>
        <v>1</v>
      </c>
      <c r="T165" s="232">
        <f t="shared" si="35"/>
        <v>1</v>
      </c>
      <c r="U165" s="232">
        <f t="shared" si="35"/>
        <v>1</v>
      </c>
      <c r="V165" s="232">
        <f t="shared" si="35"/>
        <v>0.99999999999999989</v>
      </c>
      <c r="W165" s="232">
        <f t="shared" si="35"/>
        <v>1</v>
      </c>
      <c r="X165" s="232">
        <f t="shared" si="35"/>
        <v>0.99999999999999989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8.1825272469148898E-3</v>
      </c>
      <c r="C166" s="266">
        <f t="shared" si="36"/>
        <v>8.1138470138966655E-3</v>
      </c>
      <c r="D166" s="266">
        <f t="shared" si="36"/>
        <v>8.0576230806722864E-3</v>
      </c>
      <c r="E166" s="266">
        <f t="shared" si="36"/>
        <v>8.0776842573382877E-3</v>
      </c>
      <c r="F166" s="266">
        <f t="shared" si="36"/>
        <v>8.1246001192116779E-3</v>
      </c>
      <c r="G166" s="266">
        <f t="shared" si="36"/>
        <v>8.1012142780217296E-3</v>
      </c>
      <c r="H166" s="266">
        <f t="shared" si="36"/>
        <v>8.2224778278863504E-3</v>
      </c>
      <c r="I166" s="266">
        <f t="shared" si="36"/>
        <v>8.2538258043635734E-3</v>
      </c>
      <c r="J166" s="266">
        <f t="shared" si="36"/>
        <v>8.2325174438996167E-3</v>
      </c>
      <c r="K166" s="266">
        <f t="shared" si="36"/>
        <v>8.2062992724599316E-3</v>
      </c>
      <c r="L166" s="266">
        <f t="shared" si="36"/>
        <v>8.1228361788857478E-3</v>
      </c>
      <c r="M166" s="266">
        <f t="shared" si="36"/>
        <v>8.1167277436470266E-3</v>
      </c>
      <c r="N166" s="266">
        <f t="shared" si="36"/>
        <v>8.0444406232599314E-3</v>
      </c>
      <c r="O166" s="266">
        <f t="shared" si="36"/>
        <v>7.9825438990171263E-3</v>
      </c>
      <c r="P166" s="266">
        <f t="shared" si="36"/>
        <v>7.9303709076214771E-3</v>
      </c>
      <c r="Q166" s="266">
        <f t="shared" si="36"/>
        <v>7.9316665899015603E-3</v>
      </c>
      <c r="R166" s="266">
        <f t="shared" si="36"/>
        <v>7.9230485605541676E-3</v>
      </c>
      <c r="S166" s="266">
        <f t="shared" si="36"/>
        <v>7.9165490594989701E-3</v>
      </c>
      <c r="T166" s="266">
        <f t="shared" si="36"/>
        <v>7.8724254167885973E-3</v>
      </c>
      <c r="U166" s="266">
        <f t="shared" si="36"/>
        <v>7.9021095507334146E-3</v>
      </c>
      <c r="V166" s="266">
        <f t="shared" si="36"/>
        <v>7.9645904962043594E-3</v>
      </c>
      <c r="W166" s="266">
        <f t="shared" si="36"/>
        <v>7.9756172786590567E-3</v>
      </c>
      <c r="X166" s="266">
        <f t="shared" si="36"/>
        <v>7.9771541027062447E-3</v>
      </c>
      <c r="Y166" s="266">
        <f t="shared" si="36"/>
        <v>7.9297002700950778E-3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2.3812599885894635E-3</v>
      </c>
      <c r="C167" s="267">
        <f t="shared" si="37"/>
        <v>2.3612728274156379E-3</v>
      </c>
      <c r="D167" s="267">
        <f t="shared" si="37"/>
        <v>2.344910669545792E-3</v>
      </c>
      <c r="E167" s="267">
        <f t="shared" si="37"/>
        <v>2.3507488263740241E-3</v>
      </c>
      <c r="F167" s="267">
        <f t="shared" si="37"/>
        <v>2.3644021710361421E-3</v>
      </c>
      <c r="G167" s="267">
        <f t="shared" si="37"/>
        <v>2.3575964780949876E-3</v>
      </c>
      <c r="H167" s="267">
        <f t="shared" si="37"/>
        <v>2.3928863134543275E-3</v>
      </c>
      <c r="I167" s="267">
        <f t="shared" si="37"/>
        <v>2.4020091284301772E-3</v>
      </c>
      <c r="J167" s="267">
        <f t="shared" si="37"/>
        <v>2.3958080190828912E-3</v>
      </c>
      <c r="K167" s="267">
        <f t="shared" si="37"/>
        <v>2.3881780680006224E-3</v>
      </c>
      <c r="L167" s="267">
        <f t="shared" si="37"/>
        <v>2.3638888332379714E-3</v>
      </c>
      <c r="M167" s="267">
        <f t="shared" si="37"/>
        <v>2.3621111706665031E-3</v>
      </c>
      <c r="N167" s="267">
        <f t="shared" si="37"/>
        <v>2.3410743415458878E-3</v>
      </c>
      <c r="O167" s="267">
        <f t="shared" si="37"/>
        <v>2.3230613012691537E-3</v>
      </c>
      <c r="P167" s="267">
        <f t="shared" si="37"/>
        <v>2.3078780390389762E-3</v>
      </c>
      <c r="Q167" s="267">
        <f t="shared" si="37"/>
        <v>2.308255105473144E-3</v>
      </c>
      <c r="R167" s="267">
        <f t="shared" si="37"/>
        <v>2.3057471066793519E-3</v>
      </c>
      <c r="S167" s="267">
        <f t="shared" si="37"/>
        <v>2.3038556370463753E-3</v>
      </c>
      <c r="T167" s="267">
        <f t="shared" si="37"/>
        <v>2.2910148774905018E-3</v>
      </c>
      <c r="U167" s="267">
        <f t="shared" si="37"/>
        <v>2.2996534848945148E-3</v>
      </c>
      <c r="V167" s="267">
        <f t="shared" si="37"/>
        <v>2.3178365438700026E-3</v>
      </c>
      <c r="W167" s="267">
        <f t="shared" si="37"/>
        <v>2.3210455323731728E-3</v>
      </c>
      <c r="X167" s="267">
        <f t="shared" si="37"/>
        <v>2.3214927753217947E-3</v>
      </c>
      <c r="Y167" s="267">
        <f t="shared" si="37"/>
        <v>2.3076828716707218E-3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3.0330611614954095E-2</v>
      </c>
      <c r="C168" s="267">
        <f t="shared" si="38"/>
        <v>3.1632628804989252E-2</v>
      </c>
      <c r="D168" s="267">
        <f t="shared" si="38"/>
        <v>3.1530501225872976E-2</v>
      </c>
      <c r="E168" s="267">
        <f t="shared" si="38"/>
        <v>3.0325369623839915E-2</v>
      </c>
      <c r="F168" s="267">
        <f t="shared" si="38"/>
        <v>2.8386518319654143E-2</v>
      </c>
      <c r="G168" s="267">
        <f t="shared" si="38"/>
        <v>3.0306763972346881E-2</v>
      </c>
      <c r="H168" s="267">
        <f t="shared" si="38"/>
        <v>2.8291961282171173E-2</v>
      </c>
      <c r="I168" s="267">
        <f t="shared" si="38"/>
        <v>2.755200995287092E-2</v>
      </c>
      <c r="J168" s="267">
        <f t="shared" si="38"/>
        <v>2.7912152264718146E-2</v>
      </c>
      <c r="K168" s="267">
        <f t="shared" si="38"/>
        <v>2.7448404023675637E-2</v>
      </c>
      <c r="L168" s="267">
        <f t="shared" si="38"/>
        <v>2.7981702859656215E-2</v>
      </c>
      <c r="M168" s="267">
        <f t="shared" si="38"/>
        <v>2.7191206524888642E-2</v>
      </c>
      <c r="N168" s="267">
        <f t="shared" si="38"/>
        <v>2.9723613528370975E-2</v>
      </c>
      <c r="O168" s="267">
        <f t="shared" si="38"/>
        <v>3.098749029146244E-2</v>
      </c>
      <c r="P168" s="267">
        <f t="shared" si="38"/>
        <v>3.2800808690763204E-2</v>
      </c>
      <c r="Q168" s="267">
        <f t="shared" si="38"/>
        <v>3.3253737890307673E-2</v>
      </c>
      <c r="R168" s="267">
        <f t="shared" si="38"/>
        <v>3.2506302921441771E-2</v>
      </c>
      <c r="S168" s="267">
        <f t="shared" si="38"/>
        <v>3.2370800075539094E-2</v>
      </c>
      <c r="T168" s="267">
        <f t="shared" si="38"/>
        <v>3.4066375790499266E-2</v>
      </c>
      <c r="U168" s="267">
        <f t="shared" si="38"/>
        <v>3.340379228245207E-2</v>
      </c>
      <c r="V168" s="267">
        <f t="shared" si="38"/>
        <v>3.2154499421459225E-2</v>
      </c>
      <c r="W168" s="267">
        <f t="shared" si="38"/>
        <v>2.9688778279393088E-2</v>
      </c>
      <c r="X168" s="267">
        <f t="shared" si="38"/>
        <v>2.9220714809346553E-2</v>
      </c>
      <c r="Y168" s="267">
        <f t="shared" si="38"/>
        <v>3.0021632780599137E-2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7.2761190900626476E-3</v>
      </c>
      <c r="C169" s="267">
        <f t="shared" si="39"/>
        <v>7.2150468150192276E-3</v>
      </c>
      <c r="D169" s="267">
        <f t="shared" si="39"/>
        <v>7.1650510103603961E-3</v>
      </c>
      <c r="E169" s="267">
        <f t="shared" si="39"/>
        <v>7.1828899378828994E-3</v>
      </c>
      <c r="F169" s="267">
        <f t="shared" si="39"/>
        <v>7.2246087599415025E-3</v>
      </c>
      <c r="G169" s="267">
        <f t="shared" si="39"/>
        <v>7.2038134530167958E-3</v>
      </c>
      <c r="H169" s="267">
        <f t="shared" si="39"/>
        <v>7.3116442005931532E-3</v>
      </c>
      <c r="I169" s="267">
        <f t="shared" si="39"/>
        <v>7.3395196482632773E-3</v>
      </c>
      <c r="J169" s="267">
        <f t="shared" si="39"/>
        <v>7.3205716920058533E-3</v>
      </c>
      <c r="K169" s="267">
        <f t="shared" si="39"/>
        <v>7.2972578023037761E-3</v>
      </c>
      <c r="L169" s="267">
        <f t="shared" si="39"/>
        <v>7.2230402176694207E-3</v>
      </c>
      <c r="M169" s="267">
        <f t="shared" si="39"/>
        <v>7.2176084359093741E-3</v>
      </c>
      <c r="N169" s="267">
        <f t="shared" si="39"/>
        <v>7.1533288214647682E-3</v>
      </c>
      <c r="O169" s="267">
        <f t="shared" si="39"/>
        <v>7.0982886213792487E-3</v>
      </c>
      <c r="P169" s="267">
        <f t="shared" si="39"/>
        <v>7.0518950210618509E-3</v>
      </c>
      <c r="Q169" s="267">
        <f t="shared" si="39"/>
        <v>7.0530471759265145E-3</v>
      </c>
      <c r="R169" s="267">
        <f t="shared" si="39"/>
        <v>7.0453837968797893E-3</v>
      </c>
      <c r="S169" s="267">
        <f t="shared" si="39"/>
        <v>7.0396042690790764E-3</v>
      </c>
      <c r="T169" s="267">
        <f t="shared" si="39"/>
        <v>7.0003683619613705E-3</v>
      </c>
      <c r="U169" s="267">
        <f t="shared" si="39"/>
        <v>7.0267642769580897E-3</v>
      </c>
      <c r="V169" s="267">
        <f t="shared" si="39"/>
        <v>7.0823239819719289E-3</v>
      </c>
      <c r="W169" s="267">
        <f t="shared" si="39"/>
        <v>7.0921292878266453E-3</v>
      </c>
      <c r="X169" s="267">
        <f t="shared" si="39"/>
        <v>7.0934958723121505E-3</v>
      </c>
      <c r="Y169" s="267">
        <f t="shared" si="39"/>
        <v>7.0512986724813849E-3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1.3170267454115347E-2</v>
      </c>
      <c r="C170" s="268">
        <f t="shared" si="40"/>
        <v>1.3508548240107143E-2</v>
      </c>
      <c r="D170" s="268">
        <f t="shared" si="40"/>
        <v>1.3262757922855573E-2</v>
      </c>
      <c r="E170" s="268">
        <f t="shared" si="40"/>
        <v>1.288502496307203E-2</v>
      </c>
      <c r="F170" s="268">
        <f t="shared" si="40"/>
        <v>1.2385373128449119E-2</v>
      </c>
      <c r="G170" s="268">
        <f t="shared" si="40"/>
        <v>1.3381438198785159E-2</v>
      </c>
      <c r="H170" s="268">
        <f t="shared" si="40"/>
        <v>1.3206238603455683E-2</v>
      </c>
      <c r="I170" s="268">
        <f t="shared" si="40"/>
        <v>1.3152080856037729E-2</v>
      </c>
      <c r="J170" s="268">
        <f t="shared" si="40"/>
        <v>1.2940844281571709E-2</v>
      </c>
      <c r="K170" s="268">
        <f t="shared" si="40"/>
        <v>1.2932640769912263E-2</v>
      </c>
      <c r="L170" s="268">
        <f t="shared" si="40"/>
        <v>1.2882539694930285E-2</v>
      </c>
      <c r="M170" s="268">
        <f t="shared" si="40"/>
        <v>1.2869316950037448E-2</v>
      </c>
      <c r="N170" s="268">
        <f t="shared" si="40"/>
        <v>1.3508994632787047E-2</v>
      </c>
      <c r="O170" s="268">
        <f t="shared" si="40"/>
        <v>1.376443471431721E-2</v>
      </c>
      <c r="P170" s="268">
        <f t="shared" si="40"/>
        <v>1.4687910272048348E-2</v>
      </c>
      <c r="Q170" s="268">
        <f t="shared" si="40"/>
        <v>1.4648557234749829E-2</v>
      </c>
      <c r="R170" s="268">
        <f t="shared" si="40"/>
        <v>1.4361918181330233E-2</v>
      </c>
      <c r="S170" s="268">
        <f t="shared" si="40"/>
        <v>1.4460117089353474E-2</v>
      </c>
      <c r="T170" s="268">
        <f t="shared" si="40"/>
        <v>1.5215398984104806E-2</v>
      </c>
      <c r="U170" s="268">
        <f t="shared" si="40"/>
        <v>1.4896514455036806E-2</v>
      </c>
      <c r="V170" s="268">
        <f t="shared" si="40"/>
        <v>1.4491801079283858E-2</v>
      </c>
      <c r="W170" s="268">
        <f t="shared" si="40"/>
        <v>1.3840301389952181E-2</v>
      </c>
      <c r="X170" s="268">
        <f t="shared" si="40"/>
        <v>1.4178106045652412E-2</v>
      </c>
      <c r="Y170" s="268">
        <f t="shared" si="40"/>
        <v>1.4773092365497835E-2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0.65686119011834232</v>
      </c>
      <c r="C171" s="269">
        <f t="shared" si="41"/>
        <v>0.64658084865097543</v>
      </c>
      <c r="D171" s="269">
        <f t="shared" si="41"/>
        <v>0.64771281646291234</v>
      </c>
      <c r="E171" s="269">
        <f t="shared" si="41"/>
        <v>0.65737503890542359</v>
      </c>
      <c r="F171" s="269">
        <f t="shared" si="41"/>
        <v>0.67279100951874238</v>
      </c>
      <c r="G171" s="269">
        <f t="shared" si="41"/>
        <v>0.65701509755895293</v>
      </c>
      <c r="H171" s="269">
        <f t="shared" si="41"/>
        <v>0.6725725899393582</v>
      </c>
      <c r="I171" s="269">
        <f t="shared" si="41"/>
        <v>0.67830329099514486</v>
      </c>
      <c r="J171" s="269">
        <f t="shared" si="41"/>
        <v>0.67574503627122795</v>
      </c>
      <c r="K171" s="269">
        <f t="shared" si="41"/>
        <v>0.67940500791446412</v>
      </c>
      <c r="L171" s="269">
        <f t="shared" si="41"/>
        <v>0.67547905532958286</v>
      </c>
      <c r="M171" s="269">
        <f t="shared" si="41"/>
        <v>0.68163961034917331</v>
      </c>
      <c r="N171" s="269">
        <f t="shared" si="41"/>
        <v>0.66153824249657023</v>
      </c>
      <c r="O171" s="269">
        <f t="shared" si="41"/>
        <v>0.65161662569064083</v>
      </c>
      <c r="P171" s="269">
        <f t="shared" si="41"/>
        <v>0.636795361199614</v>
      </c>
      <c r="Q171" s="269">
        <f t="shared" si="41"/>
        <v>0.63331320001211133</v>
      </c>
      <c r="R171" s="269">
        <f t="shared" si="41"/>
        <v>0.63939631232618221</v>
      </c>
      <c r="S171" s="269">
        <f t="shared" si="41"/>
        <v>0.64037075592457693</v>
      </c>
      <c r="T171" s="269">
        <f t="shared" si="41"/>
        <v>0.62660217346717106</v>
      </c>
      <c r="U171" s="269">
        <f t="shared" si="41"/>
        <v>0.63197943306366811</v>
      </c>
      <c r="V171" s="269">
        <f t="shared" si="41"/>
        <v>0.64192413039971963</v>
      </c>
      <c r="W171" s="269">
        <f t="shared" si="41"/>
        <v>0.66164173667468806</v>
      </c>
      <c r="X171" s="269">
        <f t="shared" si="41"/>
        <v>0.66496085830172735</v>
      </c>
      <c r="Y171" s="269">
        <f t="shared" si="41"/>
        <v>0.658291223704083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0.52402296542125915</v>
      </c>
      <c r="C172" s="318">
        <f t="shared" si="42"/>
        <v>0.50804021167665103</v>
      </c>
      <c r="D172" s="318">
        <f t="shared" si="42"/>
        <v>0.5096194651046726</v>
      </c>
      <c r="E172" s="318">
        <f t="shared" si="42"/>
        <v>0.524559772426339</v>
      </c>
      <c r="F172" s="318">
        <f t="shared" si="42"/>
        <v>0.54846728183449966</v>
      </c>
      <c r="G172" s="318">
        <f t="shared" si="42"/>
        <v>0.52428131778857856</v>
      </c>
      <c r="H172" s="318">
        <f t="shared" si="42"/>
        <v>0.54866299135845542</v>
      </c>
      <c r="I172" s="318">
        <f t="shared" si="42"/>
        <v>0.5576344388322283</v>
      </c>
      <c r="J172" s="318">
        <f t="shared" si="42"/>
        <v>0.55349887778981632</v>
      </c>
      <c r="K172" s="318">
        <f t="shared" si="42"/>
        <v>0.55918991606067392</v>
      </c>
      <c r="L172" s="318">
        <f t="shared" si="42"/>
        <v>0.55292828783878201</v>
      </c>
      <c r="M172" s="318">
        <f t="shared" si="42"/>
        <v>0.56255095997863203</v>
      </c>
      <c r="N172" s="318">
        <f t="shared" si="42"/>
        <v>0.53135847220983201</v>
      </c>
      <c r="O172" s="318">
        <f t="shared" si="42"/>
        <v>0.51590148580515061</v>
      </c>
      <c r="P172" s="318">
        <f t="shared" si="42"/>
        <v>0.49313847585802789</v>
      </c>
      <c r="Q172" s="318">
        <f t="shared" si="42"/>
        <v>0.48767263192964411</v>
      </c>
      <c r="R172" s="318">
        <f t="shared" si="42"/>
        <v>0.49702926657162316</v>
      </c>
      <c r="S172" s="318">
        <f t="shared" si="42"/>
        <v>0.49859716861126607</v>
      </c>
      <c r="T172" s="318">
        <f t="shared" si="42"/>
        <v>0.47740251540150691</v>
      </c>
      <c r="U172" s="318">
        <f t="shared" si="42"/>
        <v>0.4856816754950965</v>
      </c>
      <c r="V172" s="318">
        <f t="shared" si="42"/>
        <v>0.50109786967690273</v>
      </c>
      <c r="W172" s="318">
        <f t="shared" si="42"/>
        <v>0.53161453346077547</v>
      </c>
      <c r="X172" s="318">
        <f t="shared" si="42"/>
        <v>0.53698362101648989</v>
      </c>
      <c r="Y172" s="318">
        <f t="shared" si="42"/>
        <v>0.52680622591668913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0.13283822469708306</v>
      </c>
      <c r="C173" s="318">
        <f t="shared" si="43"/>
        <v>0.13854063697432445</v>
      </c>
      <c r="D173" s="318">
        <f t="shared" si="43"/>
        <v>0.1380933513582398</v>
      </c>
      <c r="E173" s="318">
        <f t="shared" si="43"/>
        <v>0.13281526647908456</v>
      </c>
      <c r="F173" s="318">
        <f t="shared" si="43"/>
        <v>0.12432372768424259</v>
      </c>
      <c r="G173" s="318">
        <f t="shared" si="43"/>
        <v>0.13273377977037432</v>
      </c>
      <c r="H173" s="318">
        <f t="shared" si="43"/>
        <v>0.12390959858090274</v>
      </c>
      <c r="I173" s="318">
        <f t="shared" si="43"/>
        <v>0.12066885216291652</v>
      </c>
      <c r="J173" s="318">
        <f t="shared" si="43"/>
        <v>0.12224615848141163</v>
      </c>
      <c r="K173" s="318">
        <f t="shared" si="43"/>
        <v>0.12021509185379017</v>
      </c>
      <c r="L173" s="318">
        <f t="shared" si="43"/>
        <v>0.12255076749080089</v>
      </c>
      <c r="M173" s="318">
        <f t="shared" si="43"/>
        <v>0.11908865037054127</v>
      </c>
      <c r="N173" s="318">
        <f t="shared" si="43"/>
        <v>0.13017977028673827</v>
      </c>
      <c r="O173" s="318">
        <f t="shared" si="43"/>
        <v>0.13571513988549017</v>
      </c>
      <c r="P173" s="318">
        <f t="shared" si="43"/>
        <v>0.14365688534158608</v>
      </c>
      <c r="Q173" s="318">
        <f t="shared" si="43"/>
        <v>0.14564056808246731</v>
      </c>
      <c r="R173" s="318">
        <f t="shared" si="43"/>
        <v>0.14236704575455902</v>
      </c>
      <c r="S173" s="318">
        <f t="shared" si="43"/>
        <v>0.14177358731331083</v>
      </c>
      <c r="T173" s="318">
        <f t="shared" si="43"/>
        <v>0.14919965806566404</v>
      </c>
      <c r="U173" s="318">
        <f t="shared" si="43"/>
        <v>0.14629775756857158</v>
      </c>
      <c r="V173" s="318">
        <f t="shared" si="43"/>
        <v>0.1408262607228169</v>
      </c>
      <c r="W173" s="318">
        <f t="shared" si="43"/>
        <v>0.13002720321391265</v>
      </c>
      <c r="X173" s="318">
        <f t="shared" si="43"/>
        <v>0.12797723728523744</v>
      </c>
      <c r="Y173" s="318">
        <f t="shared" si="43"/>
        <v>0.13148499778739381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0.10648497978194577</v>
      </c>
      <c r="C174" s="269">
        <f t="shared" si="44"/>
        <v>0.11105611325979105</v>
      </c>
      <c r="D174" s="269">
        <f t="shared" si="44"/>
        <v>0.11069756285086962</v>
      </c>
      <c r="E174" s="269">
        <f t="shared" si="44"/>
        <v>0.10646657615313349</v>
      </c>
      <c r="F174" s="269">
        <f t="shared" si="44"/>
        <v>9.9659639829283317E-2</v>
      </c>
      <c r="G174" s="269">
        <f t="shared" si="44"/>
        <v>0.1064012552671514</v>
      </c>
      <c r="H174" s="269">
        <f t="shared" si="44"/>
        <v>9.9327668144952058E-2</v>
      </c>
      <c r="I174" s="269">
        <f t="shared" si="44"/>
        <v>9.6729840467078471E-2</v>
      </c>
      <c r="J174" s="269">
        <f t="shared" si="44"/>
        <v>9.7994231283937805E-2</v>
      </c>
      <c r="K174" s="269">
        <f t="shared" si="44"/>
        <v>9.6366099853611581E-2</v>
      </c>
      <c r="L174" s="269">
        <f t="shared" si="44"/>
        <v>9.8238410128394474E-2</v>
      </c>
      <c r="M174" s="269">
        <f t="shared" si="44"/>
        <v>9.5463128597839134E-2</v>
      </c>
      <c r="N174" s="269">
        <f t="shared" si="44"/>
        <v>0.10435392552567034</v>
      </c>
      <c r="O174" s="269">
        <f t="shared" si="44"/>
        <v>0.10879115525493541</v>
      </c>
      <c r="P174" s="269">
        <f t="shared" si="44"/>
        <v>0.11515736954494235</v>
      </c>
      <c r="Q174" s="269">
        <f t="shared" si="44"/>
        <v>0.11674751738859364</v>
      </c>
      <c r="R174" s="269">
        <f t="shared" si="44"/>
        <v>0.11412341608267858</v>
      </c>
      <c r="S174" s="269">
        <f t="shared" si="44"/>
        <v>0.11364769149164435</v>
      </c>
      <c r="T174" s="269">
        <f t="shared" si="44"/>
        <v>0.11960053372306416</v>
      </c>
      <c r="U174" s="269">
        <f t="shared" si="44"/>
        <v>0.1172743296770017</v>
      </c>
      <c r="V174" s="269">
        <f t="shared" si="44"/>
        <v>0.11288830124033919</v>
      </c>
      <c r="W174" s="269">
        <f t="shared" si="44"/>
        <v>0.10423162562515392</v>
      </c>
      <c r="X174" s="269">
        <f t="shared" si="44"/>
        <v>0.10258834425063666</v>
      </c>
      <c r="Y174" s="269">
        <f t="shared" si="44"/>
        <v>0.1054002141548287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7.7656306836675612E-2</v>
      </c>
      <c r="C175" s="269">
        <f t="shared" si="45"/>
        <v>7.7682797355535599E-2</v>
      </c>
      <c r="D175" s="269">
        <f t="shared" si="45"/>
        <v>7.7708704179489316E-2</v>
      </c>
      <c r="E175" s="269">
        <f t="shared" si="45"/>
        <v>7.7696807322412298E-2</v>
      </c>
      <c r="F175" s="269">
        <f t="shared" si="45"/>
        <v>7.7666588720501459E-2</v>
      </c>
      <c r="G175" s="269">
        <f t="shared" si="45"/>
        <v>7.7652866176832328E-2</v>
      </c>
      <c r="H175" s="269">
        <f t="shared" si="45"/>
        <v>7.7581723500493402E-2</v>
      </c>
      <c r="I175" s="269">
        <f t="shared" si="45"/>
        <v>7.7557065180994408E-2</v>
      </c>
      <c r="J175" s="269">
        <f t="shared" si="45"/>
        <v>7.7588915523329194E-2</v>
      </c>
      <c r="K175" s="269">
        <f t="shared" si="45"/>
        <v>7.7579338669140213E-2</v>
      </c>
      <c r="L175" s="269">
        <f t="shared" si="45"/>
        <v>7.7614668580063856E-2</v>
      </c>
      <c r="M175" s="269">
        <f t="shared" si="45"/>
        <v>7.7591626137683389E-2</v>
      </c>
      <c r="N175" s="269">
        <f t="shared" si="45"/>
        <v>7.7634019270463761E-2</v>
      </c>
      <c r="O175" s="269">
        <f t="shared" si="45"/>
        <v>7.766468262993094E-2</v>
      </c>
      <c r="P175" s="269">
        <f t="shared" si="45"/>
        <v>7.7658271690958486E-2</v>
      </c>
      <c r="Q175" s="269">
        <f t="shared" si="45"/>
        <v>7.7675568895276881E-2</v>
      </c>
      <c r="R175" s="269">
        <f t="shared" si="45"/>
        <v>7.7675968924498309E-2</v>
      </c>
      <c r="S175" s="269">
        <f t="shared" si="45"/>
        <v>7.766500852972788E-2</v>
      </c>
      <c r="T175" s="269">
        <f t="shared" si="45"/>
        <v>7.7666775460246806E-2</v>
      </c>
      <c r="U175" s="269">
        <f t="shared" si="45"/>
        <v>7.7665817103765619E-2</v>
      </c>
      <c r="V175" s="269">
        <f t="shared" si="45"/>
        <v>7.7647331169729217E-2</v>
      </c>
      <c r="W175" s="269">
        <f t="shared" si="45"/>
        <v>7.7618565679141729E-2</v>
      </c>
      <c r="X175" s="269">
        <f t="shared" si="45"/>
        <v>7.7576677106456299E-2</v>
      </c>
      <c r="Y175" s="269">
        <f t="shared" si="45"/>
        <v>7.7563249378922547E-2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4.5038927666883777E-2</v>
      </c>
      <c r="C176" s="318">
        <f t="shared" si="46"/>
        <v>4.3665235792058527E-2</v>
      </c>
      <c r="D176" s="318">
        <f t="shared" si="46"/>
        <v>4.3800970073961915E-2</v>
      </c>
      <c r="E176" s="318">
        <f t="shared" si="46"/>
        <v>4.5085065362115179E-2</v>
      </c>
      <c r="F176" s="318">
        <f t="shared" si="46"/>
        <v>4.7139877189043215E-2</v>
      </c>
      <c r="G176" s="318">
        <f t="shared" si="46"/>
        <v>4.5061132635658245E-2</v>
      </c>
      <c r="H176" s="318">
        <f t="shared" si="46"/>
        <v>4.7156698106588464E-2</v>
      </c>
      <c r="I176" s="318">
        <f t="shared" si="46"/>
        <v>4.7927779529544183E-2</v>
      </c>
      <c r="J176" s="318">
        <f t="shared" si="46"/>
        <v>4.7572334736201115E-2</v>
      </c>
      <c r="K176" s="318">
        <f t="shared" si="46"/>
        <v>4.8061470285488669E-2</v>
      </c>
      <c r="L176" s="318">
        <f t="shared" si="46"/>
        <v>4.7523293451318817E-2</v>
      </c>
      <c r="M176" s="318">
        <f t="shared" si="46"/>
        <v>4.8350346582702944E-2</v>
      </c>
      <c r="N176" s="318">
        <f t="shared" si="46"/>
        <v>4.5669402629722224E-2</v>
      </c>
      <c r="O176" s="318">
        <f t="shared" si="46"/>
        <v>4.4340899608735711E-2</v>
      </c>
      <c r="P176" s="318">
        <f t="shared" si="46"/>
        <v>4.2384455662305157E-2</v>
      </c>
      <c r="Q176" s="318">
        <f t="shared" si="46"/>
        <v>4.1914675203101333E-2</v>
      </c>
      <c r="R176" s="318">
        <f t="shared" si="46"/>
        <v>4.2718862841150299E-2</v>
      </c>
      <c r="S176" s="318">
        <f t="shared" si="46"/>
        <v>4.2853621489553198E-2</v>
      </c>
      <c r="T176" s="318">
        <f t="shared" si="46"/>
        <v>4.1031975272060345E-2</v>
      </c>
      <c r="U176" s="318">
        <f t="shared" si="46"/>
        <v>4.1743555712619798E-2</v>
      </c>
      <c r="V176" s="318">
        <f t="shared" si="46"/>
        <v>4.3068552707922911E-2</v>
      </c>
      <c r="W176" s="318">
        <f t="shared" si="46"/>
        <v>4.5691410680743928E-2</v>
      </c>
      <c r="X176" s="318">
        <f t="shared" si="46"/>
        <v>4.6152875085962476E-2</v>
      </c>
      <c r="Y176" s="318">
        <f t="shared" si="46"/>
        <v>4.5278144411957127E-2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3.2617379169791835E-2</v>
      </c>
      <c r="C177" s="318">
        <f t="shared" si="47"/>
        <v>3.4017561563477065E-2</v>
      </c>
      <c r="D177" s="318">
        <f t="shared" si="47"/>
        <v>3.3907734105527401E-2</v>
      </c>
      <c r="E177" s="318">
        <f t="shared" si="47"/>
        <v>3.2611741960297133E-2</v>
      </c>
      <c r="F177" s="318">
        <f t="shared" si="47"/>
        <v>3.0526711531458254E-2</v>
      </c>
      <c r="G177" s="318">
        <f t="shared" si="47"/>
        <v>3.2591733541174089E-2</v>
      </c>
      <c r="H177" s="318">
        <f t="shared" si="47"/>
        <v>3.0425025393904945E-2</v>
      </c>
      <c r="I177" s="318">
        <f t="shared" si="47"/>
        <v>2.9629285651450225E-2</v>
      </c>
      <c r="J177" s="318">
        <f t="shared" si="47"/>
        <v>3.0016580787128086E-2</v>
      </c>
      <c r="K177" s="318">
        <f t="shared" si="47"/>
        <v>2.9517868383651544E-2</v>
      </c>
      <c r="L177" s="318">
        <f t="shared" si="47"/>
        <v>3.0091375128745039E-2</v>
      </c>
      <c r="M177" s="318">
        <f t="shared" si="47"/>
        <v>2.9241279554980452E-2</v>
      </c>
      <c r="N177" s="318">
        <f t="shared" si="47"/>
        <v>3.1964616640741537E-2</v>
      </c>
      <c r="O177" s="318">
        <f t="shared" si="47"/>
        <v>3.3323783021195229E-2</v>
      </c>
      <c r="P177" s="318">
        <f t="shared" si="47"/>
        <v>3.5273816028653322E-2</v>
      </c>
      <c r="Q177" s="318">
        <f t="shared" si="47"/>
        <v>3.5760893692175562E-2</v>
      </c>
      <c r="R177" s="318">
        <f t="shared" si="47"/>
        <v>3.4957106083348011E-2</v>
      </c>
      <c r="S177" s="318">
        <f t="shared" si="47"/>
        <v>3.4811387040174682E-2</v>
      </c>
      <c r="T177" s="318">
        <f t="shared" si="47"/>
        <v>3.6634800188186475E-2</v>
      </c>
      <c r="U177" s="318">
        <f t="shared" si="47"/>
        <v>3.5922261391145821E-2</v>
      </c>
      <c r="V177" s="318">
        <f t="shared" si="47"/>
        <v>3.4578778461806306E-2</v>
      </c>
      <c r="W177" s="318">
        <f t="shared" si="47"/>
        <v>3.1927154998397808E-2</v>
      </c>
      <c r="X177" s="318">
        <f t="shared" si="47"/>
        <v>3.1423802020493816E-2</v>
      </c>
      <c r="Y177" s="318">
        <f t="shared" si="47"/>
        <v>3.2285104966965419E-2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9.765673786839997E-2</v>
      </c>
      <c r="C178" s="319">
        <f t="shared" si="48"/>
        <v>0.10184889703227011</v>
      </c>
      <c r="D178" s="319">
        <f t="shared" si="48"/>
        <v>0.10152007259742162</v>
      </c>
      <c r="E178" s="319">
        <f t="shared" si="48"/>
        <v>9.7639860010523452E-2</v>
      </c>
      <c r="F178" s="319">
        <f t="shared" si="48"/>
        <v>9.1397259433180514E-2</v>
      </c>
      <c r="G178" s="319">
        <f t="shared" si="48"/>
        <v>9.7579954616797998E-2</v>
      </c>
      <c r="H178" s="319">
        <f t="shared" si="48"/>
        <v>9.1092810187635709E-2</v>
      </c>
      <c r="I178" s="319">
        <f t="shared" si="48"/>
        <v>8.8710357966816575E-2</v>
      </c>
      <c r="J178" s="319">
        <f t="shared" si="48"/>
        <v>8.9869923220226883E-2</v>
      </c>
      <c r="K178" s="319">
        <f t="shared" si="48"/>
        <v>8.8376773626431995E-2</v>
      </c>
      <c r="L178" s="319">
        <f t="shared" si="48"/>
        <v>9.0093858177579034E-2</v>
      </c>
      <c r="M178" s="319">
        <f t="shared" si="48"/>
        <v>8.7548664090155201E-2</v>
      </c>
      <c r="N178" s="319">
        <f t="shared" si="48"/>
        <v>9.5702360759867086E-2</v>
      </c>
      <c r="O178" s="319">
        <f t="shared" si="48"/>
        <v>9.9771717597047782E-2</v>
      </c>
      <c r="P178" s="319">
        <f t="shared" si="48"/>
        <v>0.10561013463395158</v>
      </c>
      <c r="Q178" s="319">
        <f t="shared" si="48"/>
        <v>0.10706844970765919</v>
      </c>
      <c r="R178" s="319">
        <f t="shared" si="48"/>
        <v>0.10466190209975586</v>
      </c>
      <c r="S178" s="319">
        <f t="shared" si="48"/>
        <v>0.10422561792353385</v>
      </c>
      <c r="T178" s="319">
        <f t="shared" si="48"/>
        <v>0.10968493391867357</v>
      </c>
      <c r="U178" s="319">
        <f t="shared" si="48"/>
        <v>0.10755158610548976</v>
      </c>
      <c r="V178" s="319">
        <f t="shared" si="48"/>
        <v>0.10352918566742242</v>
      </c>
      <c r="W178" s="319">
        <f t="shared" si="48"/>
        <v>9.5590200252812285E-2</v>
      </c>
      <c r="X178" s="319">
        <f t="shared" si="48"/>
        <v>9.4083156735840459E-2</v>
      </c>
      <c r="Y178" s="319">
        <f t="shared" si="48"/>
        <v>9.6661905801821726E-2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0.52756309665002821</v>
      </c>
      <c r="C183" s="320">
        <f>IF(C$5=0,0,C$5/NMM_fec!C$5)</f>
        <v>0.52863657728156344</v>
      </c>
      <c r="D183" s="320">
        <f>IF(D$5=0,0,D$5/NMM_fec!D$5)</f>
        <v>0.52743006338608056</v>
      </c>
      <c r="E183" s="320">
        <f>IF(E$5=0,0,E$5/NMM_fec!E$5)</f>
        <v>0.52864106271990174</v>
      </c>
      <c r="F183" s="320">
        <f>IF(F$5=0,0,F$5/NMM_fec!F$5)</f>
        <v>0.52847954260898189</v>
      </c>
      <c r="G183" s="320">
        <f>IF(G$5=0,0,G$5/NMM_fec!G$5)</f>
        <v>0.53099722121781057</v>
      </c>
      <c r="H183" s="320">
        <f>IF(H$5=0,0,H$5/NMM_fec!H$5)</f>
        <v>0.5325050166434091</v>
      </c>
      <c r="I183" s="320">
        <f>IF(I$5=0,0,I$5/NMM_fec!I$5)</f>
        <v>0.53881964439635965</v>
      </c>
      <c r="J183" s="320">
        <f>IF(J$5=0,0,J$5/NMM_fec!J$5)</f>
        <v>0.53841440770533777</v>
      </c>
      <c r="K183" s="320">
        <f>IF(K$5=0,0,K$5/NMM_fec!K$5)</f>
        <v>0.53791490183834689</v>
      </c>
      <c r="L183" s="320">
        <f>IF(L$5=0,0,L$5/NMM_fec!L$5)</f>
        <v>0.53786760270880407</v>
      </c>
      <c r="M183" s="320">
        <f>IF(M$5=0,0,M$5/NMM_fec!M$5)</f>
        <v>0.53688400315929197</v>
      </c>
      <c r="N183" s="320">
        <f>IF(N$5=0,0,N$5/NMM_fec!N$5)</f>
        <v>0.5391062524232102</v>
      </c>
      <c r="O183" s="320">
        <f>IF(O$5=0,0,O$5/NMM_fec!O$5)</f>
        <v>0.54058434139778921</v>
      </c>
      <c r="P183" s="320">
        <f>IF(P$5=0,0,P$5/NMM_fec!P$5)</f>
        <v>0.54180541318036946</v>
      </c>
      <c r="Q183" s="320">
        <f>IF(Q$5=0,0,Q$5/NMM_fec!Q$5)</f>
        <v>0.54158276019607077</v>
      </c>
      <c r="R183" s="320">
        <f>IF(R$5=0,0,R$5/NMM_fec!R$5)</f>
        <v>0.54127866345867559</v>
      </c>
      <c r="S183" s="320">
        <f>IF(S$5=0,0,S$5/NMM_fec!S$5)</f>
        <v>0.55215491329203104</v>
      </c>
      <c r="T183" s="320">
        <f>IF(T$5=0,0,T$5/NMM_fec!T$5)</f>
        <v>0.56426771219044936</v>
      </c>
      <c r="U183" s="320">
        <f>IF(U$5=0,0,U$5/NMM_fec!U$5)</f>
        <v>0.57318332247156256</v>
      </c>
      <c r="V183" s="320">
        <f>IF(V$5=0,0,V$5/NMM_fec!V$5)</f>
        <v>0.57403980378130182</v>
      </c>
      <c r="W183" s="320">
        <f>IF(W$5=0,0,W$5/NMM_fec!W$5)</f>
        <v>0.57238666919101622</v>
      </c>
      <c r="X183" s="320">
        <f>IF(X$5=0,0,X$5/NMM_fec!X$5)</f>
        <v>0.57042601301890949</v>
      </c>
      <c r="Y183" s="320">
        <f>IF(Y$5=0,0,Y$5/NMM_fec!Y$5)</f>
        <v>0.58220117656609749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0.4313987683551993</v>
      </c>
      <c r="C184" s="273">
        <f>IF(C$6=0,0,C$6/NMM_fec!C$6)</f>
        <v>0.43139876835519897</v>
      </c>
      <c r="D184" s="273">
        <f>IF(D$6=0,0,D$6/NMM_fec!D$6)</f>
        <v>0.43139876835519914</v>
      </c>
      <c r="E184" s="273">
        <f>IF(E$6=0,0,E$6/NMM_fec!E$6)</f>
        <v>0.4331340535155459</v>
      </c>
      <c r="F184" s="273">
        <f>IF(F$6=0,0,F$6/NMM_fec!F$6)</f>
        <v>0.43514095115446022</v>
      </c>
      <c r="G184" s="273">
        <f>IF(G$6=0,0,G$6/NMM_fec!G$6)</f>
        <v>0.43514095115446022</v>
      </c>
      <c r="H184" s="273">
        <f>IF(H$6=0,0,H$6/NMM_fec!H$6)</f>
        <v>0.43789059273262904</v>
      </c>
      <c r="I184" s="273">
        <f>IF(I$6=0,0,I$6/NMM_fec!I$6)</f>
        <v>0.44362300235469637</v>
      </c>
      <c r="J184" s="273">
        <f>IF(J$6=0,0,J$6/NMM_fec!J$6)</f>
        <v>0.44362300235469637</v>
      </c>
      <c r="K184" s="273">
        <f>IF(K$6=0,0,K$6/NMM_fec!K$6)</f>
        <v>0.44362300235469643</v>
      </c>
      <c r="L184" s="273">
        <f>IF(L$6=0,0,L$6/NMM_fec!L$6)</f>
        <v>0.44362300235469637</v>
      </c>
      <c r="M184" s="273">
        <f>IF(M$6=0,0,M$6/NMM_fec!M$6)</f>
        <v>0.44362300235469637</v>
      </c>
      <c r="N184" s="273">
        <f>IF(N$6=0,0,N$6/NMM_fec!N$6)</f>
        <v>0.44362300235469632</v>
      </c>
      <c r="O184" s="273">
        <f>IF(O$6=0,0,O$6/NMM_fec!O$6)</f>
        <v>0.44362300235469632</v>
      </c>
      <c r="P184" s="273">
        <f>IF(P$6=0,0,P$6/NMM_fec!P$6)</f>
        <v>0.44362300235469643</v>
      </c>
      <c r="Q184" s="273">
        <f>IF(Q$6=0,0,Q$6/NMM_fec!Q$6)</f>
        <v>0.44362300235469654</v>
      </c>
      <c r="R184" s="273">
        <f>IF(R$6=0,0,R$6/NMM_fec!R$6)</f>
        <v>0.44362300235469632</v>
      </c>
      <c r="S184" s="273">
        <f>IF(S$6=0,0,S$6/NMM_fec!S$6)</f>
        <v>0.45205947230561938</v>
      </c>
      <c r="T184" s="273">
        <f>IF(T$6=0,0,T$6/NMM_fec!T$6)</f>
        <v>0.45991933981838723</v>
      </c>
      <c r="U184" s="273">
        <f>IF(U$6=0,0,U$6/NMM_fec!U$6)</f>
        <v>0.46783175548290673</v>
      </c>
      <c r="V184" s="273">
        <f>IF(V$6=0,0,V$6/NMM_fec!V$6)</f>
        <v>0.46783175548290667</v>
      </c>
      <c r="W184" s="273">
        <f>IF(W$6=0,0,W$6/NMM_fec!W$6)</f>
        <v>0.46783175548290673</v>
      </c>
      <c r="X184" s="273">
        <f>IF(X$6=0,0,X$6/NMM_fec!X$6)</f>
        <v>0.46783175548290651</v>
      </c>
      <c r="Y184" s="273">
        <f>IF(Y$6=0,0,Y$6/NMM_fec!Y$6)</f>
        <v>0.47604857993461597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0.11175058123396492</v>
      </c>
      <c r="C185" s="274">
        <f>IF(C$7=0,0,C$7/NMM_fec!C$7)</f>
        <v>0.1117505812339649</v>
      </c>
      <c r="D185" s="274">
        <f>IF(D$7=0,0,D$7/NMM_fec!D$7)</f>
        <v>0.11175058123396489</v>
      </c>
      <c r="E185" s="274">
        <f>IF(E$7=0,0,E$7/NMM_fec!E$7)</f>
        <v>0.11220009370247466</v>
      </c>
      <c r="F185" s="274">
        <f>IF(F$7=0,0,F$7/NMM_fec!F$7)</f>
        <v>0.11271996532492008</v>
      </c>
      <c r="G185" s="274">
        <f>IF(G$7=0,0,G$7/NMM_fec!G$7)</f>
        <v>0.11271996532492007</v>
      </c>
      <c r="H185" s="274">
        <f>IF(H$7=0,0,H$7/NMM_fec!H$7)</f>
        <v>0.1134322391353367</v>
      </c>
      <c r="I185" s="274">
        <f>IF(I$7=0,0,I$7/NMM_fec!I$7)</f>
        <v>0.1149171764001779</v>
      </c>
      <c r="J185" s="274">
        <f>IF(J$7=0,0,J$7/NMM_fec!J$7)</f>
        <v>0.11491717640017791</v>
      </c>
      <c r="K185" s="274">
        <f>IF(K$7=0,0,K$7/NMM_fec!K$7)</f>
        <v>0.11491717640017789</v>
      </c>
      <c r="L185" s="274">
        <f>IF(L$7=0,0,L$7/NMM_fec!L$7)</f>
        <v>0.1149171764001779</v>
      </c>
      <c r="M185" s="274">
        <f>IF(M$7=0,0,M$7/NMM_fec!M$7)</f>
        <v>0.11491717640017791</v>
      </c>
      <c r="N185" s="274">
        <f>IF(N$7=0,0,N$7/NMM_fec!N$7)</f>
        <v>0.11491717640017791</v>
      </c>
      <c r="O185" s="274">
        <f>IF(O$7=0,0,O$7/NMM_fec!O$7)</f>
        <v>0.1149171764001779</v>
      </c>
      <c r="P185" s="274">
        <f>IF(P$7=0,0,P$7/NMM_fec!P$7)</f>
        <v>0.11491717640017789</v>
      </c>
      <c r="Q185" s="274">
        <f>IF(Q$7=0,0,Q$7/NMM_fec!Q$7)</f>
        <v>0.11491717640017791</v>
      </c>
      <c r="R185" s="274">
        <f>IF(R$7=0,0,R$7/NMM_fec!R$7)</f>
        <v>0.11491717640017791</v>
      </c>
      <c r="S185" s="274">
        <f>IF(S$7=0,0,S$7/NMM_fec!S$7)</f>
        <v>0.11710257999827597</v>
      </c>
      <c r="T185" s="274">
        <f>IF(T$7=0,0,T$7/NMM_fec!T$7)</f>
        <v>0.11913861910502314</v>
      </c>
      <c r="U185" s="274">
        <f>IF(U$7=0,0,U$7/NMM_fec!U$7)</f>
        <v>0.12118827041220248</v>
      </c>
      <c r="V185" s="274">
        <f>IF(V$7=0,0,V$7/NMM_fec!V$7)</f>
        <v>0.12118827041220245</v>
      </c>
      <c r="W185" s="274">
        <f>IF(W$7=0,0,W$7/NMM_fec!W$7)</f>
        <v>0.12118827041220244</v>
      </c>
      <c r="X185" s="274">
        <f>IF(X$7=0,0,X$7/NMM_fec!X$7)</f>
        <v>0.12118827041220245</v>
      </c>
      <c r="Y185" s="274">
        <f>IF(Y$7=0,0,Y$7/NMM_fec!Y$7)</f>
        <v>0.1237355428558531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0.61257038506704098</v>
      </c>
      <c r="C186" s="274">
        <f>IF(C$8=0,0,C$8/NMM_fec!C$8)</f>
        <v>0.61257038506704098</v>
      </c>
      <c r="D186" s="274">
        <f>IF(D$8=0,0,D$8/NMM_fec!D$8)</f>
        <v>0.61257038506704098</v>
      </c>
      <c r="E186" s="274">
        <f>IF(E$8=0,0,E$8/NMM_fec!E$8)</f>
        <v>0.61503442617436144</v>
      </c>
      <c r="F186" s="274">
        <f>IF(F$8=0,0,F$8/NMM_fec!F$8)</f>
        <v>0.61788414701187633</v>
      </c>
      <c r="G186" s="274">
        <f>IF(G$8=0,0,G$8/NMM_fec!G$8)</f>
        <v>0.61788414701187633</v>
      </c>
      <c r="H186" s="274">
        <f>IF(H$8=0,0,H$8/NMM_fec!H$8)</f>
        <v>0.62178853692647196</v>
      </c>
      <c r="I186" s="274">
        <f>IF(I$8=0,0,I$8/NMM_fec!I$8)</f>
        <v>0.62992834776306839</v>
      </c>
      <c r="J186" s="274">
        <f>IF(J$8=0,0,J$8/NMM_fec!J$8)</f>
        <v>0.62992834776306816</v>
      </c>
      <c r="K186" s="274">
        <f>IF(K$8=0,0,K$8/NMM_fec!K$8)</f>
        <v>0.62992834776306827</v>
      </c>
      <c r="L186" s="274">
        <f>IF(L$8=0,0,L$8/NMM_fec!L$8)</f>
        <v>0.62992834776306816</v>
      </c>
      <c r="M186" s="274">
        <f>IF(M$8=0,0,M$8/NMM_fec!M$8)</f>
        <v>0.62992834776306827</v>
      </c>
      <c r="N186" s="274">
        <f>IF(N$8=0,0,N$8/NMM_fec!N$8)</f>
        <v>0.62992834776306827</v>
      </c>
      <c r="O186" s="274">
        <f>IF(O$8=0,0,O$8/NMM_fec!O$8)</f>
        <v>0.62992834776306816</v>
      </c>
      <c r="P186" s="274">
        <f>IF(P$8=0,0,P$8/NMM_fec!P$8)</f>
        <v>0.62992834776306839</v>
      </c>
      <c r="Q186" s="274">
        <f>IF(Q$8=0,0,Q$8/NMM_fec!Q$8)</f>
        <v>0.62992834776306827</v>
      </c>
      <c r="R186" s="274">
        <f>IF(R$8=0,0,R$8/NMM_fec!R$8)</f>
        <v>0.62992834776306816</v>
      </c>
      <c r="S186" s="274">
        <f>IF(S$8=0,0,S$8/NMM_fec!S$8)</f>
        <v>0.64190782481662423</v>
      </c>
      <c r="T186" s="274">
        <f>IF(T$8=0,0,T$8/NMM_fec!T$8)</f>
        <v>0.65306854761430222</v>
      </c>
      <c r="U186" s="274">
        <f>IF(U$8=0,0,U$8/NMM_fec!U$8)</f>
        <v>0.66430388685484998</v>
      </c>
      <c r="V186" s="274">
        <f>IF(V$8=0,0,V$8/NMM_fec!V$8)</f>
        <v>0.66430388685484998</v>
      </c>
      <c r="W186" s="274">
        <f>IF(W$8=0,0,W$8/NMM_fec!W$8)</f>
        <v>0.66430388685484998</v>
      </c>
      <c r="X186" s="274">
        <f>IF(X$8=0,0,X$8/NMM_fec!X$8)</f>
        <v>0.66430388685484998</v>
      </c>
      <c r="Y186" s="274">
        <f>IF(Y$8=0,0,Y$8/NMM_fec!Y$8)</f>
        <v>0.67448950008509823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0.42639444395310178</v>
      </c>
      <c r="C187" s="274">
        <f>IF(C$9=0,0,C$9/NMM_fec!C$9)</f>
        <v>0.42639444395310167</v>
      </c>
      <c r="D187" s="274">
        <f>IF(D$9=0,0,D$9/NMM_fec!D$9)</f>
        <v>0.42639444395310144</v>
      </c>
      <c r="E187" s="274">
        <f>IF(E$9=0,0,E$9/NMM_fec!E$9)</f>
        <v>0.42810959940861454</v>
      </c>
      <c r="F187" s="274">
        <f>IF(F$9=0,0,F$9/NMM_fec!F$9)</f>
        <v>0.43009321657580862</v>
      </c>
      <c r="G187" s="274">
        <f>IF(G$9=0,0,G$9/NMM_fec!G$9)</f>
        <v>0.43009321657580885</v>
      </c>
      <c r="H187" s="274">
        <f>IF(H$9=0,0,H$9/NMM_fec!H$9)</f>
        <v>0.43281096168264738</v>
      </c>
      <c r="I187" s="274">
        <f>IF(I$9=0,0,I$9/NMM_fec!I$9)</f>
        <v>0.4384768740417207</v>
      </c>
      <c r="J187" s="274">
        <f>IF(J$9=0,0,J$9/NMM_fec!J$9)</f>
        <v>0.43847687404172098</v>
      </c>
      <c r="K187" s="274">
        <f>IF(K$9=0,0,K$9/NMM_fec!K$9)</f>
        <v>0.4384768740417212</v>
      </c>
      <c r="L187" s="274">
        <f>IF(L$9=0,0,L$9/NMM_fec!L$9)</f>
        <v>0.43847687404172081</v>
      </c>
      <c r="M187" s="274">
        <f>IF(M$9=0,0,M$9/NMM_fec!M$9)</f>
        <v>0.43847687404172092</v>
      </c>
      <c r="N187" s="274">
        <f>IF(N$9=0,0,N$9/NMM_fec!N$9)</f>
        <v>0.43847687404172103</v>
      </c>
      <c r="O187" s="274">
        <f>IF(O$9=0,0,O$9/NMM_fec!O$9)</f>
        <v>0.43847687404172098</v>
      </c>
      <c r="P187" s="274">
        <f>IF(P$9=0,0,P$9/NMM_fec!P$9)</f>
        <v>0.43847687404172092</v>
      </c>
      <c r="Q187" s="274">
        <f>IF(Q$9=0,0,Q$9/NMM_fec!Q$9)</f>
        <v>0.43847687404172092</v>
      </c>
      <c r="R187" s="274">
        <f>IF(R$9=0,0,R$9/NMM_fec!R$9)</f>
        <v>0.43847687404172098</v>
      </c>
      <c r="S187" s="274">
        <f>IF(S$9=0,0,S$9/NMM_fec!S$9)</f>
        <v>0.44681547901123958</v>
      </c>
      <c r="T187" s="274">
        <f>IF(T$9=0,0,T$9/NMM_fec!T$9)</f>
        <v>0.45458417026279219</v>
      </c>
      <c r="U187" s="274">
        <f>IF(U$9=0,0,U$9/NMM_fec!U$9)</f>
        <v>0.46240480009551516</v>
      </c>
      <c r="V187" s="274">
        <f>IF(V$9=0,0,V$9/NMM_fec!V$9)</f>
        <v>0.46240480009551516</v>
      </c>
      <c r="W187" s="274">
        <f>IF(W$9=0,0,W$9/NMM_fec!W$9)</f>
        <v>0.46240480009551532</v>
      </c>
      <c r="X187" s="274">
        <f>IF(X$9=0,0,X$9/NMM_fec!X$9)</f>
        <v>0.46240480009551538</v>
      </c>
      <c r="Y187" s="274">
        <f>IF(Y$9=0,0,Y$9/NMM_fec!Y$9)</f>
        <v>0.47212414835495276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0.69434446645134607</v>
      </c>
      <c r="C188" s="275">
        <f>IF(C$10=0,0,C$10/NMM_fec!C$10)</f>
        <v>0.70171700290809969</v>
      </c>
      <c r="D188" s="275">
        <f>IF(D$10=0,0,D$10/NMM_fec!D$10)</f>
        <v>0.69944160872860917</v>
      </c>
      <c r="E188" s="275">
        <f>IF(E$10=0,0,E$10/NMM_fec!E$10)</f>
        <v>0.69484398576727668</v>
      </c>
      <c r="F188" s="275">
        <f>IF(F$10=0,0,F$10/NMM_fec!F$10)</f>
        <v>0.68546012794560263</v>
      </c>
      <c r="G188" s="275">
        <f>IF(G$10=0,0,G$10/NMM_fec!G$10)</f>
        <v>0.70607383512383781</v>
      </c>
      <c r="H188" s="275">
        <f>IF(H$10=0,0,H$10/NMM_fec!H$10)</f>
        <v>0.70315604569336654</v>
      </c>
      <c r="I188" s="275">
        <f>IF(I$10=0,0,I$10/NMM_fec!I$10)</f>
        <v>0.71003463733268357</v>
      </c>
      <c r="J188" s="275">
        <f>IF(J$10=0,0,J$10/NMM_fec!J$10)</f>
        <v>0.70716233234800607</v>
      </c>
      <c r="K188" s="275">
        <f>IF(K$10=0,0,K$10/NMM_fec!K$10)</f>
        <v>0.70707177269323396</v>
      </c>
      <c r="L188" s="275">
        <f>IF(L$10=0,0,L$10/NMM_fec!L$10)</f>
        <v>0.70894367646961265</v>
      </c>
      <c r="M188" s="275">
        <f>IF(M$10=0,0,M$10/NMM_fec!M$10)</f>
        <v>0.70794183842697322</v>
      </c>
      <c r="N188" s="275">
        <f>IF(N$10=0,0,N$10/NMM_fec!N$10)</f>
        <v>0.7235612051037128</v>
      </c>
      <c r="O188" s="275">
        <f>IF(O$10=0,0,O$10/NMM_fec!O$10)</f>
        <v>0.73003153985514369</v>
      </c>
      <c r="P188" s="275">
        <f>IF(P$10=0,0,P$10/NMM_fec!P$10)</f>
        <v>0.7446917069417659</v>
      </c>
      <c r="Q188" s="275">
        <f>IF(Q$10=0,0,Q$10/NMM_fec!Q$10)</f>
        <v>0.74329446319565251</v>
      </c>
      <c r="R188" s="275">
        <f>IF(R$10=0,0,R$10/NMM_fec!R$10)</f>
        <v>0.74030826839408259</v>
      </c>
      <c r="S188" s="275">
        <f>IF(S$10=0,0,S$10/NMM_fec!S$10)</f>
        <v>0.75627640551236963</v>
      </c>
      <c r="T188" s="275">
        <f>IF(T$10=0,0,T$10/NMM_fec!T$10)</f>
        <v>0.78050347972895828</v>
      </c>
      <c r="U188" s="275">
        <f>IF(U$10=0,0,U$10/NMM_fec!U$10)</f>
        <v>0.78884123930535266</v>
      </c>
      <c r="V188" s="275">
        <f>IF(V$10=0,0,V$10/NMM_fec!V$10)</f>
        <v>0.78225831367051457</v>
      </c>
      <c r="W188" s="275">
        <f>IF(W$10=0,0,W$10/NMM_fec!W$10)</f>
        <v>0.77076032150567986</v>
      </c>
      <c r="X188" s="275">
        <f>IF(X$10=0,0,X$10/NMM_fec!X$10)</f>
        <v>0.77617668672081275</v>
      </c>
      <c r="Y188" s="275">
        <f>IF(Y$10=0,0,Y$10/NMM_fec!Y$10)</f>
        <v>0.80395840383771855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0.60246387917069111</v>
      </c>
      <c r="C189" s="276">
        <f>IF(C$16=0,0,C$16/NMM_fec!C$16)</f>
        <v>0.60246387917069111</v>
      </c>
      <c r="D189" s="276">
        <f>IF(D$16=0,0,D$16/NMM_fec!D$16)</f>
        <v>0.60246387917069133</v>
      </c>
      <c r="E189" s="276">
        <f>IF(E$16=0,0,E$16/NMM_fec!E$16)</f>
        <v>0.60488726724190867</v>
      </c>
      <c r="F189" s="276">
        <f>IF(F$16=0,0,F$16/NMM_fec!F$16)</f>
        <v>0.60768997189785579</v>
      </c>
      <c r="G189" s="276">
        <f>IF(G$16=0,0,G$16/NMM_fec!G$16)</f>
        <v>0.60768997189785579</v>
      </c>
      <c r="H189" s="276">
        <f>IF(H$16=0,0,H$16/NMM_fec!H$16)</f>
        <v>0.61152994515004744</v>
      </c>
      <c r="I189" s="276">
        <f>IF(I$16=0,0,I$16/NMM_fec!I$16)</f>
        <v>0.61953546113951963</v>
      </c>
      <c r="J189" s="276">
        <f>IF(J$16=0,0,J$16/NMM_fec!J$16)</f>
        <v>0.61953546113951974</v>
      </c>
      <c r="K189" s="276">
        <f>IF(K$16=0,0,K$16/NMM_fec!K$16)</f>
        <v>0.61953546113951952</v>
      </c>
      <c r="L189" s="276">
        <f>IF(L$16=0,0,L$16/NMM_fec!L$16)</f>
        <v>0.61953546113951963</v>
      </c>
      <c r="M189" s="276">
        <f>IF(M$16=0,0,M$16/NMM_fec!M$16)</f>
        <v>0.61953546113951963</v>
      </c>
      <c r="N189" s="276">
        <f>IF(N$16=0,0,N$16/NMM_fec!N$16)</f>
        <v>0.61953546113951963</v>
      </c>
      <c r="O189" s="276">
        <f>IF(O$16=0,0,O$16/NMM_fec!O$16)</f>
        <v>0.61953546113951952</v>
      </c>
      <c r="P189" s="276">
        <f>IF(P$16=0,0,P$16/NMM_fec!P$16)</f>
        <v>0.61953546113951941</v>
      </c>
      <c r="Q189" s="276">
        <f>IF(Q$16=0,0,Q$16/NMM_fec!Q$16)</f>
        <v>0.61953546113951985</v>
      </c>
      <c r="R189" s="276">
        <f>IF(R$16=0,0,R$16/NMM_fec!R$16)</f>
        <v>0.61953546113951929</v>
      </c>
      <c r="S189" s="276">
        <f>IF(S$16=0,0,S$16/NMM_fec!S$16)</f>
        <v>0.63131729452888918</v>
      </c>
      <c r="T189" s="276">
        <f>IF(T$16=0,0,T$16/NMM_fec!T$16)</f>
        <v>0.64229388189737879</v>
      </c>
      <c r="U189" s="276">
        <f>IF(U$16=0,0,U$16/NMM_fec!U$16)</f>
        <v>0.65334385464772371</v>
      </c>
      <c r="V189" s="276">
        <f>IF(V$16=0,0,V$16/NMM_fec!V$16)</f>
        <v>0.65334385464772371</v>
      </c>
      <c r="W189" s="276">
        <f>IF(W$16=0,0,W$16/NMM_fec!W$16)</f>
        <v>0.65334385464772338</v>
      </c>
      <c r="X189" s="276">
        <f>IF(X$16=0,0,X$16/NMM_fec!X$16)</f>
        <v>0.6533438546477236</v>
      </c>
      <c r="Y189" s="276">
        <f>IF(Y$16=0,0,Y$16/NMM_fec!Y$16)</f>
        <v>0.66495946918295168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0.39330419825120105</v>
      </c>
      <c r="C190" s="276">
        <f>IF(C$17=0,0,C$17/NMM_fec!C$17)</f>
        <v>0.39209281611916563</v>
      </c>
      <c r="D190" s="276">
        <f>IF(D$17=0,0,D$17/NMM_fec!D$17)</f>
        <v>0.39610292764163074</v>
      </c>
      <c r="E190" s="276">
        <f>IF(E$17=0,0,E$17/NMM_fec!E$17)</f>
        <v>0.39919701520267264</v>
      </c>
      <c r="F190" s="276">
        <f>IF(F$17=0,0,F$17/NMM_fec!F$17)</f>
        <v>0.39933626072393519</v>
      </c>
      <c r="G190" s="276">
        <f>IF(G$17=0,0,G$17/NMM_fec!G$17)</f>
        <v>0.39908635206904114</v>
      </c>
      <c r="H190" s="276">
        <f>IF(H$17=0,0,H$17/NMM_fec!H$17)</f>
        <v>0.39274556873289523</v>
      </c>
      <c r="I190" s="276">
        <f>IF(I$17=0,0,I$17/NMM_fec!I$17)</f>
        <v>0.39673086623004356</v>
      </c>
      <c r="J190" s="276">
        <f>IF(J$17=0,0,J$17/NMM_fec!J$17)</f>
        <v>0.39512456559360742</v>
      </c>
      <c r="K190" s="276">
        <f>IF(K$17=0,0,K$17/NMM_fec!K$17)</f>
        <v>0.39535711116449779</v>
      </c>
      <c r="L190" s="276">
        <f>IF(L$17=0,0,L$17/NMM_fec!L$17)</f>
        <v>0.39741888752938559</v>
      </c>
      <c r="M190" s="276">
        <f>IF(M$17=0,0,M$17/NMM_fec!M$17)</f>
        <v>0.39715852515482986</v>
      </c>
      <c r="N190" s="276">
        <f>IF(N$17=0,0,N$17/NMM_fec!N$17)</f>
        <v>0.39633755038864527</v>
      </c>
      <c r="O190" s="276">
        <f>IF(O$17=0,0,O$17/NMM_fec!O$17)</f>
        <v>0.3986691107483501</v>
      </c>
      <c r="P190" s="276">
        <f>IF(P$17=0,0,P$17/NMM_fec!P$17)</f>
        <v>0.39786613183160496</v>
      </c>
      <c r="Q190" s="276">
        <f>IF(Q$17=0,0,Q$17/NMM_fec!Q$17)</f>
        <v>0.39566113947317688</v>
      </c>
      <c r="R190" s="276">
        <f>IF(R$17=0,0,R$17/NMM_fec!R$17)</f>
        <v>0.39681656678417215</v>
      </c>
      <c r="S190" s="276">
        <f>IF(S$17=0,0,S$17/NMM_fec!S$17)</f>
        <v>0.40484274319281061</v>
      </c>
      <c r="T190" s="276">
        <f>IF(T$17=0,0,T$17/NMM_fec!T$17)</f>
        <v>0.41451789901831115</v>
      </c>
      <c r="U190" s="276">
        <f>IF(U$17=0,0,U$17/NMM_fec!U$17)</f>
        <v>0.42156115813517081</v>
      </c>
      <c r="V190" s="276">
        <f>IF(V$17=0,0,V$17/NMM_fec!V$17)</f>
        <v>0.42361482837837189</v>
      </c>
      <c r="W190" s="276">
        <f>IF(W$17=0,0,W$17/NMM_fec!W$17)</f>
        <v>0.42788339585273688</v>
      </c>
      <c r="X190" s="276">
        <f>IF(X$17=0,0,X$17/NMM_fec!X$17)</f>
        <v>0.42241890848659708</v>
      </c>
      <c r="Y190" s="276">
        <f>IF(Y$17=0,0,Y$17/NMM_fec!Y$17)</f>
        <v>0.43120039352221995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0.57524735242135483</v>
      </c>
      <c r="C191" s="276">
        <f>IF(C$25=0,0,C$25/NMM_fec!C$25)</f>
        <v>0.5763515467512601</v>
      </c>
      <c r="D191" s="276">
        <f>IF(D$25=0,0,D$25/NMM_fec!D$25)</f>
        <v>0.57232880576362766</v>
      </c>
      <c r="E191" s="276">
        <f>IF(E$25=0,0,E$25/NMM_fec!E$25)</f>
        <v>0.57366142431343736</v>
      </c>
      <c r="F191" s="276">
        <f>IF(F$25=0,0,F$25/NMM_fec!F$25)</f>
        <v>0.57493297885899008</v>
      </c>
      <c r="G191" s="276">
        <f>IF(G$25=0,0,G$25/NMM_fec!G$25)</f>
        <v>0.57700051864119783</v>
      </c>
      <c r="H191" s="276">
        <f>IF(H$25=0,0,H$25/NMM_fec!H$25)</f>
        <v>0.58458250446583904</v>
      </c>
      <c r="I191" s="276">
        <f>IF(I$25=0,0,I$25/NMM_fec!I$25)</f>
        <v>0.5925484913817054</v>
      </c>
      <c r="J191" s="276">
        <f>IF(J$25=0,0,J$25/NMM_fec!J$25)</f>
        <v>0.59255846027845982</v>
      </c>
      <c r="K191" s="276">
        <f>IF(K$25=0,0,K$25/NMM_fec!K$25)</f>
        <v>0.59193925341650577</v>
      </c>
      <c r="L191" s="276">
        <f>IF(L$25=0,0,L$25/NMM_fec!L$25)</f>
        <v>0.59037123078477327</v>
      </c>
      <c r="M191" s="276">
        <f>IF(M$25=0,0,M$25/NMM_fec!M$25)</f>
        <v>0.58969384160497151</v>
      </c>
      <c r="N191" s="276">
        <f>IF(N$25=0,0,N$25/NMM_fec!N$25)</f>
        <v>0.59114396462204566</v>
      </c>
      <c r="O191" s="276">
        <f>IF(O$25=0,0,O$25/NMM_fec!O$25)</f>
        <v>0.59075398232410326</v>
      </c>
      <c r="P191" s="276">
        <f>IF(P$25=0,0,P$25/NMM_fec!P$25)</f>
        <v>0.59117071640290164</v>
      </c>
      <c r="Q191" s="276">
        <f>IF(Q$25=0,0,Q$25/NMM_fec!Q$25)</f>
        <v>0.59149120640727593</v>
      </c>
      <c r="R191" s="276">
        <f>IF(R$25=0,0,R$25/NMM_fec!R$25)</f>
        <v>0.59105908698331633</v>
      </c>
      <c r="S191" s="276">
        <f>IF(S$25=0,0,S$25/NMM_fec!S$25)</f>
        <v>0.60295767351777996</v>
      </c>
      <c r="T191" s="276">
        <f>IF(T$25=0,0,T$25/NMM_fec!T$25)</f>
        <v>0.61376704000085491</v>
      </c>
      <c r="U191" s="276">
        <f>IF(U$25=0,0,U$25/NMM_fec!U$25)</f>
        <v>0.62411350006154243</v>
      </c>
      <c r="V191" s="276">
        <f>IF(V$25=0,0,V$25/NMM_fec!V$25)</f>
        <v>0.62577165477441687</v>
      </c>
      <c r="W191" s="276">
        <f>IF(W$25=0,0,W$25/NMM_fec!W$25)</f>
        <v>0.62339055654995656</v>
      </c>
      <c r="X191" s="276">
        <f>IF(X$25=0,0,X$25/NMM_fec!X$25)</f>
        <v>0.62363441714692003</v>
      </c>
      <c r="Y191" s="276">
        <f>IF(Y$25=0,0,Y$25/NMM_fec!Y$25)</f>
        <v>0.63564316177657798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0.62480773817726365</v>
      </c>
      <c r="C192" s="277">
        <f>IF(C$33=0,0,C$33/NMM_fec!C$33)</f>
        <v>0.62529307387288358</v>
      </c>
      <c r="D192" s="277">
        <f>IF(D$33=0,0,D$33/NMM_fec!D$33)</f>
        <v>0.62572182365465245</v>
      </c>
      <c r="E192" s="277">
        <f>IF(E$33=0,0,E$33/NMM_fec!E$33)</f>
        <v>0.62791813776500904</v>
      </c>
      <c r="F192" s="277">
        <f>IF(F$33=0,0,F$33/NMM_fec!F$33)</f>
        <v>0.62937773006603615</v>
      </c>
      <c r="G192" s="277">
        <f>IF(G$33=0,0,G$33/NMM_fec!G$33)</f>
        <v>0.63074790413333448</v>
      </c>
      <c r="H192" s="277">
        <f>IF(H$33=0,0,H$33/NMM_fec!H$33)</f>
        <v>0.63162048982745356</v>
      </c>
      <c r="I192" s="277">
        <f>IF(I$33=0,0,I$33/NMM_fec!I$33)</f>
        <v>0.63906231906926259</v>
      </c>
      <c r="J192" s="277">
        <f>IF(J$33=0,0,J$33/NMM_fec!J$33)</f>
        <v>0.63859844327048509</v>
      </c>
      <c r="K192" s="277">
        <f>IF(K$33=0,0,K$33/NMM_fec!K$33)</f>
        <v>0.6389926669882422</v>
      </c>
      <c r="L192" s="277">
        <f>IF(L$33=0,0,L$33/NMM_fec!L$33)</f>
        <v>0.63969403525821655</v>
      </c>
      <c r="M192" s="277">
        <f>IF(M$33=0,0,M$33/NMM_fec!M$33)</f>
        <v>0.63880420064525123</v>
      </c>
      <c r="N192" s="277">
        <f>IF(N$33=0,0,N$33/NMM_fec!N$33)</f>
        <v>0.64060269581172236</v>
      </c>
      <c r="O192" s="277">
        <f>IF(O$33=0,0,O$33/NMM_fec!O$33)</f>
        <v>0.64203421665274008</v>
      </c>
      <c r="P192" s="277">
        <f>IF(P$33=0,0,P$33/NMM_fec!P$33)</f>
        <v>0.64278162931356053</v>
      </c>
      <c r="Q192" s="277">
        <f>IF(Q$33=0,0,Q$33/NMM_fec!Q$33)</f>
        <v>0.64250816610974681</v>
      </c>
      <c r="R192" s="277">
        <f>IF(R$33=0,0,R$33/NMM_fec!R$33)</f>
        <v>0.64245851158490297</v>
      </c>
      <c r="S192" s="277">
        <f>IF(S$33=0,0,S$33/NMM_fec!S$33)</f>
        <v>0.65573672910414593</v>
      </c>
      <c r="T192" s="277">
        <f>IF(T$33=0,0,T$33/NMM_fec!T$33)</f>
        <v>0.66863072246746613</v>
      </c>
      <c r="U192" s="277">
        <f>IF(U$33=0,0,U$33/NMM_fec!U$33)</f>
        <v>0.67986838573346087</v>
      </c>
      <c r="V192" s="277">
        <f>IF(V$33=0,0,V$33/NMM_fec!V$33)</f>
        <v>0.67964878756661862</v>
      </c>
      <c r="W192" s="277">
        <f>IF(W$33=0,0,W$33/NMM_fec!W$33)</f>
        <v>0.67964178297257138</v>
      </c>
      <c r="X192" s="277">
        <f>IF(X$33=0,0,X$33/NMM_fec!X$33)</f>
        <v>0.67801203227123019</v>
      </c>
      <c r="Y192" s="277">
        <f>IF(Y$33=0,0,Y$33/NMM_fec!Y$33)</f>
        <v>0.69245209905603489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0.49182777713717996</v>
      </c>
      <c r="C194" s="320">
        <f>IF(C$48=0,0,C$48/NMM_fec!C$48)</f>
        <v>0.49434120804679932</v>
      </c>
      <c r="D194" s="320">
        <f>IF(D$48=0,0,D$48/NMM_fec!D$48)</f>
        <v>0.49320352367100462</v>
      </c>
      <c r="E194" s="320">
        <f>IF(E$48=0,0,E$48/NMM_fec!E$48)</f>
        <v>0.49229930488704682</v>
      </c>
      <c r="F194" s="320">
        <f>IF(F$48=0,0,F$48/NMM_fec!F$48)</f>
        <v>0.49581322678612733</v>
      </c>
      <c r="G194" s="320">
        <f>IF(G$48=0,0,G$48/NMM_fec!G$48)</f>
        <v>0.49742425321163269</v>
      </c>
      <c r="H194" s="320">
        <f>IF(H$48=0,0,H$48/NMM_fec!H$48)</f>
        <v>0.49767641561856057</v>
      </c>
      <c r="I194" s="320">
        <f>IF(I$48=0,0,I$48/NMM_fec!I$48)</f>
        <v>0.5051336037684091</v>
      </c>
      <c r="J194" s="320">
        <f>IF(J$48=0,0,J$48/NMM_fec!J$48)</f>
        <v>0.50550103366789512</v>
      </c>
      <c r="K194" s="320">
        <f>IF(K$48=0,0,K$48/NMM_fec!K$48)</f>
        <v>0.50567453817295782</v>
      </c>
      <c r="L194" s="320">
        <f>IF(L$48=0,0,L$48/NMM_fec!L$48)</f>
        <v>0.50626018433499431</v>
      </c>
      <c r="M194" s="320">
        <f>IF(M$48=0,0,M$48/NMM_fec!M$48)</f>
        <v>0.51196201646632877</v>
      </c>
      <c r="N194" s="320">
        <f>IF(N$48=0,0,N$48/NMM_fec!N$48)</f>
        <v>0.51401125638121747</v>
      </c>
      <c r="O194" s="320">
        <f>IF(O$48=0,0,O$48/NMM_fec!O$48)</f>
        <v>0.51477165782902745</v>
      </c>
      <c r="P194" s="320">
        <f>IF(P$48=0,0,P$48/NMM_fec!P$48)</f>
        <v>0.51617715585049107</v>
      </c>
      <c r="Q194" s="320">
        <f>IF(Q$48=0,0,Q$48/NMM_fec!Q$48)</f>
        <v>0.51630693154209595</v>
      </c>
      <c r="R194" s="320">
        <f>IF(R$48=0,0,R$48/NMM_fec!R$48)</f>
        <v>0.51608265375120188</v>
      </c>
      <c r="S194" s="320">
        <f>IF(S$48=0,0,S$48/NMM_fec!S$48)</f>
        <v>0.51663290818865204</v>
      </c>
      <c r="T194" s="320">
        <f>IF(T$48=0,0,T$48/NMM_fec!T$48)</f>
        <v>0.53018500205708652</v>
      </c>
      <c r="U194" s="320">
        <f>IF(U$48=0,0,U$48/NMM_fec!U$48)</f>
        <v>0.52967477879240854</v>
      </c>
      <c r="V194" s="320">
        <f>IF(V$48=0,0,V$48/NMM_fec!V$48)</f>
        <v>0.52901569585215347</v>
      </c>
      <c r="W194" s="320">
        <f>IF(W$48=0,0,W$48/NMM_fec!W$48)</f>
        <v>0.54940655882429579</v>
      </c>
      <c r="X194" s="320">
        <f>IF(X$48=0,0,X$48/NMM_fec!X$48)</f>
        <v>0.56295824738145206</v>
      </c>
      <c r="Y194" s="320">
        <f>IF(Y$48=0,0,Y$48/NMM_fec!Y$48)</f>
        <v>0.56432062352250523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0.43426393029676691</v>
      </c>
      <c r="C195" s="273">
        <f>IF(C$49=0,0,C$49/NMM_fec!C$49)</f>
        <v>0.43487983340876007</v>
      </c>
      <c r="D195" s="273">
        <f>IF(D$49=0,0,D$49/NMM_fec!D$49)</f>
        <v>0.43487983340876019</v>
      </c>
      <c r="E195" s="273">
        <f>IF(E$49=0,0,E$49/NMM_fec!E$49)</f>
        <v>0.43487983340875991</v>
      </c>
      <c r="F195" s="273">
        <f>IF(F$49=0,0,F$49/NMM_fec!F$49)</f>
        <v>0.43938633068274147</v>
      </c>
      <c r="G195" s="273">
        <f>IF(G$49=0,0,G$49/NMM_fec!G$49)</f>
        <v>0.43938633068274147</v>
      </c>
      <c r="H195" s="273">
        <f>IF(H$49=0,0,H$49/NMM_fec!H$49)</f>
        <v>0.43938633068274147</v>
      </c>
      <c r="I195" s="273">
        <f>IF(I$49=0,0,I$49/NMM_fec!I$49)</f>
        <v>0.44619137621658889</v>
      </c>
      <c r="J195" s="273">
        <f>IF(J$49=0,0,J$49/NMM_fec!J$49)</f>
        <v>0.44619137621658883</v>
      </c>
      <c r="K195" s="273">
        <f>IF(K$49=0,0,K$49/NMM_fec!K$49)</f>
        <v>0.44619137621658866</v>
      </c>
      <c r="L195" s="273">
        <f>IF(L$49=0,0,L$49/NMM_fec!L$49)</f>
        <v>0.44619137621658883</v>
      </c>
      <c r="M195" s="273">
        <f>IF(M$49=0,0,M$49/NMM_fec!M$49)</f>
        <v>0.45142144577148935</v>
      </c>
      <c r="N195" s="273">
        <f>IF(N$49=0,0,N$49/NMM_fec!N$49)</f>
        <v>0.45142144577148935</v>
      </c>
      <c r="O195" s="273">
        <f>IF(O$49=0,0,O$49/NMM_fec!O$49)</f>
        <v>0.45142144577148979</v>
      </c>
      <c r="P195" s="273">
        <f>IF(P$49=0,0,P$49/NMM_fec!P$49)</f>
        <v>0.45142144577148952</v>
      </c>
      <c r="Q195" s="273">
        <f>IF(Q$49=0,0,Q$49/NMM_fec!Q$49)</f>
        <v>0.45142144577148963</v>
      </c>
      <c r="R195" s="273">
        <f>IF(R$49=0,0,R$49/NMM_fec!R$49)</f>
        <v>0.45142144577148952</v>
      </c>
      <c r="S195" s="273">
        <f>IF(S$49=0,0,S$49/NMM_fec!S$49)</f>
        <v>0.45142144577148946</v>
      </c>
      <c r="T195" s="273">
        <f>IF(T$49=0,0,T$49/NMM_fec!T$49)</f>
        <v>0.46127930119434041</v>
      </c>
      <c r="U195" s="273">
        <f>IF(U$49=0,0,U$49/NMM_fec!U$49)</f>
        <v>0.46246829309988835</v>
      </c>
      <c r="V195" s="273">
        <f>IF(V$49=0,0,V$49/NMM_fec!V$49)</f>
        <v>0.46246829309988829</v>
      </c>
      <c r="W195" s="273">
        <f>IF(W$49=0,0,W$49/NMM_fec!W$49)</f>
        <v>0.4712214637898996</v>
      </c>
      <c r="X195" s="273">
        <f>IF(X$49=0,0,X$49/NMM_fec!X$49)</f>
        <v>0.4790993174109095</v>
      </c>
      <c r="Y195" s="273">
        <f>IF(Y$49=0,0,Y$49/NMM_fec!Y$49)</f>
        <v>0.48618938566981851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0.11273014710467473</v>
      </c>
      <c r="C196" s="274">
        <f>IF(C$50=0,0,C$50/NMM_fec!C$50)</f>
        <v>0.11289002878853871</v>
      </c>
      <c r="D196" s="274">
        <f>IF(D$50=0,0,D$50/NMM_fec!D$50)</f>
        <v>0.11289002878853865</v>
      </c>
      <c r="E196" s="274">
        <f>IF(E$50=0,0,E$50/NMM_fec!E$50)</f>
        <v>0.11289002878853868</v>
      </c>
      <c r="F196" s="274">
        <f>IF(F$50=0,0,F$50/NMM_fec!F$50)</f>
        <v>0.11405986598932941</v>
      </c>
      <c r="G196" s="274">
        <f>IF(G$50=0,0,G$50/NMM_fec!G$50)</f>
        <v>0.11405986598932942</v>
      </c>
      <c r="H196" s="274">
        <f>IF(H$50=0,0,H$50/NMM_fec!H$50)</f>
        <v>0.11405986598932941</v>
      </c>
      <c r="I196" s="274">
        <f>IF(I$50=0,0,I$50/NMM_fec!I$50)</f>
        <v>0.11582638107512148</v>
      </c>
      <c r="J196" s="274">
        <f>IF(J$50=0,0,J$50/NMM_fec!J$50)</f>
        <v>0.1158263810751215</v>
      </c>
      <c r="K196" s="274">
        <f>IF(K$50=0,0,K$50/NMM_fec!K$50)</f>
        <v>0.11582638107512151</v>
      </c>
      <c r="L196" s="274">
        <f>IF(L$50=0,0,L$50/NMM_fec!L$50)</f>
        <v>0.11582638107512151</v>
      </c>
      <c r="M196" s="274">
        <f>IF(M$50=0,0,M$50/NMM_fec!M$50)</f>
        <v>0.11718404969357835</v>
      </c>
      <c r="N196" s="274">
        <f>IF(N$50=0,0,N$50/NMM_fec!N$50)</f>
        <v>0.11718404969357835</v>
      </c>
      <c r="O196" s="274">
        <f>IF(O$50=0,0,O$50/NMM_fec!O$50)</f>
        <v>0.11718404969357833</v>
      </c>
      <c r="P196" s="274">
        <f>IF(P$50=0,0,P$50/NMM_fec!P$50)</f>
        <v>0.11718404969357833</v>
      </c>
      <c r="Q196" s="274">
        <f>IF(Q$50=0,0,Q$50/NMM_fec!Q$50)</f>
        <v>0.11718404969357832</v>
      </c>
      <c r="R196" s="274">
        <f>IF(R$50=0,0,R$50/NMM_fec!R$50)</f>
        <v>0.11718404969357836</v>
      </c>
      <c r="S196" s="274">
        <f>IF(S$50=0,0,S$50/NMM_fec!S$50)</f>
        <v>0.11718404969357832</v>
      </c>
      <c r="T196" s="274">
        <f>IF(T$50=0,0,T$50/NMM_fec!T$50)</f>
        <v>0.12005168994065629</v>
      </c>
      <c r="U196" s="274">
        <f>IF(U$50=0,0,U$50/NMM_fec!U$50)</f>
        <v>0.12005168994065632</v>
      </c>
      <c r="V196" s="274">
        <f>IF(V$50=0,0,V$50/NMM_fec!V$50)</f>
        <v>0.12005168994065632</v>
      </c>
      <c r="W196" s="274">
        <f>IF(W$50=0,0,W$50/NMM_fec!W$50)</f>
        <v>0.12482190710184812</v>
      </c>
      <c r="X196" s="274">
        <f>IF(X$50=0,0,X$50/NMM_fec!X$50)</f>
        <v>0.12843010656080855</v>
      </c>
      <c r="Y196" s="274">
        <f>IF(Y$50=0,0,Y$50/NMM_fec!Y$50)</f>
        <v>0.12843010656080861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0.61568016528918701</v>
      </c>
      <c r="C197" s="274">
        <f>IF(C$51=0,0,C$51/NMM_fec!C$51)</f>
        <v>0.6165533654408436</v>
      </c>
      <c r="D197" s="274">
        <f>IF(D$51=0,0,D$51/NMM_fec!D$51)</f>
        <v>0.61655336544084383</v>
      </c>
      <c r="E197" s="274">
        <f>IF(E$51=0,0,E$51/NMM_fec!E$51)</f>
        <v>0.61655336544084383</v>
      </c>
      <c r="F197" s="274">
        <f>IF(F$51=0,0,F$51/NMM_fec!F$51)</f>
        <v>0.6229424776671898</v>
      </c>
      <c r="G197" s="274">
        <f>IF(G$51=0,0,G$51/NMM_fec!G$51)</f>
        <v>0.6229424776671898</v>
      </c>
      <c r="H197" s="274">
        <f>IF(H$51=0,0,H$51/NMM_fec!H$51)</f>
        <v>0.6229424776671898</v>
      </c>
      <c r="I197" s="274">
        <f>IF(I$51=0,0,I$51/NMM_fec!I$51)</f>
        <v>0.63259036980554073</v>
      </c>
      <c r="J197" s="274">
        <f>IF(J$51=0,0,J$51/NMM_fec!J$51)</f>
        <v>0.63259036980554073</v>
      </c>
      <c r="K197" s="274">
        <f>IF(K$51=0,0,K$51/NMM_fec!K$51)</f>
        <v>0.63259036980554073</v>
      </c>
      <c r="L197" s="274">
        <f>IF(L$51=0,0,L$51/NMM_fec!L$51)</f>
        <v>0.63259036980554051</v>
      </c>
      <c r="M197" s="274">
        <f>IF(M$51=0,0,M$51/NMM_fec!M$51)</f>
        <v>0.64000533076219823</v>
      </c>
      <c r="N197" s="274">
        <f>IF(N$51=0,0,N$51/NMM_fec!N$51)</f>
        <v>0.64000533076219834</v>
      </c>
      <c r="O197" s="274">
        <f>IF(O$51=0,0,O$51/NMM_fec!O$51)</f>
        <v>0.64000533076219834</v>
      </c>
      <c r="P197" s="274">
        <f>IF(P$51=0,0,P$51/NMM_fec!P$51)</f>
        <v>0.64000533076219823</v>
      </c>
      <c r="Q197" s="274">
        <f>IF(Q$51=0,0,Q$51/NMM_fec!Q$51)</f>
        <v>0.64000533076219812</v>
      </c>
      <c r="R197" s="274">
        <f>IF(R$51=0,0,R$51/NMM_fec!R$51)</f>
        <v>0.64000533076219834</v>
      </c>
      <c r="S197" s="274">
        <f>IF(S$51=0,0,S$51/NMM_fec!S$51)</f>
        <v>0.64000533076219834</v>
      </c>
      <c r="T197" s="274">
        <f>IF(T$51=0,0,T$51/NMM_fec!T$51)</f>
        <v>0.6526207996017116</v>
      </c>
      <c r="U197" s="274">
        <f>IF(U$51=0,0,U$51/NMM_fec!U$51)</f>
        <v>0.65566706160045873</v>
      </c>
      <c r="V197" s="274">
        <f>IF(V$51=0,0,V$51/NMM_fec!V$51)</f>
        <v>0.65566706160045862</v>
      </c>
      <c r="W197" s="274">
        <f>IF(W$51=0,0,W$51/NMM_fec!W$51)</f>
        <v>0.66671635735614576</v>
      </c>
      <c r="X197" s="274">
        <f>IF(X$51=0,0,X$51/NMM_fec!X$51)</f>
        <v>0.67666072353626427</v>
      </c>
      <c r="Y197" s="274">
        <f>IF(Y$51=0,0,Y$51/NMM_fec!Y$51)</f>
        <v>0.68561065309837088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0.43011454615032968</v>
      </c>
      <c r="C198" s="274">
        <f>IF(C$52=0,0,C$52/NMM_fec!C$52)</f>
        <v>0.43072456431901912</v>
      </c>
      <c r="D198" s="274">
        <f>IF(D$52=0,0,D$52/NMM_fec!D$52)</f>
        <v>0.43072456431901923</v>
      </c>
      <c r="E198" s="274">
        <f>IF(E$52=0,0,E$52/NMM_fec!E$52)</f>
        <v>0.43072456431901923</v>
      </c>
      <c r="F198" s="274">
        <f>IF(F$52=0,0,F$52/NMM_fec!F$52)</f>
        <v>0.43518800209153152</v>
      </c>
      <c r="G198" s="274">
        <f>IF(G$52=0,0,G$52/NMM_fec!G$52)</f>
        <v>0.43518800209153152</v>
      </c>
      <c r="H198" s="274">
        <f>IF(H$52=0,0,H$52/NMM_fec!H$52)</f>
        <v>0.43518800209153119</v>
      </c>
      <c r="I198" s="274">
        <f>IF(I$52=0,0,I$52/NMM_fec!I$52)</f>
        <v>0.44192802553608262</v>
      </c>
      <c r="J198" s="274">
        <f>IF(J$52=0,0,J$52/NMM_fec!J$52)</f>
        <v>0.44192802553608229</v>
      </c>
      <c r="K198" s="274">
        <f>IF(K$52=0,0,K$52/NMM_fec!K$52)</f>
        <v>0.4419280255360824</v>
      </c>
      <c r="L198" s="274">
        <f>IF(L$52=0,0,L$52/NMM_fec!L$52)</f>
        <v>0.4419280255360824</v>
      </c>
      <c r="M198" s="274">
        <f>IF(M$52=0,0,M$52/NMM_fec!M$52)</f>
        <v>0.44710812186921201</v>
      </c>
      <c r="N198" s="274">
        <f>IF(N$52=0,0,N$52/NMM_fec!N$52)</f>
        <v>0.44710812186921223</v>
      </c>
      <c r="O198" s="274">
        <f>IF(O$52=0,0,O$52/NMM_fec!O$52)</f>
        <v>0.44710812186921223</v>
      </c>
      <c r="P198" s="274">
        <f>IF(P$52=0,0,P$52/NMM_fec!P$52)</f>
        <v>0.44710812186921206</v>
      </c>
      <c r="Q198" s="274">
        <f>IF(Q$52=0,0,Q$52/NMM_fec!Q$52)</f>
        <v>0.44710812186921195</v>
      </c>
      <c r="R198" s="274">
        <f>IF(R$52=0,0,R$52/NMM_fec!R$52)</f>
        <v>0.44710812186921189</v>
      </c>
      <c r="S198" s="274">
        <f>IF(S$52=0,0,S$52/NMM_fec!S$52)</f>
        <v>0.44710812186921212</v>
      </c>
      <c r="T198" s="274">
        <f>IF(T$52=0,0,T$52/NMM_fec!T$52)</f>
        <v>0.45804941676745342</v>
      </c>
      <c r="U198" s="274">
        <f>IF(U$52=0,0,U$52/NMM_fec!U$52)</f>
        <v>0.45804941676745348</v>
      </c>
      <c r="V198" s="274">
        <f>IF(V$52=0,0,V$52/NMM_fec!V$52)</f>
        <v>0.45804941676745348</v>
      </c>
      <c r="W198" s="274">
        <f>IF(W$52=0,0,W$52/NMM_fec!W$52)</f>
        <v>0.47739669301593679</v>
      </c>
      <c r="X198" s="274">
        <f>IF(X$52=0,0,X$52/NMM_fec!X$52)</f>
        <v>0.49001672058627138</v>
      </c>
      <c r="Y198" s="274">
        <f>IF(Y$52=0,0,Y$52/NMM_fec!Y$52)</f>
        <v>0.49001672058627116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0.69799861220880777</v>
      </c>
      <c r="C199" s="275">
        <f>IF(C$53=0,0,C$53/NMM_fec!C$53)</f>
        <v>0.7064104094462812</v>
      </c>
      <c r="D199" s="275">
        <f>IF(D$53=0,0,D$53/NMM_fec!D$53)</f>
        <v>0.70411979638243261</v>
      </c>
      <c r="E199" s="275">
        <f>IF(E$53=0,0,E$53/NMM_fec!E$53)</f>
        <v>0.69668901729054122</v>
      </c>
      <c r="F199" s="275">
        <f>IF(F$53=0,0,F$53/NMM_fec!F$53)</f>
        <v>0.69119964350570307</v>
      </c>
      <c r="G199" s="275">
        <f>IF(G$53=0,0,G$53/NMM_fec!G$53)</f>
        <v>0.71198595400290232</v>
      </c>
      <c r="H199" s="275">
        <f>IF(H$53=0,0,H$53/NMM_fec!H$53)</f>
        <v>0.70459144274109575</v>
      </c>
      <c r="I199" s="275">
        <f>IF(I$53=0,0,I$53/NMM_fec!I$53)</f>
        <v>0.71316722043551861</v>
      </c>
      <c r="J199" s="275">
        <f>IF(J$53=0,0,J$53/NMM_fec!J$53)</f>
        <v>0.7102822432041811</v>
      </c>
      <c r="K199" s="275">
        <f>IF(K$53=0,0,K$53/NMM_fec!K$53)</f>
        <v>0.7101912840116551</v>
      </c>
      <c r="L199" s="275">
        <f>IF(L$53=0,0,L$53/NMM_fec!L$53)</f>
        <v>0.7120714463909692</v>
      </c>
      <c r="M199" s="275">
        <f>IF(M$53=0,0,M$53/NMM_fec!M$53)</f>
        <v>0.71939999847488001</v>
      </c>
      <c r="N199" s="275">
        <f>IF(N$53=0,0,N$53/NMM_fec!N$53)</f>
        <v>0.73527216727958333</v>
      </c>
      <c r="O199" s="275">
        <f>IF(O$53=0,0,O$53/NMM_fec!O$53)</f>
        <v>0.7418472255084545</v>
      </c>
      <c r="P199" s="275">
        <f>IF(P$53=0,0,P$53/NMM_fec!P$53)</f>
        <v>0.75674466991319822</v>
      </c>
      <c r="Q199" s="275">
        <f>IF(Q$53=0,0,Q$53/NMM_fec!Q$53)</f>
        <v>0.755324811537464</v>
      </c>
      <c r="R199" s="275">
        <f>IF(R$53=0,0,R$53/NMM_fec!R$53)</f>
        <v>0.75229028466097847</v>
      </c>
      <c r="S199" s="275">
        <f>IF(S$53=0,0,S$53/NMM_fec!S$53)</f>
        <v>0.75417457567214452</v>
      </c>
      <c r="T199" s="275">
        <f>IF(T$53=0,0,T$53/NMM_fec!T$53)</f>
        <v>0.7837541560479826</v>
      </c>
      <c r="U199" s="275">
        <f>IF(U$53=0,0,U$53/NMM_fec!U$53)</f>
        <v>0.77872944185460824</v>
      </c>
      <c r="V199" s="275">
        <f>IF(V$53=0,0,V$53/NMM_fec!V$53)</f>
        <v>0.77223089975264902</v>
      </c>
      <c r="W199" s="275">
        <f>IF(W$53=0,0,W$53/NMM_fec!W$53)</f>
        <v>0.79844885106634167</v>
      </c>
      <c r="X199" s="275">
        <f>IF(X$53=0,0,X$53/NMM_fec!X$53)</f>
        <v>0.81970228741245055</v>
      </c>
      <c r="Y199" s="275">
        <f>IF(Y$53=0,0,Y$53/NMM_fec!Y$53)</f>
        <v>0.8315631801936465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0.52289194547442375</v>
      </c>
      <c r="C200" s="276">
        <f>IF(C$59=0,0,C$59/NMM_fec!C$59)</f>
        <v>0.52363354696141262</v>
      </c>
      <c r="D200" s="276">
        <f>IF(D$59=0,0,D$59/NMM_fec!D$59)</f>
        <v>0.52363354696141262</v>
      </c>
      <c r="E200" s="276">
        <f>IF(E$59=0,0,E$59/NMM_fec!E$59)</f>
        <v>0.52363354696141273</v>
      </c>
      <c r="F200" s="276">
        <f>IF(F$59=0,0,F$59/NMM_fec!F$59)</f>
        <v>0.52905976581697634</v>
      </c>
      <c r="G200" s="276">
        <f>IF(G$59=0,0,G$59/NMM_fec!G$59)</f>
        <v>0.52905976581697611</v>
      </c>
      <c r="H200" s="276">
        <f>IF(H$59=0,0,H$59/NMM_fec!H$59)</f>
        <v>0.52905976581697634</v>
      </c>
      <c r="I200" s="276">
        <f>IF(I$59=0,0,I$59/NMM_fec!I$59)</f>
        <v>0.53725363882826649</v>
      </c>
      <c r="J200" s="276">
        <f>IF(J$59=0,0,J$59/NMM_fec!J$59)</f>
        <v>0.53725363882826627</v>
      </c>
      <c r="K200" s="276">
        <f>IF(K$59=0,0,K$59/NMM_fec!K$59)</f>
        <v>0.53725363882826627</v>
      </c>
      <c r="L200" s="276">
        <f>IF(L$59=0,0,L$59/NMM_fec!L$59)</f>
        <v>0.53725363882826616</v>
      </c>
      <c r="M200" s="276">
        <f>IF(M$59=0,0,M$59/NMM_fec!M$59)</f>
        <v>0.54355110231472181</v>
      </c>
      <c r="N200" s="276">
        <f>IF(N$59=0,0,N$59/NMM_fec!N$59)</f>
        <v>0.5435511023147217</v>
      </c>
      <c r="O200" s="276">
        <f>IF(O$59=0,0,O$59/NMM_fec!O$59)</f>
        <v>0.54355110231472181</v>
      </c>
      <c r="P200" s="276">
        <f>IF(P$59=0,0,P$59/NMM_fec!P$59)</f>
        <v>0.54355110231472192</v>
      </c>
      <c r="Q200" s="276">
        <f>IF(Q$59=0,0,Q$59/NMM_fec!Q$59)</f>
        <v>0.5435511023147217</v>
      </c>
      <c r="R200" s="276">
        <f>IF(R$59=0,0,R$59/NMM_fec!R$59)</f>
        <v>0.54355110231472192</v>
      </c>
      <c r="S200" s="276">
        <f>IF(S$59=0,0,S$59/NMM_fec!S$59)</f>
        <v>0.5435511023147217</v>
      </c>
      <c r="T200" s="276">
        <f>IF(T$59=0,0,T$59/NMM_fec!T$59)</f>
        <v>0.5558859920832494</v>
      </c>
      <c r="U200" s="276">
        <f>IF(U$59=0,0,U$59/NMM_fec!U$59)</f>
        <v>0.55685247755663503</v>
      </c>
      <c r="V200" s="276">
        <f>IF(V$59=0,0,V$59/NMM_fec!V$59)</f>
        <v>0.55685247755663514</v>
      </c>
      <c r="W200" s="276">
        <f>IF(W$59=0,0,W$59/NMM_fec!W$59)</f>
        <v>0.56785722980097197</v>
      </c>
      <c r="X200" s="276">
        <f>IF(X$59=0,0,X$59/NMM_fec!X$59)</f>
        <v>0.57776150682087457</v>
      </c>
      <c r="Y200" s="276">
        <f>IF(Y$59=0,0,Y$59/NMM_fec!Y$59)</f>
        <v>0.58667535613878719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0.37164796627795144</v>
      </c>
      <c r="C201" s="276">
        <f>IF(C$60=0,0,C$60/NMM_fec!C$60)</f>
        <v>0.37372540556301465</v>
      </c>
      <c r="D201" s="276">
        <f>IF(D$60=0,0,D$60/NMM_fec!D$60)</f>
        <v>0.37774000634863181</v>
      </c>
      <c r="E201" s="276">
        <f>IF(E$60=0,0,E$60/NMM_fec!E$60)</f>
        <v>0.37887037935625345</v>
      </c>
      <c r="F201" s="276">
        <f>IF(F$60=0,0,F$60/NMM_fec!F$60)</f>
        <v>0.38334107445993049</v>
      </c>
      <c r="G201" s="276">
        <f>IF(G$60=0,0,G$60/NMM_fec!G$60)</f>
        <v>0.38134931493499602</v>
      </c>
      <c r="H201" s="276">
        <f>IF(H$60=0,0,H$60/NMM_fec!H$60)</f>
        <v>0.37686950850738771</v>
      </c>
      <c r="I201" s="276">
        <f>IF(I$60=0,0,I$60/NMM_fec!I$60)</f>
        <v>0.38210430097790454</v>
      </c>
      <c r="J201" s="276">
        <f>IF(J$60=0,0,J$60/NMM_fec!J$60)</f>
        <v>0.38230392203369651</v>
      </c>
      <c r="K201" s="276">
        <f>IF(K$60=0,0,K$60/NMM_fec!K$60)</f>
        <v>0.38526278351998761</v>
      </c>
      <c r="L201" s="276">
        <f>IF(L$60=0,0,L$60/NMM_fec!L$60)</f>
        <v>0.38948737944372935</v>
      </c>
      <c r="M201" s="276">
        <f>IF(M$60=0,0,M$60/NMM_fec!M$60)</f>
        <v>0.39547737276877742</v>
      </c>
      <c r="N201" s="276">
        <f>IF(N$60=0,0,N$60/NMM_fec!N$60)</f>
        <v>0.39560908217756563</v>
      </c>
      <c r="O201" s="276">
        <f>IF(O$60=0,0,O$60/NMM_fec!O$60)</f>
        <v>0.39747924610069452</v>
      </c>
      <c r="P201" s="276">
        <f>IF(P$60=0,0,P$60/NMM_fec!P$60)</f>
        <v>0.39742902408691494</v>
      </c>
      <c r="Q201" s="276">
        <f>IF(Q$60=0,0,Q$60/NMM_fec!Q$60)</f>
        <v>0.39614170604871735</v>
      </c>
      <c r="R201" s="276">
        <f>IF(R$60=0,0,R$60/NMM_fec!R$60)</f>
        <v>0.39822229007439708</v>
      </c>
      <c r="S201" s="276">
        <f>IF(S$60=0,0,S$60/NMM_fec!S$60)</f>
        <v>0.40027082370247175</v>
      </c>
      <c r="T201" s="276">
        <f>IF(T$60=0,0,T$60/NMM_fec!T$60)</f>
        <v>0.41011229104020219</v>
      </c>
      <c r="U201" s="276">
        <f>IF(U$60=0,0,U$60/NMM_fec!U$60)</f>
        <v>0.40962245204373077</v>
      </c>
      <c r="V201" s="276">
        <f>IF(V$60=0,0,V$60/NMM_fec!V$60)</f>
        <v>0.40739608990974163</v>
      </c>
      <c r="W201" s="276">
        <f>IF(W$60=0,0,W$60/NMM_fec!W$60)</f>
        <v>0.43132686014830229</v>
      </c>
      <c r="X201" s="276">
        <f>IF(X$60=0,0,X$60/NMM_fec!X$60)</f>
        <v>0.44020758677790928</v>
      </c>
      <c r="Y201" s="276">
        <f>IF(Y$60=0,0,Y$60/NMM_fec!Y$60)</f>
        <v>0.44434105665567958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0.52623991843981266</v>
      </c>
      <c r="C202" s="276">
        <f>IF(C$79=0,0,C$79/NMM_fec!C$79)</f>
        <v>0.52816071712747448</v>
      </c>
      <c r="D202" s="276">
        <f>IF(D$79=0,0,D$79/NMM_fec!D$79)</f>
        <v>0.52485175860586164</v>
      </c>
      <c r="E202" s="276">
        <f>IF(E$79=0,0,E$79/NMM_fec!E$79)</f>
        <v>0.52377635757300556</v>
      </c>
      <c r="F202" s="276">
        <f>IF(F$79=0,0,F$79/NMM_fec!F$79)</f>
        <v>0.52757991939631432</v>
      </c>
      <c r="G202" s="276">
        <f>IF(G$79=0,0,G$79/NMM_fec!G$79)</f>
        <v>0.52976765646465473</v>
      </c>
      <c r="H202" s="276">
        <f>IF(H$79=0,0,H$79/NMM_fec!H$79)</f>
        <v>0.53249616080215068</v>
      </c>
      <c r="I202" s="276">
        <f>IF(I$79=0,0,I$79/NMM_fec!I$79)</f>
        <v>0.54084046297995003</v>
      </c>
      <c r="J202" s="276">
        <f>IF(J$79=0,0,J$79/NMM_fec!J$79)</f>
        <v>0.540891633874795</v>
      </c>
      <c r="K202" s="276">
        <f>IF(K$79=0,0,K$79/NMM_fec!K$79)</f>
        <v>0.54028539028732103</v>
      </c>
      <c r="L202" s="276">
        <f>IF(L$79=0,0,L$79/NMM_fec!L$79)</f>
        <v>0.53906516704181229</v>
      </c>
      <c r="M202" s="276">
        <f>IF(M$79=0,0,M$79/NMM_fec!M$79)</f>
        <v>0.54463832250339939</v>
      </c>
      <c r="N202" s="276">
        <f>IF(N$79=0,0,N$79/NMM_fec!N$79)</f>
        <v>0.54639871639539062</v>
      </c>
      <c r="O202" s="276">
        <f>IF(O$79=0,0,O$79/NMM_fec!O$79)</f>
        <v>0.54641699767441076</v>
      </c>
      <c r="P202" s="276">
        <f>IF(P$79=0,0,P$79/NMM_fec!P$79)</f>
        <v>0.54715907074769632</v>
      </c>
      <c r="Q202" s="276">
        <f>IF(Q$79=0,0,Q$79/NMM_fec!Q$79)</f>
        <v>0.54751463871577433</v>
      </c>
      <c r="R202" s="276">
        <f>IF(R$79=0,0,R$79/NMM_fec!R$79)</f>
        <v>0.54702682117391399</v>
      </c>
      <c r="S202" s="276">
        <f>IF(S$79=0,0,S$79/NMM_fec!S$79)</f>
        <v>0.54753818572143265</v>
      </c>
      <c r="T202" s="276">
        <f>IF(T$79=0,0,T$79/NMM_fec!T$79)</f>
        <v>0.56170784767286008</v>
      </c>
      <c r="U202" s="276">
        <f>IF(U$79=0,0,U$79/NMM_fec!U$79)</f>
        <v>0.56132712087878101</v>
      </c>
      <c r="V202" s="276">
        <f>IF(V$79=0,0,V$79/NMM_fec!V$79)</f>
        <v>0.56243781960150796</v>
      </c>
      <c r="W202" s="276">
        <f>IF(W$79=0,0,W$79/NMM_fec!W$79)</f>
        <v>0.58370338875034766</v>
      </c>
      <c r="X202" s="276">
        <f>IF(X$79=0,0,X$79/NMM_fec!X$79)</f>
        <v>0.59907266910402579</v>
      </c>
      <c r="Y202" s="276">
        <f>IF(Y$79=0,0,Y$79/NMM_fec!Y$79)</f>
        <v>0.59833820541798299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0.43955761404685328</v>
      </c>
      <c r="C203" s="277">
        <f>IF(C$89=0,0,C$89/NMM_fec!C$89)</f>
        <v>0.44359870926278666</v>
      </c>
      <c r="D203" s="277">
        <f>IF(D$89=0,0,D$89/NMM_fec!D$89)</f>
        <v>0.44599340663777143</v>
      </c>
      <c r="E203" s="277">
        <f>IF(E$89=0,0,E$89/NMM_fec!E$89)</f>
        <v>0.44469757662371934</v>
      </c>
      <c r="F203" s="277">
        <f>IF(F$89=0,0,F$89/NMM_fec!F$89)</f>
        <v>0.44650536048102241</v>
      </c>
      <c r="G203" s="277">
        <f>IF(G$89=0,0,G$89/NMM_fec!G$89)</f>
        <v>0.44818567022722283</v>
      </c>
      <c r="H203" s="277">
        <f>IF(H$89=0,0,H$89/NMM_fec!H$89)</f>
        <v>0.44206759129707696</v>
      </c>
      <c r="I203" s="277">
        <f>IF(I$89=0,0,I$89/NMM_fec!I$89)</f>
        <v>0.44719099143329522</v>
      </c>
      <c r="J203" s="277">
        <f>IF(J$89=0,0,J$89/NMM_fec!J$89)</f>
        <v>0.44833913731498748</v>
      </c>
      <c r="K203" s="277">
        <f>IF(K$89=0,0,K$89/NMM_fec!K$89)</f>
        <v>0.44925971769633521</v>
      </c>
      <c r="L203" s="277">
        <f>IF(L$89=0,0,L$89/NMM_fec!L$89)</f>
        <v>0.45321306527328004</v>
      </c>
      <c r="M203" s="277">
        <f>IF(M$89=0,0,M$89/NMM_fec!M$89)</f>
        <v>0.45843331617613919</v>
      </c>
      <c r="N203" s="277">
        <f>IF(N$89=0,0,N$89/NMM_fec!N$89)</f>
        <v>0.4627229808255458</v>
      </c>
      <c r="O203" s="277">
        <f>IF(O$89=0,0,O$89/NMM_fec!O$89)</f>
        <v>0.46600418669732918</v>
      </c>
      <c r="P203" s="277">
        <f>IF(P$89=0,0,P$89/NMM_fec!P$89)</f>
        <v>0.46891366305790166</v>
      </c>
      <c r="Q203" s="277">
        <f>IF(Q$89=0,0,Q$89/NMM_fec!Q$89)</f>
        <v>0.46903877486741308</v>
      </c>
      <c r="R203" s="277">
        <f>IF(R$89=0,0,R$89/NMM_fec!R$89)</f>
        <v>0.46919097851101765</v>
      </c>
      <c r="S203" s="277">
        <f>IF(S$89=0,0,S$89/NMM_fec!S$89)</f>
        <v>0.46941514493414283</v>
      </c>
      <c r="T203" s="277">
        <f>IF(T$89=0,0,T$89/NMM_fec!T$89)</f>
        <v>0.48345714389116451</v>
      </c>
      <c r="U203" s="277">
        <f>IF(U$89=0,0,U$89/NMM_fec!U$89)</f>
        <v>0.48189204736049712</v>
      </c>
      <c r="V203" s="277">
        <f>IF(V$89=0,0,V$89/NMM_fec!V$89)</f>
        <v>0.47858209141906033</v>
      </c>
      <c r="W203" s="277">
        <f>IF(W$89=0,0,W$89/NMM_fec!W$89)</f>
        <v>0.50073126914967425</v>
      </c>
      <c r="X203" s="277">
        <f>IF(X$89=0,0,X$89/NMM_fec!X$89)</f>
        <v>0.51011233141120926</v>
      </c>
      <c r="Y203" s="277">
        <f>IF(Y$89=0,0,Y$89/NMM_fec!Y$89)</f>
        <v>0.51273677019311881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0.41225504294971449</v>
      </c>
      <c r="C205" s="320">
        <f>IF(C$99=0,0,C$99/NMM_fec!C$99)</f>
        <v>0.41629785338338071</v>
      </c>
      <c r="D205" s="320">
        <f>IF(D$99=0,0,D$99/NMM_fec!D$99)</f>
        <v>0.41989841444224235</v>
      </c>
      <c r="E205" s="320">
        <f>IF(E$99=0,0,E$99/NMM_fec!E$99)</f>
        <v>0.42080992531265926</v>
      </c>
      <c r="F205" s="320">
        <f>IF(F$99=0,0,F$99/NMM_fec!F$99)</f>
        <v>0.41899170053804075</v>
      </c>
      <c r="G205" s="320">
        <f>IF(G$99=0,0,G$99/NMM_fec!G$99)</f>
        <v>0.42317475000583538</v>
      </c>
      <c r="H205" s="320">
        <f>IF(H$99=0,0,H$99/NMM_fec!H$99)</f>
        <v>0.42035194668762416</v>
      </c>
      <c r="I205" s="320">
        <f>IF(I$99=0,0,I$99/NMM_fec!I$99)</f>
        <v>0.420638634991641</v>
      </c>
      <c r="J205" s="320">
        <f>IF(J$99=0,0,J$99/NMM_fec!J$99)</f>
        <v>0.42382140966575538</v>
      </c>
      <c r="K205" s="320">
        <f>IF(K$99=0,0,K$99/NMM_fec!K$99)</f>
        <v>0.42753165268219645</v>
      </c>
      <c r="L205" s="320">
        <f>IF(L$99=0,0,L$99/NMM_fec!L$99)</f>
        <v>0.43679649688141731</v>
      </c>
      <c r="M205" s="320">
        <f>IF(M$99=0,0,M$99/NMM_fec!M$99)</f>
        <v>0.43712521840552876</v>
      </c>
      <c r="N205" s="320">
        <f>IF(N$99=0,0,N$99/NMM_fec!N$99)</f>
        <v>0.44105321349759041</v>
      </c>
      <c r="O205" s="320">
        <f>IF(O$99=0,0,O$99/NMM_fec!O$99)</f>
        <v>0.44767951066283856</v>
      </c>
      <c r="P205" s="320">
        <f>IF(P$99=0,0,P$99/NMM_fec!P$99)</f>
        <v>0.45062474229586713</v>
      </c>
      <c r="Q205" s="320">
        <f>IF(Q$99=0,0,Q$99/NMM_fec!Q$99)</f>
        <v>0.45055113021360593</v>
      </c>
      <c r="R205" s="320">
        <f>IF(R$99=0,0,R$99/NMM_fec!R$99)</f>
        <v>0.4579864071494017</v>
      </c>
      <c r="S205" s="320">
        <f>IF(S$99=0,0,S$99/NMM_fec!S$99)</f>
        <v>0.45836241481584328</v>
      </c>
      <c r="T205" s="320">
        <f>IF(T$99=0,0,T$99/NMM_fec!T$99)</f>
        <v>0.46866450146492783</v>
      </c>
      <c r="U205" s="320">
        <f>IF(U$99=0,0,U$99/NMM_fec!U$99)</f>
        <v>0.46690397160279035</v>
      </c>
      <c r="V205" s="320">
        <f>IF(V$99=0,0,V$99/NMM_fec!V$99)</f>
        <v>0.47160205839355385</v>
      </c>
      <c r="W205" s="320">
        <f>IF(W$99=0,0,W$99/NMM_fec!W$99)</f>
        <v>0.47095003948108194</v>
      </c>
      <c r="X205" s="320">
        <f>IF(X$99=0,0,X$99/NMM_fec!X$99)</f>
        <v>0.47990847298073697</v>
      </c>
      <c r="Y205" s="320">
        <f>IF(Y$99=0,0,Y$99/NMM_fec!Y$99)</f>
        <v>0.48558616816763661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0.39731984827152311</v>
      </c>
      <c r="C206" s="273">
        <f>IF(C$100=0,0,C$100/NMM_fec!C$100)</f>
        <v>0.39784857810056368</v>
      </c>
      <c r="D206" s="273">
        <f>IF(D$100=0,0,D$100/NMM_fec!D$100)</f>
        <v>0.39850888320870914</v>
      </c>
      <c r="E206" s="273">
        <f>IF(E$100=0,0,E$100/NMM_fec!E$100)</f>
        <v>0.40036828884754061</v>
      </c>
      <c r="F206" s="273">
        <f>IF(F$100=0,0,F$100/NMM_fec!F$100)</f>
        <v>0.40095371267891528</v>
      </c>
      <c r="G206" s="273">
        <f>IF(G$100=0,0,G$100/NMM_fec!G$100)</f>
        <v>0.40379105100869545</v>
      </c>
      <c r="H206" s="273">
        <f>IF(H$100=0,0,H$100/NMM_fec!H$100)</f>
        <v>0.40710140197346517</v>
      </c>
      <c r="I206" s="273">
        <f>IF(I$100=0,0,I$100/NMM_fec!I$100)</f>
        <v>0.40893217487337286</v>
      </c>
      <c r="J206" s="273">
        <f>IF(J$100=0,0,J$100/NMM_fec!J$100)</f>
        <v>0.41096267082261767</v>
      </c>
      <c r="K206" s="273">
        <f>IF(K$100=0,0,K$100/NMM_fec!K$100)</f>
        <v>0.41324009107589516</v>
      </c>
      <c r="L206" s="273">
        <f>IF(L$100=0,0,L$100/NMM_fec!L$100)</f>
        <v>0.41790124507397941</v>
      </c>
      <c r="M206" s="273">
        <f>IF(M$100=0,0,M$100/NMM_fec!M$100)</f>
        <v>0.41790124507397919</v>
      </c>
      <c r="N206" s="273">
        <f>IF(N$100=0,0,N$100/NMM_fec!N$100)</f>
        <v>0.4179012450739793</v>
      </c>
      <c r="O206" s="273">
        <f>IF(O$100=0,0,O$100/NMM_fec!O$100)</f>
        <v>0.42091592535363376</v>
      </c>
      <c r="P206" s="273">
        <f>IF(P$100=0,0,P$100/NMM_fec!P$100)</f>
        <v>0.4209159253536337</v>
      </c>
      <c r="Q206" s="273">
        <f>IF(Q$100=0,0,Q$100/NMM_fec!Q$100)</f>
        <v>0.42091592535363365</v>
      </c>
      <c r="R206" s="273">
        <f>IF(R$100=0,0,R$100/NMM_fec!R$100)</f>
        <v>0.42739725660032796</v>
      </c>
      <c r="S206" s="273">
        <f>IF(S$100=0,0,S$100/NMM_fec!S$100)</f>
        <v>0.42739725660032779</v>
      </c>
      <c r="T206" s="273">
        <f>IF(T$100=0,0,T$100/NMM_fec!T$100)</f>
        <v>0.4345676948075875</v>
      </c>
      <c r="U206" s="273">
        <f>IF(U$100=0,0,U$100/NMM_fec!U$100)</f>
        <v>0.43456769480758706</v>
      </c>
      <c r="V206" s="273">
        <f>IF(V$100=0,0,V$100/NMM_fec!V$100)</f>
        <v>0.44241105144450099</v>
      </c>
      <c r="W206" s="273">
        <f>IF(W$100=0,0,W$100/NMM_fec!W$100)</f>
        <v>0.44241105144450127</v>
      </c>
      <c r="X206" s="273">
        <f>IF(X$100=0,0,X$100/NMM_fec!X$100)</f>
        <v>0.45091348490320649</v>
      </c>
      <c r="Y206" s="273">
        <f>IF(Y$100=0,0,Y$100/NMM_fec!Y$100)</f>
        <v>0.45353405541847047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0.10312895678780315</v>
      </c>
      <c r="C207" s="274">
        <f>IF(C$101=0,0,C$101/NMM_fec!C$101)</f>
        <v>0.10326619472325668</v>
      </c>
      <c r="D207" s="274">
        <f>IF(D$101=0,0,D$101/NMM_fec!D$101)</f>
        <v>0.10343758454246907</v>
      </c>
      <c r="E207" s="274">
        <f>IF(E$101=0,0,E$101/NMM_fec!E$101)</f>
        <v>0.10392021475742622</v>
      </c>
      <c r="F207" s="274">
        <f>IF(F$101=0,0,F$101/NMM_fec!F$101)</f>
        <v>0.10407216827616191</v>
      </c>
      <c r="G207" s="274">
        <f>IF(G$101=0,0,G$101/NMM_fec!G$101)</f>
        <v>0.10480863221894561</v>
      </c>
      <c r="H207" s="274">
        <f>IF(H$101=0,0,H$101/NMM_fec!H$101)</f>
        <v>0.10566787205577576</v>
      </c>
      <c r="I207" s="274">
        <f>IF(I$101=0,0,I$101/NMM_fec!I$101)</f>
        <v>0.10614307031255611</v>
      </c>
      <c r="J207" s="274">
        <f>IF(J$101=0,0,J$101/NMM_fec!J$101)</f>
        <v>0.10667010899415852</v>
      </c>
      <c r="K207" s="274">
        <f>IF(K$101=0,0,K$101/NMM_fec!K$101)</f>
        <v>0.10726123973154721</v>
      </c>
      <c r="L207" s="274">
        <f>IF(L$101=0,0,L$101/NMM_fec!L$101)</f>
        <v>0.1084710961012728</v>
      </c>
      <c r="M207" s="274">
        <f>IF(M$101=0,0,M$101/NMM_fec!M$101)</f>
        <v>0.10847109610127278</v>
      </c>
      <c r="N207" s="274">
        <f>IF(N$101=0,0,N$101/NMM_fec!N$101)</f>
        <v>0.10847109610127278</v>
      </c>
      <c r="O207" s="274">
        <f>IF(O$101=0,0,O$101/NMM_fec!O$101)</f>
        <v>0.10925359119594791</v>
      </c>
      <c r="P207" s="274">
        <f>IF(P$101=0,0,P$101/NMM_fec!P$101)</f>
        <v>0.10925359119594791</v>
      </c>
      <c r="Q207" s="274">
        <f>IF(Q$101=0,0,Q$101/NMM_fec!Q$101)</f>
        <v>0.10925359119594782</v>
      </c>
      <c r="R207" s="274">
        <f>IF(R$101=0,0,R$101/NMM_fec!R$101)</f>
        <v>0.11093589559874978</v>
      </c>
      <c r="S207" s="274">
        <f>IF(S$101=0,0,S$101/NMM_fec!S$101)</f>
        <v>0.11093589559874976</v>
      </c>
      <c r="T207" s="274">
        <f>IF(T$101=0,0,T$101/NMM_fec!T$101)</f>
        <v>0.11279706567430239</v>
      </c>
      <c r="U207" s="274">
        <f>IF(U$101=0,0,U$101/NMM_fec!U$101)</f>
        <v>0.11279706567430239</v>
      </c>
      <c r="V207" s="274">
        <f>IF(V$101=0,0,V$101/NMM_fec!V$101)</f>
        <v>0.1148328995023845</v>
      </c>
      <c r="W207" s="274">
        <f>IF(W$101=0,0,W$101/NMM_fec!W$101)</f>
        <v>0.11483289950238446</v>
      </c>
      <c r="X207" s="274">
        <f>IF(X$101=0,0,X$101/NMM_fec!X$101)</f>
        <v>0.11703980433376553</v>
      </c>
      <c r="Y207" s="274">
        <f>IF(Y$101=0,0,Y$101/NMM_fec!Y$101)</f>
        <v>0.11772000368600979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0.56350175019459769</v>
      </c>
      <c r="C208" s="274">
        <f>IF(C$102=0,0,C$102/NMM_fec!C$102)</f>
        <v>0.56425162510102478</v>
      </c>
      <c r="D208" s="274">
        <f>IF(D$102=0,0,D$102/NMM_fec!D$102)</f>
        <v>0.56518810759924731</v>
      </c>
      <c r="E208" s="274">
        <f>IF(E$102=0,0,E$102/NMM_fec!E$102)</f>
        <v>0.56782522310294348</v>
      </c>
      <c r="F208" s="274">
        <f>IF(F$102=0,0,F$102/NMM_fec!F$102)</f>
        <v>0.5686555046884737</v>
      </c>
      <c r="G208" s="274">
        <f>IF(G$102=0,0,G$102/NMM_fec!G$102)</f>
        <v>0.57267958030835697</v>
      </c>
      <c r="H208" s="274">
        <f>IF(H$102=0,0,H$102/NMM_fec!H$102)</f>
        <v>0.57737450952098313</v>
      </c>
      <c r="I208" s="274">
        <f>IF(I$102=0,0,I$102/NMM_fec!I$102)</f>
        <v>0.5799710164354871</v>
      </c>
      <c r="J208" s="274">
        <f>IF(J$102=0,0,J$102/NMM_fec!J$102)</f>
        <v>0.58285078201009954</v>
      </c>
      <c r="K208" s="274">
        <f>IF(K$102=0,0,K$102/NMM_fec!K$102)</f>
        <v>0.58608074976588476</v>
      </c>
      <c r="L208" s="274">
        <f>IF(L$102=0,0,L$102/NMM_fec!L$102)</f>
        <v>0.59269146515620175</v>
      </c>
      <c r="M208" s="274">
        <f>IF(M$102=0,0,M$102/NMM_fec!M$102)</f>
        <v>0.59269146515620186</v>
      </c>
      <c r="N208" s="274">
        <f>IF(N$102=0,0,N$102/NMM_fec!N$102)</f>
        <v>0.59269146515620164</v>
      </c>
      <c r="O208" s="274">
        <f>IF(O$102=0,0,O$102/NMM_fec!O$102)</f>
        <v>0.59696705727990917</v>
      </c>
      <c r="P208" s="274">
        <f>IF(P$102=0,0,P$102/NMM_fec!P$102)</f>
        <v>0.59696705727990895</v>
      </c>
      <c r="Q208" s="274">
        <f>IF(Q$102=0,0,Q$102/NMM_fec!Q$102)</f>
        <v>0.59696705727990917</v>
      </c>
      <c r="R208" s="274">
        <f>IF(R$102=0,0,R$102/NMM_fec!R$102)</f>
        <v>0.60615925222559763</v>
      </c>
      <c r="S208" s="274">
        <f>IF(S$102=0,0,S$102/NMM_fec!S$102)</f>
        <v>0.60615925222559752</v>
      </c>
      <c r="T208" s="274">
        <f>IF(T$102=0,0,T$102/NMM_fec!T$102)</f>
        <v>0.6163287781051392</v>
      </c>
      <c r="U208" s="274">
        <f>IF(U$102=0,0,U$102/NMM_fec!U$102)</f>
        <v>0.6163287781051392</v>
      </c>
      <c r="V208" s="274">
        <f>IF(V$102=0,0,V$102/NMM_fec!V$102)</f>
        <v>0.6274526754174149</v>
      </c>
      <c r="W208" s="274">
        <f>IF(W$102=0,0,W$102/NMM_fec!W$102)</f>
        <v>0.62745267541741512</v>
      </c>
      <c r="X208" s="274">
        <f>IF(X$102=0,0,X$102/NMM_fec!X$102)</f>
        <v>0.63951131320190191</v>
      </c>
      <c r="Y208" s="274">
        <f>IF(Y$102=0,0,Y$102/NMM_fec!Y$102)</f>
        <v>0.64322795630011065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0.39364073686192824</v>
      </c>
      <c r="C209" s="274">
        <f>IF(C$103=0,0,C$103/NMM_fec!C$103)</f>
        <v>0.39416457074641631</v>
      </c>
      <c r="D209" s="274">
        <f>IF(D$103=0,0,D$103/NMM_fec!D$103)</f>
        <v>0.39481876154623413</v>
      </c>
      <c r="E209" s="274">
        <f>IF(E$103=0,0,E$103/NMM_fec!E$103)</f>
        <v>0.39666094941824454</v>
      </c>
      <c r="F209" s="274">
        <f>IF(F$103=0,0,F$103/NMM_fec!F$103)</f>
        <v>0.39724095232864876</v>
      </c>
      <c r="G209" s="274">
        <f>IF(G$103=0,0,G$103/NMM_fec!G$103)</f>
        <v>0.40005201740813079</v>
      </c>
      <c r="H209" s="274">
        <f>IF(H$103=0,0,H$103/NMM_fec!H$103)</f>
        <v>0.40333171510939714</v>
      </c>
      <c r="I209" s="274">
        <f>IF(I$103=0,0,I$103/NMM_fec!I$103)</f>
        <v>0.40514553537657388</v>
      </c>
      <c r="J209" s="274">
        <f>IF(J$103=0,0,J$103/NMM_fec!J$103)</f>
        <v>0.40715722929303183</v>
      </c>
      <c r="K209" s="274">
        <f>IF(K$103=0,0,K$103/NMM_fec!K$103)</f>
        <v>0.40941356103821042</v>
      </c>
      <c r="L209" s="274">
        <f>IF(L$103=0,0,L$103/NMM_fec!L$103)</f>
        <v>0.41403155357599747</v>
      </c>
      <c r="M209" s="274">
        <f>IF(M$103=0,0,M$103/NMM_fec!M$103)</f>
        <v>0.41403155357599752</v>
      </c>
      <c r="N209" s="274">
        <f>IF(N$103=0,0,N$103/NMM_fec!N$103)</f>
        <v>0.41403155357599786</v>
      </c>
      <c r="O209" s="274">
        <f>IF(O$103=0,0,O$103/NMM_fec!O$103)</f>
        <v>0.41701831845031434</v>
      </c>
      <c r="P209" s="274">
        <f>IF(P$103=0,0,P$103/NMM_fec!P$103)</f>
        <v>0.41701831845031467</v>
      </c>
      <c r="Q209" s="274">
        <f>IF(Q$103=0,0,Q$103/NMM_fec!Q$103)</f>
        <v>0.41701831845031456</v>
      </c>
      <c r="R209" s="274">
        <f>IF(R$103=0,0,R$103/NMM_fec!R$103)</f>
        <v>0.42343963371783544</v>
      </c>
      <c r="S209" s="274">
        <f>IF(S$103=0,0,S$103/NMM_fec!S$103)</f>
        <v>0.4234396337178355</v>
      </c>
      <c r="T209" s="274">
        <f>IF(T$103=0,0,T$103/NMM_fec!T$103)</f>
        <v>0.43054367493754198</v>
      </c>
      <c r="U209" s="274">
        <f>IF(U$103=0,0,U$103/NMM_fec!U$103)</f>
        <v>0.43054367493754186</v>
      </c>
      <c r="V209" s="274">
        <f>IF(V$103=0,0,V$103/NMM_fec!V$103)</f>
        <v>0.43831440348145229</v>
      </c>
      <c r="W209" s="274">
        <f>IF(W$103=0,0,W$103/NMM_fec!W$103)</f>
        <v>0.43831440348145212</v>
      </c>
      <c r="X209" s="274">
        <f>IF(X$103=0,0,X$103/NMM_fec!X$103)</f>
        <v>0.44673810591254032</v>
      </c>
      <c r="Y209" s="274">
        <f>IF(Y$103=0,0,Y$103/NMM_fec!Y$103)</f>
        <v>0.44933441040906819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0.63790792669704233</v>
      </c>
      <c r="C210" s="275">
        <f>IF(C$104=0,0,C$104/NMM_fec!C$104)</f>
        <v>0.64553912479856101</v>
      </c>
      <c r="D210" s="275">
        <f>IF(D$104=0,0,D$104/NMM_fec!D$104)</f>
        <v>0.64451381393118123</v>
      </c>
      <c r="E210" s="275">
        <f>IF(E$104=0,0,E$104/NMM_fec!E$104)</f>
        <v>0.64068757957823486</v>
      </c>
      <c r="F210" s="275">
        <f>IF(F$104=0,0,F$104/NMM_fec!F$104)</f>
        <v>0.63004002507662205</v>
      </c>
      <c r="G210" s="275">
        <f>IF(G$104=0,0,G$104/NMM_fec!G$104)</f>
        <v>0.65357963442373324</v>
      </c>
      <c r="H210" s="275">
        <f>IF(H$104=0,0,H$104/NMM_fec!H$104)</f>
        <v>0.65209423056293458</v>
      </c>
      <c r="I210" s="275">
        <f>IF(I$104=0,0,I$104/NMM_fec!I$104)</f>
        <v>0.65288760059318873</v>
      </c>
      <c r="J210" s="275">
        <f>IF(J$104=0,0,J$104/NMM_fec!J$104)</f>
        <v>0.65347518126382265</v>
      </c>
      <c r="K210" s="275">
        <f>IF(K$104=0,0,K$104/NMM_fec!K$104)</f>
        <v>0.65701237806694768</v>
      </c>
      <c r="L210" s="275">
        <f>IF(L$104=0,0,L$104/NMM_fec!L$104)</f>
        <v>0.6661821646296483</v>
      </c>
      <c r="M210" s="275">
        <f>IF(M$104=0,0,M$104/NMM_fec!M$104)</f>
        <v>0.66524075467282739</v>
      </c>
      <c r="N210" s="275">
        <f>IF(N$104=0,0,N$104/NMM_fec!N$104)</f>
        <v>0.67991800457040874</v>
      </c>
      <c r="O210" s="275">
        <f>IF(O$104=0,0,O$104/NMM_fec!O$104)</f>
        <v>0.69094675942257633</v>
      </c>
      <c r="P210" s="275">
        <f>IF(P$104=0,0,P$104/NMM_fec!P$104)</f>
        <v>0.70482204341798471</v>
      </c>
      <c r="Q210" s="275">
        <f>IF(Q$104=0,0,Q$104/NMM_fec!Q$104)</f>
        <v>0.70349960598097727</v>
      </c>
      <c r="R210" s="275">
        <f>IF(R$104=0,0,R$104/NMM_fec!R$104)</f>
        <v>0.71146236770644877</v>
      </c>
      <c r="S210" s="275">
        <f>IF(S$104=0,0,S$104/NMM_fec!S$104)</f>
        <v>0.71324439543110096</v>
      </c>
      <c r="T210" s="275">
        <f>IF(T$104=0,0,T$104/NMM_fec!T$104)</f>
        <v>0.73565174520089083</v>
      </c>
      <c r="U210" s="275">
        <f>IF(U$104=0,0,U$104/NMM_fec!U$104)</f>
        <v>0.73093541963251274</v>
      </c>
      <c r="V210" s="275">
        <f>IF(V$104=0,0,V$104/NMM_fec!V$104)</f>
        <v>0.73791802166083686</v>
      </c>
      <c r="W210" s="275">
        <f>IF(W$104=0,0,W$104/NMM_fec!W$104)</f>
        <v>0.72707176348361746</v>
      </c>
      <c r="X210" s="275">
        <f>IF(X$104=0,0,X$104/NMM_fec!X$104)</f>
        <v>0.74625246708884296</v>
      </c>
      <c r="Y210" s="275">
        <f>IF(Y$104=0,0,Y$104/NMM_fec!Y$104)</f>
        <v>0.76145030387958512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0.38945870408388833</v>
      </c>
      <c r="C211" s="276">
        <f>IF(C$110=0,0,C$110/NMM_fec!C$110)</f>
        <v>0.39296057805205004</v>
      </c>
      <c r="D211" s="276">
        <f>IF(D$110=0,0,D$110/NMM_fec!D$110)</f>
        <v>0.39746107852615298</v>
      </c>
      <c r="E211" s="276">
        <f>IF(E$110=0,0,E$110/NMM_fec!E$110)</f>
        <v>0.39926705801698376</v>
      </c>
      <c r="F211" s="276">
        <f>IF(F$110=0,0,F$110/NMM_fec!F$110)</f>
        <v>0.39882044275752393</v>
      </c>
      <c r="G211" s="276">
        <f>IF(G$110=0,0,G$110/NMM_fec!G$110)</f>
        <v>0.40099437085707251</v>
      </c>
      <c r="H211" s="276">
        <f>IF(H$110=0,0,H$110/NMM_fec!H$110)</f>
        <v>0.39854616470376081</v>
      </c>
      <c r="I211" s="276">
        <f>IF(I$110=0,0,I$110/NMM_fec!I$110)</f>
        <v>0.39913942715508161</v>
      </c>
      <c r="J211" s="276">
        <f>IF(J$110=0,0,J$110/NMM_fec!J$110)</f>
        <v>0.4021594057370822</v>
      </c>
      <c r="K211" s="276">
        <f>IF(K$110=0,0,K$110/NMM_fec!K$110)</f>
        <v>0.40651030771995372</v>
      </c>
      <c r="L211" s="276">
        <f>IF(L$110=0,0,L$110/NMM_fec!L$110)</f>
        <v>0.41601586740239715</v>
      </c>
      <c r="M211" s="276">
        <f>IF(M$110=0,0,M$110/NMM_fec!M$110)</f>
        <v>0.41718247108049239</v>
      </c>
      <c r="N211" s="276">
        <f>IF(N$110=0,0,N$110/NMM_fec!N$110)</f>
        <v>0.41939404624582577</v>
      </c>
      <c r="O211" s="276">
        <f>IF(O$110=0,0,O$110/NMM_fec!O$110)</f>
        <v>0.42544455578906643</v>
      </c>
      <c r="P211" s="276">
        <f>IF(P$110=0,0,P$110/NMM_fec!P$110)</f>
        <v>0.42714819587250091</v>
      </c>
      <c r="Q211" s="276">
        <f>IF(Q$110=0,0,Q$110/NMM_fec!Q$110)</f>
        <v>0.42663269778485485</v>
      </c>
      <c r="R211" s="276">
        <f>IF(R$110=0,0,R$110/NMM_fec!R$110)</f>
        <v>0.43467160236996549</v>
      </c>
      <c r="S211" s="276">
        <f>IF(S$110=0,0,S$110/NMM_fec!S$110)</f>
        <v>0.43525013495703113</v>
      </c>
      <c r="T211" s="276">
        <f>IF(T$110=0,0,T$110/NMM_fec!T$110)</f>
        <v>0.44400411878833318</v>
      </c>
      <c r="U211" s="276">
        <f>IF(U$110=0,0,U$110/NMM_fec!U$110)</f>
        <v>0.4424810502665914</v>
      </c>
      <c r="V211" s="276">
        <f>IF(V$110=0,0,V$110/NMM_fec!V$110)</f>
        <v>0.44707281089530021</v>
      </c>
      <c r="W211" s="276">
        <f>IF(W$110=0,0,W$110/NMM_fec!W$110)</f>
        <v>0.44895190459445111</v>
      </c>
      <c r="X211" s="276">
        <f>IF(X$110=0,0,X$110/NMM_fec!X$110)</f>
        <v>0.45780839151851027</v>
      </c>
      <c r="Y211" s="276">
        <f>IF(Y$110=0,0,Y$110/NMM_fec!Y$110)</f>
        <v>0.46308257634658395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0.48046111608171238</v>
      </c>
      <c r="C212" s="276">
        <f>IF(C$118=0,0,C$118/NMM_fec!C$118)</f>
        <v>0.48110048540814199</v>
      </c>
      <c r="D212" s="276">
        <f>IF(D$118=0,0,D$118/NMM_fec!D$118)</f>
        <v>0.48189896283280192</v>
      </c>
      <c r="E212" s="276">
        <f>IF(E$118=0,0,E$118/NMM_fec!E$118)</f>
        <v>0.48414745888042732</v>
      </c>
      <c r="F212" s="276">
        <f>IF(F$118=0,0,F$118/NMM_fec!F$118)</f>
        <v>0.48485538572734121</v>
      </c>
      <c r="G212" s="276">
        <f>IF(G$118=0,0,G$118/NMM_fec!G$118)</f>
        <v>0.48828645202457749</v>
      </c>
      <c r="H212" s="276">
        <f>IF(H$118=0,0,H$118/NMM_fec!H$118)</f>
        <v>0.49228951133831339</v>
      </c>
      <c r="I212" s="276">
        <f>IF(I$118=0,0,I$118/NMM_fec!I$118)</f>
        <v>0.49450338309581138</v>
      </c>
      <c r="J212" s="276">
        <f>IF(J$118=0,0,J$118/NMM_fec!J$118)</f>
        <v>0.4969587710010917</v>
      </c>
      <c r="K212" s="276">
        <f>IF(K$118=0,0,K$118/NMM_fec!K$118)</f>
        <v>0.49971275341963156</v>
      </c>
      <c r="L212" s="276">
        <f>IF(L$118=0,0,L$118/NMM_fec!L$118)</f>
        <v>0.50534927840546084</v>
      </c>
      <c r="M212" s="276">
        <f>IF(M$118=0,0,M$118/NMM_fec!M$118)</f>
        <v>0.50534927840546073</v>
      </c>
      <c r="N212" s="276">
        <f>IF(N$118=0,0,N$118/NMM_fec!N$118)</f>
        <v>0.50534927840546051</v>
      </c>
      <c r="O212" s="276">
        <f>IF(O$118=0,0,O$118/NMM_fec!O$118)</f>
        <v>0.50899479638824807</v>
      </c>
      <c r="P212" s="276">
        <f>IF(P$118=0,0,P$118/NMM_fec!P$118)</f>
        <v>0.50899479638824807</v>
      </c>
      <c r="Q212" s="276">
        <f>IF(Q$118=0,0,Q$118/NMM_fec!Q$118)</f>
        <v>0.50899479638824818</v>
      </c>
      <c r="R212" s="276">
        <f>IF(R$118=0,0,R$118/NMM_fec!R$118)</f>
        <v>0.51683238028451994</v>
      </c>
      <c r="S212" s="276">
        <f>IF(S$118=0,0,S$118/NMM_fec!S$118)</f>
        <v>0.51683238028451983</v>
      </c>
      <c r="T212" s="276">
        <f>IF(T$118=0,0,T$118/NMM_fec!T$118)</f>
        <v>0.52550327039696243</v>
      </c>
      <c r="U212" s="276">
        <f>IF(U$118=0,0,U$118/NMM_fec!U$118)</f>
        <v>0.52550327039696287</v>
      </c>
      <c r="V212" s="276">
        <f>IF(V$118=0,0,V$118/NMM_fec!V$118)</f>
        <v>0.53498789065943486</v>
      </c>
      <c r="W212" s="276">
        <f>IF(W$118=0,0,W$118/NMM_fec!W$118)</f>
        <v>0.53498789065943497</v>
      </c>
      <c r="X212" s="276">
        <f>IF(X$118=0,0,X$118/NMM_fec!X$118)</f>
        <v>0.5452695030348339</v>
      </c>
      <c r="Y212" s="276">
        <f>IF(Y$118=0,0,Y$118/NMM_fec!Y$118)</f>
        <v>0.54843844171235545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0.42423779046398219</v>
      </c>
      <c r="C213" s="276">
        <f>IF(C$119=0,0,C$119/NMM_fec!C$119)</f>
        <v>0.42835991965532755</v>
      </c>
      <c r="D213" s="276">
        <f>IF(D$119=0,0,D$119/NMM_fec!D$119)</f>
        <v>0.4321568486650943</v>
      </c>
      <c r="E213" s="276">
        <f>IF(E$119=0,0,E$119/NMM_fec!E$119)</f>
        <v>0.43317769271464351</v>
      </c>
      <c r="F213" s="276">
        <f>IF(F$119=0,0,F$119/NMM_fec!F$119)</f>
        <v>0.4314099634623908</v>
      </c>
      <c r="G213" s="276">
        <f>IF(G$119=0,0,G$119/NMM_fec!G$119)</f>
        <v>0.43547421987164348</v>
      </c>
      <c r="H213" s="276">
        <f>IF(H$119=0,0,H$119/NMM_fec!H$119)</f>
        <v>0.43253594105449084</v>
      </c>
      <c r="I213" s="276">
        <f>IF(I$119=0,0,I$119/NMM_fec!I$119)</f>
        <v>0.43282315115444014</v>
      </c>
      <c r="J213" s="276">
        <f>IF(J$119=0,0,J$119/NMM_fec!J$119)</f>
        <v>0.4361655335605229</v>
      </c>
      <c r="K213" s="276">
        <f>IF(K$119=0,0,K$119/NMM_fec!K$119)</f>
        <v>0.44000626519255193</v>
      </c>
      <c r="L213" s="276">
        <f>IF(L$119=0,0,L$119/NMM_fec!L$119)</f>
        <v>0.44961152840618712</v>
      </c>
      <c r="M213" s="276">
        <f>IF(M$119=0,0,M$119/NMM_fec!M$119)</f>
        <v>0.44996201759560978</v>
      </c>
      <c r="N213" s="276">
        <f>IF(N$119=0,0,N$119/NMM_fec!N$119)</f>
        <v>0.45387733160271437</v>
      </c>
      <c r="O213" s="276">
        <f>IF(O$119=0,0,O$119/NMM_fec!O$119)</f>
        <v>0.46066626028543778</v>
      </c>
      <c r="P213" s="276">
        <f>IF(P$119=0,0,P$119/NMM_fec!P$119)</f>
        <v>0.46349269655686304</v>
      </c>
      <c r="Q213" s="276">
        <f>IF(Q$119=0,0,Q$119/NMM_fec!Q$119)</f>
        <v>0.46342940400062171</v>
      </c>
      <c r="R213" s="276">
        <f>IF(R$119=0,0,R$119/NMM_fec!R$119)</f>
        <v>0.47115381996344835</v>
      </c>
      <c r="S213" s="276">
        <f>IF(S$119=0,0,S$119/NMM_fec!S$119)</f>
        <v>0.47151847155091875</v>
      </c>
      <c r="T213" s="276">
        <f>IF(T$119=0,0,T$119/NMM_fec!T$119)</f>
        <v>0.48194469967044573</v>
      </c>
      <c r="U213" s="276">
        <f>IF(U$119=0,0,U$119/NMM_fec!U$119)</f>
        <v>0.48020006074133265</v>
      </c>
      <c r="V213" s="276">
        <f>IF(V$119=0,0,V$119/NMM_fec!V$119)</f>
        <v>0.48509546676779458</v>
      </c>
      <c r="W213" s="276">
        <f>IF(W$119=0,0,W$119/NMM_fec!W$119)</f>
        <v>0.48460284556620536</v>
      </c>
      <c r="X213" s="276">
        <f>IF(X$119=0,0,X$119/NMM_fec!X$119)</f>
        <v>0.49372882676693569</v>
      </c>
      <c r="Y213" s="276">
        <f>IF(Y$119=0,0,Y$119/NMM_fec!Y$119)</f>
        <v>0.49943519990328411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0.4938072581950933</v>
      </c>
      <c r="C214" s="277">
        <f>IF(C$127=0,0,C$127/NMM_fec!C$127)</f>
        <v>0.49446438778059043</v>
      </c>
      <c r="D214" s="277">
        <f>IF(D$127=0,0,D$127/NMM_fec!D$127)</f>
        <v>0.4952850451337133</v>
      </c>
      <c r="E214" s="277">
        <f>IF(E$127=0,0,E$127/NMM_fec!E$127)</f>
        <v>0.49759599940488364</v>
      </c>
      <c r="F214" s="277">
        <f>IF(F$127=0,0,F$127/NMM_fec!F$127)</f>
        <v>0.49832359088643391</v>
      </c>
      <c r="G214" s="277">
        <f>IF(G$127=0,0,G$127/NMM_fec!G$127)</f>
        <v>0.50184996458081554</v>
      </c>
      <c r="H214" s="277">
        <f>IF(H$127=0,0,H$127/NMM_fec!H$127)</f>
        <v>0.50596421998659979</v>
      </c>
      <c r="I214" s="277">
        <f>IF(I$127=0,0,I$127/NMM_fec!I$127)</f>
        <v>0.50823958818180637</v>
      </c>
      <c r="J214" s="277">
        <f>IF(J$127=0,0,J$127/NMM_fec!J$127)</f>
        <v>0.51076318130667753</v>
      </c>
      <c r="K214" s="277">
        <f>IF(K$127=0,0,K$127/NMM_fec!K$127)</f>
        <v>0.51359366323684386</v>
      </c>
      <c r="L214" s="277">
        <f>IF(L$127=0,0,L$127/NMM_fec!L$127)</f>
        <v>0.51938675836116799</v>
      </c>
      <c r="M214" s="277">
        <f>IF(M$127=0,0,M$127/NMM_fec!M$127)</f>
        <v>0.51938675836116799</v>
      </c>
      <c r="N214" s="277">
        <f>IF(N$127=0,0,N$127/NMM_fec!N$127)</f>
        <v>0.51938675836116821</v>
      </c>
      <c r="O214" s="277">
        <f>IF(O$127=0,0,O$127/NMM_fec!O$127)</f>
        <v>0.52313354073236606</v>
      </c>
      <c r="P214" s="277">
        <f>IF(P$127=0,0,P$127/NMM_fec!P$127)</f>
        <v>0.52313354073236629</v>
      </c>
      <c r="Q214" s="277">
        <f>IF(Q$127=0,0,Q$127/NMM_fec!Q$127)</f>
        <v>0.52313354073236651</v>
      </c>
      <c r="R214" s="277">
        <f>IF(R$127=0,0,R$127/NMM_fec!R$127)</f>
        <v>0.53118883529242333</v>
      </c>
      <c r="S214" s="277">
        <f>IF(S$127=0,0,S$127/NMM_fec!S$127)</f>
        <v>0.53118883529242333</v>
      </c>
      <c r="T214" s="277">
        <f>IF(T$127=0,0,T$127/NMM_fec!T$127)</f>
        <v>0.54010058346354484</v>
      </c>
      <c r="U214" s="277">
        <f>IF(U$127=0,0,U$127/NMM_fec!U$127)</f>
        <v>0.54010058346354495</v>
      </c>
      <c r="V214" s="277">
        <f>IF(V$127=0,0,V$127/NMM_fec!V$127)</f>
        <v>0.5498486653999749</v>
      </c>
      <c r="W214" s="277">
        <f>IF(W$127=0,0,W$127/NMM_fec!W$127)</f>
        <v>0.5498486653999749</v>
      </c>
      <c r="X214" s="277">
        <f>IF(X$127=0,0,X$127/NMM_fec!X$127)</f>
        <v>0.56041587811913485</v>
      </c>
      <c r="Y214" s="277">
        <f>IF(Y$127=0,0,Y$127/NMM_fec!Y$127)</f>
        <v>0.56367284287103181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AT: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3147.4296937042227</v>
      </c>
      <c r="C5" s="223">
        <f t="shared" si="0"/>
        <v>3205.3738820971857</v>
      </c>
      <c r="D5" s="223">
        <f t="shared" si="0"/>
        <v>3338.9910382915664</v>
      </c>
      <c r="E5" s="223">
        <f t="shared" si="0"/>
        <v>3320.4384947670287</v>
      </c>
      <c r="F5" s="223">
        <f t="shared" si="0"/>
        <v>3529.3197745000234</v>
      </c>
      <c r="G5" s="223">
        <f t="shared" si="0"/>
        <v>3294.544616231261</v>
      </c>
      <c r="H5" s="223">
        <f t="shared" si="0"/>
        <v>3598.2087476253264</v>
      </c>
      <c r="I5" s="223">
        <f t="shared" si="0"/>
        <v>3780.2471687864427</v>
      </c>
      <c r="J5" s="223">
        <f t="shared" si="0"/>
        <v>3879.3716008620531</v>
      </c>
      <c r="K5" s="223">
        <f t="shared" si="0"/>
        <v>3339.3365840394372</v>
      </c>
      <c r="L5" s="223">
        <f t="shared" si="0"/>
        <v>3159.1127834623712</v>
      </c>
      <c r="M5" s="223">
        <f t="shared" si="0"/>
        <v>3242.1916831033541</v>
      </c>
      <c r="N5" s="223">
        <f t="shared" si="0"/>
        <v>3273.4857843083237</v>
      </c>
      <c r="O5" s="223">
        <f t="shared" si="0"/>
        <v>3413.9323162062919</v>
      </c>
      <c r="P5" s="223">
        <f t="shared" si="0"/>
        <v>3344.3657062364528</v>
      </c>
      <c r="Q5" s="223">
        <f t="shared" si="0"/>
        <v>3412.6860507377455</v>
      </c>
      <c r="R5" s="223">
        <f t="shared" si="0"/>
        <v>3522.8810728699564</v>
      </c>
      <c r="S5" s="223">
        <f t="shared" si="0"/>
        <v>3504.9746694928085</v>
      </c>
      <c r="T5" s="223">
        <f t="shared" si="0"/>
        <v>3700.015020163773</v>
      </c>
      <c r="U5" s="223">
        <f t="shared" si="0"/>
        <v>3425.8243027885842</v>
      </c>
      <c r="V5" s="223">
        <f t="shared" si="0"/>
        <v>3558.5830996155619</v>
      </c>
      <c r="W5" s="223">
        <f t="shared" si="0"/>
        <v>3791.1466348096064</v>
      </c>
      <c r="X5" s="223">
        <f t="shared" si="0"/>
        <v>3678.5506833742238</v>
      </c>
      <c r="Y5" s="223">
        <f t="shared" si="0"/>
        <v>3140.5263104993492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1.375783207350382</v>
      </c>
      <c r="C10" s="260">
        <v>1.310126924244732</v>
      </c>
      <c r="D10" s="260">
        <v>1.4802794746323711</v>
      </c>
      <c r="E10" s="260">
        <v>1.5042496681536981</v>
      </c>
      <c r="F10" s="260">
        <v>1.846885322933506</v>
      </c>
      <c r="G10" s="260">
        <v>1.606977291832641</v>
      </c>
      <c r="H10" s="260">
        <v>1.84157615591871</v>
      </c>
      <c r="I10" s="260">
        <v>1.864845551744496</v>
      </c>
      <c r="J10" s="260">
        <v>2.002355178819522</v>
      </c>
      <c r="K10" s="260">
        <v>1.851571727886806</v>
      </c>
      <c r="L10" s="260">
        <v>1.658134018099864</v>
      </c>
      <c r="M10" s="260">
        <v>1.6463822407601181</v>
      </c>
      <c r="N10" s="260">
        <v>1.6153220535425159</v>
      </c>
      <c r="O10" s="260">
        <v>1.733813878703778</v>
      </c>
      <c r="P10" s="260">
        <v>1.431953602885137</v>
      </c>
      <c r="Q10" s="260">
        <v>1.4466873076975879</v>
      </c>
      <c r="R10" s="260">
        <v>1.610750744413399</v>
      </c>
      <c r="S10" s="260">
        <v>1.596646144238568</v>
      </c>
      <c r="T10" s="260">
        <v>1.5544216722011761</v>
      </c>
      <c r="U10" s="260">
        <v>1.290311435187971</v>
      </c>
      <c r="V10" s="260">
        <v>1.6645200263672459</v>
      </c>
      <c r="W10" s="260">
        <v>2.1648372284854158</v>
      </c>
      <c r="X10" s="260">
        <v>2.0251078455215361</v>
      </c>
      <c r="Y10" s="260">
        <v>1.566445557836402</v>
      </c>
      <c r="DA10" s="68" t="s">
        <v>1696</v>
      </c>
    </row>
    <row r="11" spans="1:105" ht="12" customHeight="1" x14ac:dyDescent="0.25">
      <c r="A11" s="37" t="s">
        <v>159</v>
      </c>
      <c r="B11" s="226">
        <v>1.9861261035517629E-2</v>
      </c>
      <c r="C11" s="226">
        <v>3.6115271647748352E-2</v>
      </c>
      <c r="D11" s="226">
        <v>1.8243390128476939E-2</v>
      </c>
      <c r="E11" s="226">
        <v>2.3896639284698259E-2</v>
      </c>
      <c r="F11" s="226">
        <v>4.1422482621547262E-2</v>
      </c>
      <c r="G11" s="226">
        <v>4.0362696979137989E-2</v>
      </c>
      <c r="H11" s="226">
        <v>5.2822886049594217E-2</v>
      </c>
      <c r="I11" s="226">
        <v>4.6784568877953403E-2</v>
      </c>
      <c r="J11" s="226">
        <v>5.8011411038269067E-2</v>
      </c>
      <c r="K11" s="226">
        <v>5.1450233680636469E-2</v>
      </c>
      <c r="L11" s="226">
        <v>4.4508988046954967E-2</v>
      </c>
      <c r="M11" s="226">
        <v>3.9795206206528849E-2</v>
      </c>
      <c r="N11" s="226">
        <v>5.2775103971031273E-2</v>
      </c>
      <c r="O11" s="226">
        <v>1.911185469167211E-2</v>
      </c>
      <c r="P11" s="226">
        <v>1.1861661300980771E-2</v>
      </c>
      <c r="Q11" s="226">
        <v>2.6547293239431339E-2</v>
      </c>
      <c r="R11" s="226">
        <v>3.0392490333344749E-2</v>
      </c>
      <c r="S11" s="226">
        <v>3.1391131299251682E-2</v>
      </c>
      <c r="T11" s="226">
        <v>4.7116795645712348E-2</v>
      </c>
      <c r="U11" s="226">
        <v>4.5565535895187803E-2</v>
      </c>
      <c r="V11" s="226">
        <v>6.0870415891424251E-2</v>
      </c>
      <c r="W11" s="226">
        <v>4.1606502585894482E-2</v>
      </c>
      <c r="X11" s="226">
        <v>3.674962549736889E-2</v>
      </c>
      <c r="Y11" s="226">
        <v>4.6817346519557823E-2</v>
      </c>
      <c r="DA11" s="69" t="s">
        <v>1697</v>
      </c>
    </row>
    <row r="12" spans="1:105" ht="12" customHeight="1" x14ac:dyDescent="0.25">
      <c r="A12" s="37" t="s">
        <v>35</v>
      </c>
      <c r="B12" s="226">
        <v>1.355921946314864</v>
      </c>
      <c r="C12" s="226">
        <v>1.274011652596984</v>
      </c>
      <c r="D12" s="226">
        <v>1.462036084503894</v>
      </c>
      <c r="E12" s="226">
        <v>1.4803530288690001</v>
      </c>
      <c r="F12" s="226">
        <v>1.805462840311959</v>
      </c>
      <c r="G12" s="226">
        <v>1.566614594853504</v>
      </c>
      <c r="H12" s="226">
        <v>1.788753269869116</v>
      </c>
      <c r="I12" s="226">
        <v>1.8180609828665419</v>
      </c>
      <c r="J12" s="226">
        <v>1.944343767781253</v>
      </c>
      <c r="K12" s="226">
        <v>1.8001214942061701</v>
      </c>
      <c r="L12" s="226">
        <v>1.6136250300529089</v>
      </c>
      <c r="M12" s="226">
        <v>1.6065870345535891</v>
      </c>
      <c r="N12" s="226">
        <v>1.562546949571485</v>
      </c>
      <c r="O12" s="226">
        <v>1.714702024012106</v>
      </c>
      <c r="P12" s="226">
        <v>1.420091941584156</v>
      </c>
      <c r="Q12" s="226">
        <v>1.4201400144581571</v>
      </c>
      <c r="R12" s="226">
        <v>1.580358254080054</v>
      </c>
      <c r="S12" s="226">
        <v>1.5652550129393159</v>
      </c>
      <c r="T12" s="226">
        <v>1.507304876555464</v>
      </c>
      <c r="U12" s="226">
        <v>1.244745899292784</v>
      </c>
      <c r="V12" s="226">
        <v>1.603649610475822</v>
      </c>
      <c r="W12" s="226">
        <v>2.1232307258995222</v>
      </c>
      <c r="X12" s="226">
        <v>1.988358220024167</v>
      </c>
      <c r="Y12" s="226">
        <v>1.519628211316844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284.46860470226318</v>
      </c>
      <c r="C17" s="261">
        <v>301.44710906503587</v>
      </c>
      <c r="D17" s="261">
        <v>328.87797659154933</v>
      </c>
      <c r="E17" s="261">
        <v>307.26213629932278</v>
      </c>
      <c r="F17" s="261">
        <v>356.79436662840448</v>
      </c>
      <c r="G17" s="261">
        <v>284.05663604050068</v>
      </c>
      <c r="H17" s="261">
        <v>334.54114243797011</v>
      </c>
      <c r="I17" s="261">
        <v>330.09027347848422</v>
      </c>
      <c r="J17" s="261">
        <v>352.4923276758625</v>
      </c>
      <c r="K17" s="261">
        <v>323.28631303494058</v>
      </c>
      <c r="L17" s="261">
        <v>301.49798193529381</v>
      </c>
      <c r="M17" s="261">
        <v>303.67699324177681</v>
      </c>
      <c r="N17" s="261">
        <v>324.06098481081489</v>
      </c>
      <c r="O17" s="261">
        <v>369.18174712022739</v>
      </c>
      <c r="P17" s="261">
        <v>352.19234740864732</v>
      </c>
      <c r="Q17" s="261">
        <v>356.50662133852762</v>
      </c>
      <c r="R17" s="261">
        <v>383.1675190977619</v>
      </c>
      <c r="S17" s="261">
        <v>383.67553173016569</v>
      </c>
      <c r="T17" s="261">
        <v>420.71910061355879</v>
      </c>
      <c r="U17" s="261">
        <v>338.84490741166508</v>
      </c>
      <c r="V17" s="261">
        <v>374.5217535743775</v>
      </c>
      <c r="W17" s="261">
        <v>403.82781307123008</v>
      </c>
      <c r="X17" s="261">
        <v>395.42345887566972</v>
      </c>
      <c r="Y17" s="261">
        <v>326.82512307135153</v>
      </c>
      <c r="DA17" s="70" t="s">
        <v>1703</v>
      </c>
    </row>
    <row r="18" spans="1:105" ht="12" customHeight="1" x14ac:dyDescent="0.25">
      <c r="A18" s="18" t="s">
        <v>28</v>
      </c>
      <c r="B18" s="230">
        <v>69.843381219710423</v>
      </c>
      <c r="C18" s="230">
        <v>64.784001839035071</v>
      </c>
      <c r="D18" s="230">
        <v>52.672415774560328</v>
      </c>
      <c r="E18" s="230">
        <v>44.642236709208873</v>
      </c>
      <c r="F18" s="230">
        <v>42.860015519258901</v>
      </c>
      <c r="G18" s="230">
        <v>54.036352193893997</v>
      </c>
      <c r="H18" s="230">
        <v>73.060894664648174</v>
      </c>
      <c r="I18" s="230">
        <v>73.321784525325214</v>
      </c>
      <c r="J18" s="230">
        <v>71.70213407377797</v>
      </c>
      <c r="K18" s="230">
        <v>51.411265047832117</v>
      </c>
      <c r="L18" s="230">
        <v>32.641880689746088</v>
      </c>
      <c r="M18" s="230">
        <v>26.833470167675621</v>
      </c>
      <c r="N18" s="230">
        <v>33.294334620116693</v>
      </c>
      <c r="O18" s="230">
        <v>31.772801866649381</v>
      </c>
      <c r="P18" s="230">
        <v>31.547577800404909</v>
      </c>
      <c r="Q18" s="230">
        <v>32.479921991952118</v>
      </c>
      <c r="R18" s="230">
        <v>26.301404566787031</v>
      </c>
      <c r="S18" s="230">
        <v>25.80303708654375</v>
      </c>
      <c r="T18" s="230">
        <v>33.055540725845432</v>
      </c>
      <c r="U18" s="230">
        <v>25.816374910902979</v>
      </c>
      <c r="V18" s="230">
        <v>45.009905195874332</v>
      </c>
      <c r="W18" s="230">
        <v>34.068431933940943</v>
      </c>
      <c r="X18" s="230">
        <v>28.36995862493448</v>
      </c>
      <c r="Y18" s="230">
        <v>16.554726409921059</v>
      </c>
      <c r="DA18" s="71" t="s">
        <v>1704</v>
      </c>
    </row>
    <row r="19" spans="1:105" ht="12" customHeight="1" x14ac:dyDescent="0.25">
      <c r="A19" s="18" t="s">
        <v>31</v>
      </c>
      <c r="B19" s="230">
        <v>5.5441950473696391</v>
      </c>
      <c r="C19" s="230">
        <v>5.1282092408414908</v>
      </c>
      <c r="D19" s="230">
        <v>3.7564565602491662</v>
      </c>
      <c r="E19" s="230">
        <v>3.9233151220871192</v>
      </c>
      <c r="F19" s="230">
        <v>0.71585185022612363</v>
      </c>
      <c r="G19" s="230">
        <v>1.2429557497201229</v>
      </c>
      <c r="H19" s="230">
        <v>1.618145382218612</v>
      </c>
      <c r="I19" s="230">
        <v>2.1035469676347018</v>
      </c>
      <c r="J19" s="230">
        <v>2.8709126451654079</v>
      </c>
      <c r="K19" s="230">
        <v>3.2714493822220301</v>
      </c>
      <c r="L19" s="230">
        <v>3.0800258502101721</v>
      </c>
      <c r="M19" s="230">
        <v>2.5125375321260299</v>
      </c>
      <c r="N19" s="230">
        <v>3.1844487453277299</v>
      </c>
      <c r="O19" s="230">
        <v>0.86760576965595504</v>
      </c>
      <c r="P19" s="230">
        <v>0.77673786017857238</v>
      </c>
      <c r="Q19" s="230">
        <v>0.6133412630929409</v>
      </c>
      <c r="R19" s="230">
        <v>0.6412304442843566</v>
      </c>
      <c r="S19" s="230">
        <v>0.59790626592999574</v>
      </c>
      <c r="T19" s="230">
        <v>0.64954322958878574</v>
      </c>
      <c r="U19" s="230">
        <v>0.31024402853715732</v>
      </c>
      <c r="V19" s="230">
        <v>0.43763821804857322</v>
      </c>
      <c r="W19" s="230">
        <v>0.4027026315863852</v>
      </c>
      <c r="X19" s="230">
        <v>0.54588883955413126</v>
      </c>
      <c r="Y19" s="230">
        <v>1.9681425083804009</v>
      </c>
      <c r="DA19" s="71" t="s">
        <v>1705</v>
      </c>
    </row>
    <row r="20" spans="1:105" ht="12" customHeight="1" x14ac:dyDescent="0.25">
      <c r="A20" s="18" t="s">
        <v>159</v>
      </c>
      <c r="B20" s="295">
        <v>1.2011269510871789</v>
      </c>
      <c r="C20" s="295">
        <v>2.382714056769208</v>
      </c>
      <c r="D20" s="295">
        <v>1.222174821740009</v>
      </c>
      <c r="E20" s="295">
        <v>1.5466638932001651</v>
      </c>
      <c r="F20" s="295">
        <v>2.3259438881403129</v>
      </c>
      <c r="G20" s="295">
        <v>2.596593547036822</v>
      </c>
      <c r="H20" s="295">
        <v>2.743177271923408</v>
      </c>
      <c r="I20" s="295">
        <v>2.3154652393141868</v>
      </c>
      <c r="J20" s="295">
        <v>2.7937966433317949</v>
      </c>
      <c r="K20" s="295">
        <v>2.4913109446792179</v>
      </c>
      <c r="L20" s="295">
        <v>2.3143568683157589</v>
      </c>
      <c r="M20" s="295">
        <v>1.979130378493851</v>
      </c>
      <c r="N20" s="295">
        <v>2.952838887857419</v>
      </c>
      <c r="O20" s="295">
        <v>1.2146520893724111</v>
      </c>
      <c r="P20" s="295">
        <v>0.84913166849675958</v>
      </c>
      <c r="Q20" s="295">
        <v>1.847683985547296</v>
      </c>
      <c r="R20" s="295">
        <v>2.0600306480080581</v>
      </c>
      <c r="S20" s="295">
        <v>2.190227236011681</v>
      </c>
      <c r="T20" s="295">
        <v>3.7981392473508402</v>
      </c>
      <c r="U20" s="295">
        <v>3.6026297182142542</v>
      </c>
      <c r="V20" s="295">
        <v>4.5305939782942053</v>
      </c>
      <c r="W20" s="295">
        <v>2.86340173853351</v>
      </c>
      <c r="X20" s="295">
        <v>2.3106982194082928</v>
      </c>
      <c r="Y20" s="295">
        <v>3.1044107654693631</v>
      </c>
      <c r="DA20" s="122" t="s">
        <v>1706</v>
      </c>
    </row>
    <row r="21" spans="1:105" ht="12" customHeight="1" x14ac:dyDescent="0.25">
      <c r="A21" s="18" t="s">
        <v>32</v>
      </c>
      <c r="B21" s="295">
        <v>20.85453769752219</v>
      </c>
      <c r="C21" s="295">
        <v>15.11178098703477</v>
      </c>
      <c r="D21" s="295">
        <v>14.54208137913059</v>
      </c>
      <c r="E21" s="295">
        <v>15.36835121655324</v>
      </c>
      <c r="F21" s="295">
        <v>16.576070368627349</v>
      </c>
      <c r="G21" s="295">
        <v>18.652956054988099</v>
      </c>
      <c r="H21" s="295">
        <v>17.907609529845232</v>
      </c>
      <c r="I21" s="295">
        <v>18.363305778589861</v>
      </c>
      <c r="J21" s="295">
        <v>19.009187249383679</v>
      </c>
      <c r="K21" s="295">
        <v>18.556849912475361</v>
      </c>
      <c r="L21" s="295">
        <v>13.682811485246839</v>
      </c>
      <c r="M21" s="295">
        <v>10.25911770816219</v>
      </c>
      <c r="N21" s="295">
        <v>6.4441697758388843</v>
      </c>
      <c r="O21" s="295">
        <v>9.6468022248248193</v>
      </c>
      <c r="P21" s="295">
        <v>7.2432082383250096</v>
      </c>
      <c r="Q21" s="295">
        <v>9.0363181121675229</v>
      </c>
      <c r="R21" s="295">
        <v>8.638704879076192</v>
      </c>
      <c r="S21" s="295">
        <v>6.6119365596353079</v>
      </c>
      <c r="T21" s="295">
        <v>3.3960776756614131</v>
      </c>
      <c r="U21" s="295">
        <v>6.9373281688815256</v>
      </c>
      <c r="V21" s="295">
        <v>4.6120851197630186</v>
      </c>
      <c r="W21" s="295">
        <v>4.212217514270475</v>
      </c>
      <c r="X21" s="295">
        <v>1.638066202725585</v>
      </c>
      <c r="Y21" s="295">
        <v>0.7822156475542944</v>
      </c>
      <c r="DA21" s="122" t="s">
        <v>1707</v>
      </c>
    </row>
    <row r="22" spans="1:105" ht="12" customHeight="1" x14ac:dyDescent="0.25">
      <c r="A22" s="18" t="s">
        <v>33</v>
      </c>
      <c r="B22" s="295">
        <v>14.176466000847411</v>
      </c>
      <c r="C22" s="295">
        <v>12.0068494184728</v>
      </c>
      <c r="D22" s="295">
        <v>37.509664121261338</v>
      </c>
      <c r="E22" s="295">
        <v>37.814059035355903</v>
      </c>
      <c r="F22" s="295">
        <v>54.750837280425209</v>
      </c>
      <c r="G22" s="295">
        <v>36.810090450382752</v>
      </c>
      <c r="H22" s="295">
        <v>23.260737019522541</v>
      </c>
      <c r="I22" s="295">
        <v>21.45819576181178</v>
      </c>
      <c r="J22" s="295">
        <v>23.28588667600237</v>
      </c>
      <c r="K22" s="295">
        <v>19.311701728595239</v>
      </c>
      <c r="L22" s="295">
        <v>26.874906302476301</v>
      </c>
      <c r="M22" s="295">
        <v>33.961497794113029</v>
      </c>
      <c r="N22" s="295">
        <v>32.373867988927181</v>
      </c>
      <c r="O22" s="295">
        <v>30.744636755602119</v>
      </c>
      <c r="P22" s="295">
        <v>28.998714748948071</v>
      </c>
      <c r="Q22" s="295">
        <v>27.93584763485304</v>
      </c>
      <c r="R22" s="295">
        <v>29.731906557769921</v>
      </c>
      <c r="S22" s="295">
        <v>23.94932353871258</v>
      </c>
      <c r="T22" s="295">
        <v>24.84888695197877</v>
      </c>
      <c r="U22" s="295">
        <v>16.436759687735471</v>
      </c>
      <c r="V22" s="295">
        <v>11.1066553282642</v>
      </c>
      <c r="W22" s="295">
        <v>25.62640278446564</v>
      </c>
      <c r="X22" s="295">
        <v>31.31372589561483</v>
      </c>
      <c r="Y22" s="295">
        <v>33.795973572585538</v>
      </c>
      <c r="DA22" s="122" t="s">
        <v>1708</v>
      </c>
    </row>
    <row r="23" spans="1:105" ht="12" customHeight="1" x14ac:dyDescent="0.25">
      <c r="A23" s="18" t="s">
        <v>35</v>
      </c>
      <c r="B23" s="295">
        <v>82.000553256759616</v>
      </c>
      <c r="C23" s="295">
        <v>84.05323661243628</v>
      </c>
      <c r="D23" s="295">
        <v>97.94581370963563</v>
      </c>
      <c r="E23" s="295">
        <v>95.812994943070848</v>
      </c>
      <c r="F23" s="295">
        <v>101.379854439328</v>
      </c>
      <c r="G23" s="295">
        <v>100.7826942236501</v>
      </c>
      <c r="H23" s="295">
        <v>92.892828884371951</v>
      </c>
      <c r="I23" s="295">
        <v>89.979604594894738</v>
      </c>
      <c r="J23" s="295">
        <v>93.638492749760957</v>
      </c>
      <c r="K23" s="295">
        <v>87.165053673137407</v>
      </c>
      <c r="L23" s="295">
        <v>83.904495138137946</v>
      </c>
      <c r="M23" s="295">
        <v>79.900206805755971</v>
      </c>
      <c r="N23" s="295">
        <v>87.426628270221954</v>
      </c>
      <c r="O23" s="295">
        <v>108.9777224512366</v>
      </c>
      <c r="P23" s="295">
        <v>101.6590348669332</v>
      </c>
      <c r="Q23" s="295">
        <v>98.841337166976984</v>
      </c>
      <c r="R23" s="295">
        <v>107.1181203820469</v>
      </c>
      <c r="S23" s="295">
        <v>109.2112331971047</v>
      </c>
      <c r="T23" s="295">
        <v>121.50558481133869</v>
      </c>
      <c r="U23" s="295">
        <v>98.415578360203284</v>
      </c>
      <c r="V23" s="295">
        <v>119.3598755999169</v>
      </c>
      <c r="W23" s="295">
        <v>146.12289363416949</v>
      </c>
      <c r="X23" s="295">
        <v>125.0215678765116</v>
      </c>
      <c r="Y23" s="295">
        <v>100.76500548257719</v>
      </c>
      <c r="DA23" s="122" t="s">
        <v>1709</v>
      </c>
    </row>
    <row r="24" spans="1:105" ht="12" customHeight="1" x14ac:dyDescent="0.25">
      <c r="A24" s="18" t="s">
        <v>38</v>
      </c>
      <c r="B24" s="295">
        <v>90.84834452896672</v>
      </c>
      <c r="C24" s="295">
        <v>117.98031691044621</v>
      </c>
      <c r="D24" s="295">
        <v>121.2293702249723</v>
      </c>
      <c r="E24" s="295">
        <v>108.1545153798467</v>
      </c>
      <c r="F24" s="295">
        <v>138.18579328239869</v>
      </c>
      <c r="G24" s="295">
        <v>69.934993820828851</v>
      </c>
      <c r="H24" s="295">
        <v>123.0577496854401</v>
      </c>
      <c r="I24" s="295">
        <v>122.54837061091369</v>
      </c>
      <c r="J24" s="295">
        <v>139.1919176384404</v>
      </c>
      <c r="K24" s="295">
        <v>141.0786823459992</v>
      </c>
      <c r="L24" s="295">
        <v>138.99950560116071</v>
      </c>
      <c r="M24" s="295">
        <v>148.23103285545011</v>
      </c>
      <c r="N24" s="295">
        <v>158.38469652252499</v>
      </c>
      <c r="O24" s="295">
        <v>185.95752596288611</v>
      </c>
      <c r="P24" s="295">
        <v>181.11794222536071</v>
      </c>
      <c r="Q24" s="295">
        <v>185.75217118393769</v>
      </c>
      <c r="R24" s="295">
        <v>208.6761216197894</v>
      </c>
      <c r="S24" s="295">
        <v>215.3118678462277</v>
      </c>
      <c r="T24" s="295">
        <v>233.46532797179481</v>
      </c>
      <c r="U24" s="295">
        <v>187.32599253719039</v>
      </c>
      <c r="V24" s="295">
        <v>189.46500013421621</v>
      </c>
      <c r="W24" s="295">
        <v>190.5317628342637</v>
      </c>
      <c r="X24" s="295">
        <v>206.22355321692069</v>
      </c>
      <c r="Y24" s="295">
        <v>169.85464868486369</v>
      </c>
      <c r="DA24" s="122" t="s">
        <v>1710</v>
      </c>
    </row>
    <row r="25" spans="1:105" ht="12" customHeight="1" x14ac:dyDescent="0.25">
      <c r="A25" s="57" t="s">
        <v>1461</v>
      </c>
      <c r="B25" s="261">
        <v>581.93783210564709</v>
      </c>
      <c r="C25" s="261">
        <v>616.67078280018711</v>
      </c>
      <c r="D25" s="261">
        <v>672.78614779051361</v>
      </c>
      <c r="E25" s="261">
        <v>628.56659234267806</v>
      </c>
      <c r="F25" s="261">
        <v>729.89474687569748</v>
      </c>
      <c r="G25" s="261">
        <v>581.09506722418564</v>
      </c>
      <c r="H25" s="261">
        <v>684.37129427432365</v>
      </c>
      <c r="I25" s="261">
        <v>675.26614526858214</v>
      </c>
      <c r="J25" s="261">
        <v>721.09405962834171</v>
      </c>
      <c r="K25" s="261">
        <v>661.34727364339005</v>
      </c>
      <c r="L25" s="261">
        <v>616.77485350374286</v>
      </c>
      <c r="M25" s="261">
        <v>621.23246005458009</v>
      </c>
      <c r="N25" s="261">
        <v>662.93202080491812</v>
      </c>
      <c r="O25" s="261">
        <v>755.23562889121604</v>
      </c>
      <c r="P25" s="261">
        <v>720.48038956601442</v>
      </c>
      <c r="Q25" s="261">
        <v>729.30610592403673</v>
      </c>
      <c r="R25" s="261">
        <v>783.84634265855323</v>
      </c>
      <c r="S25" s="261">
        <v>784.88558482832741</v>
      </c>
      <c r="T25" s="261">
        <v>860.66566675343302</v>
      </c>
      <c r="U25" s="261">
        <v>693.17551244562492</v>
      </c>
      <c r="V25" s="261">
        <v>766.15968774337193</v>
      </c>
      <c r="W25" s="261">
        <v>826.11113563340314</v>
      </c>
      <c r="X25" s="261">
        <v>808.91833621734304</v>
      </c>
      <c r="Y25" s="261">
        <v>668.58662240378521</v>
      </c>
      <c r="DA25" s="70" t="s">
        <v>1711</v>
      </c>
    </row>
    <row r="26" spans="1:105" ht="12" customHeight="1" x14ac:dyDescent="0.25">
      <c r="A26" s="18" t="s">
        <v>28</v>
      </c>
      <c r="B26" s="230">
        <v>142.87870500319991</v>
      </c>
      <c r="C26" s="230">
        <v>132.5287253572148</v>
      </c>
      <c r="D26" s="230">
        <v>107.752036396764</v>
      </c>
      <c r="E26" s="230">
        <v>91.324687580532412</v>
      </c>
      <c r="F26" s="230">
        <v>87.678795139439472</v>
      </c>
      <c r="G26" s="230">
        <v>110.54224308346581</v>
      </c>
      <c r="H26" s="230">
        <v>149.46077686620069</v>
      </c>
      <c r="I26" s="230">
        <v>149.99447962788031</v>
      </c>
      <c r="J26" s="230">
        <v>146.68115837920041</v>
      </c>
      <c r="K26" s="230">
        <v>105.1720985486531</v>
      </c>
      <c r="L26" s="230">
        <v>66.775542082485927</v>
      </c>
      <c r="M26" s="230">
        <v>54.893268357653923</v>
      </c>
      <c r="N26" s="230">
        <v>68.110268022404966</v>
      </c>
      <c r="O26" s="230">
        <v>64.997666289228675</v>
      </c>
      <c r="P26" s="230">
        <v>64.536925094306582</v>
      </c>
      <c r="Q26" s="230">
        <v>66.444222942422925</v>
      </c>
      <c r="R26" s="230">
        <v>53.804820995797733</v>
      </c>
      <c r="S26" s="230">
        <v>52.785309927614037</v>
      </c>
      <c r="T26" s="230">
        <v>67.621767010851386</v>
      </c>
      <c r="U26" s="230">
        <v>52.812595134010508</v>
      </c>
      <c r="V26" s="230">
        <v>92.076827530343721</v>
      </c>
      <c r="W26" s="230">
        <v>69.693840006094248</v>
      </c>
      <c r="X26" s="230">
        <v>58.036464995498811</v>
      </c>
      <c r="Y26" s="230">
        <v>33.866027529381412</v>
      </c>
      <c r="DA26" s="71" t="s">
        <v>1712</v>
      </c>
    </row>
    <row r="27" spans="1:105" ht="12" customHeight="1" x14ac:dyDescent="0.25">
      <c r="A27" s="18" t="s">
        <v>31</v>
      </c>
      <c r="B27" s="295">
        <v>11.341767749780381</v>
      </c>
      <c r="C27" s="295">
        <v>10.490784989517341</v>
      </c>
      <c r="D27" s="295">
        <v>7.6845885659629163</v>
      </c>
      <c r="E27" s="295">
        <v>8.0259313649191508</v>
      </c>
      <c r="F27" s="295">
        <v>1.4644191553771579</v>
      </c>
      <c r="G27" s="295">
        <v>2.542716357583426</v>
      </c>
      <c r="H27" s="295">
        <v>3.3102423261985061</v>
      </c>
      <c r="I27" s="295">
        <v>4.3032290447621682</v>
      </c>
      <c r="J27" s="295">
        <v>5.8730301104435227</v>
      </c>
      <c r="K27" s="295">
        <v>6.6924086871597801</v>
      </c>
      <c r="L27" s="295">
        <v>6.300813293532495</v>
      </c>
      <c r="M27" s="295">
        <v>5.1399016283706702</v>
      </c>
      <c r="N27" s="295">
        <v>6.5144313596474186</v>
      </c>
      <c r="O27" s="295">
        <v>1.7748623657235569</v>
      </c>
      <c r="P27" s="295">
        <v>1.5889737531485899</v>
      </c>
      <c r="Q27" s="295">
        <v>1.25471310044502</v>
      </c>
      <c r="R27" s="295">
        <v>1.3117660383561149</v>
      </c>
      <c r="S27" s="295">
        <v>1.223137704640052</v>
      </c>
      <c r="T27" s="295">
        <v>1.3287715151604269</v>
      </c>
      <c r="U27" s="295">
        <v>0.63466665356480911</v>
      </c>
      <c r="V27" s="295">
        <v>0.8952771295247931</v>
      </c>
      <c r="W27" s="295">
        <v>0.82380935025817181</v>
      </c>
      <c r="X27" s="295">
        <v>1.116725580994391</v>
      </c>
      <c r="Y27" s="295">
        <v>4.0262319485154396</v>
      </c>
      <c r="DA27" s="122" t="s">
        <v>1713</v>
      </c>
    </row>
    <row r="28" spans="1:105" ht="12" customHeight="1" x14ac:dyDescent="0.25">
      <c r="A28" s="18" t="s">
        <v>159</v>
      </c>
      <c r="B28" s="295">
        <v>2.4571471243054122</v>
      </c>
      <c r="C28" s="295">
        <v>4.874321558877087</v>
      </c>
      <c r="D28" s="295">
        <v>2.500204783448388</v>
      </c>
      <c r="E28" s="295">
        <v>3.164012541725044</v>
      </c>
      <c r="F28" s="295">
        <v>4.7581867435966858</v>
      </c>
      <c r="G28" s="295">
        <v>5.3118551384735611</v>
      </c>
      <c r="H28" s="295">
        <v>5.6117216744371756</v>
      </c>
      <c r="I28" s="295">
        <v>4.7367505566837043</v>
      </c>
      <c r="J28" s="295">
        <v>5.7152737950333279</v>
      </c>
      <c r="K28" s="295">
        <v>5.0964783680262578</v>
      </c>
      <c r="L28" s="295">
        <v>4.7344831605446149</v>
      </c>
      <c r="M28" s="295">
        <v>4.0487098501452943</v>
      </c>
      <c r="N28" s="295">
        <v>6.0406267424678202</v>
      </c>
      <c r="O28" s="295">
        <v>2.4848155190686052</v>
      </c>
      <c r="P28" s="295">
        <v>1.737069870520316</v>
      </c>
      <c r="Q28" s="295">
        <v>3.7798097758137641</v>
      </c>
      <c r="R28" s="295">
        <v>4.2142076473701753</v>
      </c>
      <c r="S28" s="295">
        <v>4.4805509939397581</v>
      </c>
      <c r="T28" s="295">
        <v>7.7698588986721271</v>
      </c>
      <c r="U28" s="295">
        <v>7.3699047748741</v>
      </c>
      <c r="V28" s="295">
        <v>9.2682425909141237</v>
      </c>
      <c r="W28" s="295">
        <v>5.8576650379882</v>
      </c>
      <c r="X28" s="295">
        <v>4.7269986572340503</v>
      </c>
      <c r="Y28" s="295">
        <v>6.3506975496066076</v>
      </c>
      <c r="DA28" s="122" t="s">
        <v>1714</v>
      </c>
    </row>
    <row r="29" spans="1:105" ht="12" customHeight="1" x14ac:dyDescent="0.25">
      <c r="A29" s="18" t="s">
        <v>32</v>
      </c>
      <c r="B29" s="295">
        <v>42.66215763937695</v>
      </c>
      <c r="C29" s="295">
        <v>30.914192010941399</v>
      </c>
      <c r="D29" s="295">
        <v>29.74875670702734</v>
      </c>
      <c r="E29" s="295">
        <v>31.43905809697258</v>
      </c>
      <c r="F29" s="295">
        <v>33.909690896279457</v>
      </c>
      <c r="G29" s="295">
        <v>38.158378919750533</v>
      </c>
      <c r="H29" s="295">
        <v>36.633622465648664</v>
      </c>
      <c r="I29" s="295">
        <v>37.565840934434313</v>
      </c>
      <c r="J29" s="295">
        <v>38.887121584382847</v>
      </c>
      <c r="K29" s="295">
        <v>37.96177444635201</v>
      </c>
      <c r="L29" s="295">
        <v>27.990947054311089</v>
      </c>
      <c r="M29" s="295">
        <v>20.987091790509499</v>
      </c>
      <c r="N29" s="295">
        <v>13.18284734091284</v>
      </c>
      <c r="O29" s="295">
        <v>19.734477129179758</v>
      </c>
      <c r="P29" s="295">
        <v>14.81744146814485</v>
      </c>
      <c r="Q29" s="295">
        <v>18.485608905473459</v>
      </c>
      <c r="R29" s="295">
        <v>17.67221094500654</v>
      </c>
      <c r="S29" s="295">
        <v>13.526048090830431</v>
      </c>
      <c r="T29" s="295">
        <v>6.9473609655634014</v>
      </c>
      <c r="U29" s="295">
        <v>14.19170217194881</v>
      </c>
      <c r="V29" s="295">
        <v>9.4349491357428956</v>
      </c>
      <c r="W29" s="295">
        <v>8.6169394024257233</v>
      </c>
      <c r="X29" s="295">
        <v>3.3509943772437429</v>
      </c>
      <c r="Y29" s="295">
        <v>1.6001796706293601</v>
      </c>
      <c r="DA29" s="122" t="s">
        <v>1715</v>
      </c>
    </row>
    <row r="30" spans="1:105" ht="12" customHeight="1" x14ac:dyDescent="0.25">
      <c r="A30" s="18" t="s">
        <v>33</v>
      </c>
      <c r="B30" s="295">
        <v>29.000816803974441</v>
      </c>
      <c r="C30" s="295">
        <v>24.56242905370226</v>
      </c>
      <c r="D30" s="295">
        <v>76.733573620836694</v>
      </c>
      <c r="E30" s="295">
        <v>77.356274732608156</v>
      </c>
      <c r="F30" s="295">
        <v>112.0038662483945</v>
      </c>
      <c r="G30" s="295">
        <v>75.302454760267281</v>
      </c>
      <c r="H30" s="295">
        <v>47.58452303897711</v>
      </c>
      <c r="I30" s="295">
        <v>43.897061806159968</v>
      </c>
      <c r="J30" s="295">
        <v>47.635971727261712</v>
      </c>
      <c r="K30" s="295">
        <v>39.505975887820668</v>
      </c>
      <c r="L30" s="295">
        <v>54.978034317967847</v>
      </c>
      <c r="M30" s="295">
        <v>69.475084683078293</v>
      </c>
      <c r="N30" s="295">
        <v>66.227268116525551</v>
      </c>
      <c r="O30" s="295">
        <v>62.894347448839447</v>
      </c>
      <c r="P30" s="295">
        <v>59.322712299009083</v>
      </c>
      <c r="Q30" s="295">
        <v>57.148403521278702</v>
      </c>
      <c r="R30" s="295">
        <v>60.822603832522873</v>
      </c>
      <c r="S30" s="295">
        <v>48.99316546759956</v>
      </c>
      <c r="T30" s="295">
        <v>50.833403630631963</v>
      </c>
      <c r="U30" s="295">
        <v>33.624702836833578</v>
      </c>
      <c r="V30" s="295">
        <v>22.720900713945401</v>
      </c>
      <c r="W30" s="295">
        <v>52.423968882845969</v>
      </c>
      <c r="X30" s="295">
        <v>64.058533917713504</v>
      </c>
      <c r="Y30" s="295">
        <v>69.136471546006447</v>
      </c>
      <c r="DA30" s="122" t="s">
        <v>1716</v>
      </c>
    </row>
    <row r="31" spans="1:105" ht="12" customHeight="1" x14ac:dyDescent="0.25">
      <c r="A31" s="18" t="s">
        <v>35</v>
      </c>
      <c r="B31" s="295">
        <v>167.74864925304249</v>
      </c>
      <c r="C31" s="295">
        <v>171.94782653396629</v>
      </c>
      <c r="D31" s="295">
        <v>200.3678914011121</v>
      </c>
      <c r="E31" s="295">
        <v>196.00478099535039</v>
      </c>
      <c r="F31" s="295">
        <v>207.39291344068391</v>
      </c>
      <c r="G31" s="295">
        <v>206.17130193211341</v>
      </c>
      <c r="H31" s="295">
        <v>190.0309931062919</v>
      </c>
      <c r="I31" s="295">
        <v>184.0714060044736</v>
      </c>
      <c r="J31" s="295">
        <v>191.55639874378991</v>
      </c>
      <c r="K31" s="295">
        <v>178.3136751523372</v>
      </c>
      <c r="L31" s="295">
        <v>171.64354588694039</v>
      </c>
      <c r="M31" s="295">
        <v>163.4519675097369</v>
      </c>
      <c r="N31" s="295">
        <v>178.84877868026649</v>
      </c>
      <c r="O31" s="295">
        <v>222.93588291565521</v>
      </c>
      <c r="P31" s="295">
        <v>207.96403324132751</v>
      </c>
      <c r="Q31" s="295">
        <v>202.19986502052231</v>
      </c>
      <c r="R31" s="295">
        <v>219.13169229906299</v>
      </c>
      <c r="S31" s="295">
        <v>223.41357618295291</v>
      </c>
      <c r="T31" s="295">
        <v>248.5641488903355</v>
      </c>
      <c r="U31" s="295">
        <v>201.32888961965841</v>
      </c>
      <c r="V31" s="295">
        <v>244.1746684830658</v>
      </c>
      <c r="W31" s="295">
        <v>298.92381281046221</v>
      </c>
      <c r="X31" s="295">
        <v>255.7568004829721</v>
      </c>
      <c r="Y31" s="295">
        <v>206.13511604916351</v>
      </c>
      <c r="DA31" s="122" t="s">
        <v>1717</v>
      </c>
    </row>
    <row r="32" spans="1:105" ht="12" customHeight="1" x14ac:dyDescent="0.25">
      <c r="A32" s="18" t="s">
        <v>38</v>
      </c>
      <c r="B32" s="295">
        <v>185.84858853196749</v>
      </c>
      <c r="C32" s="295">
        <v>241.35250329596781</v>
      </c>
      <c r="D32" s="295">
        <v>247.99909631536221</v>
      </c>
      <c r="E32" s="295">
        <v>221.2518470305703</v>
      </c>
      <c r="F32" s="295">
        <v>282.68687525192632</v>
      </c>
      <c r="G32" s="295">
        <v>143.06611703253171</v>
      </c>
      <c r="H32" s="295">
        <v>251.7394147965696</v>
      </c>
      <c r="I32" s="295">
        <v>250.6973772941881</v>
      </c>
      <c r="J32" s="295">
        <v>284.74510528822998</v>
      </c>
      <c r="K32" s="295">
        <v>288.60486255304102</v>
      </c>
      <c r="L32" s="295">
        <v>284.35148770796042</v>
      </c>
      <c r="M32" s="295">
        <v>303.23643623508559</v>
      </c>
      <c r="N32" s="295">
        <v>324.00780054269302</v>
      </c>
      <c r="O32" s="295">
        <v>380.41357722352069</v>
      </c>
      <c r="P32" s="295">
        <v>370.51323383955747</v>
      </c>
      <c r="Q32" s="295">
        <v>379.9934826580805</v>
      </c>
      <c r="R32" s="295">
        <v>426.88904090043678</v>
      </c>
      <c r="S32" s="295">
        <v>440.46379646075059</v>
      </c>
      <c r="T32" s="295">
        <v>477.60035584221828</v>
      </c>
      <c r="U32" s="295">
        <v>383.21305125473481</v>
      </c>
      <c r="V32" s="295">
        <v>387.58882215983522</v>
      </c>
      <c r="W32" s="295">
        <v>389.77110014332862</v>
      </c>
      <c r="X32" s="295">
        <v>421.87181820568651</v>
      </c>
      <c r="Y32" s="295">
        <v>347.47189811048241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12.25188368896189</v>
      </c>
      <c r="C33" s="261">
        <f t="shared" si="1"/>
        <v>13.03854330771815</v>
      </c>
      <c r="D33" s="261">
        <f t="shared" si="1"/>
        <v>14.252364434870969</v>
      </c>
      <c r="E33" s="261">
        <f t="shared" si="1"/>
        <v>13.339896456874159</v>
      </c>
      <c r="F33" s="261">
        <f t="shared" si="1"/>
        <v>15.38753567298807</v>
      </c>
      <c r="G33" s="261">
        <f t="shared" si="1"/>
        <v>12.19546567474158</v>
      </c>
      <c r="H33" s="261">
        <f t="shared" si="1"/>
        <v>14.372264757114401</v>
      </c>
      <c r="I33" s="261">
        <f t="shared" si="1"/>
        <v>14.18601448763147</v>
      </c>
      <c r="J33" s="261">
        <f t="shared" si="1"/>
        <v>15.283138379029729</v>
      </c>
      <c r="K33" s="261">
        <f t="shared" si="1"/>
        <v>13.849745633220261</v>
      </c>
      <c r="L33" s="261">
        <f t="shared" si="1"/>
        <v>12.958734005234479</v>
      </c>
      <c r="M33" s="261">
        <f t="shared" si="1"/>
        <v>13.105297566236951</v>
      </c>
      <c r="N33" s="261">
        <f t="shared" si="1"/>
        <v>13.926336639048239</v>
      </c>
      <c r="O33" s="261">
        <f t="shared" si="1"/>
        <v>15.919216316144571</v>
      </c>
      <c r="P33" s="261">
        <f t="shared" si="1"/>
        <v>15.189275658906009</v>
      </c>
      <c r="Q33" s="261">
        <f t="shared" si="1"/>
        <v>15.415516167483419</v>
      </c>
      <c r="R33" s="261">
        <f t="shared" si="1"/>
        <v>16.594930369228319</v>
      </c>
      <c r="S33" s="261">
        <f t="shared" si="1"/>
        <v>16.11077679007699</v>
      </c>
      <c r="T33" s="261">
        <f t="shared" si="1"/>
        <v>17.609811124580219</v>
      </c>
      <c r="U33" s="261">
        <f t="shared" si="1"/>
        <v>14.134551496106161</v>
      </c>
      <c r="V33" s="261">
        <f t="shared" si="1"/>
        <v>15.75282827144531</v>
      </c>
      <c r="W33" s="261">
        <f t="shared" si="1"/>
        <v>16.84118887648798</v>
      </c>
      <c r="X33" s="261">
        <f t="shared" si="1"/>
        <v>16.517470435689319</v>
      </c>
      <c r="Y33" s="261">
        <f t="shared" si="1"/>
        <v>12.868509466375899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12.25188368896189</v>
      </c>
      <c r="C35" s="262">
        <v>13.03854330771815</v>
      </c>
      <c r="D35" s="262">
        <v>14.252364434870969</v>
      </c>
      <c r="E35" s="262">
        <v>13.339896456874159</v>
      </c>
      <c r="F35" s="262">
        <v>15.38753567298807</v>
      </c>
      <c r="G35" s="262">
        <v>12.19546567474158</v>
      </c>
      <c r="H35" s="262">
        <v>14.372264757114401</v>
      </c>
      <c r="I35" s="262">
        <v>14.18601448763147</v>
      </c>
      <c r="J35" s="262">
        <v>15.283138379029729</v>
      </c>
      <c r="K35" s="262">
        <v>13.849745633220261</v>
      </c>
      <c r="L35" s="262">
        <v>12.958734005234479</v>
      </c>
      <c r="M35" s="262">
        <v>13.105297566236951</v>
      </c>
      <c r="N35" s="262">
        <v>13.926336639048239</v>
      </c>
      <c r="O35" s="262">
        <v>15.919216316144571</v>
      </c>
      <c r="P35" s="262">
        <v>15.189275658906009</v>
      </c>
      <c r="Q35" s="262">
        <v>15.415516167483419</v>
      </c>
      <c r="R35" s="262">
        <v>16.594930369228319</v>
      </c>
      <c r="S35" s="262">
        <v>16.11077679007699</v>
      </c>
      <c r="T35" s="262">
        <v>17.609811124580219</v>
      </c>
      <c r="U35" s="262">
        <v>14.134551496106161</v>
      </c>
      <c r="V35" s="262">
        <v>15.75282827144531</v>
      </c>
      <c r="W35" s="262">
        <v>16.84118887648798</v>
      </c>
      <c r="X35" s="262">
        <v>16.517470435689319</v>
      </c>
      <c r="Y35" s="262">
        <v>12.868509466375899</v>
      </c>
      <c r="DA35" s="72" t="s">
        <v>1720</v>
      </c>
    </row>
    <row r="36" spans="1:105" ht="12" customHeight="1" x14ac:dyDescent="0.25">
      <c r="A36" s="64" t="s">
        <v>28</v>
      </c>
      <c r="B36" s="229">
        <v>3.0081104522706208</v>
      </c>
      <c r="C36" s="229">
        <v>2.8021134992650159</v>
      </c>
      <c r="D36" s="229">
        <v>2.2826291777403571</v>
      </c>
      <c r="E36" s="229">
        <v>1.9381588062773141</v>
      </c>
      <c r="F36" s="229">
        <v>1.848431700252396</v>
      </c>
      <c r="G36" s="229">
        <v>2.3199545258112582</v>
      </c>
      <c r="H36" s="229">
        <v>3.1387784290438021</v>
      </c>
      <c r="I36" s="229">
        <v>3.1510892053081179</v>
      </c>
      <c r="J36" s="229">
        <v>3.1088155715235168</v>
      </c>
      <c r="K36" s="229">
        <v>2.2024840362406142</v>
      </c>
      <c r="L36" s="229">
        <v>1.4029860053252401</v>
      </c>
      <c r="M36" s="229">
        <v>1.1580087366122971</v>
      </c>
      <c r="N36" s="229">
        <v>1.4308051071422581</v>
      </c>
      <c r="O36" s="229">
        <v>1.3700517694350569</v>
      </c>
      <c r="P36" s="229">
        <v>1.3605771366324939</v>
      </c>
      <c r="Q36" s="229">
        <v>1.4044473022847279</v>
      </c>
      <c r="R36" s="229">
        <v>1.139110064512991</v>
      </c>
      <c r="S36" s="229">
        <v>1.083485749359036</v>
      </c>
      <c r="T36" s="229">
        <v>1.383587833198195</v>
      </c>
      <c r="U36" s="229">
        <v>1.0769023604584329</v>
      </c>
      <c r="V36" s="229">
        <v>1.893169890127179</v>
      </c>
      <c r="W36" s="229">
        <v>1.4207859844068531</v>
      </c>
      <c r="X36" s="229">
        <v>1.1850585551537129</v>
      </c>
      <c r="Y36" s="229">
        <v>0.65183071459541087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0.23878498978959881</v>
      </c>
      <c r="C38" s="229">
        <v>0.22181131039915361</v>
      </c>
      <c r="D38" s="229">
        <v>0.1627910401155413</v>
      </c>
      <c r="E38" s="229">
        <v>0.17033214090963181</v>
      </c>
      <c r="F38" s="229">
        <v>3.0872673203949801E-2</v>
      </c>
      <c r="G38" s="229">
        <v>5.33640910215284E-2</v>
      </c>
      <c r="H38" s="229">
        <v>6.9517350479725029E-2</v>
      </c>
      <c r="I38" s="229">
        <v>9.0402384304802005E-2</v>
      </c>
      <c r="J38" s="229">
        <v>0.1244752063668072</v>
      </c>
      <c r="K38" s="229">
        <v>0.14015051045737811</v>
      </c>
      <c r="L38" s="229">
        <v>0.13238309412858951</v>
      </c>
      <c r="M38" s="229">
        <v>0.1084295245857973</v>
      </c>
      <c r="N38" s="229">
        <v>0.13684987491820019</v>
      </c>
      <c r="O38" s="229">
        <v>3.7411394339033698E-2</v>
      </c>
      <c r="P38" s="229">
        <v>3.3498983040854843E-2</v>
      </c>
      <c r="Q38" s="229">
        <v>2.6521168448133209E-2</v>
      </c>
      <c r="R38" s="229">
        <v>2.777159869548659E-2</v>
      </c>
      <c r="S38" s="229">
        <v>2.5106460003712611E-2</v>
      </c>
      <c r="T38" s="229">
        <v>2.7187578537858598E-2</v>
      </c>
      <c r="U38" s="229">
        <v>1.2941496542517941E-2</v>
      </c>
      <c r="V38" s="229">
        <v>1.8407581477297021E-2</v>
      </c>
      <c r="W38" s="229">
        <v>1.6794264436681621E-2</v>
      </c>
      <c r="X38" s="229">
        <v>2.280265008592516E-2</v>
      </c>
      <c r="Y38" s="229">
        <v>7.7494227684389683E-2</v>
      </c>
      <c r="DA38" s="73" t="s">
        <v>1723</v>
      </c>
    </row>
    <row r="39" spans="1:105" ht="12" customHeight="1" x14ac:dyDescent="0.25">
      <c r="A39" s="64" t="s">
        <v>159</v>
      </c>
      <c r="B39" s="229">
        <v>5.1731781494130061E-2</v>
      </c>
      <c r="C39" s="229">
        <v>0.1030599381611304</v>
      </c>
      <c r="D39" s="229">
        <v>5.2964571063983078E-2</v>
      </c>
      <c r="E39" s="229">
        <v>6.7148970704209526E-2</v>
      </c>
      <c r="F39" s="229">
        <v>0.10031140595166101</v>
      </c>
      <c r="G39" s="229">
        <v>0.1114801185972927</v>
      </c>
      <c r="H39" s="229">
        <v>0.1178499892134859</v>
      </c>
      <c r="I39" s="229">
        <v>9.9509819190898255E-2</v>
      </c>
      <c r="J39" s="229">
        <v>0.12113165975678181</v>
      </c>
      <c r="K39" s="229">
        <v>0.1067289937305068</v>
      </c>
      <c r="L39" s="229">
        <v>9.9473750561050095E-2</v>
      </c>
      <c r="M39" s="229">
        <v>8.5410133496319526E-2</v>
      </c>
      <c r="N39" s="229">
        <v>0.12689657293111731</v>
      </c>
      <c r="O39" s="229">
        <v>5.23761250668748E-2</v>
      </c>
      <c r="P39" s="229">
        <v>3.6621167604584372E-2</v>
      </c>
      <c r="Q39" s="229">
        <v>7.9894735880818246E-2</v>
      </c>
      <c r="R39" s="229">
        <v>8.9219632297297471E-2</v>
      </c>
      <c r="S39" s="229">
        <v>9.1969018612705969E-2</v>
      </c>
      <c r="T39" s="229">
        <v>0.15897665371779421</v>
      </c>
      <c r="U39" s="229">
        <v>0.15027983056459759</v>
      </c>
      <c r="V39" s="229">
        <v>0.19056214552712039</v>
      </c>
      <c r="W39" s="229">
        <v>0.1194149782333119</v>
      </c>
      <c r="X39" s="229">
        <v>9.652156104596972E-2</v>
      </c>
      <c r="Y39" s="229">
        <v>0.12223399152286139</v>
      </c>
      <c r="DA39" s="73" t="s">
        <v>1724</v>
      </c>
    </row>
    <row r="40" spans="1:105" ht="12" customHeight="1" x14ac:dyDescent="0.25">
      <c r="A40" s="64" t="s">
        <v>32</v>
      </c>
      <c r="B40" s="229">
        <v>0.89819180757939066</v>
      </c>
      <c r="C40" s="229">
        <v>0.65363244473409399</v>
      </c>
      <c r="D40" s="229">
        <v>0.63020043362260802</v>
      </c>
      <c r="E40" s="229">
        <v>0.66722251042992575</v>
      </c>
      <c r="F40" s="229">
        <v>0.71487920766658208</v>
      </c>
      <c r="G40" s="229">
        <v>0.80083144147576324</v>
      </c>
      <c r="H40" s="229">
        <v>0.76933110066628674</v>
      </c>
      <c r="I40" s="229">
        <v>0.78918448299223354</v>
      </c>
      <c r="J40" s="229">
        <v>0.82418826282190372</v>
      </c>
      <c r="K40" s="229">
        <v>0.79498463337002512</v>
      </c>
      <c r="L40" s="229">
        <v>0.58810315526136758</v>
      </c>
      <c r="M40" s="229">
        <v>0.44273617470083748</v>
      </c>
      <c r="N40" s="229">
        <v>0.27693453351042641</v>
      </c>
      <c r="O40" s="229">
        <v>0.41597270876460651</v>
      </c>
      <c r="P40" s="229">
        <v>0.31238352393592161</v>
      </c>
      <c r="Q40" s="229">
        <v>0.39073470060565102</v>
      </c>
      <c r="R40" s="229">
        <v>0.37414107095023769</v>
      </c>
      <c r="S40" s="229">
        <v>0.2776393729932996</v>
      </c>
      <c r="T40" s="229">
        <v>0.14214778065836539</v>
      </c>
      <c r="U40" s="229">
        <v>0.28938319598032158</v>
      </c>
      <c r="V40" s="229">
        <v>0.19398975939721119</v>
      </c>
      <c r="W40" s="229">
        <v>0.17566583690006279</v>
      </c>
      <c r="X40" s="229">
        <v>6.8424645700469147E-2</v>
      </c>
      <c r="Y40" s="229">
        <v>3.0799191233233991E-2</v>
      </c>
      <c r="DA40" s="73" t="s">
        <v>1725</v>
      </c>
    </row>
    <row r="41" spans="1:105" ht="12" customHeight="1" x14ac:dyDescent="0.25">
      <c r="A41" s="64" t="s">
        <v>33</v>
      </c>
      <c r="B41" s="229">
        <v>0.61057146444928345</v>
      </c>
      <c r="C41" s="229">
        <v>0.51933430915150247</v>
      </c>
      <c r="D41" s="229">
        <v>1.62553117246209</v>
      </c>
      <c r="E41" s="229">
        <v>1.641711010088053</v>
      </c>
      <c r="F41" s="229">
        <v>2.3612493373695478</v>
      </c>
      <c r="G41" s="229">
        <v>1.5803756632102379</v>
      </c>
      <c r="H41" s="229">
        <v>0.9993074945996423</v>
      </c>
      <c r="I41" s="229">
        <v>0.92219098959707946</v>
      </c>
      <c r="J41" s="229">
        <v>1.0096146792590699</v>
      </c>
      <c r="K41" s="229">
        <v>0.82732285872169598</v>
      </c>
      <c r="L41" s="229">
        <v>1.155114737265913</v>
      </c>
      <c r="M41" s="229">
        <v>1.465621513291913</v>
      </c>
      <c r="N41" s="229">
        <v>1.391248576823005</v>
      </c>
      <c r="O41" s="229">
        <v>1.3257170130741369</v>
      </c>
      <c r="P41" s="229">
        <v>1.250650320248671</v>
      </c>
      <c r="Q41" s="229">
        <v>1.207959362018421</v>
      </c>
      <c r="R41" s="229">
        <v>1.287684614375437</v>
      </c>
      <c r="S41" s="229">
        <v>1.005647152075607</v>
      </c>
      <c r="T41" s="229">
        <v>1.0400863788742609</v>
      </c>
      <c r="U41" s="229">
        <v>0.68564178228349204</v>
      </c>
      <c r="V41" s="229">
        <v>0.46715906989774569</v>
      </c>
      <c r="W41" s="229">
        <v>1.0687205674018749</v>
      </c>
      <c r="X41" s="229">
        <v>1.3080244231911491</v>
      </c>
      <c r="Y41" s="229">
        <v>1.3306927012133629</v>
      </c>
      <c r="DA41" s="73" t="s">
        <v>1726</v>
      </c>
    </row>
    <row r="42" spans="1:105" ht="12" customHeight="1" x14ac:dyDescent="0.25">
      <c r="A42" s="64" t="s">
        <v>35</v>
      </c>
      <c r="B42" s="229">
        <v>3.531712197146903</v>
      </c>
      <c r="C42" s="229">
        <v>3.635569002881657</v>
      </c>
      <c r="D42" s="229">
        <v>4.2446120787024402</v>
      </c>
      <c r="E42" s="229">
        <v>4.1597557289599223</v>
      </c>
      <c r="F42" s="229">
        <v>4.3722274582103964</v>
      </c>
      <c r="G42" s="229">
        <v>4.3269254510120234</v>
      </c>
      <c r="H42" s="229">
        <v>3.9907806885398731</v>
      </c>
      <c r="I42" s="229">
        <v>3.8669784508440812</v>
      </c>
      <c r="J42" s="229">
        <v>4.0599182732122916</v>
      </c>
      <c r="K42" s="229">
        <v>3.7341940342165652</v>
      </c>
      <c r="L42" s="229">
        <v>3.6063128096557882</v>
      </c>
      <c r="M42" s="229">
        <v>3.4481241881884221</v>
      </c>
      <c r="N42" s="229">
        <v>3.757109660142619</v>
      </c>
      <c r="O42" s="229">
        <v>4.6991487278948103</v>
      </c>
      <c r="P42" s="229">
        <v>4.3843289474445699</v>
      </c>
      <c r="Q42" s="229">
        <v>4.2739465129495171</v>
      </c>
      <c r="R42" s="229">
        <v>4.6392704507115088</v>
      </c>
      <c r="S42" s="229">
        <v>4.5858483418875382</v>
      </c>
      <c r="T42" s="229">
        <v>5.0857933380940041</v>
      </c>
      <c r="U42" s="229">
        <v>4.1053001828395654</v>
      </c>
      <c r="V42" s="229">
        <v>5.0204176523304698</v>
      </c>
      <c r="W42" s="229">
        <v>6.0938924244872243</v>
      </c>
      <c r="X42" s="229">
        <v>5.2223508870602986</v>
      </c>
      <c r="Y42" s="229">
        <v>3.9675512541576361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3.912780996231962</v>
      </c>
      <c r="C44" s="229">
        <v>5.1030228031255929</v>
      </c>
      <c r="D44" s="229">
        <v>5.2536359611639538</v>
      </c>
      <c r="E44" s="229">
        <v>4.6955672895051039</v>
      </c>
      <c r="F44" s="229">
        <v>5.9595638903335342</v>
      </c>
      <c r="G44" s="229">
        <v>3.002534383613475</v>
      </c>
      <c r="H44" s="229">
        <v>5.2866997045715856</v>
      </c>
      <c r="I44" s="229">
        <v>5.2666591553942537</v>
      </c>
      <c r="J44" s="229">
        <v>6.0349947260893622</v>
      </c>
      <c r="K44" s="229">
        <v>6.0438805664834732</v>
      </c>
      <c r="L44" s="229">
        <v>5.9743604530365317</v>
      </c>
      <c r="M44" s="229">
        <v>6.3969672953613639</v>
      </c>
      <c r="N44" s="229">
        <v>6.8064923135806161</v>
      </c>
      <c r="O44" s="229">
        <v>8.0185385775700446</v>
      </c>
      <c r="P44" s="229">
        <v>7.8112155799989162</v>
      </c>
      <c r="Q44" s="229">
        <v>8.0320123852961558</v>
      </c>
      <c r="R44" s="229">
        <v>9.0377329376853588</v>
      </c>
      <c r="S44" s="229">
        <v>9.0410806951450926</v>
      </c>
      <c r="T44" s="229">
        <v>9.7720315614997428</v>
      </c>
      <c r="U44" s="229">
        <v>7.8141026474372328</v>
      </c>
      <c r="V44" s="229">
        <v>7.9691221726882882</v>
      </c>
      <c r="W44" s="229">
        <v>7.9459148206219732</v>
      </c>
      <c r="X44" s="229">
        <v>8.6142877134517963</v>
      </c>
      <c r="Y44" s="229">
        <v>6.6879073859690026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2267.3955900000001</v>
      </c>
      <c r="C46" s="279">
        <v>2272.9073199999998</v>
      </c>
      <c r="D46" s="279">
        <v>2321.5942700000001</v>
      </c>
      <c r="E46" s="279">
        <v>2369.7656200000001</v>
      </c>
      <c r="F46" s="279">
        <v>2425.39624</v>
      </c>
      <c r="G46" s="279">
        <v>2415.5904700000001</v>
      </c>
      <c r="H46" s="279">
        <v>2563.0824699999998</v>
      </c>
      <c r="I46" s="279">
        <v>2758.8398900000002</v>
      </c>
      <c r="J46" s="279">
        <v>2788.4997199999998</v>
      </c>
      <c r="K46" s="279">
        <v>2339.0016799999999</v>
      </c>
      <c r="L46" s="279">
        <v>2226.2230800000002</v>
      </c>
      <c r="M46" s="279">
        <v>2302.5305499999999</v>
      </c>
      <c r="N46" s="279">
        <v>2270.9511200000002</v>
      </c>
      <c r="O46" s="279">
        <v>2271.8619100000001</v>
      </c>
      <c r="P46" s="279">
        <v>2255.0717399999999</v>
      </c>
      <c r="Q46" s="279">
        <v>2310.0111200000001</v>
      </c>
      <c r="R46" s="279">
        <v>2337.6615299999999</v>
      </c>
      <c r="S46" s="279">
        <v>2318.70613</v>
      </c>
      <c r="T46" s="279">
        <v>2399.4660199999998</v>
      </c>
      <c r="U46" s="279">
        <v>2378.3790199999999</v>
      </c>
      <c r="V46" s="279">
        <v>2400.4843099999998</v>
      </c>
      <c r="W46" s="279">
        <v>2542.2016600000002</v>
      </c>
      <c r="X46" s="279">
        <v>2455.6663100000001</v>
      </c>
      <c r="Y46" s="279">
        <v>2130.6796100000001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1363.9129642341072</v>
      </c>
      <c r="C48" s="223">
        <f t="shared" si="2"/>
        <v>1375.7588421364433</v>
      </c>
      <c r="D48" s="223">
        <f t="shared" si="2"/>
        <v>1433.5428701258882</v>
      </c>
      <c r="E48" s="223">
        <f t="shared" si="2"/>
        <v>1352.0381687254303</v>
      </c>
      <c r="F48" s="223">
        <f t="shared" si="2"/>
        <v>1536.9104256363487</v>
      </c>
      <c r="G48" s="223">
        <f t="shared" si="2"/>
        <v>1304.8210055264628</v>
      </c>
      <c r="H48" s="223">
        <f t="shared" si="2"/>
        <v>1457.2927902712829</v>
      </c>
      <c r="I48" s="223">
        <f t="shared" si="2"/>
        <v>1517.0917850669794</v>
      </c>
      <c r="J48" s="223">
        <f t="shared" si="2"/>
        <v>1405.7910194233723</v>
      </c>
      <c r="K48" s="223">
        <f t="shared" si="2"/>
        <v>1196.1303292423822</v>
      </c>
      <c r="L48" s="223">
        <f t="shared" si="2"/>
        <v>1288.9291090001134</v>
      </c>
      <c r="M48" s="223">
        <f t="shared" si="2"/>
        <v>1512.2101496238938</v>
      </c>
      <c r="N48" s="223">
        <f t="shared" si="2"/>
        <v>1226.8657093425118</v>
      </c>
      <c r="O48" s="223">
        <f t="shared" si="2"/>
        <v>1310.6773964271906</v>
      </c>
      <c r="P48" s="223">
        <f t="shared" si="2"/>
        <v>1319.3356707471819</v>
      </c>
      <c r="Q48" s="223">
        <f t="shared" si="2"/>
        <v>1315.8304936814736</v>
      </c>
      <c r="R48" s="223">
        <f t="shared" si="2"/>
        <v>1379.4692266066995</v>
      </c>
      <c r="S48" s="223">
        <f t="shared" si="2"/>
        <v>1403.5764206950173</v>
      </c>
      <c r="T48" s="223">
        <f t="shared" si="2"/>
        <v>1349.6451136393298</v>
      </c>
      <c r="U48" s="223">
        <f t="shared" si="2"/>
        <v>1442.1032068170575</v>
      </c>
      <c r="V48" s="223">
        <f t="shared" si="2"/>
        <v>1525.8790011947051</v>
      </c>
      <c r="W48" s="223">
        <f t="shared" si="2"/>
        <v>1569.7095935419852</v>
      </c>
      <c r="X48" s="223">
        <f t="shared" si="2"/>
        <v>1510.7947225205132</v>
      </c>
      <c r="Y48" s="223">
        <f t="shared" si="2"/>
        <v>1260.6348449830436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3.1899171029354929</v>
      </c>
      <c r="C53" s="260">
        <v>2.927988519329932</v>
      </c>
      <c r="D53" s="260">
        <v>3.1254197539515429</v>
      </c>
      <c r="E53" s="260">
        <v>3.340039838397761</v>
      </c>
      <c r="F53" s="260">
        <v>4.1540713363777826</v>
      </c>
      <c r="G53" s="260">
        <v>3.4943761094059171</v>
      </c>
      <c r="H53" s="260">
        <v>4.0235569232509256</v>
      </c>
      <c r="I53" s="260">
        <v>4.2969925677806398</v>
      </c>
      <c r="J53" s="260">
        <v>3.9397108587259111</v>
      </c>
      <c r="K53" s="260">
        <v>3.558316805825986</v>
      </c>
      <c r="L53" s="260">
        <v>3.6044103452939589</v>
      </c>
      <c r="M53" s="260">
        <v>4.2909995472013129</v>
      </c>
      <c r="N53" s="260">
        <v>3.0457018376235632</v>
      </c>
      <c r="O53" s="260">
        <v>3.1431335395485189</v>
      </c>
      <c r="P53" s="260">
        <v>2.69568668669698</v>
      </c>
      <c r="Q53" s="260">
        <v>2.7714834754569599</v>
      </c>
      <c r="R53" s="260">
        <v>3.0406720799777331</v>
      </c>
      <c r="S53" s="260">
        <v>3.0103333767790299</v>
      </c>
      <c r="T53" s="260">
        <v>2.4521548315097519</v>
      </c>
      <c r="U53" s="260">
        <v>3.0083075092594491</v>
      </c>
      <c r="V53" s="260">
        <v>3.76952992249034</v>
      </c>
      <c r="W53" s="260">
        <v>4.4531635961369567</v>
      </c>
      <c r="X53" s="260">
        <v>4.1826869427244864</v>
      </c>
      <c r="Y53" s="260">
        <v>3.1367663386698861</v>
      </c>
      <c r="DA53" s="68" t="s">
        <v>1736</v>
      </c>
    </row>
    <row r="54" spans="1:105" ht="12" customHeight="1" x14ac:dyDescent="0.25">
      <c r="A54" s="37" t="s">
        <v>159</v>
      </c>
      <c r="B54" s="226">
        <v>4.6050697467866851E-2</v>
      </c>
      <c r="C54" s="226">
        <v>8.0713630717916401E-2</v>
      </c>
      <c r="D54" s="226">
        <v>3.851857224511402E-2</v>
      </c>
      <c r="E54" s="226">
        <v>5.3060159429969007E-2</v>
      </c>
      <c r="F54" s="226">
        <v>9.3168723365273834E-2</v>
      </c>
      <c r="G54" s="226">
        <v>8.7768784756280818E-2</v>
      </c>
      <c r="H54" s="226">
        <v>0.11540977449553889</v>
      </c>
      <c r="I54" s="226">
        <v>0.1078013911486279</v>
      </c>
      <c r="J54" s="226">
        <v>0.1141396833164335</v>
      </c>
      <c r="K54" s="226">
        <v>9.8876121519973367E-2</v>
      </c>
      <c r="L54" s="226">
        <v>9.6752527373422229E-2</v>
      </c>
      <c r="M54" s="226">
        <v>0.10371905599161441</v>
      </c>
      <c r="N54" s="226">
        <v>9.9507854048569697E-2</v>
      </c>
      <c r="O54" s="226">
        <v>3.4646805070727808E-2</v>
      </c>
      <c r="P54" s="226">
        <v>2.2329859282268608E-2</v>
      </c>
      <c r="Q54" s="226">
        <v>5.0857835096576542E-2</v>
      </c>
      <c r="R54" s="226">
        <v>5.7372996485095237E-2</v>
      </c>
      <c r="S54" s="226">
        <v>5.9185168001051169E-2</v>
      </c>
      <c r="T54" s="226">
        <v>7.4328401458969212E-2</v>
      </c>
      <c r="U54" s="226">
        <v>0.106234154064484</v>
      </c>
      <c r="V54" s="226">
        <v>0.13784926012451029</v>
      </c>
      <c r="W54" s="226">
        <v>8.558637122464452E-2</v>
      </c>
      <c r="X54" s="226">
        <v>7.5903206368880316E-2</v>
      </c>
      <c r="Y54" s="226">
        <v>9.3750514273366212E-2</v>
      </c>
      <c r="DA54" s="69" t="s">
        <v>1737</v>
      </c>
    </row>
    <row r="55" spans="1:105" ht="12" customHeight="1" x14ac:dyDescent="0.25">
      <c r="A55" s="37" t="s">
        <v>35</v>
      </c>
      <c r="B55" s="226">
        <v>3.1438664054676271</v>
      </c>
      <c r="C55" s="226">
        <v>2.8472748886120161</v>
      </c>
      <c r="D55" s="226">
        <v>3.0869011817064291</v>
      </c>
      <c r="E55" s="226">
        <v>3.2869796789677919</v>
      </c>
      <c r="F55" s="226">
        <v>4.0609026130125088</v>
      </c>
      <c r="G55" s="226">
        <v>3.4066073246496358</v>
      </c>
      <c r="H55" s="226">
        <v>3.9081471487553872</v>
      </c>
      <c r="I55" s="226">
        <v>4.1891911766320122</v>
      </c>
      <c r="J55" s="226">
        <v>3.8255711754094781</v>
      </c>
      <c r="K55" s="226">
        <v>3.459440684306013</v>
      </c>
      <c r="L55" s="226">
        <v>3.5076578179205371</v>
      </c>
      <c r="M55" s="226">
        <v>4.187280491209699</v>
      </c>
      <c r="N55" s="226">
        <v>2.946193983574994</v>
      </c>
      <c r="O55" s="226">
        <v>3.1084867344777911</v>
      </c>
      <c r="P55" s="226">
        <v>2.673356827414711</v>
      </c>
      <c r="Q55" s="226">
        <v>2.720625640360383</v>
      </c>
      <c r="R55" s="226">
        <v>2.9832990834926369</v>
      </c>
      <c r="S55" s="226">
        <v>2.9511482087779788</v>
      </c>
      <c r="T55" s="226">
        <v>2.3778264300507832</v>
      </c>
      <c r="U55" s="226">
        <v>2.9020733551949651</v>
      </c>
      <c r="V55" s="226">
        <v>3.63168066236583</v>
      </c>
      <c r="W55" s="226">
        <v>4.3675772249123117</v>
      </c>
      <c r="X55" s="226">
        <v>4.1067837363556059</v>
      </c>
      <c r="Y55" s="226">
        <v>3.04301582439652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141.90157739842067</v>
      </c>
      <c r="C60" s="261">
        <f t="shared" si="3"/>
        <v>138.73863924582955</v>
      </c>
      <c r="D60" s="261">
        <f t="shared" si="3"/>
        <v>139.41067632547379</v>
      </c>
      <c r="E60" s="261">
        <f t="shared" si="3"/>
        <v>137.54402747006395</v>
      </c>
      <c r="F60" s="261">
        <f t="shared" si="3"/>
        <v>155.16522630989184</v>
      </c>
      <c r="G60" s="261">
        <f t="shared" si="3"/>
        <v>143.38197288482559</v>
      </c>
      <c r="H60" s="261">
        <f t="shared" si="3"/>
        <v>165.0191373610968</v>
      </c>
      <c r="I60" s="261">
        <f t="shared" si="3"/>
        <v>173.21167706125834</v>
      </c>
      <c r="J60" s="261">
        <f t="shared" si="3"/>
        <v>158.92989513293443</v>
      </c>
      <c r="K60" s="261">
        <f t="shared" si="3"/>
        <v>137.62048451467768</v>
      </c>
      <c r="L60" s="261">
        <f t="shared" si="3"/>
        <v>137.48266554087095</v>
      </c>
      <c r="M60" s="261">
        <f t="shared" si="3"/>
        <v>159.01883760737289</v>
      </c>
      <c r="N60" s="261">
        <f t="shared" si="3"/>
        <v>126.47445312743231</v>
      </c>
      <c r="O60" s="261">
        <f t="shared" si="3"/>
        <v>134.90965222587747</v>
      </c>
      <c r="P60" s="261">
        <f t="shared" si="3"/>
        <v>132.67163200022409</v>
      </c>
      <c r="Q60" s="261">
        <f t="shared" si="3"/>
        <v>140.08229611090172</v>
      </c>
      <c r="R60" s="261">
        <f t="shared" si="3"/>
        <v>142.93121867404085</v>
      </c>
      <c r="S60" s="261">
        <f t="shared" si="3"/>
        <v>139.49890618289234</v>
      </c>
      <c r="T60" s="261">
        <f t="shared" si="3"/>
        <v>125.18672800668573</v>
      </c>
      <c r="U60" s="261">
        <f t="shared" si="3"/>
        <v>148.99166764466858</v>
      </c>
      <c r="V60" s="261">
        <f t="shared" si="3"/>
        <v>169.9283773144864</v>
      </c>
      <c r="W60" s="261">
        <f t="shared" si="3"/>
        <v>167.49603804730373</v>
      </c>
      <c r="X60" s="261">
        <f t="shared" si="3"/>
        <v>161.74892774348473</v>
      </c>
      <c r="Y60" s="261">
        <f t="shared" si="3"/>
        <v>126.64269011581493</v>
      </c>
      <c r="DA60" s="70"/>
    </row>
    <row r="61" spans="1:105" ht="12" customHeight="1" x14ac:dyDescent="0.25">
      <c r="A61" s="60" t="s">
        <v>1499</v>
      </c>
      <c r="B61" s="262">
        <v>114.2490818096753</v>
      </c>
      <c r="C61" s="262">
        <v>110.3733546655703</v>
      </c>
      <c r="D61" s="262">
        <v>110.1183659096689</v>
      </c>
      <c r="E61" s="262">
        <v>108.7112649630851</v>
      </c>
      <c r="F61" s="262">
        <v>121.4749039423976</v>
      </c>
      <c r="G61" s="262">
        <v>117.5676719021419</v>
      </c>
      <c r="H61" s="262">
        <v>134.4524940488333</v>
      </c>
      <c r="I61" s="262">
        <v>141.3928470719504</v>
      </c>
      <c r="J61" s="262">
        <v>129.65887536156649</v>
      </c>
      <c r="K61" s="262">
        <v>111.71164614598089</v>
      </c>
      <c r="L61" s="262">
        <v>110.0619207179175</v>
      </c>
      <c r="M61" s="262">
        <v>125.7699778685887</v>
      </c>
      <c r="N61" s="262">
        <v>100.91407786575979</v>
      </c>
      <c r="O61" s="262">
        <v>106.81755805801301</v>
      </c>
      <c r="P61" s="262">
        <v>104.83737680562351</v>
      </c>
      <c r="Q61" s="262">
        <v>111.3349493990783</v>
      </c>
      <c r="R61" s="262">
        <v>112.436912695285</v>
      </c>
      <c r="S61" s="262">
        <v>109.930734479243</v>
      </c>
      <c r="T61" s="262">
        <v>98.144914255040362</v>
      </c>
      <c r="U61" s="262">
        <v>116.91333492576101</v>
      </c>
      <c r="V61" s="262">
        <v>135.20205574180289</v>
      </c>
      <c r="W61" s="262">
        <v>133.7736576987179</v>
      </c>
      <c r="X61" s="262">
        <v>128.54015576985211</v>
      </c>
      <c r="Y61" s="262">
        <v>101.55866752418621</v>
      </c>
      <c r="DA61" s="72" t="s">
        <v>1743</v>
      </c>
    </row>
    <row r="62" spans="1:105" ht="12" customHeight="1" x14ac:dyDescent="0.25">
      <c r="A62" s="59" t="s">
        <v>28</v>
      </c>
      <c r="B62" s="230">
        <v>44.468198031783388</v>
      </c>
      <c r="C62" s="230">
        <v>41.703196079095576</v>
      </c>
      <c r="D62" s="230">
        <v>34.090962815827332</v>
      </c>
      <c r="E62" s="230">
        <v>30.088702653403111</v>
      </c>
      <c r="F62" s="230">
        <v>31.774003432391421</v>
      </c>
      <c r="G62" s="230">
        <v>35.829183502868979</v>
      </c>
      <c r="H62" s="230">
        <v>52.189357688349787</v>
      </c>
      <c r="I62" s="230">
        <v>55.712431935482279</v>
      </c>
      <c r="J62" s="230">
        <v>48.926881485512389</v>
      </c>
      <c r="K62" s="230">
        <v>35.257093811956103</v>
      </c>
      <c r="L62" s="230">
        <v>26.48970296033335</v>
      </c>
      <c r="M62" s="230">
        <v>27.780054149429169</v>
      </c>
      <c r="N62" s="230">
        <v>25.2048467597042</v>
      </c>
      <c r="O62" s="230">
        <v>22.25801651658918</v>
      </c>
      <c r="P62" s="230">
        <v>23.278896558973951</v>
      </c>
      <c r="Q62" s="230">
        <v>25.319884158369799</v>
      </c>
      <c r="R62" s="230">
        <v>20.428703570596021</v>
      </c>
      <c r="S62" s="230">
        <v>19.641725412712319</v>
      </c>
      <c r="T62" s="230">
        <v>19.976204511414821</v>
      </c>
      <c r="U62" s="230">
        <v>22.344020809816879</v>
      </c>
      <c r="V62" s="230">
        <v>34.98377855073862</v>
      </c>
      <c r="W62" s="230">
        <v>24.284474414098181</v>
      </c>
      <c r="X62" s="230">
        <v>23.09688477043527</v>
      </c>
      <c r="Y62" s="230">
        <v>13.649545517210459</v>
      </c>
      <c r="DA62" s="71" t="s">
        <v>1744</v>
      </c>
    </row>
    <row r="63" spans="1:105" ht="12" customHeight="1" x14ac:dyDescent="0.25">
      <c r="A63" s="59" t="s">
        <v>31</v>
      </c>
      <c r="B63" s="295">
        <v>3.5299030343005451</v>
      </c>
      <c r="C63" s="295">
        <v>3.301165556842482</v>
      </c>
      <c r="D63" s="295">
        <v>2.4312767704225151</v>
      </c>
      <c r="E63" s="295">
        <v>2.6442999013023969</v>
      </c>
      <c r="F63" s="295">
        <v>0.53069227508674255</v>
      </c>
      <c r="G63" s="295">
        <v>0.82415055485001198</v>
      </c>
      <c r="H63" s="295">
        <v>1.1558846703422769</v>
      </c>
      <c r="I63" s="295">
        <v>1.5983478582270449</v>
      </c>
      <c r="J63" s="295">
        <v>1.9590044921220271</v>
      </c>
      <c r="K63" s="295">
        <v>2.2435121497740989</v>
      </c>
      <c r="L63" s="295">
        <v>2.4995180473116991</v>
      </c>
      <c r="M63" s="295">
        <v>2.601170413620804</v>
      </c>
      <c r="N63" s="295">
        <v>2.4107267364226561</v>
      </c>
      <c r="O63" s="295">
        <v>0.60778975779156807</v>
      </c>
      <c r="P63" s="295">
        <v>0.57315336267444583</v>
      </c>
      <c r="Q63" s="295">
        <v>0.47813322134546488</v>
      </c>
      <c r="R63" s="295">
        <v>0.49805350255965208</v>
      </c>
      <c r="S63" s="295">
        <v>0.45513676000805198</v>
      </c>
      <c r="T63" s="295">
        <v>0.39253353926003848</v>
      </c>
      <c r="U63" s="295">
        <v>0.26851558569627232</v>
      </c>
      <c r="V63" s="295">
        <v>0.34015264948735119</v>
      </c>
      <c r="W63" s="295">
        <v>0.28705230027058448</v>
      </c>
      <c r="X63" s="295">
        <v>0.44442544986889349</v>
      </c>
      <c r="Y63" s="295">
        <v>1.622754136027015</v>
      </c>
      <c r="DA63" s="122" t="s">
        <v>1745</v>
      </c>
    </row>
    <row r="64" spans="1:105" ht="12" customHeight="1" x14ac:dyDescent="0.25">
      <c r="A64" s="59" t="s">
        <v>159</v>
      </c>
      <c r="B64" s="295">
        <v>0.76473890853359139</v>
      </c>
      <c r="C64" s="295">
        <v>1.5338168172561231</v>
      </c>
      <c r="D64" s="295">
        <v>0.79102345676923391</v>
      </c>
      <c r="E64" s="295">
        <v>1.042445751327125</v>
      </c>
      <c r="F64" s="295">
        <v>1.724323899325505</v>
      </c>
      <c r="G64" s="295">
        <v>1.7216896200787659</v>
      </c>
      <c r="H64" s="295">
        <v>1.9595251400094771</v>
      </c>
      <c r="I64" s="295">
        <v>1.759370702437151</v>
      </c>
      <c r="J64" s="295">
        <v>1.906383387728293</v>
      </c>
      <c r="K64" s="295">
        <v>1.708504616830314</v>
      </c>
      <c r="L64" s="295">
        <v>1.8781585095723441</v>
      </c>
      <c r="M64" s="295">
        <v>2.0489466602635078</v>
      </c>
      <c r="N64" s="295">
        <v>2.235390871261711</v>
      </c>
      <c r="O64" s="295">
        <v>0.85090847135955583</v>
      </c>
      <c r="P64" s="295">
        <v>0.62657261362332961</v>
      </c>
      <c r="Q64" s="295">
        <v>1.440371208001191</v>
      </c>
      <c r="R64" s="295">
        <v>1.600057340954411</v>
      </c>
      <c r="S64" s="295">
        <v>1.6672394732796809</v>
      </c>
      <c r="T64" s="295">
        <v>2.2953007181815219</v>
      </c>
      <c r="U64" s="295">
        <v>3.1180688098795679</v>
      </c>
      <c r="V64" s="295">
        <v>3.5213870313702071</v>
      </c>
      <c r="W64" s="295">
        <v>2.041074458358775</v>
      </c>
      <c r="X64" s="295">
        <v>1.881212842729219</v>
      </c>
      <c r="Y64" s="295">
        <v>2.5596192288625259</v>
      </c>
      <c r="DA64" s="122" t="s">
        <v>1746</v>
      </c>
    </row>
    <row r="65" spans="1:105" ht="12" customHeight="1" x14ac:dyDescent="0.25">
      <c r="A65" s="59" t="s">
        <v>32</v>
      </c>
      <c r="B65" s="295">
        <v>13.27776084146679</v>
      </c>
      <c r="C65" s="295">
        <v>9.7278579235117846</v>
      </c>
      <c r="D65" s="295">
        <v>9.4120147760550346</v>
      </c>
      <c r="E65" s="295">
        <v>10.3582119560902</v>
      </c>
      <c r="F65" s="295">
        <v>12.28856570412726</v>
      </c>
      <c r="G65" s="295">
        <v>12.367973747877061</v>
      </c>
      <c r="H65" s="295">
        <v>12.79188604774383</v>
      </c>
      <c r="I65" s="295">
        <v>13.953075882199411</v>
      </c>
      <c r="J65" s="295">
        <v>12.97116555456387</v>
      </c>
      <c r="K65" s="295">
        <v>12.72601632365631</v>
      </c>
      <c r="L65" s="295">
        <v>11.10394389806973</v>
      </c>
      <c r="M65" s="295">
        <v>10.62102082500799</v>
      </c>
      <c r="N65" s="295">
        <v>4.878436933693771</v>
      </c>
      <c r="O65" s="295">
        <v>6.7579398302232008</v>
      </c>
      <c r="P65" s="295">
        <v>5.3447493307366321</v>
      </c>
      <c r="Q65" s="295">
        <v>7.0443065680684951</v>
      </c>
      <c r="R65" s="295">
        <v>6.7098143279907534</v>
      </c>
      <c r="S65" s="295">
        <v>5.0331223380815686</v>
      </c>
      <c r="T65" s="295">
        <v>2.052325894418646</v>
      </c>
      <c r="U65" s="295">
        <v>6.00424364400416</v>
      </c>
      <c r="V65" s="295">
        <v>3.5847257128134462</v>
      </c>
      <c r="W65" s="295">
        <v>3.0025299858315151</v>
      </c>
      <c r="X65" s="295">
        <v>1.333601745102464</v>
      </c>
      <c r="Y65" s="295">
        <v>0.6449450036920007</v>
      </c>
      <c r="DA65" s="122" t="s">
        <v>1747</v>
      </c>
    </row>
    <row r="66" spans="1:105" ht="12" customHeight="1" x14ac:dyDescent="0.25">
      <c r="A66" s="59" t="s">
        <v>35</v>
      </c>
      <c r="B66" s="295">
        <v>52.208480993591031</v>
      </c>
      <c r="C66" s="295">
        <v>54.10731828886437</v>
      </c>
      <c r="D66" s="295">
        <v>63.393088090594802</v>
      </c>
      <c r="E66" s="295">
        <v>64.57760470096224</v>
      </c>
      <c r="F66" s="295">
        <v>75.157318631466708</v>
      </c>
      <c r="G66" s="295">
        <v>66.824674476467123</v>
      </c>
      <c r="H66" s="295">
        <v>66.355840502387949</v>
      </c>
      <c r="I66" s="295">
        <v>68.369620693604489</v>
      </c>
      <c r="J66" s="295">
        <v>63.895440441639977</v>
      </c>
      <c r="K66" s="295">
        <v>59.776519243764092</v>
      </c>
      <c r="L66" s="295">
        <v>68.0905973026304</v>
      </c>
      <c r="M66" s="295">
        <v>82.718785820267243</v>
      </c>
      <c r="N66" s="295">
        <v>66.184676564677474</v>
      </c>
      <c r="O66" s="295">
        <v>76.342903482049465</v>
      </c>
      <c r="P66" s="295">
        <v>75.014004939615148</v>
      </c>
      <c r="Q66" s="295">
        <v>77.052254243293319</v>
      </c>
      <c r="R66" s="295">
        <v>83.200283953184169</v>
      </c>
      <c r="S66" s="295">
        <v>83.133510495161346</v>
      </c>
      <c r="T66" s="295">
        <v>73.428549591765332</v>
      </c>
      <c r="U66" s="295">
        <v>85.178486076364123</v>
      </c>
      <c r="V66" s="295">
        <v>92.772011797393233</v>
      </c>
      <c r="W66" s="295">
        <v>104.1585265401588</v>
      </c>
      <c r="X66" s="295">
        <v>101.7840309617163</v>
      </c>
      <c r="Y66" s="295">
        <v>83.081803638394177</v>
      </c>
      <c r="DA66" s="122" t="s">
        <v>1748</v>
      </c>
    </row>
    <row r="67" spans="1:105" ht="12" customHeight="1" x14ac:dyDescent="0.25">
      <c r="A67" s="60" t="s">
        <v>1506</v>
      </c>
      <c r="B67" s="262">
        <v>27.652495588745381</v>
      </c>
      <c r="C67" s="262">
        <v>28.365284580259239</v>
      </c>
      <c r="D67" s="262">
        <v>29.292310415804891</v>
      </c>
      <c r="E67" s="262">
        <v>28.83276250697886</v>
      </c>
      <c r="F67" s="262">
        <v>33.690322367494232</v>
      </c>
      <c r="G67" s="262">
        <v>25.814300982683701</v>
      </c>
      <c r="H67" s="262">
        <v>30.566643312263491</v>
      </c>
      <c r="I67" s="262">
        <v>31.81882998930794</v>
      </c>
      <c r="J67" s="262">
        <v>29.27101977136795</v>
      </c>
      <c r="K67" s="262">
        <v>25.908838368696781</v>
      </c>
      <c r="L67" s="262">
        <v>27.420744822953441</v>
      </c>
      <c r="M67" s="262">
        <v>33.248859738784184</v>
      </c>
      <c r="N67" s="262">
        <v>25.560375261672519</v>
      </c>
      <c r="O67" s="262">
        <v>28.09209416786447</v>
      </c>
      <c r="P67" s="262">
        <v>27.83425519460058</v>
      </c>
      <c r="Q67" s="262">
        <v>28.747346711823429</v>
      </c>
      <c r="R67" s="262">
        <v>30.49430597875585</v>
      </c>
      <c r="S67" s="262">
        <v>29.56817170364933</v>
      </c>
      <c r="T67" s="262">
        <v>27.04181375164536</v>
      </c>
      <c r="U67" s="262">
        <v>32.078332718907568</v>
      </c>
      <c r="V67" s="262">
        <v>34.726321572683517</v>
      </c>
      <c r="W67" s="262">
        <v>33.722380348585837</v>
      </c>
      <c r="X67" s="262">
        <v>33.208771973632622</v>
      </c>
      <c r="Y67" s="262">
        <v>25.084022591628731</v>
      </c>
      <c r="DA67" s="72" t="s">
        <v>1749</v>
      </c>
    </row>
    <row r="68" spans="1:105" ht="12" customHeight="1" x14ac:dyDescent="0.25">
      <c r="A68" s="147" t="s">
        <v>28</v>
      </c>
      <c r="B68" s="229">
        <v>6.7893038428705736</v>
      </c>
      <c r="C68" s="229">
        <v>6.0959836507034142</v>
      </c>
      <c r="D68" s="229">
        <v>4.6913957851758603</v>
      </c>
      <c r="E68" s="229">
        <v>4.1891234120791641</v>
      </c>
      <c r="F68" s="229">
        <v>4.0470586830299009</v>
      </c>
      <c r="G68" s="229">
        <v>4.9106779513526106</v>
      </c>
      <c r="H68" s="229">
        <v>6.67549076629113</v>
      </c>
      <c r="I68" s="229">
        <v>7.0678041244255621</v>
      </c>
      <c r="J68" s="229">
        <v>5.9541567839535956</v>
      </c>
      <c r="K68" s="229">
        <v>4.1202058446271153</v>
      </c>
      <c r="L68" s="229">
        <v>2.9687252803135298</v>
      </c>
      <c r="M68" s="229">
        <v>2.937931768836938</v>
      </c>
      <c r="N68" s="229">
        <v>2.6260973300278541</v>
      </c>
      <c r="O68" s="229">
        <v>2.4176832927878822</v>
      </c>
      <c r="P68" s="229">
        <v>2.4932493216529958</v>
      </c>
      <c r="Q68" s="229">
        <v>2.6190581683166081</v>
      </c>
      <c r="R68" s="229">
        <v>2.0931917204757009</v>
      </c>
      <c r="S68" s="229">
        <v>1.988525636779803</v>
      </c>
      <c r="T68" s="229">
        <v>2.1246522310602041</v>
      </c>
      <c r="U68" s="229">
        <v>2.4440274765052989</v>
      </c>
      <c r="V68" s="229">
        <v>4.1733982789267374</v>
      </c>
      <c r="W68" s="229">
        <v>2.844946738112907</v>
      </c>
      <c r="X68" s="229">
        <v>2.3825887557497429</v>
      </c>
      <c r="Y68" s="229">
        <v>1.2705850987288829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0.53893760701991877</v>
      </c>
      <c r="C70" s="229">
        <v>0.48254937642212081</v>
      </c>
      <c r="D70" s="229">
        <v>0.33457786613350471</v>
      </c>
      <c r="E70" s="229">
        <v>0.36815474408138432</v>
      </c>
      <c r="F70" s="229">
        <v>6.7594339645510856E-2</v>
      </c>
      <c r="G70" s="229">
        <v>0.1129564662832158</v>
      </c>
      <c r="H70" s="229">
        <v>0.14784810132832499</v>
      </c>
      <c r="I70" s="229">
        <v>0.2027699957116598</v>
      </c>
      <c r="J70" s="229">
        <v>0.23840104932945269</v>
      </c>
      <c r="K70" s="229">
        <v>0.26218076626771009</v>
      </c>
      <c r="L70" s="229">
        <v>0.28012327759075673</v>
      </c>
      <c r="M70" s="229">
        <v>0.27509165940528962</v>
      </c>
      <c r="N70" s="229">
        <v>0.25117403435546998</v>
      </c>
      <c r="O70" s="229">
        <v>6.6018602414328942E-2</v>
      </c>
      <c r="P70" s="229">
        <v>6.1386682529001292E-2</v>
      </c>
      <c r="Q70" s="229">
        <v>4.9457521648827232E-2</v>
      </c>
      <c r="R70" s="229">
        <v>5.1032189307026639E-2</v>
      </c>
      <c r="S70" s="229">
        <v>4.6077984316548373E-2</v>
      </c>
      <c r="T70" s="229">
        <v>4.1749535527544089E-2</v>
      </c>
      <c r="U70" s="229">
        <v>2.937069719444917E-2</v>
      </c>
      <c r="V70" s="229">
        <v>4.0578592157618977E-2</v>
      </c>
      <c r="W70" s="229">
        <v>3.3628420010132318E-2</v>
      </c>
      <c r="X70" s="229">
        <v>4.584527697787405E-2</v>
      </c>
      <c r="Y70" s="229">
        <v>0.15105610817128259</v>
      </c>
      <c r="DA70" s="73" t="s">
        <v>1752</v>
      </c>
    </row>
    <row r="71" spans="1:105" ht="12" customHeight="1" x14ac:dyDescent="0.25">
      <c r="A71" s="147" t="s">
        <v>159</v>
      </c>
      <c r="B71" s="229">
        <v>0.11675860593201411</v>
      </c>
      <c r="C71" s="229">
        <v>0.2242063707403513</v>
      </c>
      <c r="D71" s="229">
        <v>0.1088559490417069</v>
      </c>
      <c r="E71" s="229">
        <v>0.14513533378325971</v>
      </c>
      <c r="F71" s="229">
        <v>0.21962734485032559</v>
      </c>
      <c r="G71" s="229">
        <v>0.23597141854255341</v>
      </c>
      <c r="H71" s="229">
        <v>0.2506409842512512</v>
      </c>
      <c r="I71" s="229">
        <v>0.2231977150356495</v>
      </c>
      <c r="J71" s="229">
        <v>0.2319973240930947</v>
      </c>
      <c r="K71" s="229">
        <v>0.19965884724876351</v>
      </c>
      <c r="L71" s="229">
        <v>0.21048694491413181</v>
      </c>
      <c r="M71" s="229">
        <v>0.21669019986284649</v>
      </c>
      <c r="N71" s="229">
        <v>0.23290576033075289</v>
      </c>
      <c r="O71" s="229">
        <v>9.2426348653501883E-2</v>
      </c>
      <c r="P71" s="229">
        <v>6.7108066738691088E-2</v>
      </c>
      <c r="Q71" s="229">
        <v>0.14899025422581011</v>
      </c>
      <c r="R71" s="229">
        <v>0.16394710348594199</v>
      </c>
      <c r="S71" s="229">
        <v>0.1687910998451376</v>
      </c>
      <c r="T71" s="229">
        <v>0.24412624475544389</v>
      </c>
      <c r="U71" s="229">
        <v>0.34105973628666247</v>
      </c>
      <c r="V71" s="229">
        <v>0.42008471311470358</v>
      </c>
      <c r="W71" s="229">
        <v>0.23911360087671049</v>
      </c>
      <c r="X71" s="229">
        <v>0.19405892226625929</v>
      </c>
      <c r="Y71" s="229">
        <v>0.2382653727563297</v>
      </c>
      <c r="DA71" s="73" t="s">
        <v>1753</v>
      </c>
    </row>
    <row r="72" spans="1:105" ht="12" customHeight="1" x14ac:dyDescent="0.25">
      <c r="A72" s="147" t="s">
        <v>32</v>
      </c>
      <c r="B72" s="229">
        <v>2.0272184773769109</v>
      </c>
      <c r="C72" s="229">
        <v>1.42197405555252</v>
      </c>
      <c r="D72" s="229">
        <v>1.2952255613589629</v>
      </c>
      <c r="E72" s="229">
        <v>1.442130247766866</v>
      </c>
      <c r="F72" s="229">
        <v>1.5651961088470441</v>
      </c>
      <c r="G72" s="229">
        <v>1.695130339259461</v>
      </c>
      <c r="H72" s="229">
        <v>1.6361978950782201</v>
      </c>
      <c r="I72" s="229">
        <v>1.7701185147120451</v>
      </c>
      <c r="J72" s="229">
        <v>1.5785259766731849</v>
      </c>
      <c r="K72" s="229">
        <v>1.4871845965298449</v>
      </c>
      <c r="L72" s="229">
        <v>1.2444291659572451</v>
      </c>
      <c r="M72" s="229">
        <v>1.12324599266164</v>
      </c>
      <c r="N72" s="229">
        <v>0.50828518532254052</v>
      </c>
      <c r="O72" s="229">
        <v>0.73405274944508558</v>
      </c>
      <c r="P72" s="229">
        <v>0.57244090627342659</v>
      </c>
      <c r="Q72" s="229">
        <v>0.72865454446115296</v>
      </c>
      <c r="R72" s="229">
        <v>0.6875095009697525</v>
      </c>
      <c r="S72" s="229">
        <v>0.50955262799095569</v>
      </c>
      <c r="T72" s="229">
        <v>0.21828364782446741</v>
      </c>
      <c r="U72" s="229">
        <v>0.65675451014309782</v>
      </c>
      <c r="V72" s="229">
        <v>0.42764071635607209</v>
      </c>
      <c r="W72" s="229">
        <v>0.35174892993848489</v>
      </c>
      <c r="X72" s="229">
        <v>0.13756939752310521</v>
      </c>
      <c r="Y72" s="229">
        <v>6.0035516212423472E-2</v>
      </c>
      <c r="DA72" s="73" t="s">
        <v>1754</v>
      </c>
    </row>
    <row r="73" spans="1:105" ht="12" customHeight="1" x14ac:dyDescent="0.25">
      <c r="A73" s="147" t="s">
        <v>33</v>
      </c>
      <c r="B73" s="229">
        <v>1.3780595013735559</v>
      </c>
      <c r="C73" s="229">
        <v>1.1298091453709149</v>
      </c>
      <c r="D73" s="229">
        <v>3.340888728457347</v>
      </c>
      <c r="E73" s="229">
        <v>3.548383138653902</v>
      </c>
      <c r="F73" s="229">
        <v>5.1698500043551396</v>
      </c>
      <c r="G73" s="229">
        <v>3.345201743325962</v>
      </c>
      <c r="H73" s="229">
        <v>2.125307059319141</v>
      </c>
      <c r="I73" s="229">
        <v>2.068448353922435</v>
      </c>
      <c r="J73" s="229">
        <v>1.933663787184247</v>
      </c>
      <c r="K73" s="229">
        <v>1.5476799930486991</v>
      </c>
      <c r="L73" s="229">
        <v>2.4442284592775239</v>
      </c>
      <c r="M73" s="229">
        <v>3.718362279016898</v>
      </c>
      <c r="N73" s="229">
        <v>2.5534953396253779</v>
      </c>
      <c r="O73" s="229">
        <v>2.33944727124848</v>
      </c>
      <c r="P73" s="229">
        <v>2.2918090997051301</v>
      </c>
      <c r="Q73" s="229">
        <v>2.2526411841456708</v>
      </c>
      <c r="R73" s="229">
        <v>2.36620749597799</v>
      </c>
      <c r="S73" s="229">
        <v>1.845668154509599</v>
      </c>
      <c r="T73" s="229">
        <v>1.59716773474545</v>
      </c>
      <c r="U73" s="229">
        <v>1.556062477407486</v>
      </c>
      <c r="V73" s="229">
        <v>1.0298287905716139</v>
      </c>
      <c r="W73" s="229">
        <v>2.1399796489782101</v>
      </c>
      <c r="X73" s="229">
        <v>2.6298145938763682</v>
      </c>
      <c r="Y73" s="229">
        <v>2.5938610735740388</v>
      </c>
      <c r="DA73" s="73" t="s">
        <v>1755</v>
      </c>
    </row>
    <row r="74" spans="1:105" ht="12" customHeight="1" x14ac:dyDescent="0.25">
      <c r="A74" s="147" t="s">
        <v>35</v>
      </c>
      <c r="B74" s="229">
        <v>7.9710727290292986</v>
      </c>
      <c r="C74" s="229">
        <v>7.9091618552866612</v>
      </c>
      <c r="D74" s="229">
        <v>8.7237801960648742</v>
      </c>
      <c r="E74" s="229">
        <v>8.9908680631731208</v>
      </c>
      <c r="F74" s="229">
        <v>9.5727968182519234</v>
      </c>
      <c r="G74" s="229">
        <v>9.1588594401439778</v>
      </c>
      <c r="H74" s="229">
        <v>8.4875120174559822</v>
      </c>
      <c r="I74" s="229">
        <v>8.6735234908299272</v>
      </c>
      <c r="J74" s="229">
        <v>7.7757555482449003</v>
      </c>
      <c r="K74" s="229">
        <v>6.9855889221391703</v>
      </c>
      <c r="L74" s="229">
        <v>7.6309756234965107</v>
      </c>
      <c r="M74" s="229">
        <v>8.7480804549106743</v>
      </c>
      <c r="N74" s="229">
        <v>6.8957928636617662</v>
      </c>
      <c r="O74" s="229">
        <v>8.2924263325038137</v>
      </c>
      <c r="P74" s="229">
        <v>8.034256110737811</v>
      </c>
      <c r="Q74" s="229">
        <v>7.9701919092862994</v>
      </c>
      <c r="R74" s="229">
        <v>8.5249729582791804</v>
      </c>
      <c r="S74" s="229">
        <v>8.4164254117990502</v>
      </c>
      <c r="T74" s="229">
        <v>7.8097984842171444</v>
      </c>
      <c r="U74" s="229">
        <v>9.3169694993433971</v>
      </c>
      <c r="V74" s="229">
        <v>11.06725946730638</v>
      </c>
      <c r="W74" s="229">
        <v>12.202259570215009</v>
      </c>
      <c r="X74" s="229">
        <v>10.499662187979929</v>
      </c>
      <c r="Y74" s="229">
        <v>7.7337741059115084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8.8311448251431131</v>
      </c>
      <c r="C76" s="229">
        <v>11.101600126183261</v>
      </c>
      <c r="D76" s="229">
        <v>10.79758632957263</v>
      </c>
      <c r="E76" s="229">
        <v>10.14896756744116</v>
      </c>
      <c r="F76" s="229">
        <v>13.048199068514389</v>
      </c>
      <c r="G76" s="229">
        <v>6.3555036237759186</v>
      </c>
      <c r="H76" s="229">
        <v>11.243646488539429</v>
      </c>
      <c r="I76" s="229">
        <v>11.81296779467066</v>
      </c>
      <c r="J76" s="229">
        <v>11.558519301889479</v>
      </c>
      <c r="K76" s="229">
        <v>11.30633939883548</v>
      </c>
      <c r="L76" s="229">
        <v>12.641776071403751</v>
      </c>
      <c r="M76" s="229">
        <v>16.229457384089891</v>
      </c>
      <c r="N76" s="229">
        <v>12.49262474834876</v>
      </c>
      <c r="O76" s="229">
        <v>14.15003957081138</v>
      </c>
      <c r="P76" s="229">
        <v>14.314005006963519</v>
      </c>
      <c r="Q76" s="229">
        <v>14.978353129739061</v>
      </c>
      <c r="R76" s="229">
        <v>16.60744501026026</v>
      </c>
      <c r="S76" s="229">
        <v>16.593130788408239</v>
      </c>
      <c r="T76" s="229">
        <v>15.00603587351511</v>
      </c>
      <c r="U76" s="229">
        <v>17.73408832202718</v>
      </c>
      <c r="V76" s="229">
        <v>17.567531014250399</v>
      </c>
      <c r="W76" s="229">
        <v>15.91070344045438</v>
      </c>
      <c r="X76" s="229">
        <v>17.31923283925935</v>
      </c>
      <c r="Y76" s="229">
        <v>13.03644531627427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686.40180941478559</v>
      </c>
      <c r="C79" s="261">
        <f t="shared" si="4"/>
        <v>701.10296715245386</v>
      </c>
      <c r="D79" s="261">
        <f t="shared" si="4"/>
        <v>722.62687863113729</v>
      </c>
      <c r="E79" s="261">
        <f t="shared" si="4"/>
        <v>709.99526514148681</v>
      </c>
      <c r="F79" s="261">
        <f t="shared" si="4"/>
        <v>835.15424549402042</v>
      </c>
      <c r="G79" s="261">
        <f t="shared" si="4"/>
        <v>642.80542217724565</v>
      </c>
      <c r="H79" s="261">
        <f t="shared" si="4"/>
        <v>760.64967931667888</v>
      </c>
      <c r="I79" s="261">
        <f t="shared" si="4"/>
        <v>791.53321758375091</v>
      </c>
      <c r="J79" s="261">
        <f t="shared" si="4"/>
        <v>721.75132013613984</v>
      </c>
      <c r="K79" s="261">
        <f t="shared" si="4"/>
        <v>646.55589157217253</v>
      </c>
      <c r="L79" s="261">
        <f t="shared" si="4"/>
        <v>682.04604032308657</v>
      </c>
      <c r="M79" s="261">
        <f t="shared" si="4"/>
        <v>823.6721291142369</v>
      </c>
      <c r="N79" s="261">
        <f t="shared" si="4"/>
        <v>635.87198962794696</v>
      </c>
      <c r="O79" s="261">
        <f t="shared" si="4"/>
        <v>696.49060533832039</v>
      </c>
      <c r="P79" s="261">
        <f t="shared" si="4"/>
        <v>689.97771911658606</v>
      </c>
      <c r="Q79" s="261">
        <f t="shared" si="4"/>
        <v>710.75497260452175</v>
      </c>
      <c r="R79" s="261">
        <f t="shared" si="4"/>
        <v>752.73934513625647</v>
      </c>
      <c r="S79" s="261">
        <f t="shared" si="4"/>
        <v>752.80883117978135</v>
      </c>
      <c r="T79" s="261">
        <f t="shared" si="4"/>
        <v>690.69443903051604</v>
      </c>
      <c r="U79" s="261">
        <f t="shared" si="4"/>
        <v>822.13536212461599</v>
      </c>
      <c r="V79" s="261">
        <f t="shared" si="4"/>
        <v>882.65279905947773</v>
      </c>
      <c r="W79" s="261">
        <f t="shared" si="4"/>
        <v>864.47873271484696</v>
      </c>
      <c r="X79" s="261">
        <f t="shared" si="4"/>
        <v>849.93227111101282</v>
      </c>
      <c r="Y79" s="261">
        <f t="shared" si="4"/>
        <v>681.07820209636407</v>
      </c>
      <c r="DA79" s="70"/>
    </row>
    <row r="80" spans="1:105" ht="12" customHeight="1" x14ac:dyDescent="0.25">
      <c r="A80" s="60" t="s">
        <v>1521</v>
      </c>
      <c r="B80" s="262">
        <v>686.40180941478559</v>
      </c>
      <c r="C80" s="262">
        <v>701.10296715245386</v>
      </c>
      <c r="D80" s="262">
        <v>722.62687863113729</v>
      </c>
      <c r="E80" s="262">
        <v>709.99526514148681</v>
      </c>
      <c r="F80" s="262">
        <v>835.15424549402042</v>
      </c>
      <c r="G80" s="262">
        <v>642.80542217724565</v>
      </c>
      <c r="H80" s="262">
        <v>760.64967931667888</v>
      </c>
      <c r="I80" s="262">
        <v>791.53321758375091</v>
      </c>
      <c r="J80" s="262">
        <v>721.75132013613984</v>
      </c>
      <c r="K80" s="262">
        <v>646.55589157217253</v>
      </c>
      <c r="L80" s="262">
        <v>682.04604032308657</v>
      </c>
      <c r="M80" s="262">
        <v>823.6721291142369</v>
      </c>
      <c r="N80" s="262">
        <v>635.87198962794696</v>
      </c>
      <c r="O80" s="262">
        <v>696.49060533832039</v>
      </c>
      <c r="P80" s="262">
        <v>689.97771911658606</v>
      </c>
      <c r="Q80" s="262">
        <v>710.75497260452175</v>
      </c>
      <c r="R80" s="262">
        <v>752.73934513625647</v>
      </c>
      <c r="S80" s="262">
        <v>752.80883117978135</v>
      </c>
      <c r="T80" s="262">
        <v>690.69443903051604</v>
      </c>
      <c r="U80" s="262">
        <v>822.13536212461599</v>
      </c>
      <c r="V80" s="262">
        <v>882.65279905947773</v>
      </c>
      <c r="W80" s="262">
        <v>864.47873271484696</v>
      </c>
      <c r="X80" s="262">
        <v>849.93227111101282</v>
      </c>
      <c r="Y80" s="262">
        <v>681.07820209636407</v>
      </c>
      <c r="DA80" s="72" t="s">
        <v>1761</v>
      </c>
    </row>
    <row r="81" spans="1:105" ht="12" customHeight="1" x14ac:dyDescent="0.25">
      <c r="A81" s="59" t="s">
        <v>28</v>
      </c>
      <c r="B81" s="230">
        <v>168.5269391855476</v>
      </c>
      <c r="C81" s="230">
        <v>150.6740471130486</v>
      </c>
      <c r="D81" s="230">
        <v>115.7344246507689</v>
      </c>
      <c r="E81" s="230">
        <v>103.1554914985912</v>
      </c>
      <c r="F81" s="230">
        <v>100.3231196195659</v>
      </c>
      <c r="G81" s="230">
        <v>122.2814600253235</v>
      </c>
      <c r="H81" s="230">
        <v>166.11931702110061</v>
      </c>
      <c r="I81" s="230">
        <v>175.82047302613441</v>
      </c>
      <c r="J81" s="230">
        <v>146.81485485243229</v>
      </c>
      <c r="K81" s="230">
        <v>102.8198688580478</v>
      </c>
      <c r="L81" s="230">
        <v>73.842170784141402</v>
      </c>
      <c r="M81" s="230">
        <v>72.781218190394583</v>
      </c>
      <c r="N81" s="230">
        <v>65.330094613492946</v>
      </c>
      <c r="O81" s="230">
        <v>59.941907144695548</v>
      </c>
      <c r="P81" s="230">
        <v>61.804652868053722</v>
      </c>
      <c r="Q81" s="230">
        <v>64.754101842237247</v>
      </c>
      <c r="R81" s="230">
        <v>51.669572870856257</v>
      </c>
      <c r="S81" s="230">
        <v>50.62807654794819</v>
      </c>
      <c r="T81" s="230">
        <v>54.26727268905077</v>
      </c>
      <c r="U81" s="230">
        <v>62.637962890598217</v>
      </c>
      <c r="V81" s="230">
        <v>106.0769325877101</v>
      </c>
      <c r="W81" s="230">
        <v>72.930674684956443</v>
      </c>
      <c r="X81" s="230">
        <v>60.979041137257319</v>
      </c>
      <c r="Y81" s="230">
        <v>34.498765558499279</v>
      </c>
      <c r="DA81" s="71" t="s">
        <v>1762</v>
      </c>
    </row>
    <row r="82" spans="1:105" ht="12" customHeight="1" x14ac:dyDescent="0.25">
      <c r="A82" s="59" t="s">
        <v>31</v>
      </c>
      <c r="B82" s="295">
        <v>13.377734658086631</v>
      </c>
      <c r="C82" s="295">
        <v>11.92714279491369</v>
      </c>
      <c r="D82" s="295">
        <v>8.2538712594234074</v>
      </c>
      <c r="E82" s="295">
        <v>9.0656635857868544</v>
      </c>
      <c r="F82" s="295">
        <v>1.6756058048521381</v>
      </c>
      <c r="G82" s="295">
        <v>2.812744340648182</v>
      </c>
      <c r="H82" s="295">
        <v>3.6791940061619561</v>
      </c>
      <c r="I82" s="295">
        <v>5.0441574121055321</v>
      </c>
      <c r="J82" s="295">
        <v>5.8783832411497894</v>
      </c>
      <c r="K82" s="295">
        <v>6.54272942209957</v>
      </c>
      <c r="L82" s="295">
        <v>6.967606952936233</v>
      </c>
      <c r="M82" s="295">
        <v>6.8148301801645212</v>
      </c>
      <c r="N82" s="295">
        <v>6.248520662682953</v>
      </c>
      <c r="O82" s="295">
        <v>1.636806999306784</v>
      </c>
      <c r="P82" s="295">
        <v>1.521702050202896</v>
      </c>
      <c r="Q82" s="295">
        <v>1.222797352290675</v>
      </c>
      <c r="R82" s="295">
        <v>1.2597085103888619</v>
      </c>
      <c r="S82" s="295">
        <v>1.173150435682158</v>
      </c>
      <c r="T82" s="295">
        <v>1.066354952586237</v>
      </c>
      <c r="U82" s="295">
        <v>0.75274139043948529</v>
      </c>
      <c r="V82" s="295">
        <v>1.031402300265216</v>
      </c>
      <c r="W82" s="295">
        <v>0.86207004407922427</v>
      </c>
      <c r="X82" s="295">
        <v>1.1733460187102369</v>
      </c>
      <c r="Y82" s="295">
        <v>4.1014563032368434</v>
      </c>
      <c r="DA82" s="122" t="s">
        <v>1763</v>
      </c>
    </row>
    <row r="83" spans="1:105" ht="12" customHeight="1" x14ac:dyDescent="0.25">
      <c r="A83" s="59" t="s">
        <v>159</v>
      </c>
      <c r="B83" s="295">
        <v>2.8982309433619751</v>
      </c>
      <c r="C83" s="295">
        <v>5.5416948606939309</v>
      </c>
      <c r="D83" s="295">
        <v>2.685422677823186</v>
      </c>
      <c r="E83" s="295">
        <v>3.5738996485647858</v>
      </c>
      <c r="F83" s="295">
        <v>5.4443738316764314</v>
      </c>
      <c r="G83" s="295">
        <v>5.8759564095793033</v>
      </c>
      <c r="H83" s="295">
        <v>6.2371907293412647</v>
      </c>
      <c r="I83" s="295">
        <v>5.5523224957949306</v>
      </c>
      <c r="J83" s="295">
        <v>5.7204831345176457</v>
      </c>
      <c r="K83" s="295">
        <v>4.9824929298707819</v>
      </c>
      <c r="L83" s="295">
        <v>5.2355174246840344</v>
      </c>
      <c r="M83" s="295">
        <v>5.368054113176842</v>
      </c>
      <c r="N83" s="295">
        <v>5.7940561396763659</v>
      </c>
      <c r="O83" s="295">
        <v>2.29153736770995</v>
      </c>
      <c r="P83" s="295">
        <v>1.663528285523078</v>
      </c>
      <c r="Q83" s="295">
        <v>3.683663926349519</v>
      </c>
      <c r="R83" s="295">
        <v>4.0469665189615531</v>
      </c>
      <c r="S83" s="295">
        <v>4.2974395529597471</v>
      </c>
      <c r="T83" s="295">
        <v>6.2354042233475671</v>
      </c>
      <c r="U83" s="295">
        <v>8.7410175664425935</v>
      </c>
      <c r="V83" s="295">
        <v>10.677461103869449</v>
      </c>
      <c r="W83" s="295">
        <v>6.1297162455333858</v>
      </c>
      <c r="X83" s="295">
        <v>4.9666678629994276</v>
      </c>
      <c r="Y83" s="295">
        <v>6.4693512017828327</v>
      </c>
      <c r="DA83" s="122" t="s">
        <v>1764</v>
      </c>
    </row>
    <row r="84" spans="1:105" ht="12" customHeight="1" x14ac:dyDescent="0.25">
      <c r="A84" s="59" t="s">
        <v>32</v>
      </c>
      <c r="B84" s="295">
        <v>50.320464801626677</v>
      </c>
      <c r="C84" s="295">
        <v>35.146843908469229</v>
      </c>
      <c r="D84" s="295">
        <v>31.95257701567586</v>
      </c>
      <c r="E84" s="295">
        <v>35.511881575133899</v>
      </c>
      <c r="F84" s="295">
        <v>38.799871401514046</v>
      </c>
      <c r="G84" s="295">
        <v>42.210671290462912</v>
      </c>
      <c r="H84" s="295">
        <v>40.716718269504717</v>
      </c>
      <c r="I84" s="295">
        <v>44.033913375363213</v>
      </c>
      <c r="J84" s="295">
        <v>38.922566293624428</v>
      </c>
      <c r="K84" s="295">
        <v>37.112739253624888</v>
      </c>
      <c r="L84" s="295">
        <v>30.953133862112281</v>
      </c>
      <c r="M84" s="295">
        <v>27.826109694084771</v>
      </c>
      <c r="N84" s="295">
        <v>12.644740493074631</v>
      </c>
      <c r="O84" s="295">
        <v>18.199456429137111</v>
      </c>
      <c r="P84" s="295">
        <v>14.19012177901527</v>
      </c>
      <c r="Q84" s="295">
        <v>18.0153962025874</v>
      </c>
      <c r="R84" s="295">
        <v>16.970888004319828</v>
      </c>
      <c r="S84" s="295">
        <v>12.97326470324554</v>
      </c>
      <c r="T84" s="295">
        <v>5.5753398447425369</v>
      </c>
      <c r="U84" s="295">
        <v>16.831956690355639</v>
      </c>
      <c r="V84" s="295">
        <v>10.86951505915917</v>
      </c>
      <c r="W84" s="295">
        <v>9.017141318132861</v>
      </c>
      <c r="X84" s="295">
        <v>3.5208971462426661</v>
      </c>
      <c r="Y84" s="295">
        <v>1.6300767269094349</v>
      </c>
      <c r="DA84" s="122" t="s">
        <v>1765</v>
      </c>
    </row>
    <row r="85" spans="1:105" ht="12" customHeight="1" x14ac:dyDescent="0.25">
      <c r="A85" s="59" t="s">
        <v>33</v>
      </c>
      <c r="B85" s="295">
        <v>34.206769229502378</v>
      </c>
      <c r="C85" s="295">
        <v>27.925422073388798</v>
      </c>
      <c r="D85" s="295">
        <v>82.418080357241934</v>
      </c>
      <c r="E85" s="295">
        <v>87.377518083546917</v>
      </c>
      <c r="F85" s="295">
        <v>128.15615512988651</v>
      </c>
      <c r="G85" s="295">
        <v>83.299323903023335</v>
      </c>
      <c r="H85" s="295">
        <v>52.888179987757617</v>
      </c>
      <c r="I85" s="295">
        <v>51.455241488646863</v>
      </c>
      <c r="J85" s="295">
        <v>47.679390810457377</v>
      </c>
      <c r="K85" s="295">
        <v>38.622403811937048</v>
      </c>
      <c r="L85" s="295">
        <v>60.796172863245943</v>
      </c>
      <c r="M85" s="295">
        <v>92.114779250709745</v>
      </c>
      <c r="N85" s="295">
        <v>63.523956338309027</v>
      </c>
      <c r="O85" s="295">
        <v>58.002192231466537</v>
      </c>
      <c r="P85" s="295">
        <v>56.81119197225474</v>
      </c>
      <c r="Q85" s="295">
        <v>55.694737297851923</v>
      </c>
      <c r="R85" s="295">
        <v>58.408854499584933</v>
      </c>
      <c r="S85" s="295">
        <v>46.99090968721039</v>
      </c>
      <c r="T85" s="295">
        <v>40.794411303884019</v>
      </c>
      <c r="U85" s="295">
        <v>39.880314215890976</v>
      </c>
      <c r="V85" s="295">
        <v>26.175570097383901</v>
      </c>
      <c r="W85" s="295">
        <v>54.858728116499201</v>
      </c>
      <c r="X85" s="295">
        <v>67.30644216982553</v>
      </c>
      <c r="Y85" s="295">
        <v>70.428187106924554</v>
      </c>
      <c r="DA85" s="122" t="s">
        <v>1766</v>
      </c>
    </row>
    <row r="86" spans="1:105" ht="12" customHeight="1" x14ac:dyDescent="0.25">
      <c r="A86" s="59" t="s">
        <v>35</v>
      </c>
      <c r="B86" s="295">
        <v>197.86130067802699</v>
      </c>
      <c r="C86" s="295">
        <v>195.4902595368147</v>
      </c>
      <c r="D86" s="295">
        <v>215.2113631004367</v>
      </c>
      <c r="E86" s="295">
        <v>221.39653641650301</v>
      </c>
      <c r="F86" s="295">
        <v>237.30143679861041</v>
      </c>
      <c r="G86" s="295">
        <v>228.06600546856029</v>
      </c>
      <c r="H86" s="295">
        <v>211.21139237700211</v>
      </c>
      <c r="I86" s="295">
        <v>215.7647518400843</v>
      </c>
      <c r="J86" s="295">
        <v>191.73099795762229</v>
      </c>
      <c r="K86" s="295">
        <v>174.32559536005039</v>
      </c>
      <c r="L86" s="295">
        <v>189.80799906832021</v>
      </c>
      <c r="M86" s="295">
        <v>216.71570425477711</v>
      </c>
      <c r="N86" s="295">
        <v>171.54840190683041</v>
      </c>
      <c r="O86" s="295">
        <v>205.59510449939739</v>
      </c>
      <c r="P86" s="295">
        <v>199.15954881238261</v>
      </c>
      <c r="Q86" s="295">
        <v>197.05656973927549</v>
      </c>
      <c r="R86" s="295">
        <v>210.4354355986946</v>
      </c>
      <c r="S86" s="295">
        <v>214.2830960422981</v>
      </c>
      <c r="T86" s="295">
        <v>199.47568726485761</v>
      </c>
      <c r="U86" s="295">
        <v>238.78454533055731</v>
      </c>
      <c r="V86" s="295">
        <v>281.30095859100823</v>
      </c>
      <c r="W86" s="295">
        <v>312.80691874289488</v>
      </c>
      <c r="X86" s="295">
        <v>268.72423154983761</v>
      </c>
      <c r="Y86" s="295">
        <v>209.986454295073</v>
      </c>
      <c r="DA86" s="122" t="s">
        <v>1767</v>
      </c>
    </row>
    <row r="87" spans="1:105" ht="12" customHeight="1" x14ac:dyDescent="0.25">
      <c r="A87" s="59" t="s">
        <v>38</v>
      </c>
      <c r="B87" s="295">
        <v>219.21036991863329</v>
      </c>
      <c r="C87" s="295">
        <v>274.39755686512501</v>
      </c>
      <c r="D87" s="295">
        <v>266.37113956976731</v>
      </c>
      <c r="E87" s="295">
        <v>249.9142743333602</v>
      </c>
      <c r="F87" s="295">
        <v>323.45368290791498</v>
      </c>
      <c r="G87" s="295">
        <v>158.25926073964811</v>
      </c>
      <c r="H87" s="295">
        <v>279.79768692581069</v>
      </c>
      <c r="I87" s="295">
        <v>293.8623579456218</v>
      </c>
      <c r="J87" s="295">
        <v>285.00464384633602</v>
      </c>
      <c r="K87" s="295">
        <v>282.1500619365421</v>
      </c>
      <c r="L87" s="295">
        <v>314.44343936764648</v>
      </c>
      <c r="M87" s="295">
        <v>402.05143343092931</v>
      </c>
      <c r="N87" s="295">
        <v>310.78221947388062</v>
      </c>
      <c r="O87" s="295">
        <v>350.82360066660709</v>
      </c>
      <c r="P87" s="295">
        <v>354.82697334915377</v>
      </c>
      <c r="Q87" s="295">
        <v>370.32770624392958</v>
      </c>
      <c r="R87" s="295">
        <v>409.94791913345051</v>
      </c>
      <c r="S87" s="295">
        <v>422.46289421043718</v>
      </c>
      <c r="T87" s="295">
        <v>383.27996875204741</v>
      </c>
      <c r="U87" s="295">
        <v>454.50682404033171</v>
      </c>
      <c r="V87" s="295">
        <v>446.52095932008177</v>
      </c>
      <c r="W87" s="295">
        <v>407.87348356275101</v>
      </c>
      <c r="X87" s="295">
        <v>443.26164522613999</v>
      </c>
      <c r="Y87" s="295">
        <v>353.96391090393809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60.869130317965599</v>
      </c>
      <c r="C89" s="261">
        <f t="shared" si="5"/>
        <v>58.804237218829769</v>
      </c>
      <c r="D89" s="261">
        <f t="shared" si="5"/>
        <v>58.668385415325261</v>
      </c>
      <c r="E89" s="261">
        <f t="shared" si="5"/>
        <v>57.918716275481941</v>
      </c>
      <c r="F89" s="261">
        <f t="shared" si="5"/>
        <v>64.718872496058665</v>
      </c>
      <c r="G89" s="261">
        <f t="shared" si="5"/>
        <v>62.637194354985738</v>
      </c>
      <c r="H89" s="261">
        <f t="shared" si="5"/>
        <v>71.633016670256126</v>
      </c>
      <c r="I89" s="261">
        <f t="shared" si="5"/>
        <v>75.330667854189073</v>
      </c>
      <c r="J89" s="261">
        <f t="shared" si="5"/>
        <v>69.079093295572477</v>
      </c>
      <c r="K89" s="261">
        <f t="shared" si="5"/>
        <v>59.517246349706099</v>
      </c>
      <c r="L89" s="261">
        <f t="shared" si="5"/>
        <v>58.63831279086196</v>
      </c>
      <c r="M89" s="261">
        <f t="shared" si="5"/>
        <v>67.00718335508283</v>
      </c>
      <c r="N89" s="261">
        <f t="shared" si="5"/>
        <v>53.764564749509169</v>
      </c>
      <c r="O89" s="261">
        <f t="shared" si="5"/>
        <v>56.909795323444158</v>
      </c>
      <c r="P89" s="261">
        <f t="shared" si="5"/>
        <v>55.854802943674493</v>
      </c>
      <c r="Q89" s="261">
        <f t="shared" si="5"/>
        <v>59.316551490593199</v>
      </c>
      <c r="R89" s="261">
        <f t="shared" si="5"/>
        <v>59.903650716424721</v>
      </c>
      <c r="S89" s="261">
        <f t="shared" si="5"/>
        <v>58.568419955564551</v>
      </c>
      <c r="T89" s="261">
        <f t="shared" si="5"/>
        <v>52.28922177061817</v>
      </c>
      <c r="U89" s="261">
        <f t="shared" si="5"/>
        <v>62.288579538513602</v>
      </c>
      <c r="V89" s="261">
        <f t="shared" si="5"/>
        <v>72.032364898250833</v>
      </c>
      <c r="W89" s="261">
        <f t="shared" si="5"/>
        <v>71.271349183697396</v>
      </c>
      <c r="X89" s="261">
        <f t="shared" si="5"/>
        <v>68.483066723290989</v>
      </c>
      <c r="Y89" s="261">
        <f t="shared" si="5"/>
        <v>54.107986432194821</v>
      </c>
      <c r="DA89" s="70"/>
    </row>
    <row r="90" spans="1:105" ht="12" customHeight="1" x14ac:dyDescent="0.25">
      <c r="A90" s="60" t="s">
        <v>1533</v>
      </c>
      <c r="B90" s="262">
        <v>60.869130317965599</v>
      </c>
      <c r="C90" s="262">
        <v>58.804237218829769</v>
      </c>
      <c r="D90" s="262">
        <v>58.668385415325261</v>
      </c>
      <c r="E90" s="262">
        <v>57.918716275481941</v>
      </c>
      <c r="F90" s="262">
        <v>64.718872496058665</v>
      </c>
      <c r="G90" s="262">
        <v>62.637194354985738</v>
      </c>
      <c r="H90" s="262">
        <v>71.633016670256126</v>
      </c>
      <c r="I90" s="262">
        <v>75.330667854189073</v>
      </c>
      <c r="J90" s="262">
        <v>69.079093295572477</v>
      </c>
      <c r="K90" s="262">
        <v>59.517246349706099</v>
      </c>
      <c r="L90" s="262">
        <v>58.63831279086196</v>
      </c>
      <c r="M90" s="262">
        <v>67.00718335508283</v>
      </c>
      <c r="N90" s="262">
        <v>53.764564749509169</v>
      </c>
      <c r="O90" s="262">
        <v>56.909795323444158</v>
      </c>
      <c r="P90" s="262">
        <v>55.854802943674493</v>
      </c>
      <c r="Q90" s="262">
        <v>59.316551490593199</v>
      </c>
      <c r="R90" s="262">
        <v>59.903650716424721</v>
      </c>
      <c r="S90" s="262">
        <v>58.568419955564551</v>
      </c>
      <c r="T90" s="262">
        <v>52.28922177061817</v>
      </c>
      <c r="U90" s="262">
        <v>62.288579538513602</v>
      </c>
      <c r="V90" s="262">
        <v>72.032364898250833</v>
      </c>
      <c r="W90" s="262">
        <v>71.271349183697396</v>
      </c>
      <c r="X90" s="262">
        <v>68.483066723290989</v>
      </c>
      <c r="Y90" s="262">
        <v>54.107986432194821</v>
      </c>
      <c r="DA90" s="72" t="s">
        <v>1770</v>
      </c>
    </row>
    <row r="91" spans="1:105" ht="12" customHeight="1" x14ac:dyDescent="0.25">
      <c r="A91" s="59" t="s">
        <v>28</v>
      </c>
      <c r="B91" s="230">
        <v>23.691573692564241</v>
      </c>
      <c r="C91" s="230">
        <v>22.218447943790569</v>
      </c>
      <c r="D91" s="230">
        <v>18.162835319397569</v>
      </c>
      <c r="E91" s="230">
        <v>16.0305285075246</v>
      </c>
      <c r="F91" s="230">
        <v>16.928415747547231</v>
      </c>
      <c r="G91" s="230">
        <v>19.08891699852369</v>
      </c>
      <c r="H91" s="230">
        <v>27.805219648374091</v>
      </c>
      <c r="I91" s="230">
        <v>29.682227866486659</v>
      </c>
      <c r="J91" s="230">
        <v>26.067051726109401</v>
      </c>
      <c r="K91" s="230">
        <v>18.784121534103679</v>
      </c>
      <c r="L91" s="230">
        <v>14.113069059607801</v>
      </c>
      <c r="M91" s="230">
        <v>14.80053676999044</v>
      </c>
      <c r="N91" s="230">
        <v>13.428528945349139</v>
      </c>
      <c r="O91" s="230">
        <v>11.85852950857555</v>
      </c>
      <c r="P91" s="230">
        <v>12.402429550087019</v>
      </c>
      <c r="Q91" s="230">
        <v>13.48981807170275</v>
      </c>
      <c r="R91" s="230">
        <v>10.883916090784661</v>
      </c>
      <c r="S91" s="230">
        <v>10.46463328088501</v>
      </c>
      <c r="T91" s="230">
        <v>10.642835604484199</v>
      </c>
      <c r="U91" s="230">
        <v>11.904350502928081</v>
      </c>
      <c r="V91" s="230">
        <v>18.638505814577361</v>
      </c>
      <c r="W91" s="230">
        <v>12.9381769586341</v>
      </c>
      <c r="X91" s="230">
        <v>12.30545809875909</v>
      </c>
      <c r="Y91" s="230">
        <v>7.2721456637363193</v>
      </c>
      <c r="DA91" s="71" t="s">
        <v>1771</v>
      </c>
    </row>
    <row r="92" spans="1:105" ht="12" customHeight="1" x14ac:dyDescent="0.25">
      <c r="A92" s="59" t="s">
        <v>31</v>
      </c>
      <c r="B92" s="295">
        <v>1.8806464297240959</v>
      </c>
      <c r="C92" s="295">
        <v>1.758780668499059</v>
      </c>
      <c r="D92" s="295">
        <v>1.2953250935042351</v>
      </c>
      <c r="E92" s="295">
        <v>1.4088186333111381</v>
      </c>
      <c r="F92" s="295">
        <v>0.28273992875325649</v>
      </c>
      <c r="G92" s="295">
        <v>0.43908735834182189</v>
      </c>
      <c r="H92" s="295">
        <v>0.61582722169102311</v>
      </c>
      <c r="I92" s="295">
        <v>0.85156084000689192</v>
      </c>
      <c r="J92" s="295">
        <v>1.043709917276179</v>
      </c>
      <c r="K92" s="295">
        <v>1.195288673234431</v>
      </c>
      <c r="L92" s="295">
        <v>1.3316823850486139</v>
      </c>
      <c r="M92" s="295">
        <v>1.3858402919130739</v>
      </c>
      <c r="N92" s="295">
        <v>1.2843765355135459</v>
      </c>
      <c r="O92" s="295">
        <v>0.32381559122347958</v>
      </c>
      <c r="P92" s="295">
        <v>0.30536216284809192</v>
      </c>
      <c r="Q92" s="295">
        <v>0.25473774404514399</v>
      </c>
      <c r="R92" s="295">
        <v>0.26535078507786602</v>
      </c>
      <c r="S92" s="295">
        <v>0.24248578910750271</v>
      </c>
      <c r="T92" s="295">
        <v>0.20913231666224319</v>
      </c>
      <c r="U92" s="295">
        <v>0.14305856921790269</v>
      </c>
      <c r="V92" s="295">
        <v>0.1812250533806341</v>
      </c>
      <c r="W92" s="295">
        <v>0.1529344796166433</v>
      </c>
      <c r="X92" s="295">
        <v>0.23677906374560689</v>
      </c>
      <c r="Y92" s="295">
        <v>0.86456391084519946</v>
      </c>
      <c r="DA92" s="122" t="s">
        <v>1772</v>
      </c>
    </row>
    <row r="93" spans="1:105" ht="12" customHeight="1" x14ac:dyDescent="0.25">
      <c r="A93" s="59" t="s">
        <v>159</v>
      </c>
      <c r="B93" s="295">
        <v>0.40743427908063828</v>
      </c>
      <c r="C93" s="295">
        <v>0.81718027186406417</v>
      </c>
      <c r="D93" s="295">
        <v>0.42143804669576412</v>
      </c>
      <c r="E93" s="295">
        <v>0.5553897263931159</v>
      </c>
      <c r="F93" s="295">
        <v>0.91867780883590644</v>
      </c>
      <c r="G93" s="295">
        <v>0.91727432896347461</v>
      </c>
      <c r="H93" s="295">
        <v>1.0439873057996489</v>
      </c>
      <c r="I93" s="295">
        <v>0.93734989260271173</v>
      </c>
      <c r="J93" s="295">
        <v>1.01567467349056</v>
      </c>
      <c r="K93" s="295">
        <v>0.91024968011500695</v>
      </c>
      <c r="L93" s="295">
        <v>1.0006371453155389</v>
      </c>
      <c r="M93" s="295">
        <v>1.09162891554703</v>
      </c>
      <c r="N93" s="295">
        <v>1.1909618536898969</v>
      </c>
      <c r="O93" s="295">
        <v>0.45334332505295871</v>
      </c>
      <c r="P93" s="295">
        <v>0.33382263969387033</v>
      </c>
      <c r="Q93" s="295">
        <v>0.76739472543091591</v>
      </c>
      <c r="R93" s="295">
        <v>0.85247161080049583</v>
      </c>
      <c r="S93" s="295">
        <v>0.88826461589753414</v>
      </c>
      <c r="T93" s="295">
        <v>1.2228803621079021</v>
      </c>
      <c r="U93" s="295">
        <v>1.6612311777272459</v>
      </c>
      <c r="V93" s="295">
        <v>1.876109310616054</v>
      </c>
      <c r="W93" s="295">
        <v>1.0874347979573</v>
      </c>
      <c r="X93" s="295">
        <v>1.0022644196884749</v>
      </c>
      <c r="Y93" s="295">
        <v>1.3637028319015281</v>
      </c>
      <c r="DA93" s="122" t="s">
        <v>1773</v>
      </c>
    </row>
    <row r="94" spans="1:105" ht="12" customHeight="1" x14ac:dyDescent="0.25">
      <c r="A94" s="59" t="s">
        <v>32</v>
      </c>
      <c r="B94" s="295">
        <v>7.0740678365922633</v>
      </c>
      <c r="C94" s="295">
        <v>5.1827659555925472</v>
      </c>
      <c r="D94" s="295">
        <v>5.0144924132755246</v>
      </c>
      <c r="E94" s="295">
        <v>5.5186032432776146</v>
      </c>
      <c r="F94" s="295">
        <v>6.5470487413760532</v>
      </c>
      <c r="G94" s="295">
        <v>6.5893554145391118</v>
      </c>
      <c r="H94" s="295">
        <v>6.8152055711903792</v>
      </c>
      <c r="I94" s="295">
        <v>7.433859255209641</v>
      </c>
      <c r="J94" s="295">
        <v>6.9107213293139207</v>
      </c>
      <c r="K94" s="295">
        <v>6.7801117852624522</v>
      </c>
      <c r="L94" s="295">
        <v>5.9159110731491866</v>
      </c>
      <c r="M94" s="295">
        <v>5.6586214126798238</v>
      </c>
      <c r="N94" s="295">
        <v>2.5991124721654901</v>
      </c>
      <c r="O94" s="295">
        <v>3.6004658741335338</v>
      </c>
      <c r="P94" s="295">
        <v>2.847552368704608</v>
      </c>
      <c r="Q94" s="295">
        <v>3.7530351027744571</v>
      </c>
      <c r="R94" s="295">
        <v>3.574825777770358</v>
      </c>
      <c r="S94" s="295">
        <v>2.6815250910577211</v>
      </c>
      <c r="T94" s="295">
        <v>1.0934292892647519</v>
      </c>
      <c r="U94" s="295">
        <v>3.1989148887562919</v>
      </c>
      <c r="V94" s="295">
        <v>1.909854618620884</v>
      </c>
      <c r="W94" s="295">
        <v>1.59967490413302</v>
      </c>
      <c r="X94" s="295">
        <v>0.71051055403785135</v>
      </c>
      <c r="Y94" s="295">
        <v>0.34361100199515682</v>
      </c>
      <c r="DA94" s="122" t="s">
        <v>1774</v>
      </c>
    </row>
    <row r="95" spans="1:105" ht="12" customHeight="1" x14ac:dyDescent="0.25">
      <c r="A95" s="59" t="s">
        <v>35</v>
      </c>
      <c r="B95" s="295">
        <v>27.81540808000436</v>
      </c>
      <c r="C95" s="295">
        <v>28.827062379083529</v>
      </c>
      <c r="D95" s="295">
        <v>33.774294542452161</v>
      </c>
      <c r="E95" s="295">
        <v>34.405376164975472</v>
      </c>
      <c r="F95" s="295">
        <v>40.041990269546233</v>
      </c>
      <c r="G95" s="295">
        <v>35.602560254617643</v>
      </c>
      <c r="H95" s="295">
        <v>35.352776923200977</v>
      </c>
      <c r="I95" s="295">
        <v>36.425669999883183</v>
      </c>
      <c r="J95" s="295">
        <v>34.041935649382417</v>
      </c>
      <c r="K95" s="295">
        <v>31.847474676990529</v>
      </c>
      <c r="L95" s="295">
        <v>36.277013127740823</v>
      </c>
      <c r="M95" s="295">
        <v>44.070555964952469</v>
      </c>
      <c r="N95" s="295">
        <v>35.261584942791103</v>
      </c>
      <c r="O95" s="295">
        <v>40.673641024458632</v>
      </c>
      <c r="P95" s="295">
        <v>39.965636222340898</v>
      </c>
      <c r="Q95" s="295">
        <v>41.051565846639932</v>
      </c>
      <c r="R95" s="295">
        <v>44.327086451991327</v>
      </c>
      <c r="S95" s="295">
        <v>44.29151117861678</v>
      </c>
      <c r="T95" s="295">
        <v>39.120944198099068</v>
      </c>
      <c r="U95" s="295">
        <v>45.381024399884083</v>
      </c>
      <c r="V95" s="295">
        <v>49.426670101055898</v>
      </c>
      <c r="W95" s="295">
        <v>55.493128043356329</v>
      </c>
      <c r="X95" s="295">
        <v>54.228054587059972</v>
      </c>
      <c r="Y95" s="295">
        <v>44.26396302371662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471.55052999999981</v>
      </c>
      <c r="C97" s="279">
        <v>474.18501000000009</v>
      </c>
      <c r="D97" s="279">
        <v>509.71151000000032</v>
      </c>
      <c r="E97" s="279">
        <v>443.24011999999988</v>
      </c>
      <c r="F97" s="279">
        <v>477.71800999999999</v>
      </c>
      <c r="G97" s="279">
        <v>452.50204000000002</v>
      </c>
      <c r="H97" s="279">
        <v>455.96740000000023</v>
      </c>
      <c r="I97" s="279">
        <v>472.71923000000032</v>
      </c>
      <c r="J97" s="279">
        <v>452.09099999999978</v>
      </c>
      <c r="K97" s="279">
        <v>348.87838999999991</v>
      </c>
      <c r="L97" s="279">
        <v>407.1576799999998</v>
      </c>
      <c r="M97" s="279">
        <v>458.22099999999978</v>
      </c>
      <c r="N97" s="279">
        <v>407.70899999999972</v>
      </c>
      <c r="O97" s="279">
        <v>419.22421000000003</v>
      </c>
      <c r="P97" s="279">
        <v>438.13583000000023</v>
      </c>
      <c r="Q97" s="279">
        <v>402.90519000000012</v>
      </c>
      <c r="R97" s="279">
        <v>420.85433999999981</v>
      </c>
      <c r="S97" s="279">
        <v>449.68993000000012</v>
      </c>
      <c r="T97" s="279">
        <v>479.02257000000009</v>
      </c>
      <c r="U97" s="279">
        <v>405.67928999999992</v>
      </c>
      <c r="V97" s="279">
        <v>397.49592999999987</v>
      </c>
      <c r="W97" s="279">
        <v>462.01031000000029</v>
      </c>
      <c r="X97" s="279">
        <v>426.44777000000028</v>
      </c>
      <c r="Y97" s="279">
        <v>395.66919999999999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266.76537182264701</v>
      </c>
      <c r="C99" s="223">
        <f t="shared" si="6"/>
        <v>288.67270449532782</v>
      </c>
      <c r="D99" s="223">
        <f t="shared" si="6"/>
        <v>270.09450794917097</v>
      </c>
      <c r="E99" s="223">
        <f t="shared" si="6"/>
        <v>303.76381122987067</v>
      </c>
      <c r="F99" s="223">
        <f t="shared" si="6"/>
        <v>266.59080726165581</v>
      </c>
      <c r="G99" s="223">
        <f t="shared" si="6"/>
        <v>261.79896903522973</v>
      </c>
      <c r="H99" s="223">
        <f t="shared" si="6"/>
        <v>330.46927404399537</v>
      </c>
      <c r="I99" s="223">
        <f t="shared" si="6"/>
        <v>366.04332494309568</v>
      </c>
      <c r="J99" s="223">
        <f t="shared" si="6"/>
        <v>384.71048868097489</v>
      </c>
      <c r="K99" s="223">
        <f t="shared" si="6"/>
        <v>350.43509843977677</v>
      </c>
      <c r="L99" s="223">
        <f t="shared" si="6"/>
        <v>348.28393700054238</v>
      </c>
      <c r="M99" s="223">
        <f t="shared" si="6"/>
        <v>309.93679559615617</v>
      </c>
      <c r="N99" s="223">
        <f t="shared" si="6"/>
        <v>293.13215937032442</v>
      </c>
      <c r="O99" s="223">
        <f t="shared" si="6"/>
        <v>296.9991977244224</v>
      </c>
      <c r="P99" s="223">
        <f t="shared" si="6"/>
        <v>302.70455422547434</v>
      </c>
      <c r="Q99" s="223">
        <f t="shared" si="6"/>
        <v>281.59882380083957</v>
      </c>
      <c r="R99" s="223">
        <f t="shared" si="6"/>
        <v>249.22545472120422</v>
      </c>
      <c r="S99" s="223">
        <f t="shared" si="6"/>
        <v>261.52189586636882</v>
      </c>
      <c r="T99" s="223">
        <f t="shared" si="6"/>
        <v>233.64822214342172</v>
      </c>
      <c r="U99" s="223">
        <f t="shared" si="6"/>
        <v>253.3013391053787</v>
      </c>
      <c r="V99" s="223">
        <f t="shared" si="6"/>
        <v>199.80976817105932</v>
      </c>
      <c r="W99" s="223">
        <f t="shared" si="6"/>
        <v>186.90460480990208</v>
      </c>
      <c r="X99" s="223">
        <f t="shared" si="6"/>
        <v>181.277896176806</v>
      </c>
      <c r="Y99" s="223">
        <f t="shared" si="6"/>
        <v>175.95539561177651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1.1122001633617939</v>
      </c>
      <c r="C104" s="260">
        <v>1.128405676718127</v>
      </c>
      <c r="D104" s="260">
        <v>1.140121382431931</v>
      </c>
      <c r="E104" s="260">
        <v>1.3867735901742479</v>
      </c>
      <c r="F104" s="260">
        <v>1.410350700031046</v>
      </c>
      <c r="G104" s="260">
        <v>1.163023249189413</v>
      </c>
      <c r="H104" s="260">
        <v>1.516470938668494</v>
      </c>
      <c r="I104" s="260">
        <v>1.711412117698488</v>
      </c>
      <c r="J104" s="260">
        <v>1.7880161281560849</v>
      </c>
      <c r="K104" s="260">
        <v>1.704300777238589</v>
      </c>
      <c r="L104" s="260">
        <v>1.742798861551089</v>
      </c>
      <c r="M104" s="260">
        <v>1.610659130791823</v>
      </c>
      <c r="N104" s="260">
        <v>1.3364277777901159</v>
      </c>
      <c r="O104" s="260">
        <v>1.311425545169435</v>
      </c>
      <c r="P104" s="260">
        <v>1.1807132059027741</v>
      </c>
      <c r="Q104" s="260">
        <v>1.0399055369934771</v>
      </c>
      <c r="R104" s="260">
        <v>0.98611316216012534</v>
      </c>
      <c r="S104" s="260">
        <v>1.056080670492987</v>
      </c>
      <c r="T104" s="260">
        <v>0.84395907248499191</v>
      </c>
      <c r="U104" s="260">
        <v>0.94381807013516217</v>
      </c>
      <c r="V104" s="260">
        <v>0.77376466752501516</v>
      </c>
      <c r="W104" s="260">
        <v>0.86889231703422298</v>
      </c>
      <c r="X104" s="260">
        <v>0.82220434060703451</v>
      </c>
      <c r="Y104" s="260">
        <v>0.7538058744168209</v>
      </c>
      <c r="DA104" s="68" t="s">
        <v>1782</v>
      </c>
    </row>
    <row r="105" spans="1:105" ht="12" customHeight="1" x14ac:dyDescent="0.25">
      <c r="A105" s="37" t="s">
        <v>159</v>
      </c>
      <c r="B105" s="226">
        <v>1.605608910637632E-2</v>
      </c>
      <c r="C105" s="226">
        <v>3.1105900343991279E-2</v>
      </c>
      <c r="D105" s="226">
        <v>1.405118393517535E-2</v>
      </c>
      <c r="E105" s="226">
        <v>2.2030404231110631E-2</v>
      </c>
      <c r="F105" s="226">
        <v>3.1631756794477647E-2</v>
      </c>
      <c r="G105" s="226">
        <v>2.9211834681988541E-2</v>
      </c>
      <c r="H105" s="226">
        <v>4.3497724127974112E-2</v>
      </c>
      <c r="I105" s="226">
        <v>4.2935286530366323E-2</v>
      </c>
      <c r="J105" s="226">
        <v>5.1801668180900727E-2</v>
      </c>
      <c r="K105" s="226">
        <v>4.7357967250392347E-2</v>
      </c>
      <c r="L105" s="226">
        <v>4.6781630947971033E-2</v>
      </c>
      <c r="M105" s="226">
        <v>3.8931732043402258E-2</v>
      </c>
      <c r="N105" s="226">
        <v>4.3663190735228362E-2</v>
      </c>
      <c r="O105" s="226">
        <v>1.445586216956754E-2</v>
      </c>
      <c r="P105" s="226">
        <v>9.7804985537211595E-3</v>
      </c>
      <c r="Q105" s="226">
        <v>1.9082684340274159E-2</v>
      </c>
      <c r="R105" s="226">
        <v>1.8606500634864031E-2</v>
      </c>
      <c r="S105" s="226">
        <v>2.0763252464970499E-2</v>
      </c>
      <c r="T105" s="226">
        <v>2.5581634547922019E-2</v>
      </c>
      <c r="U105" s="226">
        <v>3.3329609410929217E-2</v>
      </c>
      <c r="V105" s="226">
        <v>2.829607116060355E-2</v>
      </c>
      <c r="W105" s="226">
        <v>1.6699440475181109E-2</v>
      </c>
      <c r="X105" s="226">
        <v>1.4920539499385561E-2</v>
      </c>
      <c r="Y105" s="226">
        <v>2.25294716784127E-2</v>
      </c>
      <c r="DA105" s="69" t="s">
        <v>1783</v>
      </c>
    </row>
    <row r="106" spans="1:105" ht="12" customHeight="1" x14ac:dyDescent="0.25">
      <c r="A106" s="37" t="s">
        <v>35</v>
      </c>
      <c r="B106" s="226">
        <v>1.096144074255418</v>
      </c>
      <c r="C106" s="226">
        <v>1.097299776374135</v>
      </c>
      <c r="D106" s="226">
        <v>1.126070198496756</v>
      </c>
      <c r="E106" s="226">
        <v>1.364743185943138</v>
      </c>
      <c r="F106" s="226">
        <v>1.3787189432365681</v>
      </c>
      <c r="G106" s="226">
        <v>1.133811414507425</v>
      </c>
      <c r="H106" s="226">
        <v>1.4729732145405201</v>
      </c>
      <c r="I106" s="226">
        <v>1.668476831168122</v>
      </c>
      <c r="J106" s="226">
        <v>1.7362144599751841</v>
      </c>
      <c r="K106" s="226">
        <v>1.6569428099881971</v>
      </c>
      <c r="L106" s="226">
        <v>1.696017230603118</v>
      </c>
      <c r="M106" s="226">
        <v>1.571727398748421</v>
      </c>
      <c r="N106" s="226">
        <v>1.2927645870548881</v>
      </c>
      <c r="O106" s="226">
        <v>1.296969682999868</v>
      </c>
      <c r="P106" s="226">
        <v>1.170932707349053</v>
      </c>
      <c r="Q106" s="226">
        <v>1.0208228526532031</v>
      </c>
      <c r="R106" s="226">
        <v>0.96750666152526132</v>
      </c>
      <c r="S106" s="226">
        <v>1.035317418028016</v>
      </c>
      <c r="T106" s="226">
        <v>0.81837743793706985</v>
      </c>
      <c r="U106" s="226">
        <v>0.91048846072423295</v>
      </c>
      <c r="V106" s="226">
        <v>0.74546859636441165</v>
      </c>
      <c r="W106" s="226">
        <v>0.85219287655904186</v>
      </c>
      <c r="X106" s="226">
        <v>0.80728380110764897</v>
      </c>
      <c r="Y106" s="226">
        <v>0.73127640273840822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211.6799309429762</v>
      </c>
      <c r="C110" s="261">
        <f t="shared" si="7"/>
        <v>226.03908712146321</v>
      </c>
      <c r="D110" s="261">
        <f t="shared" si="7"/>
        <v>213.46462038252329</v>
      </c>
      <c r="E110" s="261">
        <f t="shared" si="7"/>
        <v>239.85671085894151</v>
      </c>
      <c r="F110" s="261">
        <f t="shared" si="7"/>
        <v>219.16093358894119</v>
      </c>
      <c r="G110" s="261">
        <f t="shared" si="7"/>
        <v>207.9361873354421</v>
      </c>
      <c r="H110" s="261">
        <f t="shared" si="7"/>
        <v>269.28751215092888</v>
      </c>
      <c r="I110" s="261">
        <f t="shared" si="7"/>
        <v>299.254609680062</v>
      </c>
      <c r="J110" s="261">
        <f t="shared" si="7"/>
        <v>312.70349983758109</v>
      </c>
      <c r="K110" s="261">
        <f t="shared" si="7"/>
        <v>284.33052767758483</v>
      </c>
      <c r="L110" s="261">
        <f t="shared" si="7"/>
        <v>282.79617878000829</v>
      </c>
      <c r="M110" s="261">
        <f t="shared" si="7"/>
        <v>250.86817128690751</v>
      </c>
      <c r="N110" s="261">
        <f t="shared" si="7"/>
        <v>235.30614772791881</v>
      </c>
      <c r="O110" s="261">
        <f t="shared" si="7"/>
        <v>236.83553279154401</v>
      </c>
      <c r="P110" s="261">
        <f t="shared" si="7"/>
        <v>244.0138976024019</v>
      </c>
      <c r="Q110" s="261">
        <f t="shared" si="7"/>
        <v>221.9915903308102</v>
      </c>
      <c r="R110" s="261">
        <f t="shared" si="7"/>
        <v>193.7713168588962</v>
      </c>
      <c r="S110" s="261">
        <f t="shared" si="7"/>
        <v>204.9392010864795</v>
      </c>
      <c r="T110" s="261">
        <f t="shared" si="7"/>
        <v>179.50010497029641</v>
      </c>
      <c r="U110" s="261">
        <f t="shared" si="7"/>
        <v>194.91870544182771</v>
      </c>
      <c r="V110" s="261">
        <f t="shared" si="7"/>
        <v>147.47839545752751</v>
      </c>
      <c r="W110" s="261">
        <f t="shared" si="7"/>
        <v>138.7047449683582</v>
      </c>
      <c r="X110" s="261">
        <f t="shared" si="7"/>
        <v>134.27236417589501</v>
      </c>
      <c r="Y110" s="261">
        <f t="shared" si="7"/>
        <v>129.6933631270372</v>
      </c>
      <c r="DA110" s="70"/>
    </row>
    <row r="111" spans="1:105" ht="12" customHeight="1" x14ac:dyDescent="0.25">
      <c r="A111" s="60" t="s">
        <v>1554</v>
      </c>
      <c r="B111" s="262">
        <v>211.6799309429762</v>
      </c>
      <c r="C111" s="262">
        <v>226.03908712146321</v>
      </c>
      <c r="D111" s="262">
        <v>213.46462038252329</v>
      </c>
      <c r="E111" s="262">
        <v>239.85671085894151</v>
      </c>
      <c r="F111" s="262">
        <v>219.16093358894119</v>
      </c>
      <c r="G111" s="262">
        <v>207.9361873354421</v>
      </c>
      <c r="H111" s="262">
        <v>269.28751215092888</v>
      </c>
      <c r="I111" s="262">
        <v>299.254609680062</v>
      </c>
      <c r="J111" s="262">
        <v>312.70349983758109</v>
      </c>
      <c r="K111" s="262">
        <v>284.33052767758483</v>
      </c>
      <c r="L111" s="262">
        <v>282.79617878000829</v>
      </c>
      <c r="M111" s="262">
        <v>250.86817128690751</v>
      </c>
      <c r="N111" s="262">
        <v>235.30614772791881</v>
      </c>
      <c r="O111" s="262">
        <v>236.83553279154401</v>
      </c>
      <c r="P111" s="262">
        <v>244.0138976024019</v>
      </c>
      <c r="Q111" s="262">
        <v>221.9915903308102</v>
      </c>
      <c r="R111" s="262">
        <v>193.7713168588962</v>
      </c>
      <c r="S111" s="262">
        <v>204.9392010864795</v>
      </c>
      <c r="T111" s="262">
        <v>179.50010497029641</v>
      </c>
      <c r="U111" s="262">
        <v>194.91870544182771</v>
      </c>
      <c r="V111" s="262">
        <v>147.47839545752751</v>
      </c>
      <c r="W111" s="262">
        <v>138.7047449683582</v>
      </c>
      <c r="X111" s="262">
        <v>134.27236417589501</v>
      </c>
      <c r="Y111" s="262">
        <v>129.6933631270372</v>
      </c>
      <c r="DA111" s="72" t="s">
        <v>1788</v>
      </c>
    </row>
    <row r="112" spans="1:105" ht="12" customHeight="1" x14ac:dyDescent="0.25">
      <c r="A112" s="59" t="s">
        <v>28</v>
      </c>
      <c r="B112" s="230">
        <v>82.39037845579729</v>
      </c>
      <c r="C112" s="230">
        <v>85.406051128267919</v>
      </c>
      <c r="D112" s="230">
        <v>66.085383449340895</v>
      </c>
      <c r="E112" s="230">
        <v>66.386655098794364</v>
      </c>
      <c r="F112" s="230">
        <v>57.325587673674669</v>
      </c>
      <c r="G112" s="230">
        <v>63.369323321547917</v>
      </c>
      <c r="H112" s="230">
        <v>104.527196702995</v>
      </c>
      <c r="I112" s="230">
        <v>117.9140417527332</v>
      </c>
      <c r="J112" s="230">
        <v>117.9989185776431</v>
      </c>
      <c r="K112" s="230">
        <v>89.737000874838941</v>
      </c>
      <c r="L112" s="230">
        <v>68.063384005438465</v>
      </c>
      <c r="M112" s="230">
        <v>55.411724648630269</v>
      </c>
      <c r="N112" s="230">
        <v>58.771338157476762</v>
      </c>
      <c r="O112" s="230">
        <v>49.350399844625002</v>
      </c>
      <c r="P112" s="230">
        <v>54.182720460186879</v>
      </c>
      <c r="Q112" s="230">
        <v>50.485506856977388</v>
      </c>
      <c r="R112" s="230">
        <v>35.206381051410922</v>
      </c>
      <c r="S112" s="230">
        <v>36.617234780700301</v>
      </c>
      <c r="T112" s="230">
        <v>36.53506484695837</v>
      </c>
      <c r="U112" s="230">
        <v>37.252103135885413</v>
      </c>
      <c r="V112" s="230">
        <v>38.160303845950963</v>
      </c>
      <c r="W112" s="230">
        <v>25.179634677286629</v>
      </c>
      <c r="X112" s="230">
        <v>24.126883187984621</v>
      </c>
      <c r="Y112" s="230">
        <v>17.430865394733669</v>
      </c>
      <c r="DA112" s="71" t="s">
        <v>1789</v>
      </c>
    </row>
    <row r="113" spans="1:105" ht="12" customHeight="1" x14ac:dyDescent="0.25">
      <c r="A113" s="59" t="s">
        <v>31</v>
      </c>
      <c r="B113" s="295">
        <v>6.5401806185269766</v>
      </c>
      <c r="C113" s="295">
        <v>6.7606212673923309</v>
      </c>
      <c r="D113" s="295">
        <v>4.7130337301665266</v>
      </c>
      <c r="E113" s="295">
        <v>5.8342902832230781</v>
      </c>
      <c r="F113" s="295">
        <v>0.95745714284821704</v>
      </c>
      <c r="G113" s="295">
        <v>1.4576347510610059</v>
      </c>
      <c r="H113" s="295">
        <v>2.3150578902375472</v>
      </c>
      <c r="I113" s="295">
        <v>3.3828653595418392</v>
      </c>
      <c r="J113" s="295">
        <v>4.7246095508374566</v>
      </c>
      <c r="K113" s="295">
        <v>5.7102282116831207</v>
      </c>
      <c r="L113" s="295">
        <v>6.4223316107942896</v>
      </c>
      <c r="M113" s="295">
        <v>5.1884470040416169</v>
      </c>
      <c r="N113" s="295">
        <v>5.6212060157444501</v>
      </c>
      <c r="O113" s="295">
        <v>1.3475894200242979</v>
      </c>
      <c r="P113" s="295">
        <v>1.3340412571503091</v>
      </c>
      <c r="Q113" s="295">
        <v>0.95335341480248414</v>
      </c>
      <c r="R113" s="295">
        <v>0.85833451616300438</v>
      </c>
      <c r="S113" s="295">
        <v>0.84849213846334415</v>
      </c>
      <c r="T113" s="295">
        <v>0.71791607376049382</v>
      </c>
      <c r="U113" s="295">
        <v>0.4476710068026557</v>
      </c>
      <c r="V113" s="295">
        <v>0.37103849258640242</v>
      </c>
      <c r="W113" s="295">
        <v>0.29763345629139948</v>
      </c>
      <c r="X113" s="295">
        <v>0.4642444650578838</v>
      </c>
      <c r="Y113" s="295">
        <v>2.072304083543949</v>
      </c>
      <c r="DA113" s="122" t="s">
        <v>1790</v>
      </c>
    </row>
    <row r="114" spans="1:105" ht="12" customHeight="1" x14ac:dyDescent="0.25">
      <c r="A114" s="59" t="s">
        <v>159</v>
      </c>
      <c r="B114" s="295">
        <v>1.4169031101490099</v>
      </c>
      <c r="C114" s="295">
        <v>3.1411798095167618</v>
      </c>
      <c r="D114" s="295">
        <v>1.53340017823575</v>
      </c>
      <c r="E114" s="295">
        <v>2.3000156354275441</v>
      </c>
      <c r="F114" s="295">
        <v>3.1109671489437858</v>
      </c>
      <c r="G114" s="295">
        <v>3.0450681686728371</v>
      </c>
      <c r="H114" s="295">
        <v>3.9246252268009272</v>
      </c>
      <c r="I114" s="295">
        <v>3.723666392914819</v>
      </c>
      <c r="J114" s="295">
        <v>4.5977011269956396</v>
      </c>
      <c r="K114" s="295">
        <v>4.3485172406120691</v>
      </c>
      <c r="L114" s="295">
        <v>4.8257930280127157</v>
      </c>
      <c r="M114" s="295">
        <v>4.0869491307519663</v>
      </c>
      <c r="N114" s="295">
        <v>5.2123670523200749</v>
      </c>
      <c r="O114" s="295">
        <v>1.886631419357383</v>
      </c>
      <c r="P114" s="295">
        <v>1.458377062072306</v>
      </c>
      <c r="Q114" s="295">
        <v>2.871966950689985</v>
      </c>
      <c r="R114" s="295">
        <v>2.757503835477348</v>
      </c>
      <c r="S114" s="295">
        <v>3.108163765960255</v>
      </c>
      <c r="T114" s="295">
        <v>4.1979426339029162</v>
      </c>
      <c r="U114" s="295">
        <v>5.1984654811719686</v>
      </c>
      <c r="V114" s="295">
        <v>3.8411287929171172</v>
      </c>
      <c r="W114" s="295">
        <v>2.116311365617964</v>
      </c>
      <c r="X114" s="295">
        <v>1.965104946376238</v>
      </c>
      <c r="Y114" s="295">
        <v>3.2687079715451852</v>
      </c>
      <c r="DA114" s="122" t="s">
        <v>1791</v>
      </c>
    </row>
    <row r="115" spans="1:105" ht="12" customHeight="1" x14ac:dyDescent="0.25">
      <c r="A115" s="59" t="s">
        <v>32</v>
      </c>
      <c r="B115" s="295">
        <v>24.600946051200751</v>
      </c>
      <c r="C115" s="295">
        <v>19.922164469318339</v>
      </c>
      <c r="D115" s="295">
        <v>18.24520500833982</v>
      </c>
      <c r="E115" s="295">
        <v>22.853994487243</v>
      </c>
      <c r="F115" s="295">
        <v>22.170616685259159</v>
      </c>
      <c r="G115" s="295">
        <v>21.874629858614561</v>
      </c>
      <c r="H115" s="295">
        <v>25.620165649467211</v>
      </c>
      <c r="I115" s="295">
        <v>29.531354403232839</v>
      </c>
      <c r="J115" s="295">
        <v>31.283079192025099</v>
      </c>
      <c r="K115" s="295">
        <v>32.390489813482517</v>
      </c>
      <c r="L115" s="295">
        <v>28.530784155673111</v>
      </c>
      <c r="M115" s="295">
        <v>21.185310808863338</v>
      </c>
      <c r="N115" s="295">
        <v>11.375283073270531</v>
      </c>
      <c r="O115" s="295">
        <v>14.983681609673759</v>
      </c>
      <c r="P115" s="295">
        <v>12.440154033221839</v>
      </c>
      <c r="Q115" s="295">
        <v>14.04569568014052</v>
      </c>
      <c r="R115" s="295">
        <v>11.563547299960501</v>
      </c>
      <c r="S115" s="295">
        <v>9.3830362893801507</v>
      </c>
      <c r="T115" s="295">
        <v>3.7535588703465108</v>
      </c>
      <c r="U115" s="295">
        <v>10.01031575217462</v>
      </c>
      <c r="V115" s="295">
        <v>3.9102186233815521</v>
      </c>
      <c r="W115" s="295">
        <v>3.113207511172059</v>
      </c>
      <c r="X115" s="295">
        <v>1.393073301580714</v>
      </c>
      <c r="Y115" s="295">
        <v>0.82361346992736895</v>
      </c>
      <c r="DA115" s="122" t="s">
        <v>1792</v>
      </c>
    </row>
    <row r="116" spans="1:105" ht="12" customHeight="1" x14ac:dyDescent="0.25">
      <c r="A116" s="59" t="s">
        <v>35</v>
      </c>
      <c r="B116" s="295">
        <v>96.731522707302204</v>
      </c>
      <c r="C116" s="295">
        <v>110.80907044696789</v>
      </c>
      <c r="D116" s="295">
        <v>122.88759801644041</v>
      </c>
      <c r="E116" s="295">
        <v>142.48175535425361</v>
      </c>
      <c r="F116" s="295">
        <v>135.5963049382153</v>
      </c>
      <c r="G116" s="295">
        <v>118.1895312355458</v>
      </c>
      <c r="H116" s="295">
        <v>132.90046668142821</v>
      </c>
      <c r="I116" s="295">
        <v>144.70268177163931</v>
      </c>
      <c r="J116" s="295">
        <v>154.0991913900798</v>
      </c>
      <c r="K116" s="295">
        <v>152.14429153696821</v>
      </c>
      <c r="L116" s="295">
        <v>174.95388598008969</v>
      </c>
      <c r="M116" s="295">
        <v>164.99573969462031</v>
      </c>
      <c r="N116" s="295">
        <v>154.3259534291069</v>
      </c>
      <c r="O116" s="295">
        <v>169.26723049786361</v>
      </c>
      <c r="P116" s="295">
        <v>174.5986047897706</v>
      </c>
      <c r="Q116" s="295">
        <v>153.63506742819979</v>
      </c>
      <c r="R116" s="295">
        <v>143.3855501558844</v>
      </c>
      <c r="S116" s="295">
        <v>154.98227411197541</v>
      </c>
      <c r="T116" s="295">
        <v>134.29562254532809</v>
      </c>
      <c r="U116" s="295">
        <v>142.010150065793</v>
      </c>
      <c r="V116" s="295">
        <v>101.1957057026914</v>
      </c>
      <c r="W116" s="295">
        <v>107.9979579579901</v>
      </c>
      <c r="X116" s="295">
        <v>106.3230582748956</v>
      </c>
      <c r="Y116" s="295">
        <v>106.0978722072871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17.70183071630905</v>
      </c>
      <c r="C119" s="261">
        <f t="shared" si="8"/>
        <v>18.90262169714649</v>
      </c>
      <c r="D119" s="261">
        <f t="shared" si="8"/>
        <v>17.851076184215771</v>
      </c>
      <c r="E119" s="261">
        <f t="shared" si="8"/>
        <v>20.058126780754939</v>
      </c>
      <c r="F119" s="261">
        <f t="shared" si="8"/>
        <v>18.327432972683582</v>
      </c>
      <c r="G119" s="261">
        <f t="shared" si="8"/>
        <v>17.3887584505982</v>
      </c>
      <c r="H119" s="261">
        <f t="shared" si="8"/>
        <v>22.519290954398009</v>
      </c>
      <c r="I119" s="261">
        <f t="shared" si="8"/>
        <v>25.025303145335169</v>
      </c>
      <c r="J119" s="261">
        <f t="shared" si="8"/>
        <v>26.14997271523773</v>
      </c>
      <c r="K119" s="261">
        <f t="shared" si="8"/>
        <v>23.777269984953371</v>
      </c>
      <c r="L119" s="261">
        <f t="shared" si="8"/>
        <v>23.64895935898301</v>
      </c>
      <c r="M119" s="261">
        <f t="shared" si="8"/>
        <v>20.978965178456889</v>
      </c>
      <c r="N119" s="261">
        <f t="shared" si="8"/>
        <v>19.677583864615471</v>
      </c>
      <c r="O119" s="261">
        <f t="shared" si="8"/>
        <v>19.80547938770896</v>
      </c>
      <c r="P119" s="261">
        <f t="shared" si="8"/>
        <v>20.40577341716963</v>
      </c>
      <c r="Q119" s="261">
        <f t="shared" si="8"/>
        <v>18.56414793303588</v>
      </c>
      <c r="R119" s="261">
        <f t="shared" si="8"/>
        <v>16.204214700147869</v>
      </c>
      <c r="S119" s="261">
        <f t="shared" si="8"/>
        <v>17.138134109396319</v>
      </c>
      <c r="T119" s="261">
        <f t="shared" si="8"/>
        <v>15.01077810064036</v>
      </c>
      <c r="U119" s="261">
        <f t="shared" si="8"/>
        <v>16.30016559341583</v>
      </c>
      <c r="V119" s="261">
        <f t="shared" si="8"/>
        <v>12.33294804600679</v>
      </c>
      <c r="W119" s="261">
        <f t="shared" si="8"/>
        <v>11.59924752450967</v>
      </c>
      <c r="X119" s="261">
        <f t="shared" si="8"/>
        <v>11.228587660303941</v>
      </c>
      <c r="Y119" s="261">
        <f t="shared" si="8"/>
        <v>10.8456666103225</v>
      </c>
      <c r="DA119" s="70"/>
    </row>
    <row r="120" spans="1:105" ht="12" customHeight="1" x14ac:dyDescent="0.25">
      <c r="A120" s="60" t="s">
        <v>1566</v>
      </c>
      <c r="B120" s="262">
        <v>17.70183071630905</v>
      </c>
      <c r="C120" s="262">
        <v>18.90262169714649</v>
      </c>
      <c r="D120" s="262">
        <v>17.851076184215771</v>
      </c>
      <c r="E120" s="262">
        <v>20.058126780754939</v>
      </c>
      <c r="F120" s="262">
        <v>18.327432972683582</v>
      </c>
      <c r="G120" s="262">
        <v>17.3887584505982</v>
      </c>
      <c r="H120" s="262">
        <v>22.519290954398009</v>
      </c>
      <c r="I120" s="262">
        <v>25.025303145335169</v>
      </c>
      <c r="J120" s="262">
        <v>26.14997271523773</v>
      </c>
      <c r="K120" s="262">
        <v>23.777269984953371</v>
      </c>
      <c r="L120" s="262">
        <v>23.64895935898301</v>
      </c>
      <c r="M120" s="262">
        <v>20.978965178456889</v>
      </c>
      <c r="N120" s="262">
        <v>19.677583864615471</v>
      </c>
      <c r="O120" s="262">
        <v>19.80547938770896</v>
      </c>
      <c r="P120" s="262">
        <v>20.40577341716963</v>
      </c>
      <c r="Q120" s="262">
        <v>18.56414793303588</v>
      </c>
      <c r="R120" s="262">
        <v>16.204214700147869</v>
      </c>
      <c r="S120" s="262">
        <v>17.138134109396319</v>
      </c>
      <c r="T120" s="262">
        <v>15.01077810064036</v>
      </c>
      <c r="U120" s="262">
        <v>16.30016559341583</v>
      </c>
      <c r="V120" s="262">
        <v>12.33294804600679</v>
      </c>
      <c r="W120" s="262">
        <v>11.59924752450967</v>
      </c>
      <c r="X120" s="262">
        <v>11.228587660303941</v>
      </c>
      <c r="Y120" s="262">
        <v>10.8456666103225</v>
      </c>
      <c r="DA120" s="72" t="s">
        <v>1796</v>
      </c>
    </row>
    <row r="121" spans="1:105" ht="12" customHeight="1" x14ac:dyDescent="0.25">
      <c r="A121" s="59" t="s">
        <v>28</v>
      </c>
      <c r="B121" s="230">
        <v>6.8899329548158708</v>
      </c>
      <c r="C121" s="230">
        <v>7.1421199567015368</v>
      </c>
      <c r="D121" s="230">
        <v>5.5264203150072913</v>
      </c>
      <c r="E121" s="230">
        <v>5.551614294023115</v>
      </c>
      <c r="F121" s="230">
        <v>4.7938784002423276</v>
      </c>
      <c r="G121" s="230">
        <v>5.2992885487442916</v>
      </c>
      <c r="H121" s="230">
        <v>8.7411344714828338</v>
      </c>
      <c r="I121" s="230">
        <v>9.8606154909648414</v>
      </c>
      <c r="J121" s="230">
        <v>9.8677133541377984</v>
      </c>
      <c r="K121" s="230">
        <v>7.5042976034586832</v>
      </c>
      <c r="L121" s="230">
        <v>5.6918315131535939</v>
      </c>
      <c r="M121" s="230">
        <v>4.6338307323665031</v>
      </c>
      <c r="N121" s="230">
        <v>4.9147799434745041</v>
      </c>
      <c r="O121" s="230">
        <v>4.1269496826652396</v>
      </c>
      <c r="P121" s="230">
        <v>4.5310546968843273</v>
      </c>
      <c r="Q121" s="230">
        <v>4.2218735239951517</v>
      </c>
      <c r="R121" s="230">
        <v>2.944149663738473</v>
      </c>
      <c r="S121" s="230">
        <v>3.062132949967348</v>
      </c>
      <c r="T121" s="230">
        <v>3.0552614518022172</v>
      </c>
      <c r="U121" s="230">
        <v>3.1152241055651642</v>
      </c>
      <c r="V121" s="230">
        <v>3.1911728039344149</v>
      </c>
      <c r="W121" s="230">
        <v>2.1056584276565422</v>
      </c>
      <c r="X121" s="230">
        <v>2.0176216044822821</v>
      </c>
      <c r="Y121" s="230">
        <v>1.457664064239828</v>
      </c>
      <c r="DA121" s="71" t="s">
        <v>1797</v>
      </c>
    </row>
    <row r="122" spans="1:105" ht="12" customHeight="1" x14ac:dyDescent="0.25">
      <c r="A122" s="59" t="s">
        <v>31</v>
      </c>
      <c r="B122" s="295">
        <v>0.54692558547006376</v>
      </c>
      <c r="C122" s="295">
        <v>0.56536003521607692</v>
      </c>
      <c r="D122" s="295">
        <v>0.39412959405271719</v>
      </c>
      <c r="E122" s="295">
        <v>0.48789518441048291</v>
      </c>
      <c r="F122" s="295">
        <v>8.0067790013526763E-2</v>
      </c>
      <c r="G122" s="295">
        <v>0.1218953704989735</v>
      </c>
      <c r="H122" s="295">
        <v>0.19359777135641781</v>
      </c>
      <c r="I122" s="295">
        <v>0.28289365772141722</v>
      </c>
      <c r="J122" s="295">
        <v>0.39509762733299242</v>
      </c>
      <c r="K122" s="295">
        <v>0.47752043712607212</v>
      </c>
      <c r="L122" s="295">
        <v>0.53707040847866983</v>
      </c>
      <c r="M122" s="295">
        <v>0.43388624579071378</v>
      </c>
      <c r="N122" s="295">
        <v>0.47007591541123372</v>
      </c>
      <c r="O122" s="295">
        <v>0.11269277952847299</v>
      </c>
      <c r="P122" s="295">
        <v>0.11155980823240361</v>
      </c>
      <c r="Q122" s="295">
        <v>7.9724613885077886E-2</v>
      </c>
      <c r="R122" s="295">
        <v>7.1778615173375235E-2</v>
      </c>
      <c r="S122" s="295">
        <v>7.0955541851737122E-2</v>
      </c>
      <c r="T122" s="295">
        <v>6.0036058919770631E-2</v>
      </c>
      <c r="U122" s="295">
        <v>3.7436692008157482E-2</v>
      </c>
      <c r="V122" s="295">
        <v>3.102826307501174E-2</v>
      </c>
      <c r="W122" s="295">
        <v>2.48897334542292E-2</v>
      </c>
      <c r="X122" s="295">
        <v>3.8822655009519633E-2</v>
      </c>
      <c r="Y122" s="295">
        <v>0.1732973736158909</v>
      </c>
      <c r="DA122" s="122" t="s">
        <v>1798</v>
      </c>
    </row>
    <row r="123" spans="1:105" ht="12" customHeight="1" x14ac:dyDescent="0.25">
      <c r="A123" s="59" t="s">
        <v>159</v>
      </c>
      <c r="B123" s="295">
        <v>0.1184891684607846</v>
      </c>
      <c r="C123" s="295">
        <v>0.26268259343174472</v>
      </c>
      <c r="D123" s="295">
        <v>0.1282312888830241</v>
      </c>
      <c r="E123" s="295">
        <v>0.19233985594113931</v>
      </c>
      <c r="F123" s="295">
        <v>0.26015604591932989</v>
      </c>
      <c r="G123" s="295">
        <v>0.2546452136550848</v>
      </c>
      <c r="H123" s="295">
        <v>0.32819857357427579</v>
      </c>
      <c r="I123" s="295">
        <v>0.31139329948640282</v>
      </c>
      <c r="J123" s="295">
        <v>0.38448485253987019</v>
      </c>
      <c r="K123" s="295">
        <v>0.36364673645421158</v>
      </c>
      <c r="L123" s="295">
        <v>0.40355914173478241</v>
      </c>
      <c r="M123" s="295">
        <v>0.34177298403516049</v>
      </c>
      <c r="N123" s="295">
        <v>0.43588657073160442</v>
      </c>
      <c r="O123" s="295">
        <v>0.15777041243711909</v>
      </c>
      <c r="P123" s="295">
        <v>0.1219574465956651</v>
      </c>
      <c r="Q123" s="295">
        <v>0.2401695453956085</v>
      </c>
      <c r="R123" s="295">
        <v>0.23059751520961361</v>
      </c>
      <c r="S123" s="295">
        <v>0.25992161173945089</v>
      </c>
      <c r="T123" s="295">
        <v>0.35105486633092481</v>
      </c>
      <c r="U123" s="295">
        <v>0.43472404550751598</v>
      </c>
      <c r="V123" s="295">
        <v>0.32121614623011319</v>
      </c>
      <c r="W123" s="295">
        <v>0.17697750263940679</v>
      </c>
      <c r="X123" s="295">
        <v>0.1643327969050811</v>
      </c>
      <c r="Y123" s="295">
        <v>0.27334719411322023</v>
      </c>
      <c r="DA123" s="122" t="s">
        <v>1799</v>
      </c>
    </row>
    <row r="124" spans="1:105" ht="12" customHeight="1" x14ac:dyDescent="0.25">
      <c r="A124" s="59" t="s">
        <v>32</v>
      </c>
      <c r="B124" s="295">
        <v>2.0572653275133592</v>
      </c>
      <c r="C124" s="295">
        <v>1.666000084974242</v>
      </c>
      <c r="D124" s="295">
        <v>1.525763585632453</v>
      </c>
      <c r="E124" s="295">
        <v>1.9111757066550541</v>
      </c>
      <c r="F124" s="295">
        <v>1.8540279264563719</v>
      </c>
      <c r="G124" s="295">
        <v>1.8292758931569499</v>
      </c>
      <c r="H124" s="295">
        <v>2.1424980310147488</v>
      </c>
      <c r="I124" s="295">
        <v>2.4695729734066281</v>
      </c>
      <c r="J124" s="295">
        <v>2.6160617573675231</v>
      </c>
      <c r="K124" s="295">
        <v>2.7086694753838452</v>
      </c>
      <c r="L124" s="295">
        <v>2.3858998303591221</v>
      </c>
      <c r="M124" s="295">
        <v>1.7716312734054891</v>
      </c>
      <c r="N124" s="295">
        <v>0.95126323225877818</v>
      </c>
      <c r="O124" s="295">
        <v>1.253017204701232</v>
      </c>
      <c r="P124" s="295">
        <v>1.0403135516905699</v>
      </c>
      <c r="Q124" s="295">
        <v>1.1745777037768379</v>
      </c>
      <c r="R124" s="295">
        <v>0.96700691403322381</v>
      </c>
      <c r="S124" s="295">
        <v>0.78466068681936729</v>
      </c>
      <c r="T124" s="295">
        <v>0.31389307153767693</v>
      </c>
      <c r="U124" s="295">
        <v>0.83711721783172999</v>
      </c>
      <c r="V124" s="295">
        <v>0.32699381479629103</v>
      </c>
      <c r="W124" s="295">
        <v>0.26034339723190542</v>
      </c>
      <c r="X124" s="295">
        <v>0.11649638985679089</v>
      </c>
      <c r="Y124" s="295">
        <v>6.8875051854838762E-2</v>
      </c>
      <c r="DA124" s="122" t="s">
        <v>1800</v>
      </c>
    </row>
    <row r="125" spans="1:105" ht="12" customHeight="1" x14ac:dyDescent="0.25">
      <c r="A125" s="59" t="s">
        <v>35</v>
      </c>
      <c r="B125" s="295">
        <v>8.0892176800489679</v>
      </c>
      <c r="C125" s="295">
        <v>9.2664590268228917</v>
      </c>
      <c r="D125" s="295">
        <v>10.27653140064028</v>
      </c>
      <c r="E125" s="295">
        <v>11.91510173972515</v>
      </c>
      <c r="F125" s="295">
        <v>11.33930281005202</v>
      </c>
      <c r="G125" s="295">
        <v>9.8836534245429029</v>
      </c>
      <c r="H125" s="295">
        <v>11.11386210696973</v>
      </c>
      <c r="I125" s="295">
        <v>12.100827723755881</v>
      </c>
      <c r="J125" s="295">
        <v>12.88661512385954</v>
      </c>
      <c r="K125" s="295">
        <v>12.72313573253056</v>
      </c>
      <c r="L125" s="295">
        <v>14.63059846525684</v>
      </c>
      <c r="M125" s="295">
        <v>13.79784394285902</v>
      </c>
      <c r="N125" s="295">
        <v>12.905578202739351</v>
      </c>
      <c r="O125" s="295">
        <v>14.155049308376899</v>
      </c>
      <c r="P125" s="295">
        <v>14.60088791376667</v>
      </c>
      <c r="Q125" s="295">
        <v>12.8478025459832</v>
      </c>
      <c r="R125" s="295">
        <v>11.99068199199318</v>
      </c>
      <c r="S125" s="295">
        <v>12.96046331901842</v>
      </c>
      <c r="T125" s="295">
        <v>11.230532652049771</v>
      </c>
      <c r="U125" s="295">
        <v>11.87566353250326</v>
      </c>
      <c r="V125" s="295">
        <v>8.4625370179709609</v>
      </c>
      <c r="W125" s="295">
        <v>9.0313784635275844</v>
      </c>
      <c r="X125" s="295">
        <v>8.8913142140502632</v>
      </c>
      <c r="Y125" s="295">
        <v>8.8724829264987228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36.271410000000003</v>
      </c>
      <c r="C128" s="279">
        <v>42.602589999999999</v>
      </c>
      <c r="D128" s="279">
        <v>37.638689999999997</v>
      </c>
      <c r="E128" s="279">
        <v>42.462200000000003</v>
      </c>
      <c r="F128" s="279">
        <v>27.69209</v>
      </c>
      <c r="G128" s="279">
        <v>35.311</v>
      </c>
      <c r="H128" s="279">
        <v>37.146000000000001</v>
      </c>
      <c r="I128" s="279">
        <v>40.052</v>
      </c>
      <c r="J128" s="279">
        <v>44.069000000000003</v>
      </c>
      <c r="K128" s="279">
        <v>40.622999999999998</v>
      </c>
      <c r="L128" s="279">
        <v>40.095999999999997</v>
      </c>
      <c r="M128" s="279">
        <v>36.478999999999999</v>
      </c>
      <c r="N128" s="279">
        <v>36.811999999999998</v>
      </c>
      <c r="O128" s="279">
        <v>39.046759999999999</v>
      </c>
      <c r="P128" s="279">
        <v>37.104170000000003</v>
      </c>
      <c r="Q128" s="279">
        <v>40.00318</v>
      </c>
      <c r="R128" s="279">
        <v>38.263809999999999</v>
      </c>
      <c r="S128" s="279">
        <v>38.388480000000001</v>
      </c>
      <c r="T128" s="279">
        <v>38.293379999999999</v>
      </c>
      <c r="U128" s="279">
        <v>41.138649999999998</v>
      </c>
      <c r="V128" s="279">
        <v>39.22466</v>
      </c>
      <c r="W128" s="279">
        <v>35.731720000000003</v>
      </c>
      <c r="X128" s="279">
        <v>34.954740000000001</v>
      </c>
      <c r="Y128" s="279">
        <v>34.662559999999999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0.99999999999999989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0.99999999999999989</v>
      </c>
      <c r="V132" s="232">
        <f t="shared" si="9"/>
        <v>1</v>
      </c>
      <c r="W132" s="232">
        <f t="shared" si="9"/>
        <v>1</v>
      </c>
      <c r="X132" s="232">
        <f t="shared" si="9"/>
        <v>0.99999999999999989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4.3711324516711197E-4</v>
      </c>
      <c r="C137" s="268">
        <f t="shared" si="14"/>
        <v>4.087282708460683E-4</v>
      </c>
      <c r="D137" s="268">
        <f t="shared" si="14"/>
        <v>4.4333137096102339E-4</v>
      </c>
      <c r="E137" s="268">
        <f t="shared" si="14"/>
        <v>4.5302741506110641E-4</v>
      </c>
      <c r="F137" s="268">
        <f t="shared" si="14"/>
        <v>5.2329781400869025E-4</v>
      </c>
      <c r="G137" s="268">
        <f t="shared" si="14"/>
        <v>4.8776916964958749E-4</v>
      </c>
      <c r="H137" s="268">
        <f t="shared" si="14"/>
        <v>5.118035903653662E-4</v>
      </c>
      <c r="I137" s="268">
        <f t="shared" si="14"/>
        <v>4.9331312702051693E-4</v>
      </c>
      <c r="J137" s="268">
        <f t="shared" si="14"/>
        <v>5.1615451800868196E-4</v>
      </c>
      <c r="K137" s="268">
        <f t="shared" si="14"/>
        <v>5.5447292637001789E-4</v>
      </c>
      <c r="L137" s="268">
        <f t="shared" si="14"/>
        <v>5.2487332100962787E-4</v>
      </c>
      <c r="M137" s="268">
        <f t="shared" si="14"/>
        <v>5.0779916848847054E-4</v>
      </c>
      <c r="N137" s="268">
        <f t="shared" si="14"/>
        <v>4.9345626038325009E-4</v>
      </c>
      <c r="O137" s="268">
        <f t="shared" si="14"/>
        <v>5.078641631157077E-4</v>
      </c>
      <c r="P137" s="268">
        <f t="shared" si="14"/>
        <v>4.2816896495944848E-4</v>
      </c>
      <c r="Q137" s="268">
        <f t="shared" si="14"/>
        <v>4.2391456060977156E-4</v>
      </c>
      <c r="R137" s="268">
        <f t="shared" si="14"/>
        <v>4.5722541042272029E-4</v>
      </c>
      <c r="S137" s="268">
        <f t="shared" si="14"/>
        <v>4.5553714214705368E-4</v>
      </c>
      <c r="T137" s="268">
        <f t="shared" si="14"/>
        <v>4.2011226001249395E-4</v>
      </c>
      <c r="U137" s="268">
        <f t="shared" si="14"/>
        <v>3.7664261828537771E-4</v>
      </c>
      <c r="V137" s="268">
        <f t="shared" si="14"/>
        <v>4.6774797153031666E-4</v>
      </c>
      <c r="W137" s="268">
        <f t="shared" si="14"/>
        <v>5.7102439895315084E-4</v>
      </c>
      <c r="X137" s="268">
        <f t="shared" si="14"/>
        <v>5.5051785875190546E-4</v>
      </c>
      <c r="Y137" s="268">
        <f t="shared" si="14"/>
        <v>4.9878440839660869E-4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9.0381241961109832E-2</v>
      </c>
      <c r="C139" s="269">
        <f t="shared" si="16"/>
        <v>9.4044289419307162E-2</v>
      </c>
      <c r="D139" s="269">
        <f t="shared" si="16"/>
        <v>9.8496214221594186E-2</v>
      </c>
      <c r="E139" s="269">
        <f t="shared" si="16"/>
        <v>9.2536614300660652E-2</v>
      </c>
      <c r="F139" s="269">
        <f t="shared" si="16"/>
        <v>0.10109437212414375</v>
      </c>
      <c r="G139" s="269">
        <f t="shared" si="16"/>
        <v>8.6220303298075382E-2</v>
      </c>
      <c r="H139" s="269">
        <f t="shared" si="16"/>
        <v>9.2974356381839679E-2</v>
      </c>
      <c r="I139" s="269">
        <f t="shared" si="16"/>
        <v>8.731975946018676E-2</v>
      </c>
      <c r="J139" s="269">
        <f t="shared" si="16"/>
        <v>9.0863254140833932E-2</v>
      </c>
      <c r="K139" s="269">
        <f t="shared" si="16"/>
        <v>9.6811538729011992E-2</v>
      </c>
      <c r="L139" s="269">
        <f t="shared" si="16"/>
        <v>9.5437549274468639E-2</v>
      </c>
      <c r="M139" s="269">
        <f t="shared" si="16"/>
        <v>9.3664108394449996E-2</v>
      </c>
      <c r="N139" s="269">
        <f t="shared" si="16"/>
        <v>9.8995690271276943E-2</v>
      </c>
      <c r="O139" s="269">
        <f t="shared" si="16"/>
        <v>0.10813973826243807</v>
      </c>
      <c r="P139" s="269">
        <f t="shared" si="16"/>
        <v>0.10530916124151486</v>
      </c>
      <c r="Q139" s="269">
        <f t="shared" si="16"/>
        <v>0.10446510931219675</v>
      </c>
      <c r="R139" s="269">
        <f t="shared" si="16"/>
        <v>0.10876538582257901</v>
      </c>
      <c r="S139" s="269">
        <f t="shared" si="16"/>
        <v>0.10946599274159259</v>
      </c>
      <c r="T139" s="269">
        <f t="shared" si="16"/>
        <v>0.11370740343506405</v>
      </c>
      <c r="U139" s="269">
        <f t="shared" si="16"/>
        <v>9.8909015017451113E-2</v>
      </c>
      <c r="V139" s="269">
        <f t="shared" si="16"/>
        <v>0.10524462773254825</v>
      </c>
      <c r="W139" s="269">
        <f t="shared" si="16"/>
        <v>0.10651864777884291</v>
      </c>
      <c r="X139" s="269">
        <f t="shared" si="16"/>
        <v>0.10749436202220808</v>
      </c>
      <c r="Y139" s="269">
        <f t="shared" si="16"/>
        <v>0.10406699093037873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0.18489303613983576</v>
      </c>
      <c r="C140" s="269">
        <f t="shared" si="17"/>
        <v>0.1923865375719343</v>
      </c>
      <c r="D140" s="269">
        <f t="shared" si="17"/>
        <v>0.2014938465168066</v>
      </c>
      <c r="E140" s="269">
        <f t="shared" si="17"/>
        <v>0.18930228442216035</v>
      </c>
      <c r="F140" s="269">
        <f t="shared" si="17"/>
        <v>0.20680890185959336</v>
      </c>
      <c r="G140" s="269">
        <f t="shared" si="17"/>
        <v>0.17638099795683435</v>
      </c>
      <c r="H140" s="269">
        <f t="shared" si="17"/>
        <v>0.19019777402463969</v>
      </c>
      <c r="I140" s="269">
        <f t="shared" si="17"/>
        <v>0.17863015700250098</v>
      </c>
      <c r="J140" s="269">
        <f t="shared" si="17"/>
        <v>0.18587908914632051</v>
      </c>
      <c r="K140" s="269">
        <f t="shared" si="17"/>
        <v>0.19804750344854113</v>
      </c>
      <c r="L140" s="269">
        <f t="shared" si="17"/>
        <v>0.1952367312533112</v>
      </c>
      <c r="M140" s="269">
        <f t="shared" si="17"/>
        <v>0.19160880070482142</v>
      </c>
      <c r="N140" s="269">
        <f t="shared" si="17"/>
        <v>0.20251562538708057</v>
      </c>
      <c r="O140" s="269">
        <f t="shared" si="17"/>
        <v>0.22122161746032101</v>
      </c>
      <c r="P140" s="269">
        <f t="shared" si="17"/>
        <v>0.21543110199416546</v>
      </c>
      <c r="Q140" s="269">
        <f t="shared" si="17"/>
        <v>0.2137044237533591</v>
      </c>
      <c r="R140" s="269">
        <f t="shared" si="17"/>
        <v>0.2225015055702643</v>
      </c>
      <c r="S140" s="269">
        <f t="shared" si="17"/>
        <v>0.22393473814802353</v>
      </c>
      <c r="T140" s="269">
        <f t="shared" si="17"/>
        <v>0.23261139807895634</v>
      </c>
      <c r="U140" s="269">
        <f t="shared" si="17"/>
        <v>0.20233831369617744</v>
      </c>
      <c r="V140" s="269">
        <f t="shared" si="17"/>
        <v>0.21529908570243619</v>
      </c>
      <c r="W140" s="269">
        <f t="shared" si="17"/>
        <v>0.21790535033601804</v>
      </c>
      <c r="X140" s="269">
        <f t="shared" si="17"/>
        <v>0.21990137036126048</v>
      </c>
      <c r="Y140" s="269">
        <f t="shared" si="17"/>
        <v>0.21288999240941839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3.8926631827453464E-3</v>
      </c>
      <c r="C141" s="269">
        <f t="shared" si="18"/>
        <v>4.0677137168121554E-3</v>
      </c>
      <c r="D141" s="269">
        <f t="shared" si="18"/>
        <v>4.2684644167728459E-3</v>
      </c>
      <c r="E141" s="269">
        <f t="shared" si="18"/>
        <v>4.0175104817925938E-3</v>
      </c>
      <c r="F141" s="269">
        <f t="shared" si="18"/>
        <v>4.3599154103761894E-3</v>
      </c>
      <c r="G141" s="269">
        <f t="shared" si="18"/>
        <v>3.7017151367925256E-3</v>
      </c>
      <c r="H141" s="269">
        <f t="shared" si="18"/>
        <v>3.9942832017735271E-3</v>
      </c>
      <c r="I141" s="269">
        <f t="shared" si="18"/>
        <v>3.7526685039977288E-3</v>
      </c>
      <c r="J141" s="269">
        <f t="shared" si="18"/>
        <v>3.9395912409199447E-3</v>
      </c>
      <c r="K141" s="269">
        <f t="shared" si="18"/>
        <v>4.1474542277097686E-3</v>
      </c>
      <c r="L141" s="269">
        <f t="shared" si="18"/>
        <v>4.102016893183463E-3</v>
      </c>
      <c r="M141" s="269">
        <f t="shared" si="18"/>
        <v>4.0421106606790286E-3</v>
      </c>
      <c r="N141" s="269">
        <f t="shared" si="18"/>
        <v>4.2542835242496179E-3</v>
      </c>
      <c r="O141" s="269">
        <f t="shared" si="18"/>
        <v>4.6630146240962053E-3</v>
      </c>
      <c r="P141" s="269">
        <f t="shared" si="18"/>
        <v>4.5417508110974806E-3</v>
      </c>
      <c r="Q141" s="269">
        <f t="shared" si="18"/>
        <v>4.5171211000059417E-3</v>
      </c>
      <c r="R141" s="269">
        <f t="shared" si="18"/>
        <v>4.710613280995337E-3</v>
      </c>
      <c r="S141" s="269">
        <f t="shared" si="18"/>
        <v>4.5965458553252026E-3</v>
      </c>
      <c r="T141" s="269">
        <f t="shared" si="18"/>
        <v>4.7593890912909749E-3</v>
      </c>
      <c r="U141" s="269">
        <f t="shared" si="18"/>
        <v>4.1258833631954758E-3</v>
      </c>
      <c r="V141" s="269">
        <f t="shared" si="18"/>
        <v>4.4267136190095178E-3</v>
      </c>
      <c r="W141" s="269">
        <f t="shared" si="18"/>
        <v>4.4422414901748464E-3</v>
      </c>
      <c r="X141" s="269">
        <f t="shared" si="18"/>
        <v>4.4902114602749857E-3</v>
      </c>
      <c r="Y141" s="269">
        <f t="shared" si="18"/>
        <v>4.0975646099044409E-3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3.8926631827453464E-3</v>
      </c>
      <c r="C143" s="327">
        <f t="shared" si="20"/>
        <v>4.0677137168121554E-3</v>
      </c>
      <c r="D143" s="327">
        <f t="shared" si="20"/>
        <v>4.2684644167728459E-3</v>
      </c>
      <c r="E143" s="327">
        <f t="shared" si="20"/>
        <v>4.0175104817925938E-3</v>
      </c>
      <c r="F143" s="327">
        <f t="shared" si="20"/>
        <v>4.3599154103761894E-3</v>
      </c>
      <c r="G143" s="327">
        <f t="shared" si="20"/>
        <v>3.7017151367925256E-3</v>
      </c>
      <c r="H143" s="327">
        <f t="shared" si="20"/>
        <v>3.9942832017735271E-3</v>
      </c>
      <c r="I143" s="327">
        <f t="shared" si="20"/>
        <v>3.7526685039977288E-3</v>
      </c>
      <c r="J143" s="327">
        <f t="shared" si="20"/>
        <v>3.9395912409199447E-3</v>
      </c>
      <c r="K143" s="327">
        <f t="shared" si="20"/>
        <v>4.1474542277097686E-3</v>
      </c>
      <c r="L143" s="327">
        <f t="shared" si="20"/>
        <v>4.102016893183463E-3</v>
      </c>
      <c r="M143" s="327">
        <f t="shared" si="20"/>
        <v>4.0421106606790286E-3</v>
      </c>
      <c r="N143" s="327">
        <f t="shared" si="20"/>
        <v>4.2542835242496179E-3</v>
      </c>
      <c r="O143" s="327">
        <f t="shared" si="20"/>
        <v>4.6630146240962053E-3</v>
      </c>
      <c r="P143" s="327">
        <f t="shared" si="20"/>
        <v>4.5417508110974806E-3</v>
      </c>
      <c r="Q143" s="327">
        <f t="shared" si="20"/>
        <v>4.5171211000059417E-3</v>
      </c>
      <c r="R143" s="327">
        <f t="shared" si="20"/>
        <v>4.710613280995337E-3</v>
      </c>
      <c r="S143" s="327">
        <f t="shared" si="20"/>
        <v>4.5965458553252026E-3</v>
      </c>
      <c r="T143" s="327">
        <f t="shared" si="20"/>
        <v>4.7593890912909749E-3</v>
      </c>
      <c r="U143" s="327">
        <f t="shared" si="20"/>
        <v>4.1258833631954758E-3</v>
      </c>
      <c r="V143" s="327">
        <f t="shared" si="20"/>
        <v>4.4267136190095178E-3</v>
      </c>
      <c r="W143" s="327">
        <f t="shared" si="20"/>
        <v>4.4422414901748464E-3</v>
      </c>
      <c r="X143" s="327">
        <f t="shared" si="20"/>
        <v>4.4902114602749857E-3</v>
      </c>
      <c r="Y143" s="327">
        <f t="shared" si="20"/>
        <v>4.0975646099044409E-3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0.72039594547114194</v>
      </c>
      <c r="C144" s="310">
        <f t="shared" si="21"/>
        <v>0.70909273102110026</v>
      </c>
      <c r="D144" s="310">
        <f t="shared" si="21"/>
        <v>0.69529814347386532</v>
      </c>
      <c r="E144" s="310">
        <f t="shared" si="21"/>
        <v>0.71369056338032533</v>
      </c>
      <c r="F144" s="310">
        <f t="shared" si="21"/>
        <v>0.68721351279187803</v>
      </c>
      <c r="G144" s="310">
        <f t="shared" si="21"/>
        <v>0.73320921443864806</v>
      </c>
      <c r="H144" s="310">
        <f t="shared" si="21"/>
        <v>0.71232178280138181</v>
      </c>
      <c r="I144" s="310">
        <f t="shared" si="21"/>
        <v>0.72980410190629397</v>
      </c>
      <c r="J144" s="310">
        <f t="shared" si="21"/>
        <v>0.71880191095391699</v>
      </c>
      <c r="K144" s="310">
        <f t="shared" si="21"/>
        <v>0.70043903066836721</v>
      </c>
      <c r="L144" s="310">
        <f t="shared" si="21"/>
        <v>0.70469882925802707</v>
      </c>
      <c r="M144" s="310">
        <f t="shared" si="21"/>
        <v>0.71017718107156103</v>
      </c>
      <c r="N144" s="310">
        <f t="shared" si="21"/>
        <v>0.69374094455700974</v>
      </c>
      <c r="O144" s="310">
        <f t="shared" si="21"/>
        <v>0.66546776549002895</v>
      </c>
      <c r="P144" s="310">
        <f t="shared" si="21"/>
        <v>0.67428981698826274</v>
      </c>
      <c r="Q144" s="310">
        <f t="shared" si="21"/>
        <v>0.67688943127382839</v>
      </c>
      <c r="R144" s="310">
        <f t="shared" si="21"/>
        <v>0.66356526991573872</v>
      </c>
      <c r="S144" s="310">
        <f t="shared" si="21"/>
        <v>0.66154718611291163</v>
      </c>
      <c r="T144" s="310">
        <f t="shared" si="21"/>
        <v>0.6485016971346762</v>
      </c>
      <c r="U144" s="310">
        <f t="shared" si="21"/>
        <v>0.69425014530489049</v>
      </c>
      <c r="V144" s="310">
        <f t="shared" si="21"/>
        <v>0.6745618249744757</v>
      </c>
      <c r="W144" s="310">
        <f t="shared" si="21"/>
        <v>0.67056273599601113</v>
      </c>
      <c r="X144" s="310">
        <f t="shared" si="21"/>
        <v>0.66756353829750448</v>
      </c>
      <c r="Y144" s="310">
        <f t="shared" si="21"/>
        <v>0.67844666764190187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0.99999999999999989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0.99999999999999978</v>
      </c>
      <c r="N146" s="232">
        <f t="shared" si="22"/>
        <v>1</v>
      </c>
      <c r="O146" s="232">
        <f t="shared" si="22"/>
        <v>1</v>
      </c>
      <c r="P146" s="232">
        <f t="shared" si="22"/>
        <v>0.99999999999999989</v>
      </c>
      <c r="Q146" s="232">
        <f t="shared" si="22"/>
        <v>1</v>
      </c>
      <c r="R146" s="232">
        <f t="shared" si="22"/>
        <v>1</v>
      </c>
      <c r="S146" s="232">
        <f t="shared" si="22"/>
        <v>1.0000000000000002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2.3387981393129154E-3</v>
      </c>
      <c r="C151" s="268">
        <f t="shared" si="27"/>
        <v>2.1282716342807583E-3</v>
      </c>
      <c r="D151" s="268">
        <f t="shared" si="27"/>
        <v>2.1802066886755056E-3</v>
      </c>
      <c r="E151" s="268">
        <f t="shared" si="27"/>
        <v>2.4703739255722526E-3</v>
      </c>
      <c r="F151" s="268">
        <f t="shared" si="27"/>
        <v>2.7028714667335372E-3</v>
      </c>
      <c r="G151" s="268">
        <f t="shared" si="27"/>
        <v>2.6780501651994968E-3</v>
      </c>
      <c r="H151" s="268">
        <f t="shared" si="27"/>
        <v>2.7609804633027236E-3</v>
      </c>
      <c r="I151" s="268">
        <f t="shared" si="27"/>
        <v>2.8323880005657852E-3</v>
      </c>
      <c r="J151" s="268">
        <f t="shared" si="27"/>
        <v>2.8024868592074962E-3</v>
      </c>
      <c r="K151" s="268">
        <f t="shared" si="27"/>
        <v>2.9748571028039984E-3</v>
      </c>
      <c r="L151" s="268">
        <f t="shared" si="27"/>
        <v>2.7964380043290975E-3</v>
      </c>
      <c r="M151" s="268">
        <f t="shared" si="27"/>
        <v>2.8375682759889821E-3</v>
      </c>
      <c r="N151" s="268">
        <f t="shared" si="27"/>
        <v>2.4825062877140659E-3</v>
      </c>
      <c r="O151" s="268">
        <f t="shared" si="27"/>
        <v>2.3980985314284568E-3</v>
      </c>
      <c r="P151" s="268">
        <f t="shared" si="27"/>
        <v>2.0432151926661141E-3</v>
      </c>
      <c r="Q151" s="268">
        <f t="shared" si="27"/>
        <v>2.1062617782194822E-3</v>
      </c>
      <c r="R151" s="268">
        <f t="shared" si="27"/>
        <v>2.2042333539091402E-3</v>
      </c>
      <c r="S151" s="268">
        <f t="shared" si="27"/>
        <v>2.1447591541103156E-3</v>
      </c>
      <c r="T151" s="268">
        <f t="shared" si="27"/>
        <v>1.8168886077744504E-3</v>
      </c>
      <c r="U151" s="268">
        <f t="shared" si="27"/>
        <v>2.0860556269750238E-3</v>
      </c>
      <c r="V151" s="268">
        <f t="shared" si="27"/>
        <v>2.4703989762877277E-3</v>
      </c>
      <c r="W151" s="268">
        <f t="shared" si="27"/>
        <v>2.8369346880836575E-3</v>
      </c>
      <c r="X151" s="268">
        <f t="shared" si="27"/>
        <v>2.7685342557633237E-3</v>
      </c>
      <c r="Y151" s="268">
        <f t="shared" si="27"/>
        <v>2.4882434046252923E-3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0.10404005322883941</v>
      </c>
      <c r="C153" s="269">
        <f t="shared" si="29"/>
        <v>0.10084517358462299</v>
      </c>
      <c r="D153" s="269">
        <f t="shared" si="29"/>
        <v>9.7249045864412326E-2</v>
      </c>
      <c r="E153" s="269">
        <f t="shared" si="29"/>
        <v>0.10173087613327296</v>
      </c>
      <c r="F153" s="269">
        <f t="shared" si="29"/>
        <v>0.10095918650928963</v>
      </c>
      <c r="G153" s="269">
        <f t="shared" si="29"/>
        <v>0.10988631565367429</v>
      </c>
      <c r="H153" s="269">
        <f t="shared" si="29"/>
        <v>0.11323677607049548</v>
      </c>
      <c r="I153" s="269">
        <f t="shared" si="29"/>
        <v>0.1141734987732539</v>
      </c>
      <c r="J153" s="269">
        <f t="shared" si="29"/>
        <v>0.11305371348731787</v>
      </c>
      <c r="K153" s="269">
        <f t="shared" si="29"/>
        <v>0.11505475711985767</v>
      </c>
      <c r="L153" s="269">
        <f t="shared" si="29"/>
        <v>0.10666425684770446</v>
      </c>
      <c r="M153" s="269">
        <f t="shared" si="29"/>
        <v>0.10515657340808282</v>
      </c>
      <c r="N153" s="269">
        <f t="shared" si="29"/>
        <v>0.10308744646161078</v>
      </c>
      <c r="O153" s="269">
        <f t="shared" si="29"/>
        <v>0.10293124196208096</v>
      </c>
      <c r="P153" s="269">
        <f t="shared" si="29"/>
        <v>0.1005594216406564</v>
      </c>
      <c r="Q153" s="269">
        <f t="shared" si="29"/>
        <v>0.10645922615683946</v>
      </c>
      <c r="R153" s="269">
        <f t="shared" si="29"/>
        <v>0.10361319840793518</v>
      </c>
      <c r="S153" s="269">
        <f t="shared" si="29"/>
        <v>9.9388180170350712E-2</v>
      </c>
      <c r="T153" s="269">
        <f t="shared" si="29"/>
        <v>9.2755293033380176E-2</v>
      </c>
      <c r="U153" s="269">
        <f t="shared" si="29"/>
        <v>0.10331553729328152</v>
      </c>
      <c r="V153" s="269">
        <f t="shared" si="29"/>
        <v>0.11136425442740804</v>
      </c>
      <c r="W153" s="269">
        <f t="shared" si="29"/>
        <v>0.10670511203881719</v>
      </c>
      <c r="X153" s="269">
        <f t="shared" si="29"/>
        <v>0.10706214771099622</v>
      </c>
      <c r="Y153" s="269">
        <f t="shared" si="29"/>
        <v>0.10045945550356285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8.37656689287581E-2</v>
      </c>
      <c r="C154" s="318">
        <f t="shared" si="30"/>
        <v>8.0227254432302483E-2</v>
      </c>
      <c r="D154" s="318">
        <f t="shared" si="30"/>
        <v>7.6815537368616488E-2</v>
      </c>
      <c r="E154" s="318">
        <f t="shared" si="30"/>
        <v>8.0405470405889121E-2</v>
      </c>
      <c r="F154" s="318">
        <f t="shared" si="30"/>
        <v>7.9038375897607455E-2</v>
      </c>
      <c r="G154" s="318">
        <f t="shared" si="30"/>
        <v>9.0102528549275043E-2</v>
      </c>
      <c r="H154" s="318">
        <f t="shared" si="30"/>
        <v>9.2261826138455155E-2</v>
      </c>
      <c r="I154" s="318">
        <f t="shared" si="30"/>
        <v>9.3199929275016094E-2</v>
      </c>
      <c r="J154" s="318">
        <f t="shared" si="30"/>
        <v>9.2231970164918256E-2</v>
      </c>
      <c r="K154" s="318">
        <f t="shared" si="30"/>
        <v>9.339420915506591E-2</v>
      </c>
      <c r="L154" s="318">
        <f t="shared" si="30"/>
        <v>8.5390204899087135E-2</v>
      </c>
      <c r="M154" s="318">
        <f t="shared" si="30"/>
        <v>8.3169642724504472E-2</v>
      </c>
      <c r="N154" s="318">
        <f t="shared" si="30"/>
        <v>8.2253564589265887E-2</v>
      </c>
      <c r="O154" s="318">
        <f t="shared" si="30"/>
        <v>8.149797833485932E-2</v>
      </c>
      <c r="P154" s="318">
        <f t="shared" si="30"/>
        <v>7.946224689449255E-2</v>
      </c>
      <c r="Q154" s="318">
        <f t="shared" si="30"/>
        <v>8.4611923749830217E-2</v>
      </c>
      <c r="R154" s="318">
        <f t="shared" si="30"/>
        <v>8.1507372927675972E-2</v>
      </c>
      <c r="S154" s="318">
        <f t="shared" si="30"/>
        <v>7.8321873222127761E-2</v>
      </c>
      <c r="T154" s="318">
        <f t="shared" si="30"/>
        <v>7.2719052781506199E-2</v>
      </c>
      <c r="U154" s="318">
        <f t="shared" si="30"/>
        <v>8.1071406244083336E-2</v>
      </c>
      <c r="V154" s="318">
        <f t="shared" si="30"/>
        <v>8.8606013737619324E-2</v>
      </c>
      <c r="W154" s="318">
        <f t="shared" si="30"/>
        <v>8.5221915091225967E-2</v>
      </c>
      <c r="X154" s="318">
        <f t="shared" si="30"/>
        <v>8.5081152226560555E-2</v>
      </c>
      <c r="Y154" s="318">
        <f t="shared" si="30"/>
        <v>8.0561526542249615E-2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2.0274384300081338E-2</v>
      </c>
      <c r="C155" s="318">
        <f t="shared" si="31"/>
        <v>2.0617919152320491E-2</v>
      </c>
      <c r="D155" s="318">
        <f t="shared" si="31"/>
        <v>2.0433508495795841E-2</v>
      </c>
      <c r="E155" s="318">
        <f t="shared" si="31"/>
        <v>2.1325405727383846E-2</v>
      </c>
      <c r="F155" s="318">
        <f t="shared" si="31"/>
        <v>2.1920810611682169E-2</v>
      </c>
      <c r="G155" s="318">
        <f t="shared" si="31"/>
        <v>1.9783787104399254E-2</v>
      </c>
      <c r="H155" s="318">
        <f t="shared" si="31"/>
        <v>2.0974949932040316E-2</v>
      </c>
      <c r="I155" s="318">
        <f t="shared" si="31"/>
        <v>2.0973569498237803E-2</v>
      </c>
      <c r="J155" s="318">
        <f t="shared" si="31"/>
        <v>2.0821743322399614E-2</v>
      </c>
      <c r="K155" s="318">
        <f t="shared" si="31"/>
        <v>2.1660547964791759E-2</v>
      </c>
      <c r="L155" s="318">
        <f t="shared" si="31"/>
        <v>2.1274051948617315E-2</v>
      </c>
      <c r="M155" s="318">
        <f t="shared" si="31"/>
        <v>2.1986930683578342E-2</v>
      </c>
      <c r="N155" s="318">
        <f t="shared" si="31"/>
        <v>2.0833881872344896E-2</v>
      </c>
      <c r="O155" s="318">
        <f t="shared" si="31"/>
        <v>2.1433263627221647E-2</v>
      </c>
      <c r="P155" s="318">
        <f t="shared" si="31"/>
        <v>2.1097174746163842E-2</v>
      </c>
      <c r="Q155" s="318">
        <f t="shared" si="31"/>
        <v>2.1847302407009252E-2</v>
      </c>
      <c r="R155" s="318">
        <f t="shared" si="31"/>
        <v>2.2105825480259213E-2</v>
      </c>
      <c r="S155" s="318">
        <f t="shared" si="31"/>
        <v>2.1066306948222941E-2</v>
      </c>
      <c r="T155" s="318">
        <f t="shared" si="31"/>
        <v>2.0036240251873973E-2</v>
      </c>
      <c r="U155" s="318">
        <f t="shared" si="31"/>
        <v>2.2244131049198177E-2</v>
      </c>
      <c r="V155" s="318">
        <f t="shared" si="31"/>
        <v>2.2758240689788725E-2</v>
      </c>
      <c r="W155" s="318">
        <f t="shared" si="31"/>
        <v>2.1483196947591224E-2</v>
      </c>
      <c r="X155" s="318">
        <f t="shared" si="31"/>
        <v>2.1980995484435658E-2</v>
      </c>
      <c r="Y155" s="318">
        <f t="shared" si="31"/>
        <v>1.989792896131324E-2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0.50325924557820167</v>
      </c>
      <c r="C157" s="269">
        <f t="shared" si="33"/>
        <v>0.50961181980389614</v>
      </c>
      <c r="D157" s="269">
        <f t="shared" si="33"/>
        <v>0.50408459606630318</v>
      </c>
      <c r="E157" s="269">
        <f t="shared" si="33"/>
        <v>0.52512960178542967</v>
      </c>
      <c r="F157" s="269">
        <f t="shared" si="33"/>
        <v>0.54339812624293293</v>
      </c>
      <c r="G157" s="269">
        <f t="shared" si="33"/>
        <v>0.49263877532220568</v>
      </c>
      <c r="H157" s="269">
        <f t="shared" si="33"/>
        <v>0.52196077850291145</v>
      </c>
      <c r="I157" s="269">
        <f t="shared" si="33"/>
        <v>0.52174378991104009</v>
      </c>
      <c r="J157" s="269">
        <f t="shared" si="33"/>
        <v>0.51341295410479149</v>
      </c>
      <c r="K157" s="269">
        <f t="shared" si="33"/>
        <v>0.54053966843370238</v>
      </c>
      <c r="L157" s="269">
        <f t="shared" si="33"/>
        <v>0.52915713948937326</v>
      </c>
      <c r="M157" s="269">
        <f t="shared" si="33"/>
        <v>0.54468099511109269</v>
      </c>
      <c r="N157" s="269">
        <f t="shared" si="33"/>
        <v>0.51828980530291002</v>
      </c>
      <c r="O157" s="269">
        <f t="shared" si="33"/>
        <v>0.53139743405730666</v>
      </c>
      <c r="P157" s="269">
        <f t="shared" si="33"/>
        <v>0.52297359528362453</v>
      </c>
      <c r="Q157" s="269">
        <f t="shared" si="33"/>
        <v>0.54015693967993417</v>
      </c>
      <c r="R157" s="269">
        <f t="shared" si="33"/>
        <v>0.545673169518895</v>
      </c>
      <c r="S157" s="269">
        <f t="shared" si="33"/>
        <v>0.53635044026103584</v>
      </c>
      <c r="T157" s="269">
        <f t="shared" si="33"/>
        <v>0.51176004125117935</v>
      </c>
      <c r="U157" s="269">
        <f t="shared" si="33"/>
        <v>0.57009467716197271</v>
      </c>
      <c r="V157" s="269">
        <f t="shared" si="33"/>
        <v>0.57845530239841703</v>
      </c>
      <c r="W157" s="269">
        <f t="shared" si="33"/>
        <v>0.55072526553410828</v>
      </c>
      <c r="X157" s="269">
        <f t="shared" si="33"/>
        <v>0.5625729680158269</v>
      </c>
      <c r="Y157" s="269">
        <f t="shared" si="33"/>
        <v>0.54026604516514454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0.50325924557820167</v>
      </c>
      <c r="C158" s="318">
        <f t="shared" si="34"/>
        <v>0.50961181980389614</v>
      </c>
      <c r="D158" s="318">
        <f t="shared" si="34"/>
        <v>0.50408459606630318</v>
      </c>
      <c r="E158" s="318">
        <f t="shared" si="34"/>
        <v>0.52512960178542967</v>
      </c>
      <c r="F158" s="318">
        <f t="shared" si="34"/>
        <v>0.54339812624293293</v>
      </c>
      <c r="G158" s="318">
        <f t="shared" si="34"/>
        <v>0.49263877532220568</v>
      </c>
      <c r="H158" s="318">
        <f t="shared" si="34"/>
        <v>0.52196077850291145</v>
      </c>
      <c r="I158" s="318">
        <f t="shared" si="34"/>
        <v>0.52174378991104009</v>
      </c>
      <c r="J158" s="318">
        <f t="shared" si="34"/>
        <v>0.51341295410479149</v>
      </c>
      <c r="K158" s="318">
        <f t="shared" si="34"/>
        <v>0.54053966843370238</v>
      </c>
      <c r="L158" s="318">
        <f t="shared" si="34"/>
        <v>0.52915713948937326</v>
      </c>
      <c r="M158" s="318">
        <f t="shared" si="34"/>
        <v>0.54468099511109269</v>
      </c>
      <c r="N158" s="318">
        <f t="shared" si="34"/>
        <v>0.51828980530291002</v>
      </c>
      <c r="O158" s="318">
        <f t="shared" si="34"/>
        <v>0.53139743405730666</v>
      </c>
      <c r="P158" s="318">
        <f t="shared" si="34"/>
        <v>0.52297359528362453</v>
      </c>
      <c r="Q158" s="318">
        <f t="shared" si="34"/>
        <v>0.54015693967993417</v>
      </c>
      <c r="R158" s="318">
        <f t="shared" si="34"/>
        <v>0.545673169518895</v>
      </c>
      <c r="S158" s="318">
        <f t="shared" si="34"/>
        <v>0.53635044026103584</v>
      </c>
      <c r="T158" s="318">
        <f t="shared" si="34"/>
        <v>0.51176004125117935</v>
      </c>
      <c r="U158" s="318">
        <f t="shared" si="34"/>
        <v>0.57009467716197271</v>
      </c>
      <c r="V158" s="318">
        <f t="shared" si="34"/>
        <v>0.57845530239841703</v>
      </c>
      <c r="W158" s="318">
        <f t="shared" si="34"/>
        <v>0.55072526553410828</v>
      </c>
      <c r="X158" s="318">
        <f t="shared" si="34"/>
        <v>0.5625729680158269</v>
      </c>
      <c r="Y158" s="318">
        <f t="shared" si="34"/>
        <v>0.54026604516514454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4.4628309807250861E-2</v>
      </c>
      <c r="C160" s="269">
        <f t="shared" si="36"/>
        <v>4.2743128677633281E-2</v>
      </c>
      <c r="D160" s="269">
        <f t="shared" si="36"/>
        <v>4.0925448856770658E-2</v>
      </c>
      <c r="E160" s="269">
        <f t="shared" si="36"/>
        <v>4.2838077811133142E-2</v>
      </c>
      <c r="F160" s="269">
        <f t="shared" si="36"/>
        <v>4.2109723127983986E-2</v>
      </c>
      <c r="G160" s="269">
        <f t="shared" si="36"/>
        <v>4.8004434393446316E-2</v>
      </c>
      <c r="H160" s="269">
        <f t="shared" si="36"/>
        <v>4.9154855598318892E-2</v>
      </c>
      <c r="I160" s="269">
        <f t="shared" si="36"/>
        <v>4.9654654118941946E-2</v>
      </c>
      <c r="J160" s="269">
        <f t="shared" si="36"/>
        <v>4.9138949062220751E-2</v>
      </c>
      <c r="K160" s="269">
        <f t="shared" si="36"/>
        <v>4.9758161710859526E-2</v>
      </c>
      <c r="L160" s="269">
        <f t="shared" si="36"/>
        <v>4.5493823036047827E-2</v>
      </c>
      <c r="M160" s="269">
        <f t="shared" si="36"/>
        <v>4.4310761551063775E-2</v>
      </c>
      <c r="N160" s="269">
        <f t="shared" si="36"/>
        <v>4.3822697415124658E-2</v>
      </c>
      <c r="O160" s="269">
        <f t="shared" si="36"/>
        <v>4.3420139447415539E-2</v>
      </c>
      <c r="P160" s="269">
        <f t="shared" si="36"/>
        <v>4.2335551279411805E-2</v>
      </c>
      <c r="Q160" s="269">
        <f t="shared" si="36"/>
        <v>4.5079173780686148E-2</v>
      </c>
      <c r="R160" s="269">
        <f t="shared" si="36"/>
        <v>4.3425144657832843E-2</v>
      </c>
      <c r="S160" s="269">
        <f t="shared" si="36"/>
        <v>4.1727987939953332E-2</v>
      </c>
      <c r="T160" s="269">
        <f t="shared" si="36"/>
        <v>3.8742941564556793E-2</v>
      </c>
      <c r="U160" s="269">
        <f t="shared" si="36"/>
        <v>4.3192872218898969E-2</v>
      </c>
      <c r="V160" s="269">
        <f t="shared" si="36"/>
        <v>4.7207127722350355E-2</v>
      </c>
      <c r="W160" s="269">
        <f t="shared" si="36"/>
        <v>4.5404162322074192E-2</v>
      </c>
      <c r="X160" s="269">
        <f t="shared" si="36"/>
        <v>4.5329167293514383E-2</v>
      </c>
      <c r="Y160" s="269">
        <f t="shared" si="36"/>
        <v>4.2921220722661059E-2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4.4628309807250861E-2</v>
      </c>
      <c r="C161" s="318">
        <f t="shared" si="37"/>
        <v>4.2743128677633281E-2</v>
      </c>
      <c r="D161" s="318">
        <f t="shared" si="37"/>
        <v>4.0925448856770658E-2</v>
      </c>
      <c r="E161" s="318">
        <f t="shared" si="37"/>
        <v>4.2838077811133142E-2</v>
      </c>
      <c r="F161" s="318">
        <f t="shared" si="37"/>
        <v>4.2109723127983986E-2</v>
      </c>
      <c r="G161" s="318">
        <f t="shared" si="37"/>
        <v>4.8004434393446316E-2</v>
      </c>
      <c r="H161" s="318">
        <f t="shared" si="37"/>
        <v>4.9154855598318892E-2</v>
      </c>
      <c r="I161" s="318">
        <f t="shared" si="37"/>
        <v>4.9654654118941946E-2</v>
      </c>
      <c r="J161" s="318">
        <f t="shared" si="37"/>
        <v>4.9138949062220751E-2</v>
      </c>
      <c r="K161" s="318">
        <f t="shared" si="37"/>
        <v>4.9758161710859526E-2</v>
      </c>
      <c r="L161" s="318">
        <f t="shared" si="37"/>
        <v>4.5493823036047827E-2</v>
      </c>
      <c r="M161" s="318">
        <f t="shared" si="37"/>
        <v>4.4310761551063775E-2</v>
      </c>
      <c r="N161" s="318">
        <f t="shared" si="37"/>
        <v>4.3822697415124658E-2</v>
      </c>
      <c r="O161" s="318">
        <f t="shared" si="37"/>
        <v>4.3420139447415539E-2</v>
      </c>
      <c r="P161" s="318">
        <f t="shared" si="37"/>
        <v>4.2335551279411805E-2</v>
      </c>
      <c r="Q161" s="318">
        <f t="shared" si="37"/>
        <v>4.5079173780686148E-2</v>
      </c>
      <c r="R161" s="318">
        <f t="shared" si="37"/>
        <v>4.3425144657832843E-2</v>
      </c>
      <c r="S161" s="318">
        <f t="shared" si="37"/>
        <v>4.1727987939953332E-2</v>
      </c>
      <c r="T161" s="318">
        <f t="shared" si="37"/>
        <v>3.8742941564556793E-2</v>
      </c>
      <c r="U161" s="318">
        <f t="shared" si="37"/>
        <v>4.3192872218898969E-2</v>
      </c>
      <c r="V161" s="318">
        <f t="shared" si="37"/>
        <v>4.7207127722350355E-2</v>
      </c>
      <c r="W161" s="318">
        <f t="shared" si="37"/>
        <v>4.5404162322074192E-2</v>
      </c>
      <c r="X161" s="318">
        <f t="shared" si="37"/>
        <v>4.5329167293514383E-2</v>
      </c>
      <c r="Y161" s="318">
        <f t="shared" si="37"/>
        <v>4.2921220722661059E-2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0.34573359324639508</v>
      </c>
      <c r="C163" s="310">
        <f t="shared" si="39"/>
        <v>0.34467160629956684</v>
      </c>
      <c r="D163" s="310">
        <f t="shared" si="39"/>
        <v>0.35556070252383831</v>
      </c>
      <c r="E163" s="310">
        <f t="shared" si="39"/>
        <v>0.32783107034459197</v>
      </c>
      <c r="F163" s="310">
        <f t="shared" si="39"/>
        <v>0.31083009265305989</v>
      </c>
      <c r="G163" s="310">
        <f t="shared" si="39"/>
        <v>0.34679242446547426</v>
      </c>
      <c r="H163" s="310">
        <f t="shared" si="39"/>
        <v>0.31288660936497148</v>
      </c>
      <c r="I163" s="310">
        <f t="shared" si="39"/>
        <v>0.31159566919619819</v>
      </c>
      <c r="J163" s="310">
        <f t="shared" si="39"/>
        <v>0.32159189648646253</v>
      </c>
      <c r="K163" s="310">
        <f t="shared" si="39"/>
        <v>0.29167255563277644</v>
      </c>
      <c r="L163" s="310">
        <f t="shared" si="39"/>
        <v>0.31588834262254528</v>
      </c>
      <c r="M163" s="310">
        <f t="shared" si="39"/>
        <v>0.30301410165377163</v>
      </c>
      <c r="N163" s="310">
        <f t="shared" si="39"/>
        <v>0.33231754453264051</v>
      </c>
      <c r="O163" s="310">
        <f t="shared" si="39"/>
        <v>0.31985308600176837</v>
      </c>
      <c r="P163" s="310">
        <f t="shared" si="39"/>
        <v>0.33208821660364107</v>
      </c>
      <c r="Q163" s="310">
        <f t="shared" si="39"/>
        <v>0.30619839860432085</v>
      </c>
      <c r="R163" s="310">
        <f t="shared" si="39"/>
        <v>0.30508425406142792</v>
      </c>
      <c r="S163" s="310">
        <f t="shared" si="39"/>
        <v>0.32038863247454991</v>
      </c>
      <c r="T163" s="310">
        <f t="shared" si="39"/>
        <v>0.35492483554310922</v>
      </c>
      <c r="U163" s="310">
        <f t="shared" si="39"/>
        <v>0.28131085769887176</v>
      </c>
      <c r="V163" s="310">
        <f t="shared" si="39"/>
        <v>0.26050291647553686</v>
      </c>
      <c r="W163" s="310">
        <f t="shared" si="39"/>
        <v>0.29432852541691679</v>
      </c>
      <c r="X163" s="310">
        <f t="shared" si="39"/>
        <v>0.28226718272389917</v>
      </c>
      <c r="Y163" s="310">
        <f t="shared" si="39"/>
        <v>0.31386503520400627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0.99999999999999989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0.99999999999999989</v>
      </c>
      <c r="Q165" s="232">
        <f t="shared" si="40"/>
        <v>0.99999999999999989</v>
      </c>
      <c r="R165" s="232">
        <f t="shared" si="40"/>
        <v>0.99999999999999989</v>
      </c>
      <c r="S165" s="232">
        <f t="shared" si="40"/>
        <v>0.99999999999999989</v>
      </c>
      <c r="T165" s="232">
        <f t="shared" si="40"/>
        <v>1.0000000000000002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0.99999999999999989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4.1692074041049651E-3</v>
      </c>
      <c r="C170" s="268">
        <f t="shared" si="45"/>
        <v>3.9089448331835275E-3</v>
      </c>
      <c r="D170" s="268">
        <f t="shared" si="45"/>
        <v>4.2211942445215889E-3</v>
      </c>
      <c r="E170" s="268">
        <f t="shared" si="45"/>
        <v>4.5653021818481826E-3</v>
      </c>
      <c r="F170" s="268">
        <f t="shared" si="45"/>
        <v>5.2903200771165487E-3</v>
      </c>
      <c r="G170" s="268">
        <f t="shared" si="45"/>
        <v>4.4424286828757811E-3</v>
      </c>
      <c r="H170" s="268">
        <f t="shared" si="45"/>
        <v>4.5888409536875927E-3</v>
      </c>
      <c r="I170" s="268">
        <f t="shared" si="45"/>
        <v>4.6754359418097313E-3</v>
      </c>
      <c r="J170" s="268">
        <f t="shared" si="45"/>
        <v>4.647692695581314E-3</v>
      </c>
      <c r="K170" s="268">
        <f t="shared" si="45"/>
        <v>4.8633849315509641E-3</v>
      </c>
      <c r="L170" s="268">
        <f t="shared" si="45"/>
        <v>5.0039599200590607E-3</v>
      </c>
      <c r="M170" s="268">
        <f t="shared" si="45"/>
        <v>5.1967341525027957E-3</v>
      </c>
      <c r="N170" s="268">
        <f t="shared" si="45"/>
        <v>4.559130532319924E-3</v>
      </c>
      <c r="O170" s="268">
        <f t="shared" si="45"/>
        <v>4.4155861538261515E-3</v>
      </c>
      <c r="P170" s="268">
        <f t="shared" si="45"/>
        <v>3.9005465541271669E-3</v>
      </c>
      <c r="Q170" s="268">
        <f t="shared" si="45"/>
        <v>3.6928617916705117E-3</v>
      </c>
      <c r="R170" s="268">
        <f t="shared" si="45"/>
        <v>3.9567112567343481E-3</v>
      </c>
      <c r="S170" s="268">
        <f t="shared" si="45"/>
        <v>4.0382112824412144E-3</v>
      </c>
      <c r="T170" s="268">
        <f t="shared" si="45"/>
        <v>3.6120928494244625E-3</v>
      </c>
      <c r="U170" s="268">
        <f t="shared" si="45"/>
        <v>3.726068221623234E-3</v>
      </c>
      <c r="V170" s="268">
        <f t="shared" si="45"/>
        <v>3.8725067077931183E-3</v>
      </c>
      <c r="W170" s="268">
        <f t="shared" si="45"/>
        <v>4.648854520828743E-3</v>
      </c>
      <c r="X170" s="268">
        <f t="shared" si="45"/>
        <v>4.5356017360501186E-3</v>
      </c>
      <c r="Y170" s="268">
        <f t="shared" si="45"/>
        <v>4.2840736528477873E-3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0.79350602927469482</v>
      </c>
      <c r="C171" s="269">
        <f t="shared" si="46"/>
        <v>0.78302895840684394</v>
      </c>
      <c r="D171" s="269">
        <f t="shared" si="46"/>
        <v>0.79033306527911762</v>
      </c>
      <c r="E171" s="269">
        <f t="shared" si="46"/>
        <v>0.78961581989578078</v>
      </c>
      <c r="F171" s="269">
        <f t="shared" si="46"/>
        <v>0.82208736242670688</v>
      </c>
      <c r="G171" s="269">
        <f t="shared" si="46"/>
        <v>0.79425899995603333</v>
      </c>
      <c r="H171" s="269">
        <f t="shared" si="46"/>
        <v>0.81486399281731292</v>
      </c>
      <c r="I171" s="269">
        <f t="shared" si="46"/>
        <v>0.81753877010756437</v>
      </c>
      <c r="J171" s="269">
        <f t="shared" si="46"/>
        <v>0.81282811110693076</v>
      </c>
      <c r="K171" s="269">
        <f t="shared" si="46"/>
        <v>0.81136429810682276</v>
      </c>
      <c r="L171" s="269">
        <f t="shared" si="46"/>
        <v>0.81197020228804839</v>
      </c>
      <c r="M171" s="269">
        <f t="shared" si="46"/>
        <v>0.80941719360674313</v>
      </c>
      <c r="N171" s="269">
        <f t="shared" si="46"/>
        <v>0.80273057802111736</v>
      </c>
      <c r="O171" s="269">
        <f t="shared" si="46"/>
        <v>0.79742819039968371</v>
      </c>
      <c r="P171" s="269">
        <f t="shared" si="46"/>
        <v>0.80611240959607178</v>
      </c>
      <c r="Q171" s="269">
        <f t="shared" si="46"/>
        <v>0.78832570155837545</v>
      </c>
      <c r="R171" s="269">
        <f t="shared" si="46"/>
        <v>0.77749408492667116</v>
      </c>
      <c r="S171" s="269">
        <f t="shared" si="46"/>
        <v>0.78364069825800864</v>
      </c>
      <c r="T171" s="269">
        <f t="shared" si="46"/>
        <v>0.76824939356958921</v>
      </c>
      <c r="U171" s="269">
        <f t="shared" si="46"/>
        <v>0.76951312665874783</v>
      </c>
      <c r="V171" s="269">
        <f t="shared" si="46"/>
        <v>0.73809402216647213</v>
      </c>
      <c r="W171" s="269">
        <f t="shared" si="46"/>
        <v>0.74211518281977451</v>
      </c>
      <c r="X171" s="269">
        <f t="shared" si="46"/>
        <v>0.74069904278310339</v>
      </c>
      <c r="Y171" s="269">
        <f t="shared" si="46"/>
        <v>0.73708091005739507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0.79350602927469482</v>
      </c>
      <c r="C172" s="318">
        <f t="shared" si="47"/>
        <v>0.78302895840684394</v>
      </c>
      <c r="D172" s="318">
        <f t="shared" si="47"/>
        <v>0.79033306527911762</v>
      </c>
      <c r="E172" s="318">
        <f t="shared" si="47"/>
        <v>0.78961581989578078</v>
      </c>
      <c r="F172" s="318">
        <f t="shared" si="47"/>
        <v>0.82208736242670688</v>
      </c>
      <c r="G172" s="318">
        <f t="shared" si="47"/>
        <v>0.79425899995603333</v>
      </c>
      <c r="H172" s="318">
        <f t="shared" si="47"/>
        <v>0.81486399281731292</v>
      </c>
      <c r="I172" s="318">
        <f t="shared" si="47"/>
        <v>0.81753877010756437</v>
      </c>
      <c r="J172" s="318">
        <f t="shared" si="47"/>
        <v>0.81282811110693076</v>
      </c>
      <c r="K172" s="318">
        <f t="shared" si="47"/>
        <v>0.81136429810682276</v>
      </c>
      <c r="L172" s="318">
        <f t="shared" si="47"/>
        <v>0.81197020228804839</v>
      </c>
      <c r="M172" s="318">
        <f t="shared" si="47"/>
        <v>0.80941719360674313</v>
      </c>
      <c r="N172" s="318">
        <f t="shared" si="47"/>
        <v>0.80273057802111736</v>
      </c>
      <c r="O172" s="318">
        <f t="shared" si="47"/>
        <v>0.79742819039968371</v>
      </c>
      <c r="P172" s="318">
        <f t="shared" si="47"/>
        <v>0.80611240959607178</v>
      </c>
      <c r="Q172" s="318">
        <f t="shared" si="47"/>
        <v>0.78832570155837545</v>
      </c>
      <c r="R172" s="318">
        <f t="shared" si="47"/>
        <v>0.77749408492667116</v>
      </c>
      <c r="S172" s="318">
        <f t="shared" si="47"/>
        <v>0.78364069825800864</v>
      </c>
      <c r="T172" s="318">
        <f t="shared" si="47"/>
        <v>0.76824939356958921</v>
      </c>
      <c r="U172" s="318">
        <f t="shared" si="47"/>
        <v>0.76951312665874783</v>
      </c>
      <c r="V172" s="318">
        <f t="shared" si="47"/>
        <v>0.73809402216647213</v>
      </c>
      <c r="W172" s="318">
        <f t="shared" si="47"/>
        <v>0.74211518281977451</v>
      </c>
      <c r="X172" s="318">
        <f t="shared" si="47"/>
        <v>0.74069904278310339</v>
      </c>
      <c r="Y172" s="318">
        <f t="shared" si="47"/>
        <v>0.73708091005739507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6.6357303406222146E-2</v>
      </c>
      <c r="C175" s="269">
        <f t="shared" si="50"/>
        <v>6.5481153579078452E-2</v>
      </c>
      <c r="D175" s="269">
        <f t="shared" si="50"/>
        <v>6.6091962845742716E-2</v>
      </c>
      <c r="E175" s="269">
        <f t="shared" si="50"/>
        <v>6.6031982873615322E-2</v>
      </c>
      <c r="F175" s="269">
        <f t="shared" si="50"/>
        <v>6.874743041944209E-2</v>
      </c>
      <c r="G175" s="269">
        <f t="shared" si="50"/>
        <v>6.6420270922679728E-2</v>
      </c>
      <c r="H175" s="269">
        <f t="shared" si="50"/>
        <v>6.8143372843189096E-2</v>
      </c>
      <c r="I175" s="269">
        <f t="shared" si="50"/>
        <v>6.8367052313344459E-2</v>
      </c>
      <c r="J175" s="269">
        <f t="shared" si="50"/>
        <v>6.7973121307131457E-2</v>
      </c>
      <c r="K175" s="269">
        <f t="shared" si="50"/>
        <v>6.785070927773966E-2</v>
      </c>
      <c r="L175" s="269">
        <f t="shared" si="50"/>
        <v>6.7901378291087194E-2</v>
      </c>
      <c r="M175" s="269">
        <f t="shared" si="50"/>
        <v>6.7687881776361342E-2</v>
      </c>
      <c r="N175" s="269">
        <f t="shared" si="50"/>
        <v>6.7128710500017397E-2</v>
      </c>
      <c r="O175" s="269">
        <f t="shared" si="50"/>
        <v>6.6685295918159124E-2</v>
      </c>
      <c r="P175" s="269">
        <f t="shared" si="50"/>
        <v>6.7411517707031465E-2</v>
      </c>
      <c r="Q175" s="269">
        <f t="shared" si="50"/>
        <v>6.592409613956822E-2</v>
      </c>
      <c r="R175" s="269">
        <f t="shared" si="50"/>
        <v>6.5018297261307825E-2</v>
      </c>
      <c r="S175" s="269">
        <f t="shared" si="50"/>
        <v>6.553231060298477E-2</v>
      </c>
      <c r="T175" s="269">
        <f t="shared" si="50"/>
        <v>6.4245205732514424E-2</v>
      </c>
      <c r="U175" s="269">
        <f t="shared" si="50"/>
        <v>6.4350885988149545E-2</v>
      </c>
      <c r="V175" s="269">
        <f t="shared" si="50"/>
        <v>6.1723449053043382E-2</v>
      </c>
      <c r="W175" s="269">
        <f t="shared" si="50"/>
        <v>6.2059720445663137E-2</v>
      </c>
      <c r="X175" s="269">
        <f t="shared" si="50"/>
        <v>6.1941295089569817E-2</v>
      </c>
      <c r="Y175" s="269">
        <f t="shared" si="50"/>
        <v>6.1638727091109506E-2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6.6357303406222146E-2</v>
      </c>
      <c r="C176" s="318">
        <f t="shared" si="51"/>
        <v>6.5481153579078452E-2</v>
      </c>
      <c r="D176" s="318">
        <f t="shared" si="51"/>
        <v>6.6091962845742716E-2</v>
      </c>
      <c r="E176" s="318">
        <f t="shared" si="51"/>
        <v>6.6031982873615322E-2</v>
      </c>
      <c r="F176" s="318">
        <f t="shared" si="51"/>
        <v>6.874743041944209E-2</v>
      </c>
      <c r="G176" s="318">
        <f t="shared" si="51"/>
        <v>6.6420270922679728E-2</v>
      </c>
      <c r="H176" s="318">
        <f t="shared" si="51"/>
        <v>6.8143372843189096E-2</v>
      </c>
      <c r="I176" s="318">
        <f t="shared" si="51"/>
        <v>6.8367052313344459E-2</v>
      </c>
      <c r="J176" s="318">
        <f t="shared" si="51"/>
        <v>6.7973121307131457E-2</v>
      </c>
      <c r="K176" s="318">
        <f t="shared" si="51"/>
        <v>6.785070927773966E-2</v>
      </c>
      <c r="L176" s="318">
        <f t="shared" si="51"/>
        <v>6.7901378291087194E-2</v>
      </c>
      <c r="M176" s="318">
        <f t="shared" si="51"/>
        <v>6.7687881776361342E-2</v>
      </c>
      <c r="N176" s="318">
        <f t="shared" si="51"/>
        <v>6.7128710500017397E-2</v>
      </c>
      <c r="O176" s="318">
        <f t="shared" si="51"/>
        <v>6.6685295918159124E-2</v>
      </c>
      <c r="P176" s="318">
        <f t="shared" si="51"/>
        <v>6.7411517707031465E-2</v>
      </c>
      <c r="Q176" s="318">
        <f t="shared" si="51"/>
        <v>6.592409613956822E-2</v>
      </c>
      <c r="R176" s="318">
        <f t="shared" si="51"/>
        <v>6.5018297261307825E-2</v>
      </c>
      <c r="S176" s="318">
        <f t="shared" si="51"/>
        <v>6.553231060298477E-2</v>
      </c>
      <c r="T176" s="318">
        <f t="shared" si="51"/>
        <v>6.4245205732514424E-2</v>
      </c>
      <c r="U176" s="318">
        <f t="shared" si="51"/>
        <v>6.4350885988149545E-2</v>
      </c>
      <c r="V176" s="318">
        <f t="shared" si="51"/>
        <v>6.1723449053043382E-2</v>
      </c>
      <c r="W176" s="318">
        <f t="shared" si="51"/>
        <v>6.2059720445663137E-2</v>
      </c>
      <c r="X176" s="318">
        <f t="shared" si="51"/>
        <v>6.1941295089569817E-2</v>
      </c>
      <c r="Y176" s="318">
        <f t="shared" si="51"/>
        <v>6.1638727091109506E-2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0.13596745991497816</v>
      </c>
      <c r="C179" s="310">
        <f t="shared" si="54"/>
        <v>0.14758094318089407</v>
      </c>
      <c r="D179" s="310">
        <f t="shared" si="54"/>
        <v>0.13935377763061815</v>
      </c>
      <c r="E179" s="310">
        <f t="shared" si="54"/>
        <v>0.1397868950487558</v>
      </c>
      <c r="F179" s="310">
        <f t="shared" si="54"/>
        <v>0.10387488707673455</v>
      </c>
      <c r="G179" s="310">
        <f t="shared" si="54"/>
        <v>0.13487830043841109</v>
      </c>
      <c r="H179" s="310">
        <f t="shared" si="54"/>
        <v>0.11240379338581037</v>
      </c>
      <c r="I179" s="310">
        <f t="shared" si="54"/>
        <v>0.10941874163728132</v>
      </c>
      <c r="J179" s="310">
        <f t="shared" si="54"/>
        <v>0.1145510748903565</v>
      </c>
      <c r="K179" s="310">
        <f t="shared" si="54"/>
        <v>0.11592160768388664</v>
      </c>
      <c r="L179" s="310">
        <f t="shared" si="54"/>
        <v>0.11512445950080538</v>
      </c>
      <c r="M179" s="310">
        <f t="shared" si="54"/>
        <v>0.11769819046439289</v>
      </c>
      <c r="N179" s="310">
        <f t="shared" si="54"/>
        <v>0.12558158094654526</v>
      </c>
      <c r="O179" s="310">
        <f t="shared" si="54"/>
        <v>0.13147092752833103</v>
      </c>
      <c r="P179" s="310">
        <f t="shared" si="54"/>
        <v>0.12257552614276945</v>
      </c>
      <c r="Q179" s="310">
        <f t="shared" si="54"/>
        <v>0.14205734051038579</v>
      </c>
      <c r="R179" s="310">
        <f t="shared" si="54"/>
        <v>0.15353090655528653</v>
      </c>
      <c r="S179" s="310">
        <f t="shared" si="54"/>
        <v>0.14678877985656527</v>
      </c>
      <c r="T179" s="310">
        <f t="shared" si="54"/>
        <v>0.16389330784847206</v>
      </c>
      <c r="U179" s="310">
        <f t="shared" si="54"/>
        <v>0.16240991913147942</v>
      </c>
      <c r="V179" s="310">
        <f t="shared" si="54"/>
        <v>0.19631002207269138</v>
      </c>
      <c r="W179" s="310">
        <f t="shared" si="54"/>
        <v>0.19117624221373361</v>
      </c>
      <c r="X179" s="310">
        <f t="shared" si="54"/>
        <v>0.19282406039127656</v>
      </c>
      <c r="Y179" s="310">
        <f t="shared" si="54"/>
        <v>0.19699628919864773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233.05987915895722</v>
      </c>
      <c r="C183" s="320">
        <f t="shared" si="55"/>
        <v>245.25685483881796</v>
      </c>
      <c r="D183" s="320">
        <f t="shared" si="55"/>
        <v>259.67247786921041</v>
      </c>
      <c r="E183" s="320">
        <f t="shared" si="55"/>
        <v>244.64047214797446</v>
      </c>
      <c r="F183" s="320">
        <f t="shared" si="55"/>
        <v>253.44342688890961</v>
      </c>
      <c r="G183" s="320">
        <f t="shared" si="55"/>
        <v>192.76578420318452</v>
      </c>
      <c r="H183" s="320">
        <f t="shared" si="55"/>
        <v>213.33132962889553</v>
      </c>
      <c r="I183" s="320">
        <f t="shared" si="55"/>
        <v>196.33008722468861</v>
      </c>
      <c r="J183" s="320">
        <f t="shared" si="55"/>
        <v>205.47596173706037</v>
      </c>
      <c r="K183" s="320">
        <f t="shared" si="55"/>
        <v>215.31099957801069</v>
      </c>
      <c r="L183" s="320">
        <f t="shared" si="55"/>
        <v>219.29706240300214</v>
      </c>
      <c r="M183" s="320">
        <f t="shared" si="55"/>
        <v>212.25686313606366</v>
      </c>
      <c r="N183" s="320">
        <f t="shared" si="55"/>
        <v>225.03583935091444</v>
      </c>
      <c r="O183" s="320">
        <f t="shared" si="55"/>
        <v>260.44935147235839</v>
      </c>
      <c r="P183" s="320">
        <f t="shared" si="55"/>
        <v>269.08465411980023</v>
      </c>
      <c r="Q183" s="320">
        <f t="shared" si="55"/>
        <v>264.04652677360116</v>
      </c>
      <c r="R183" s="320">
        <f t="shared" si="55"/>
        <v>263.32313625524699</v>
      </c>
      <c r="S183" s="320">
        <f t="shared" si="55"/>
        <v>254.55384933969574</v>
      </c>
      <c r="T183" s="320">
        <f t="shared" si="55"/>
        <v>248.77396645795812</v>
      </c>
      <c r="U183" s="320">
        <f t="shared" si="55"/>
        <v>231.89231195065696</v>
      </c>
      <c r="V183" s="320">
        <f t="shared" si="55"/>
        <v>256.87305024158246</v>
      </c>
      <c r="W183" s="320">
        <f t="shared" si="55"/>
        <v>252.32827532785566</v>
      </c>
      <c r="X183" s="320">
        <f t="shared" si="55"/>
        <v>259.55413454372922</v>
      </c>
      <c r="Y183" s="320">
        <f t="shared" si="55"/>
        <v>255.19042635383883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0.36434936635338505</v>
      </c>
      <c r="C188" s="275">
        <f>IF(C$10=0,0,C$10/NMM!C$9*1000)</f>
        <v>0.34458888065353283</v>
      </c>
      <c r="D188" s="275">
        <f>IF(D$10=0,0,D$10/NMM!D$9*1000)</f>
        <v>0.37781507775200895</v>
      </c>
      <c r="E188" s="275">
        <f>IF(E$10=0,0,E$10/NMM!E$9*1000)</f>
        <v>0.38709461352385438</v>
      </c>
      <c r="F188" s="275">
        <f>IF(F$10=0,0,F$10/NMM!F$9*1000)</f>
        <v>0.42401573178444474</v>
      </c>
      <c r="G188" s="275">
        <f>IF(G$10=0,0,G$10/NMM!G$9*1000)</f>
        <v>0.35243048705674518</v>
      </c>
      <c r="H188" s="275">
        <f>IF(H$10=0,0,H$10/NMM!H$9*1000)</f>
        <v>0.37953426402842216</v>
      </c>
      <c r="I188" s="275">
        <f>IF(I$10=0,0,I$10/NMM!I$9*1000)</f>
        <v>0.35845181196434328</v>
      </c>
      <c r="J188" s="275">
        <f>IF(J$10=0,0,J$10/NMM!J$9*1000)</f>
        <v>0.37716239947627084</v>
      </c>
      <c r="K188" s="275">
        <f>IF(K$10=0,0,K$10/NMM!K$9*1000)</f>
        <v>0.39853029011769392</v>
      </c>
      <c r="L188" s="275">
        <f>IF(L$10=0,0,L$10/NMM!L$9*1000)</f>
        <v>0.38978232677476826</v>
      </c>
      <c r="M188" s="275">
        <f>IF(M$10=0,0,M$10/NMM!M$9*1000)</f>
        <v>0.3718956947730106</v>
      </c>
      <c r="N188" s="275">
        <f>IF(N$10=0,0,N$10/NMM!N$9*1000)</f>
        <v>0.36258631953816295</v>
      </c>
      <c r="O188" s="275">
        <f>IF(O$10=0,0,O$10/NMM!O$9*1000)</f>
        <v>0.39539655158581027</v>
      </c>
      <c r="P188" s="275">
        <f>IF(P$10=0,0,P$10/NMM!P$9*1000)</f>
        <v>0.35373072089918123</v>
      </c>
      <c r="Q188" s="275">
        <f>IF(Q$10=0,0,Q$10/NMM!Q$9*1000)</f>
        <v>0.34642372677270145</v>
      </c>
      <c r="R188" s="275">
        <f>IF(R$10=0,0,R$10/NMM!R$9*1000)</f>
        <v>0.35786444823324004</v>
      </c>
      <c r="S188" s="275">
        <f>IF(S$10=0,0,S$10/NMM!S$9*1000)</f>
        <v>0.34261417926760623</v>
      </c>
      <c r="T188" s="275">
        <f>IF(T$10=0,0,T$10/NMM!T$9*1000)</f>
        <v>0.29733569814978367</v>
      </c>
      <c r="U188" s="275">
        <f>IF(U$10=0,0,U$10/NMM!U$9*1000)</f>
        <v>0.28566007863009479</v>
      </c>
      <c r="V188" s="275">
        <f>IF(V$10=0,0,V$10/NMM!V$9*1000)</f>
        <v>0.36920022729933799</v>
      </c>
      <c r="W188" s="275">
        <f>IF(W$10=0,0,W$10/NMM!W$9*1000)</f>
        <v>0.4373688635182123</v>
      </c>
      <c r="X188" s="275">
        <f>IF(X$10=0,0,X$10/NMM!X$9*1000)</f>
        <v>0.42982405012808844</v>
      </c>
      <c r="Y188" s="275">
        <f>IF(Y$10=0,0,Y$10/NMM!Y$9*1000)</f>
        <v>0.39584415096537323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75.335965228353587</v>
      </c>
      <c r="C190" s="276">
        <f>IF(C$17=0,0,C$17/NMM!C$9*1000)</f>
        <v>79.286456881913693</v>
      </c>
      <c r="D190" s="276">
        <f>IF(D$17=0,0,D$17/NMM!D$9*1000)</f>
        <v>83.940269676250466</v>
      </c>
      <c r="E190" s="276">
        <f>IF(E$17=0,0,E$17/NMM!E$9*1000)</f>
        <v>79.069000591693978</v>
      </c>
      <c r="F190" s="276">
        <f>IF(F$17=0,0,F$17/NMM!F$9*1000)</f>
        <v>81.914357423239551</v>
      </c>
      <c r="G190" s="276">
        <f>IF(G$17=0,0,G$17/NMM!G$9*1000)</f>
        <v>62.297220440051028</v>
      </c>
      <c r="H190" s="276">
        <f>IF(H$17=0,0,H$17/NMM!H$9*1000)</f>
        <v>68.946280540367283</v>
      </c>
      <c r="I190" s="276">
        <f>IF(I$17=0,0,I$17/NMM!I$9*1000)</f>
        <v>63.448394709944111</v>
      </c>
      <c r="J190" s="276">
        <f>IF(J$17=0,0,J$17/NMM!J$9*1000)</f>
        <v>66.395239720448771</v>
      </c>
      <c r="K190" s="276">
        <f>IF(K$17=0,0,K$17/NMM!K$9*1000)</f>
        <v>69.58379531531223</v>
      </c>
      <c r="L190" s="276">
        <f>IF(L$17=0,0,L$17/NMM!L$9*1000)</f>
        <v>70.873996693769115</v>
      </c>
      <c r="M190" s="276">
        <f>IF(M$17=0,0,M$17/NMM!M$9*1000)</f>
        <v>68.596564997013047</v>
      </c>
      <c r="N190" s="276">
        <f>IF(N$17=0,0,N$17/NMM!N$9*1000)</f>
        <v>72.740961798162715</v>
      </c>
      <c r="O190" s="276">
        <f>IF(O$17=0,0,O$17/NMM!O$9*1000)</f>
        <v>84.191960574738275</v>
      </c>
      <c r="P190" s="276">
        <f>IF(P$17=0,0,P$17/NMM!P$9*1000)</f>
        <v>87.000900513135477</v>
      </c>
      <c r="Q190" s="276">
        <f>IF(Q$17=0,0,Q$17/NMM!Q$9*1000)</f>
        <v>85.369071620453909</v>
      </c>
      <c r="R190" s="276">
        <f>IF(R$17=0,0,R$17/NMM!R$9*1000)</f>
        <v>85.12926862110929</v>
      </c>
      <c r="S190" s="276">
        <f>IF(S$17=0,0,S$17/NMM!S$9*1000)</f>
        <v>82.330501271765641</v>
      </c>
      <c r="T190" s="276">
        <f>IF(T$17=0,0,T$17/NMM!T$9*1000)</f>
        <v>80.476752057077334</v>
      </c>
      <c r="U190" s="276">
        <f>IF(U$17=0,0,U$17/NMM!U$9*1000)</f>
        <v>75.016356714317226</v>
      </c>
      <c r="V190" s="276">
        <f>IF(V$17=0,0,V$17/NMM!V$9*1000)</f>
        <v>83.071104196915996</v>
      </c>
      <c r="W190" s="276">
        <f>IF(W$17=0,0,W$17/NMM!W$9*1000)</f>
        <v>81.586601216932493</v>
      </c>
      <c r="X190" s="276">
        <f>IF(X$17=0,0,X$17/NMM!X$9*1000)</f>
        <v>83.927635254322311</v>
      </c>
      <c r="Y190" s="276">
        <f>IF(Y$17=0,0,Y$17/NMM!Y$9*1000)</f>
        <v>82.589409321714982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154.11489197713109</v>
      </c>
      <c r="C191" s="276">
        <f>IF(C$25=0,0,C$25/NMM!C$9*1000)</f>
        <v>162.19641841141166</v>
      </c>
      <c r="D191" s="276">
        <f>IF(D$25=0,0,D$25/NMM!D$9*1000)</f>
        <v>171.71672991079981</v>
      </c>
      <c r="E191" s="276">
        <f>IF(E$25=0,0,E$25/NMM!E$9*1000)</f>
        <v>161.75156776702988</v>
      </c>
      <c r="F191" s="276">
        <f>IF(F$25=0,0,F$25/NMM!F$9*1000)</f>
        <v>167.5723183129457</v>
      </c>
      <c r="G191" s="276">
        <f>IF(G$25=0,0,G$25/NMM!G$9*1000)</f>
        <v>127.44151308730522</v>
      </c>
      <c r="H191" s="276">
        <f>IF(H$25=0,0,H$25/NMM!H$9*1000)</f>
        <v>141.04350485848144</v>
      </c>
      <c r="I191" s="276">
        <f>IF(I$25=0,0,I$25/NMM!I$9*1000)</f>
        <v>129.79647194014075</v>
      </c>
      <c r="J191" s="276">
        <f>IF(J$25=0,0,J$25/NMM!J$9*1000)</f>
        <v>135.82483699912257</v>
      </c>
      <c r="K191" s="276">
        <f>IF(K$25=0,0,K$25/NMM!K$9*1000)</f>
        <v>142.34766974674775</v>
      </c>
      <c r="L191" s="276">
        <f>IF(L$25=0,0,L$25/NMM!L$9*1000)</f>
        <v>144.98703655471155</v>
      </c>
      <c r="M191" s="276">
        <f>IF(M$25=0,0,M$25/NMM!M$9*1000)</f>
        <v>140.32809127051729</v>
      </c>
      <c r="N191" s="276">
        <f>IF(N$25=0,0,N$25/NMM!N$9*1000)</f>
        <v>148.80628974296704</v>
      </c>
      <c r="O191" s="276">
        <f>IF(O$25=0,0,O$25/NMM!O$9*1000)</f>
        <v>172.23161434235257</v>
      </c>
      <c r="P191" s="276">
        <f>IF(P$25=0,0,P$25/NMM!P$9*1000)</f>
        <v>177.97786679779199</v>
      </c>
      <c r="Q191" s="276">
        <f>IF(Q$25=0,0,Q$25/NMM!Q$9*1000)</f>
        <v>174.63963209463952</v>
      </c>
      <c r="R191" s="276">
        <f>IF(R$25=0,0,R$25/NMM!R$9*1000)</f>
        <v>174.14906675539197</v>
      </c>
      <c r="S191" s="276">
        <f>IF(S$25=0,0,S$25/NMM!S$9*1000)</f>
        <v>168.4236243799503</v>
      </c>
      <c r="T191" s="276">
        <f>IF(T$25=0,0,T$25/NMM!T$9*1000)</f>
        <v>164.63140695619504</v>
      </c>
      <c r="U191" s="276">
        <f>IF(U$25=0,0,U$25/NMM!U$9*1000)</f>
        <v>153.46106838216718</v>
      </c>
      <c r="V191" s="276">
        <f>IF(V$25=0,0,V$25/NMM!V$9*1000)</f>
        <v>169.93867684475276</v>
      </c>
      <c r="W191" s="276">
        <f>IF(W$25=0,0,W$25/NMM!W$9*1000)</f>
        <v>166.90182697223298</v>
      </c>
      <c r="X191" s="276">
        <f>IF(X$25=0,0,X$25/NMM!X$9*1000)</f>
        <v>171.69088365576411</v>
      </c>
      <c r="Y191" s="276">
        <f>IF(Y$25=0,0,Y$25/NMM!Y$9*1000)</f>
        <v>168.95327294858552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3.2446725871191444</v>
      </c>
      <c r="C192" s="277">
        <f>IF(C$33=0,0,C$33/NMM!C$9*1000)</f>
        <v>3.4293906648390715</v>
      </c>
      <c r="D192" s="277">
        <f>IF(D$33=0,0,D$33/NMM!D$9*1000)</f>
        <v>3.6376632044081085</v>
      </c>
      <c r="E192" s="277">
        <f>IF(E$33=0,0,E$33/NMM!E$9*1000)</f>
        <v>3.4328091757267525</v>
      </c>
      <c r="F192" s="277">
        <f>IF(F$33=0,0,F$33/NMM!F$9*1000)</f>
        <v>3.5327354209399338</v>
      </c>
      <c r="G192" s="277">
        <f>IF(G$33=0,0,G$33/NMM!G$9*1000)</f>
        <v>2.674620188771538</v>
      </c>
      <c r="H192" s="277">
        <f>IF(H$33=0,0,H$33/NMM!H$9*1000)</f>
        <v>2.9620099660183836</v>
      </c>
      <c r="I192" s="277">
        <f>IF(I$33=0,0,I$33/NMM!I$9*1000)</f>
        <v>2.7267687626393982</v>
      </c>
      <c r="J192" s="277">
        <f>IF(J$33=0,0,J$33/NMM!J$9*1000)</f>
        <v>2.8787226180127576</v>
      </c>
      <c r="K192" s="277">
        <f>IF(K$33=0,0,K$33/NMM!K$9*1000)</f>
        <v>2.9810042258330309</v>
      </c>
      <c r="L192" s="277">
        <f>IF(L$33=0,0,L$33/NMM!L$9*1000)</f>
        <v>3.0462468277467041</v>
      </c>
      <c r="M192" s="277">
        <f>IF(M$33=0,0,M$33/NMM!M$9*1000)</f>
        <v>2.9603111737603234</v>
      </c>
      <c r="N192" s="277">
        <f>IF(N$33=0,0,N$33/NMM!N$9*1000)</f>
        <v>3.1260014902465185</v>
      </c>
      <c r="O192" s="277">
        <f>IF(O$33=0,0,O$33/NMM!O$9*1000)</f>
        <v>3.6303800036817724</v>
      </c>
      <c r="P192" s="277">
        <f>IF(P$33=0,0,P$33/NMM!P$9*1000)</f>
        <v>3.7521560879736078</v>
      </c>
      <c r="Q192" s="277">
        <f>IF(Q$33=0,0,Q$33/NMM!Q$9*1000)</f>
        <v>3.6913993317350382</v>
      </c>
      <c r="R192" s="277">
        <f>IF(R$33=0,0,R$33/NMM!R$9*1000)</f>
        <v>3.686936430512525</v>
      </c>
      <c r="S192" s="277">
        <f>IF(S$33=0,0,S$33/NMM!S$9*1000)</f>
        <v>3.4571095087122021</v>
      </c>
      <c r="T192" s="277">
        <f>IF(T$33=0,0,T$33/NMM!T$9*1000)</f>
        <v>3.3684717465359877</v>
      </c>
      <c r="U192" s="277">
        <f>IF(U$33=0,0,U$33/NMM!U$9*1000)</f>
        <v>3.1292267755424539</v>
      </c>
      <c r="V192" s="277">
        <f>IF(V$33=0,0,V$33/NMM!V$9*1000)</f>
        <v>3.4940689726143694</v>
      </c>
      <c r="W192" s="277">
        <f>IF(W$33=0,0,W$33/NMM!W$9*1000)</f>
        <v>3.4024782751719616</v>
      </c>
      <c r="X192" s="277">
        <f>IF(X$33=0,0,X$33/NMM!X$9*1000)</f>
        <v>3.5057915835146782</v>
      </c>
      <c r="Y192" s="277">
        <f>IF(Y$33=0,0,Y$33/NMM!Y$9*1000)</f>
        <v>3.2518999325729774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114.12130749264104</v>
      </c>
      <c r="C194" s="320">
        <f t="shared" si="56"/>
        <v>115.03216964119575</v>
      </c>
      <c r="D194" s="320">
        <f t="shared" si="56"/>
        <v>121.29234060877388</v>
      </c>
      <c r="E194" s="320">
        <f t="shared" si="56"/>
        <v>123.91188939387084</v>
      </c>
      <c r="F194" s="320">
        <f t="shared" si="56"/>
        <v>125.0944138467881</v>
      </c>
      <c r="G194" s="320">
        <f t="shared" si="56"/>
        <v>98.190307027848291</v>
      </c>
      <c r="H194" s="320">
        <f t="shared" si="56"/>
        <v>117.47869062053677</v>
      </c>
      <c r="I194" s="320">
        <f t="shared" si="56"/>
        <v>111.97501007490418</v>
      </c>
      <c r="J194" s="320">
        <f t="shared" si="56"/>
        <v>117.45380783628498</v>
      </c>
      <c r="K194" s="320">
        <f t="shared" si="56"/>
        <v>122.4676734133057</v>
      </c>
      <c r="L194" s="320">
        <f t="shared" si="56"/>
        <v>123.16055318173396</v>
      </c>
      <c r="M194" s="320">
        <f t="shared" si="56"/>
        <v>111.11024839446081</v>
      </c>
      <c r="N194" s="320">
        <f t="shared" si="56"/>
        <v>117.06941550555911</v>
      </c>
      <c r="O194" s="320">
        <f t="shared" si="56"/>
        <v>133.30643433998418</v>
      </c>
      <c r="P194" s="320">
        <f t="shared" si="56"/>
        <v>136.39791805028051</v>
      </c>
      <c r="Q194" s="320">
        <f t="shared" si="56"/>
        <v>134.3634249142055</v>
      </c>
      <c r="R194" s="320">
        <f t="shared" si="56"/>
        <v>133.12357645067169</v>
      </c>
      <c r="S194" s="320">
        <f t="shared" si="56"/>
        <v>139.01403286237098</v>
      </c>
      <c r="T194" s="320">
        <f t="shared" si="56"/>
        <v>128.49887557382127</v>
      </c>
      <c r="U194" s="320">
        <f t="shared" si="56"/>
        <v>131.09200979715075</v>
      </c>
      <c r="V194" s="320">
        <f t="shared" si="56"/>
        <v>147.23783615000232</v>
      </c>
      <c r="W194" s="320">
        <f t="shared" si="56"/>
        <v>123.0690395358549</v>
      </c>
      <c r="X194" s="320">
        <f t="shared" si="56"/>
        <v>117.13888266514161</v>
      </c>
      <c r="Y194" s="320">
        <f t="shared" si="56"/>
        <v>126.19549742595369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0.40794804511530175</v>
      </c>
      <c r="C199" s="275">
        <f>IF(C$53=0,0,C$53/NMM!C$10*1000)</f>
        <v>0.37358323861828929</v>
      </c>
      <c r="D199" s="275">
        <f>IF(D$53=0,0,D$53/NMM!D$10*1000)</f>
        <v>0.41034488945041159</v>
      </c>
      <c r="E199" s="275">
        <f>IF(E$53=0,0,E$53/NMM!E$10*1000)</f>
        <v>0.45540441862425884</v>
      </c>
      <c r="F199" s="275">
        <f>IF(F$53=0,0,F$53/NMM!F$10*1000)</f>
        <v>0.49061068719012962</v>
      </c>
      <c r="G199" s="275">
        <f>IF(G$53=0,0,G$53/NMM!G$10*1000)</f>
        <v>0.40256509233184723</v>
      </c>
      <c r="H199" s="275">
        <f>IF(H$53=0,0,H$53/NMM!H$10*1000)</f>
        <v>0.47205653983532114</v>
      </c>
      <c r="I199" s="275">
        <f>IF(I$53=0,0,I$53/NMM!I$10*1000)</f>
        <v>0.46071278274654343</v>
      </c>
      <c r="J199" s="275">
        <f>IF(J$53=0,0,J$53/NMM!J$10*1000)</f>
        <v>0.48519873409575615</v>
      </c>
      <c r="K199" s="275">
        <f>IF(K$53=0,0,K$53/NMM!K$10*1000)</f>
        <v>0.5143437982173874</v>
      </c>
      <c r="L199" s="275">
        <f>IF(L$53=0,0,L$53/NMM!L$10*1000)</f>
        <v>0.50344245392908005</v>
      </c>
      <c r="M199" s="275">
        <f>IF(M$53=0,0,M$53/NMM!M$10*1000)</f>
        <v>0.45235192954328718</v>
      </c>
      <c r="N199" s="275">
        <f>IF(N$53=0,0,N$53/NMM!N$10*1000)</f>
        <v>0.43527511875107017</v>
      </c>
      <c r="O199" s="275">
        <f>IF(O$53=0,0,O$53/NMM!O$10*1000)</f>
        <v>0.47001898831156241</v>
      </c>
      <c r="P199" s="275">
        <f>IF(P$53=0,0,P$53/NMM!P$10*1000)</f>
        <v>0.41725614869557937</v>
      </c>
      <c r="Q199" s="275">
        <f>IF(Q$53=0,0,Q$53/NMM!Q$10*1000)</f>
        <v>0.40790414106590556</v>
      </c>
      <c r="R199" s="275">
        <f>IF(R$53=0,0,R$53/NMM!R$10*1000)</f>
        <v>0.42226043821747344</v>
      </c>
      <c r="S199" s="275">
        <f>IF(S$53=0,0,S$53/NMM!S$10*1000)</f>
        <v>0.43870899425501031</v>
      </c>
      <c r="T199" s="275">
        <f>IF(T$53=0,0,T$53/NMM!T$10*1000)</f>
        <v>0.36192393693914215</v>
      </c>
      <c r="U199" s="275">
        <f>IF(U$53=0,0,U$53/NMM!U$10*1000)</f>
        <v>0.38050557409733388</v>
      </c>
      <c r="V199" s="275">
        <f>IF(V$53=0,0,V$53/NMM!V$10*1000)</f>
        <v>0.49186968792656949</v>
      </c>
      <c r="W199" s="275">
        <f>IF(W$53=0,0,W$53/NMM!W$10*1000)</f>
        <v>0.49476114575083252</v>
      </c>
      <c r="X199" s="275">
        <f>IF(X$53=0,0,X$53/NMM!X$10*1000)</f>
        <v>0.45184364088444723</v>
      </c>
      <c r="Y199" s="275">
        <f>IF(Y$53=0,0,Y$53/NMM!Y$10*1000)</f>
        <v>0.45764336504393033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18.14732772998773</v>
      </c>
      <c r="C201" s="276">
        <f>IF(C$60=0,0,C$60/NMM!C$10*1000)</f>
        <v>17.701719056881018</v>
      </c>
      <c r="D201" s="276">
        <f>IF(D$60=0,0,D$60/NMM!D$10*1000)</f>
        <v>18.303608176999635</v>
      </c>
      <c r="E201" s="276">
        <f>IF(E$60=0,0,E$60/NMM!E$10*1000)</f>
        <v>18.753715792591116</v>
      </c>
      <c r="F201" s="276">
        <f>IF(F$60=0,0,F$60/NMM!F$10*1000)</f>
        <v>18.32556837463634</v>
      </c>
      <c r="G201" s="276">
        <f>IF(G$60=0,0,G$60/NMM!G$10*1000)</f>
        <v>16.51813523957367</v>
      </c>
      <c r="H201" s="276">
        <f>IF(H$60=0,0,H$60/NMM!H$10*1000)</f>
        <v>19.360571870907979</v>
      </c>
      <c r="I201" s="276">
        <f>IF(I$60=0,0,I$60/NMM!I$10*1000)</f>
        <v>18.571322264191025</v>
      </c>
      <c r="J201" s="276">
        <f>IF(J$60=0,0,J$60/NMM!J$10*1000)</f>
        <v>19.573158207201278</v>
      </c>
      <c r="K201" s="276">
        <f>IF(K$60=0,0,K$60/NMM!K$10*1000)</f>
        <v>19.89261962338551</v>
      </c>
      <c r="L201" s="276">
        <f>IF(L$60=0,0,L$60/NMM!L$10*1000)</f>
        <v>19.202755480650531</v>
      </c>
      <c r="M201" s="276">
        <f>IF(M$60=0,0,M$60/NMM!M$10*1000)</f>
        <v>16.763571572115815</v>
      </c>
      <c r="N201" s="276">
        <f>IF(N$60=0,0,N$60/NMM!N$10*1000)</f>
        <v>18.075040019995505</v>
      </c>
      <c r="O201" s="276">
        <f>IF(O$60=0,0,O$60/NMM!O$10*1000)</f>
        <v>20.174166148149055</v>
      </c>
      <c r="P201" s="276">
        <f>IF(P$60=0,0,P$60/NMM!P$10*1000)</f>
        <v>20.53578944569438</v>
      </c>
      <c r="Q201" s="276">
        <f>IF(Q$60=0,0,Q$60/NMM!Q$10*1000)</f>
        <v>20.617170977083308</v>
      </c>
      <c r="R201" s="276">
        <f>IF(R$60=0,0,R$60/NMM!R$10*1000)</f>
        <v>19.84896675629027</v>
      </c>
      <c r="S201" s="276">
        <f>IF(S$60=0,0,S$60/NMM!S$10*1000)</f>
        <v>20.329783173932839</v>
      </c>
      <c r="T201" s="276">
        <f>IF(T$60=0,0,T$60/NMM!T$10*1000)</f>
        <v>18.476840397885407</v>
      </c>
      <c r="U201" s="276">
        <f>IF(U$60=0,0,U$60/NMM!U$10*1000)</f>
        <v>18.845201116693556</v>
      </c>
      <c r="V201" s="276">
        <f>IF(V$60=0,0,V$60/NMM!V$10*1000)</f>
        <v>22.17322043814044</v>
      </c>
      <c r="W201" s="276">
        <f>IF(W$60=0,0,W$60/NMM!W$10*1000)</f>
        <v>18.609361615391315</v>
      </c>
      <c r="X201" s="276">
        <f>IF(X$60=0,0,X$60/NMM!X$10*1000)</f>
        <v>17.473271469168534</v>
      </c>
      <c r="Y201" s="276">
        <f>IF(Y$60=0,0,Y$60/NMM!Y$10*1000)</f>
        <v>18.476730685459156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87.781678105893462</v>
      </c>
      <c r="C202" s="276">
        <f>IF(C$79=0,0,C$79/NMM!C$10*1000)</f>
        <v>89.454010951397478</v>
      </c>
      <c r="D202" s="276">
        <f>IF(D$79=0,0,D$79/NMM!D$10*1000)</f>
        <v>94.875655102289784</v>
      </c>
      <c r="E202" s="276">
        <f>IF(E$79=0,0,E$79/NMM!E$10*1000)</f>
        <v>96.805725857102729</v>
      </c>
      <c r="F202" s="276">
        <f>IF(F$79=0,0,F$79/NMM!F$10*1000)</f>
        <v>98.634704393124821</v>
      </c>
      <c r="G202" s="276">
        <f>IF(G$79=0,0,G$79/NMM!G$10*1000)</f>
        <v>74.053569515214221</v>
      </c>
      <c r="H202" s="276">
        <f>IF(H$79=0,0,H$79/NMM!H$10*1000)</f>
        <v>89.241848069831576</v>
      </c>
      <c r="I202" s="276">
        <f>IF(I$79=0,0,I$79/NMM!I$10*1000)</f>
        <v>84.866209460930904</v>
      </c>
      <c r="J202" s="276">
        <f>IF(J$79=0,0,J$79/NMM!J$10*1000)</f>
        <v>88.887951278548144</v>
      </c>
      <c r="K202" s="276">
        <f>IF(K$79=0,0,K$79/NMM!K$10*1000)</f>
        <v>93.457674282002486</v>
      </c>
      <c r="L202" s="276">
        <f>IF(L$79=0,0,L$79/NMM!L$10*1000)</f>
        <v>95.26410684099379</v>
      </c>
      <c r="M202" s="276">
        <f>IF(M$79=0,0,M$79/NMM!M$10*1000)</f>
        <v>86.830509492564261</v>
      </c>
      <c r="N202" s="276">
        <f>IF(N$79=0,0,N$79/NMM!N$10*1000)</f>
        <v>90.875361592106287</v>
      </c>
      <c r="O202" s="276">
        <f>IF(O$79=0,0,O$79/NMM!O$10*1000)</f>
        <v>104.1520525840107</v>
      </c>
      <c r="P202" s="276">
        <f>IF(P$79=0,0,P$79/NMM!P$10*1000)</f>
        <v>106.79929799894778</v>
      </c>
      <c r="Q202" s="276">
        <f>IF(Q$79=0,0,Q$79/NMM!Q$10*1000)</f>
        <v>104.60819960716775</v>
      </c>
      <c r="R202" s="276">
        <f>IF(R$79=0,0,R$79/NMM!R$10*1000)</f>
        <v>104.53348384186738</v>
      </c>
      <c r="S202" s="276">
        <f>IF(S$79=0,0,S$79/NMM!S$10*1000)</f>
        <v>109.71010976416994</v>
      </c>
      <c r="T202" s="276">
        <f>IF(T$79=0,0,T$79/NMM!T$10*1000)</f>
        <v>101.94252311628655</v>
      </c>
      <c r="U202" s="276">
        <f>IF(U$79=0,0,U$79/NMM!U$10*1000)</f>
        <v>103.9877362896171</v>
      </c>
      <c r="V202" s="276">
        <f>IF(V$79=0,0,V$79/NMM!V$10*1000)</f>
        <v>115.17355366530079</v>
      </c>
      <c r="W202" s="276">
        <f>IF(W$79=0,0,W$79/NMM!W$10*1000)</f>
        <v>96.046435088586676</v>
      </c>
      <c r="X202" s="276">
        <f>IF(X$79=0,0,X$79/NMM!X$10*1000)</f>
        <v>91.815738816406949</v>
      </c>
      <c r="Y202" s="276">
        <f>IF(Y$79=0,0,Y$79/NMM!Y$10*1000)</f>
        <v>99.366955205729312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7.784353611644546</v>
      </c>
      <c r="C203" s="277">
        <f>IF(C$89=0,0,C$89/NMM!C$10*1000)</f>
        <v>7.5028563942989752</v>
      </c>
      <c r="D203" s="277">
        <f>IF(D$89=0,0,D$89/NMM!D$10*1000)</f>
        <v>7.7027324400340484</v>
      </c>
      <c r="E203" s="277">
        <f>IF(E$89=0,0,E$89/NMM!E$10*1000)</f>
        <v>7.8970433255527279</v>
      </c>
      <c r="F203" s="277">
        <f>IF(F$89=0,0,F$89/NMM!F$10*1000)</f>
        <v>7.6435303918368058</v>
      </c>
      <c r="G203" s="277">
        <f>IF(G$89=0,0,G$89/NMM!G$10*1000)</f>
        <v>7.2160371807285548</v>
      </c>
      <c r="H203" s="277">
        <f>IF(H$89=0,0,H$89/NMM!H$10*1000)</f>
        <v>8.4042141399618888</v>
      </c>
      <c r="I203" s="277">
        <f>IF(I$89=0,0,I$89/NMM!I$10*1000)</f>
        <v>8.0767655670357108</v>
      </c>
      <c r="J203" s="277">
        <f>IF(J$89=0,0,J$89/NMM!J$10*1000)</f>
        <v>8.507499616439798</v>
      </c>
      <c r="K203" s="277">
        <f>IF(K$89=0,0,K$89/NMM!K$10*1000)</f>
        <v>8.6030357097003289</v>
      </c>
      <c r="L203" s="277">
        <f>IF(L$89=0,0,L$89/NMM!L$10*1000)</f>
        <v>8.1902484061605669</v>
      </c>
      <c r="M203" s="277">
        <f>IF(M$89=0,0,M$89/NMM!M$10*1000)</f>
        <v>7.0638154002374485</v>
      </c>
      <c r="N203" s="277">
        <f>IF(N$89=0,0,N$89/NMM!N$10*1000)</f>
        <v>7.6837387747062351</v>
      </c>
      <c r="O203" s="277">
        <f>IF(O$89=0,0,O$89/NMM!O$10*1000)</f>
        <v>8.5101966195128647</v>
      </c>
      <c r="P203" s="277">
        <f>IF(P$89=0,0,P$89/NMM!P$10*1000)</f>
        <v>8.6455744569427821</v>
      </c>
      <c r="Q203" s="277">
        <f>IF(Q$89=0,0,Q$89/NMM!Q$10*1000)</f>
        <v>8.7301501888885156</v>
      </c>
      <c r="R203" s="277">
        <f>IF(R$89=0,0,R$89/NMM!R$10*1000)</f>
        <v>8.3188654142965675</v>
      </c>
      <c r="S203" s="277">
        <f>IF(S$89=0,0,S$89/NMM!S$10*1000)</f>
        <v>8.535430930013197</v>
      </c>
      <c r="T203" s="277">
        <f>IF(T$89=0,0,T$89/NMM!T$10*1000)</f>
        <v>7.7175881227101737</v>
      </c>
      <c r="U203" s="277">
        <f>IF(U$89=0,0,U$89/NMM!U$10*1000)</f>
        <v>7.8785668167427598</v>
      </c>
      <c r="V203" s="277">
        <f>IF(V$89=0,0,V$89/NMM!V$10*1000)</f>
        <v>9.3991923586345294</v>
      </c>
      <c r="W203" s="277">
        <f>IF(W$89=0,0,W$89/NMM!W$10*1000)</f>
        <v>7.918481686126067</v>
      </c>
      <c r="X203" s="277">
        <f>IF(X$89=0,0,X$89/NMM!X$10*1000)</f>
        <v>7.3980287386816732</v>
      </c>
      <c r="Y203" s="277">
        <f>IF(Y$89=0,0,Y$89/NMM!Y$10*1000)</f>
        <v>7.8941681697212767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359.74425449207143</v>
      </c>
      <c r="C205" s="320">
        <f t="shared" si="57"/>
        <v>341.6691785097475</v>
      </c>
      <c r="D205" s="320">
        <f t="shared" si="57"/>
        <v>340.07949983987487</v>
      </c>
      <c r="E205" s="320">
        <f t="shared" si="57"/>
        <v>332.27004974307647</v>
      </c>
      <c r="F205" s="320">
        <f t="shared" si="57"/>
        <v>350.03244266031334</v>
      </c>
      <c r="G205" s="320">
        <f t="shared" si="57"/>
        <v>297.76169783829255</v>
      </c>
      <c r="H205" s="320">
        <f t="shared" si="57"/>
        <v>362.49626044765961</v>
      </c>
      <c r="I205" s="320">
        <f t="shared" si="57"/>
        <v>371.83526682524717</v>
      </c>
      <c r="J205" s="320">
        <f t="shared" si="57"/>
        <v>376.72700017393566</v>
      </c>
      <c r="K205" s="320">
        <f t="shared" si="57"/>
        <v>367.72303399272846</v>
      </c>
      <c r="L205" s="320">
        <f t="shared" si="57"/>
        <v>325.03920451138998</v>
      </c>
      <c r="M205" s="320">
        <f t="shared" si="57"/>
        <v>302.42339416998755</v>
      </c>
      <c r="N205" s="320">
        <f t="shared" si="57"/>
        <v>319.58533650116169</v>
      </c>
      <c r="O205" s="320">
        <f t="shared" si="57"/>
        <v>329.71125737535493</v>
      </c>
      <c r="P205" s="320">
        <f t="shared" si="57"/>
        <v>333.34134584550645</v>
      </c>
      <c r="Q205" s="320">
        <f t="shared" si="57"/>
        <v>336.78082274200284</v>
      </c>
      <c r="R205" s="320">
        <f t="shared" si="57"/>
        <v>292.68490414207679</v>
      </c>
      <c r="S205" s="320">
        <f t="shared" si="57"/>
        <v>300.76704446260237</v>
      </c>
      <c r="T205" s="320">
        <f t="shared" si="57"/>
        <v>268.58754656812022</v>
      </c>
      <c r="U205" s="320">
        <f t="shared" si="57"/>
        <v>277.11081301706673</v>
      </c>
      <c r="V205" s="320">
        <f t="shared" si="57"/>
        <v>290.13198375915897</v>
      </c>
      <c r="W205" s="320">
        <f t="shared" si="57"/>
        <v>296.66346573066045</v>
      </c>
      <c r="X205" s="320">
        <f t="shared" si="57"/>
        <v>268.16203516813886</v>
      </c>
      <c r="Y205" s="320">
        <f t="shared" si="57"/>
        <v>273.57642740515985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1.7358702824606331</v>
      </c>
      <c r="C210" s="275">
        <f>IF(C$104=0,0,C$104/NMM!C$11*1000)</f>
        <v>1.5667950631905707</v>
      </c>
      <c r="D210" s="275">
        <f>IF(D$104=0,0,D$104/NMM!D$11*1000)</f>
        <v>1.6679810938480344</v>
      </c>
      <c r="E210" s="275">
        <f>IF(E$104=0,0,E$104/NMM!E$11*1000)</f>
        <v>1.7634155703089966</v>
      </c>
      <c r="F210" s="275">
        <f>IF(F$104=0,0,F$104/NMM!F$11*1000)</f>
        <v>2.0664342872919459</v>
      </c>
      <c r="G210" s="275">
        <f>IF(G$104=0,0,G$104/NMM!G$11*1000)</f>
        <v>1.5290162156479956</v>
      </c>
      <c r="H210" s="275">
        <f>IF(H$104=0,0,H$104/NMM!H$11*1000)</f>
        <v>1.8740928285916711</v>
      </c>
      <c r="I210" s="275">
        <f>IF(I$104=0,0,I$104/NMM!I$11*1000)</f>
        <v>1.9520868585796292</v>
      </c>
      <c r="J210" s="275">
        <f>IF(J$104=0,0,J$104/NMM!J$11*1000)</f>
        <v>1.9774278078431791</v>
      </c>
      <c r="K210" s="275">
        <f>IF(K$104=0,0,K$104/NMM!K$11*1000)</f>
        <v>2.0228733990650243</v>
      </c>
      <c r="L210" s="275">
        <f>IF(L$104=0,0,L$104/NMM!L$11*1000)</f>
        <v>1.8380925648654609</v>
      </c>
      <c r="M210" s="275">
        <f>IF(M$104=0,0,M$104/NMM!M$11*1000)</f>
        <v>1.7812657347106611</v>
      </c>
      <c r="N210" s="275">
        <f>IF(N$104=0,0,N$104/NMM!N$11*1000)</f>
        <v>1.666286109230634</v>
      </c>
      <c r="O210" s="275">
        <f>IF(O$104=0,0,O$104/NMM!O$11*1000)</f>
        <v>1.6762460912034902</v>
      </c>
      <c r="P210" s="275">
        <f>IF(P$104=0,0,P$104/NMM!P$11*1000)</f>
        <v>1.4818522580866211</v>
      </c>
      <c r="Q210" s="275">
        <f>IF(Q$104=0,0,Q$104/NMM!Q$11*1000)</f>
        <v>1.4496132331398039</v>
      </c>
      <c r="R210" s="275">
        <f>IF(R$104=0,0,R$104/NMM!R$11*1000)</f>
        <v>1.368118061088792</v>
      </c>
      <c r="S210" s="275">
        <f>IF(S$104=0,0,S$104/NMM!S$11*1000)</f>
        <v>1.4235172295685441</v>
      </c>
      <c r="T210" s="275">
        <f>IF(T$104=0,0,T$104/NMM!T$11*1000)</f>
        <v>1.1603341601137951</v>
      </c>
      <c r="U210" s="275">
        <f>IF(U$104=0,0,U$104/NMM!U$11*1000)</f>
        <v>1.2327435792701928</v>
      </c>
      <c r="V210" s="275">
        <f>IF(V$104=0,0,V$104/NMM!V$11*1000)</f>
        <v>1.3979744479957767</v>
      </c>
      <c r="W210" s="275">
        <f>IF(W$104=0,0,W$104/NMM!W$11*1000)</f>
        <v>1.7051246091007459</v>
      </c>
      <c r="X210" s="275">
        <f>IF(X$104=0,0,X$104/NMM!X$11*1000)</f>
        <v>1.506829097062693</v>
      </c>
      <c r="Y210" s="275">
        <f>IF(Y$104=0,0,Y$104/NMM!Y$11*1000)</f>
        <v>1.4595468849291608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330.38019020475707</v>
      </c>
      <c r="C211" s="276">
        <f>IF(C$110=0,0,C$110/NMM!C$11*1000)</f>
        <v>313.85602988106859</v>
      </c>
      <c r="D211" s="276">
        <f>IF(D$110=0,0,D$110/NMM!D$11*1000)</f>
        <v>312.29565245414057</v>
      </c>
      <c r="E211" s="276">
        <f>IF(E$110=0,0,E$110/NMM!E$11*1000)</f>
        <v>305.00080299237214</v>
      </c>
      <c r="F211" s="276">
        <f>IF(F$110=0,0,F$110/NMM!F$11*1000)</f>
        <v>321.11280378215997</v>
      </c>
      <c r="G211" s="276">
        <f>IF(G$110=0,0,G$110/NMM!G$11*1000)</f>
        <v>273.37183713008483</v>
      </c>
      <c r="H211" s="276">
        <f>IF(H$110=0,0,H$110/NMM!H$11*1000)</f>
        <v>332.79226293282164</v>
      </c>
      <c r="I211" s="276">
        <f>IF(I$110=0,0,I$110/NMM!I$11*1000)</f>
        <v>341.33858518626135</v>
      </c>
      <c r="J211" s="276">
        <f>IF(J$110=0,0,J$110/NMM!J$11*1000)</f>
        <v>345.82942874592402</v>
      </c>
      <c r="K211" s="276">
        <f>IF(K$110=0,0,K$110/NMM!K$11*1000)</f>
        <v>337.47837744522099</v>
      </c>
      <c r="L211" s="276">
        <f>IF(L$110=0,0,L$110/NMM!L$11*1000)</f>
        <v>298.25906193516244</v>
      </c>
      <c r="M211" s="276">
        <f>IF(M$110=0,0,M$110/NMM!M$11*1000)</f>
        <v>277.44099847073733</v>
      </c>
      <c r="N211" s="276">
        <f>IF(N$110=0,0,N$110/NMM!N$11*1000)</f>
        <v>293.38462720667832</v>
      </c>
      <c r="O211" s="276">
        <f>IF(O$110=0,0,O$110/NMM!O$11*1000)</f>
        <v>302.71991998495827</v>
      </c>
      <c r="P211" s="276">
        <f>IF(P$110=0,0,P$110/NMM!P$11*1000)</f>
        <v>306.24925964994429</v>
      </c>
      <c r="Q211" s="276">
        <f>IF(Q$110=0,0,Q$110/NMM!Q$11*1000)</f>
        <v>309.45305659172692</v>
      </c>
      <c r="R211" s="276">
        <f>IF(R$110=0,0,R$110/NMM!R$11*1000)</f>
        <v>268.83531068066981</v>
      </c>
      <c r="S211" s="276">
        <f>IF(S$110=0,0,S$110/NMM!S$11*1000)</f>
        <v>276.24261281520478</v>
      </c>
      <c r="T211" s="276">
        <f>IF(T$110=0,0,T$110/NMM!T$11*1000)</f>
        <v>246.78934125060997</v>
      </c>
      <c r="U211" s="276">
        <f>IF(U$110=0,0,U$110/NMM!U$11*1000)</f>
        <v>254.58802942675217</v>
      </c>
      <c r="V211" s="276">
        <f>IF(V$110=0,0,V$110/NMM!V$11*1000)</f>
        <v>266.45185175035738</v>
      </c>
      <c r="W211" s="276">
        <f>IF(W$110=0,0,W$110/NMM!W$11*1000)</f>
        <v>272.19583993084734</v>
      </c>
      <c r="X211" s="276">
        <f>IF(X$110=0,0,X$110/NMM!X$11*1000)</f>
        <v>246.07691212413181</v>
      </c>
      <c r="Y211" s="276">
        <f>IF(Y$110=0,0,Y$110/NMM!Y$11*1000)</f>
        <v>251.11709867543803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27.628194004853771</v>
      </c>
      <c r="C213" s="276">
        <f>IF(C$119=0,0,C$119/NMM!C$11*1000)</f>
        <v>26.246353565488334</v>
      </c>
      <c r="D213" s="276">
        <f>IF(D$119=0,0,D$119/NMM!D$11*1000)</f>
        <v>26.115866291886249</v>
      </c>
      <c r="E213" s="276">
        <f>IF(E$119=0,0,E$119/NMM!E$11*1000)</f>
        <v>25.505831180395344</v>
      </c>
      <c r="F213" s="276">
        <f>IF(F$119=0,0,F$119/NMM!F$11*1000)</f>
        <v>26.853204590861424</v>
      </c>
      <c r="G213" s="276">
        <f>IF(G$119=0,0,G$119/NMM!G$11*1000)</f>
        <v>22.860844492559767</v>
      </c>
      <c r="H213" s="276">
        <f>IF(H$119=0,0,H$119/NMM!H$11*1000)</f>
        <v>27.82990468624627</v>
      </c>
      <c r="I213" s="276">
        <f>IF(I$119=0,0,I$119/NMM!I$11*1000)</f>
        <v>28.544594780406236</v>
      </c>
      <c r="J213" s="276">
        <f>IF(J$119=0,0,J$119/NMM!J$11*1000)</f>
        <v>28.920143620168442</v>
      </c>
      <c r="K213" s="276">
        <f>IF(K$119=0,0,K$119/NMM!K$11*1000)</f>
        <v>28.221783148442462</v>
      </c>
      <c r="L213" s="276">
        <f>IF(L$119=0,0,L$119/NMM!L$11*1000)</f>
        <v>24.94205001136206</v>
      </c>
      <c r="M213" s="276">
        <f>IF(M$119=0,0,M$119/NMM!M$11*1000)</f>
        <v>23.201129964539547</v>
      </c>
      <c r="N213" s="276">
        <f>IF(N$119=0,0,N$119/NMM!N$11*1000)</f>
        <v>24.534423185252741</v>
      </c>
      <c r="O213" s="276">
        <f>IF(O$119=0,0,O$119/NMM!O$11*1000)</f>
        <v>25.315091299193181</v>
      </c>
      <c r="P213" s="276">
        <f>IF(P$119=0,0,P$119/NMM!P$11*1000)</f>
        <v>25.610233937475535</v>
      </c>
      <c r="Q213" s="276">
        <f>IF(Q$119=0,0,Q$119/NMM!Q$11*1000)</f>
        <v>25.87815291713612</v>
      </c>
      <c r="R213" s="276">
        <f>IF(R$119=0,0,R$119/NMM!R$11*1000)</f>
        <v>22.481475400318153</v>
      </c>
      <c r="S213" s="276">
        <f>IF(S$119=0,0,S$119/NMM!S$11*1000)</f>
        <v>23.100914417829053</v>
      </c>
      <c r="T213" s="276">
        <f>IF(T$119=0,0,T$119/NMM!T$11*1000)</f>
        <v>20.637871157396461</v>
      </c>
      <c r="U213" s="276">
        <f>IF(U$119=0,0,U$119/NMM!U$11*1000)</f>
        <v>21.290040011044361</v>
      </c>
      <c r="V213" s="276">
        <f>IF(V$119=0,0,V$119/NMM!V$11*1000)</f>
        <v>22.282157560805839</v>
      </c>
      <c r="W213" s="276">
        <f>IF(W$119=0,0,W$119/NMM!W$11*1000)</f>
        <v>22.762501190712388</v>
      </c>
      <c r="X213" s="276">
        <f>IF(X$119=0,0,X$119/NMM!X$11*1000)</f>
        <v>20.578293946944321</v>
      </c>
      <c r="Y213" s="276">
        <f>IF(Y$119=0,0,Y$119/NMM!Y$11*1000)</f>
        <v>20.999781844792668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AT: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5231.0720847369776</v>
      </c>
      <c r="C3" s="203">
        <f t="shared" si="0"/>
        <v>5277.5207287469966</v>
      </c>
      <c r="D3" s="203">
        <f t="shared" si="0"/>
        <v>5065.7068959009594</v>
      </c>
      <c r="E3" s="203">
        <f t="shared" si="0"/>
        <v>4816.1120804284892</v>
      </c>
      <c r="F3" s="203">
        <f t="shared" si="0"/>
        <v>4594.273221865109</v>
      </c>
      <c r="G3" s="203">
        <f t="shared" si="0"/>
        <v>4409.7142531110367</v>
      </c>
      <c r="H3" s="203">
        <f t="shared" si="0"/>
        <v>4429.863143535832</v>
      </c>
      <c r="I3" s="203">
        <f t="shared" si="0"/>
        <v>4386.3246739042843</v>
      </c>
      <c r="J3" s="203">
        <f t="shared" si="0"/>
        <v>4140.4078554462176</v>
      </c>
      <c r="K3" s="203">
        <f t="shared" si="0"/>
        <v>3921.2603393366394</v>
      </c>
      <c r="L3" s="203">
        <f t="shared" si="0"/>
        <v>3949.9532547180197</v>
      </c>
      <c r="M3" s="203">
        <f t="shared" si="0"/>
        <v>3942.0829961709919</v>
      </c>
      <c r="N3" s="203">
        <f t="shared" si="0"/>
        <v>3866.6374821948684</v>
      </c>
      <c r="O3" s="203">
        <f t="shared" si="0"/>
        <v>3655.0202514039515</v>
      </c>
      <c r="P3" s="203">
        <f t="shared" si="0"/>
        <v>3656.9832734126144</v>
      </c>
      <c r="Q3" s="203">
        <f t="shared" si="0"/>
        <v>3561.6384350000017</v>
      </c>
      <c r="R3" s="203">
        <f t="shared" si="0"/>
        <v>3659.5866321080748</v>
      </c>
      <c r="S3" s="203">
        <f t="shared" si="0"/>
        <v>3508.3717545737654</v>
      </c>
      <c r="T3" s="203">
        <f t="shared" si="0"/>
        <v>3635.5843321672296</v>
      </c>
      <c r="U3" s="203">
        <f t="shared" si="0"/>
        <v>3590.958508685213</v>
      </c>
      <c r="V3" s="203">
        <f t="shared" si="0"/>
        <v>3202.3536844321197</v>
      </c>
      <c r="W3" s="203">
        <f t="shared" si="0"/>
        <v>3004.6784219131805</v>
      </c>
      <c r="X3" s="203">
        <f t="shared" si="0"/>
        <v>3261.2015540918683</v>
      </c>
      <c r="Y3" s="203">
        <f t="shared" si="0"/>
        <v>2553.7000000000012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3018.0322557657419</v>
      </c>
      <c r="C4" s="241">
        <f t="shared" si="1"/>
        <v>3185.9863312278376</v>
      </c>
      <c r="D4" s="241">
        <f t="shared" si="1"/>
        <v>3008.4279270778293</v>
      </c>
      <c r="E4" s="241">
        <f t="shared" si="1"/>
        <v>2786.8671041022008</v>
      </c>
      <c r="F4" s="241">
        <f t="shared" si="1"/>
        <v>2682.0530741676685</v>
      </c>
      <c r="G4" s="241">
        <f t="shared" si="1"/>
        <v>2571.7569007351181</v>
      </c>
      <c r="H4" s="241">
        <f t="shared" si="1"/>
        <v>2587.5217491004028</v>
      </c>
      <c r="I4" s="241">
        <f t="shared" si="1"/>
        <v>2557.5724548416438</v>
      </c>
      <c r="J4" s="241">
        <f t="shared" si="1"/>
        <v>2323.0235380613053</v>
      </c>
      <c r="K4" s="241">
        <f t="shared" si="1"/>
        <v>2277.3537623311913</v>
      </c>
      <c r="L4" s="241">
        <f t="shared" si="1"/>
        <v>2357.6770220871595</v>
      </c>
      <c r="M4" s="241">
        <f t="shared" si="1"/>
        <v>2383.2282272673028</v>
      </c>
      <c r="N4" s="241">
        <f t="shared" si="1"/>
        <v>2384.8944129089873</v>
      </c>
      <c r="O4" s="241">
        <f t="shared" si="1"/>
        <v>2314.0563044455835</v>
      </c>
      <c r="P4" s="241">
        <f t="shared" si="1"/>
        <v>2404.9922256706514</v>
      </c>
      <c r="Q4" s="241">
        <f t="shared" si="1"/>
        <v>2350.9743000000008</v>
      </c>
      <c r="R4" s="241">
        <f t="shared" si="1"/>
        <v>2510.3122300109958</v>
      </c>
      <c r="S4" s="241">
        <f t="shared" si="1"/>
        <v>2400.6380011677702</v>
      </c>
      <c r="T4" s="241">
        <f t="shared" si="1"/>
        <v>2616.6060484410546</v>
      </c>
      <c r="U4" s="241">
        <f t="shared" si="1"/>
        <v>2626.6279809819698</v>
      </c>
      <c r="V4" s="241">
        <f t="shared" si="1"/>
        <v>2380.5968908170653</v>
      </c>
      <c r="W4" s="241">
        <f t="shared" si="1"/>
        <v>2245.5520473983033</v>
      </c>
      <c r="X4" s="241">
        <f t="shared" si="1"/>
        <v>2504.1311334969228</v>
      </c>
      <c r="Y4" s="241">
        <f t="shared" si="1"/>
        <v>1880.5000000000005</v>
      </c>
      <c r="DA4" s="83"/>
    </row>
    <row r="5" spans="1:105" ht="12" customHeight="1" x14ac:dyDescent="0.25">
      <c r="A5" s="99" t="s">
        <v>54</v>
      </c>
      <c r="B5" s="282">
        <v>144.6589944442797</v>
      </c>
      <c r="C5" s="282">
        <v>154.60748760876959</v>
      </c>
      <c r="D5" s="282">
        <v>142.52039114400731</v>
      </c>
      <c r="E5" s="282">
        <v>132.82932098984961</v>
      </c>
      <c r="F5" s="282">
        <v>127.61949455152519</v>
      </c>
      <c r="G5" s="282">
        <v>119.8018828268918</v>
      </c>
      <c r="H5" s="282">
        <v>114.21814960853359</v>
      </c>
      <c r="I5" s="282">
        <v>116.7816798752298</v>
      </c>
      <c r="J5" s="282">
        <v>107.0235818620621</v>
      </c>
      <c r="K5" s="282">
        <v>92.333497467646211</v>
      </c>
      <c r="L5" s="282">
        <v>120.1896269019005</v>
      </c>
      <c r="M5" s="282">
        <v>117.0427470275641</v>
      </c>
      <c r="N5" s="282">
        <v>92.855087602414244</v>
      </c>
      <c r="O5" s="282">
        <v>83.131860532025229</v>
      </c>
      <c r="P5" s="282">
        <v>84.01513959404825</v>
      </c>
      <c r="Q5" s="282">
        <v>85.112996389554823</v>
      </c>
      <c r="R5" s="282">
        <v>85.977397384610896</v>
      </c>
      <c r="S5" s="282">
        <v>87.210399827555378</v>
      </c>
      <c r="T5" s="282">
        <v>88.078038081066509</v>
      </c>
      <c r="U5" s="282">
        <v>89.232926971465929</v>
      </c>
      <c r="V5" s="282">
        <v>90.761863100711935</v>
      </c>
      <c r="W5" s="282">
        <v>92.232695065021446</v>
      </c>
      <c r="X5" s="282">
        <v>93.13833781922277</v>
      </c>
      <c r="Y5" s="282">
        <v>95.676034459639467</v>
      </c>
      <c r="DA5" s="94" t="s">
        <v>1810</v>
      </c>
    </row>
    <row r="6" spans="1:105" ht="12" customHeight="1" x14ac:dyDescent="0.25">
      <c r="A6" s="99" t="s">
        <v>61</v>
      </c>
      <c r="B6" s="282">
        <v>2873.373261321462</v>
      </c>
      <c r="C6" s="282">
        <v>3031.378843619068</v>
      </c>
      <c r="D6" s="282">
        <v>2865.9075359338221</v>
      </c>
      <c r="E6" s="282">
        <v>2654.037783112351</v>
      </c>
      <c r="F6" s="282">
        <v>2554.4335796161431</v>
      </c>
      <c r="G6" s="282">
        <v>2451.9550179082262</v>
      </c>
      <c r="H6" s="282">
        <v>2473.3035994918691</v>
      </c>
      <c r="I6" s="282">
        <v>2440.7907749664141</v>
      </c>
      <c r="J6" s="282">
        <v>2215.9999561992431</v>
      </c>
      <c r="K6" s="282">
        <v>2185.020264863545</v>
      </c>
      <c r="L6" s="282">
        <v>2237.4873951852592</v>
      </c>
      <c r="M6" s="282">
        <v>2266.1854802397388</v>
      </c>
      <c r="N6" s="282">
        <v>2292.0393253065731</v>
      </c>
      <c r="O6" s="282">
        <v>2230.9244439135582</v>
      </c>
      <c r="P6" s="282">
        <v>2320.977086076603</v>
      </c>
      <c r="Q6" s="282">
        <v>2265.8613036104462</v>
      </c>
      <c r="R6" s="282">
        <v>2424.3348326263849</v>
      </c>
      <c r="S6" s="282">
        <v>2313.427601340215</v>
      </c>
      <c r="T6" s="282">
        <v>2528.528010359988</v>
      </c>
      <c r="U6" s="282">
        <v>2537.3950540105038</v>
      </c>
      <c r="V6" s="282">
        <v>2289.8350277163531</v>
      </c>
      <c r="W6" s="282">
        <v>2153.319352333282</v>
      </c>
      <c r="X6" s="282">
        <v>2410.9927956777001</v>
      </c>
      <c r="Y6" s="282">
        <v>1784.8239655403611</v>
      </c>
      <c r="DA6" s="94" t="s">
        <v>1811</v>
      </c>
    </row>
    <row r="7" spans="1:105" ht="12" customHeight="1" x14ac:dyDescent="0.25">
      <c r="A7" s="49" t="s">
        <v>62</v>
      </c>
      <c r="B7" s="242">
        <v>2213.0398289712361</v>
      </c>
      <c r="C7" s="242">
        <v>2091.534397519159</v>
      </c>
      <c r="D7" s="242">
        <v>2057.2789688231301</v>
      </c>
      <c r="E7" s="242">
        <v>2029.244976326288</v>
      </c>
      <c r="F7" s="242">
        <v>1912.220147697441</v>
      </c>
      <c r="G7" s="242">
        <v>1837.9573523759191</v>
      </c>
      <c r="H7" s="242">
        <v>1842.341394435429</v>
      </c>
      <c r="I7" s="242">
        <v>1828.752219062641</v>
      </c>
      <c r="J7" s="242">
        <v>1817.384317384912</v>
      </c>
      <c r="K7" s="242">
        <v>1643.9065770054481</v>
      </c>
      <c r="L7" s="242">
        <v>1592.27623263086</v>
      </c>
      <c r="M7" s="242">
        <v>1558.8547689036891</v>
      </c>
      <c r="N7" s="242">
        <v>1481.7430692858809</v>
      </c>
      <c r="O7" s="242">
        <v>1340.9639469583681</v>
      </c>
      <c r="P7" s="242">
        <v>1251.991047741963</v>
      </c>
      <c r="Q7" s="242">
        <v>1210.6641350000009</v>
      </c>
      <c r="R7" s="242">
        <v>1149.274402097079</v>
      </c>
      <c r="S7" s="242">
        <v>1107.733753405995</v>
      </c>
      <c r="T7" s="242">
        <v>1018.9782837261751</v>
      </c>
      <c r="U7" s="242">
        <v>964.33052770324321</v>
      </c>
      <c r="V7" s="242">
        <v>821.75679361505422</v>
      </c>
      <c r="W7" s="242">
        <v>759.12637451487706</v>
      </c>
      <c r="X7" s="242">
        <v>757.07042059494563</v>
      </c>
      <c r="Y7" s="242">
        <v>673.20000000000073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1761</v>
      </c>
      <c r="C10" s="241">
        <v>1728</v>
      </c>
      <c r="D10" s="241">
        <v>1754</v>
      </c>
      <c r="E10" s="241">
        <v>1823</v>
      </c>
      <c r="F10" s="241">
        <v>1934.35</v>
      </c>
      <c r="G10" s="241">
        <v>1932</v>
      </c>
      <c r="H10" s="241">
        <v>1928</v>
      </c>
      <c r="I10" s="241">
        <v>1989</v>
      </c>
      <c r="J10" s="241">
        <v>1988.95</v>
      </c>
      <c r="K10" s="241">
        <v>1817.08</v>
      </c>
      <c r="L10" s="241">
        <v>1984.49</v>
      </c>
      <c r="M10" s="241">
        <v>2005.47</v>
      </c>
      <c r="N10" s="241">
        <v>2026.91</v>
      </c>
      <c r="O10" s="241">
        <v>1987.36</v>
      </c>
      <c r="P10" s="241">
        <v>1943.78</v>
      </c>
      <c r="Q10" s="241">
        <v>1812.47</v>
      </c>
      <c r="R10" s="241">
        <v>2116.31</v>
      </c>
      <c r="S10" s="241">
        <v>2056.06</v>
      </c>
      <c r="T10" s="241">
        <v>2083.27</v>
      </c>
      <c r="U10" s="241">
        <v>2090.27</v>
      </c>
      <c r="V10" s="241">
        <v>2022.19</v>
      </c>
      <c r="W10" s="241">
        <v>2004.48</v>
      </c>
      <c r="X10" s="241">
        <v>1977.16</v>
      </c>
      <c r="Y10" s="241">
        <v>1733.44</v>
      </c>
      <c r="DA10" s="83" t="s">
        <v>1814</v>
      </c>
    </row>
    <row r="11" spans="1:105" ht="12" customHeight="1" x14ac:dyDescent="0.25">
      <c r="A11" s="107" t="s">
        <v>1815</v>
      </c>
      <c r="B11" s="282">
        <v>4385</v>
      </c>
      <c r="C11" s="282">
        <v>4250</v>
      </c>
      <c r="D11" s="282">
        <v>4419</v>
      </c>
      <c r="E11" s="282">
        <v>4565</v>
      </c>
      <c r="F11" s="282">
        <v>4851.96</v>
      </c>
      <c r="G11" s="282">
        <v>4950</v>
      </c>
      <c r="H11" s="282">
        <v>5213</v>
      </c>
      <c r="I11" s="282">
        <v>5199</v>
      </c>
      <c r="J11" s="282">
        <v>5152.6400000000003</v>
      </c>
      <c r="K11" s="282">
        <v>4605.54</v>
      </c>
      <c r="L11" s="282">
        <v>5008.93</v>
      </c>
      <c r="M11" s="282">
        <v>4901.16</v>
      </c>
      <c r="N11" s="282">
        <v>5003.8500000000004</v>
      </c>
      <c r="O11" s="282">
        <v>4836.7700000000004</v>
      </c>
      <c r="P11" s="282">
        <v>4864.92</v>
      </c>
      <c r="Q11" s="282">
        <v>4964.5200000000004</v>
      </c>
      <c r="R11" s="282">
        <v>4995.0200000000004</v>
      </c>
      <c r="S11" s="282">
        <v>4860.42</v>
      </c>
      <c r="T11" s="282">
        <v>5055.1099999999997</v>
      </c>
      <c r="U11" s="282">
        <v>4984.71</v>
      </c>
      <c r="V11" s="282">
        <v>4718.54</v>
      </c>
      <c r="W11" s="282">
        <v>5065.26</v>
      </c>
      <c r="X11" s="282">
        <v>4633.3500000000004</v>
      </c>
      <c r="Y11" s="282">
        <v>3900.37</v>
      </c>
      <c r="DA11" s="94" t="s">
        <v>1816</v>
      </c>
    </row>
    <row r="12" spans="1:105" ht="12" customHeight="1" x14ac:dyDescent="0.25">
      <c r="A12" s="49" t="s">
        <v>1817</v>
      </c>
      <c r="B12" s="242">
        <v>298.37427385892153</v>
      </c>
      <c r="C12" s="242">
        <v>281.86424870466351</v>
      </c>
      <c r="D12" s="242">
        <v>265.28595041322347</v>
      </c>
      <c r="E12" s="242">
        <v>243.61852804940881</v>
      </c>
      <c r="F12" s="242">
        <v>258.8088373649004</v>
      </c>
      <c r="G12" s="242">
        <v>246.3716399506786</v>
      </c>
      <c r="H12" s="242">
        <v>272.33561502830747</v>
      </c>
      <c r="I12" s="242">
        <v>289.00206185567038</v>
      </c>
      <c r="J12" s="242">
        <v>287.13609278350538</v>
      </c>
      <c r="K12" s="242">
        <v>274.23167816566871</v>
      </c>
      <c r="L12" s="242">
        <v>300.54366942148789</v>
      </c>
      <c r="M12" s="242">
        <v>277.68924742268058</v>
      </c>
      <c r="N12" s="242">
        <v>282.6800412371137</v>
      </c>
      <c r="O12" s="242">
        <v>274.37223711340232</v>
      </c>
      <c r="P12" s="242">
        <v>273.75185567010328</v>
      </c>
      <c r="Q12" s="242">
        <v>272.4769175257735</v>
      </c>
      <c r="R12" s="242">
        <v>237.0443333333335</v>
      </c>
      <c r="S12" s="242">
        <v>230.54933333333349</v>
      </c>
      <c r="T12" s="242">
        <v>237.9460000000002</v>
      </c>
      <c r="U12" s="242">
        <v>235.83266666666691</v>
      </c>
      <c r="V12" s="242">
        <v>224.6910000000002</v>
      </c>
      <c r="W12" s="242">
        <v>235.65800000000019</v>
      </c>
      <c r="X12" s="242">
        <v>220.35033333333351</v>
      </c>
      <c r="Y12" s="242">
        <v>226.5140103092786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2000</v>
      </c>
      <c r="C15" s="241">
        <v>2000</v>
      </c>
      <c r="D15" s="241">
        <v>2000</v>
      </c>
      <c r="E15" s="241">
        <v>2000</v>
      </c>
      <c r="F15" s="241">
        <v>2188.117637116075</v>
      </c>
      <c r="G15" s="241">
        <v>2188.117637116075</v>
      </c>
      <c r="H15" s="241">
        <v>2188.117637116075</v>
      </c>
      <c r="I15" s="241">
        <v>2188.117637116075</v>
      </c>
      <c r="J15" s="241">
        <v>2188.117637116075</v>
      </c>
      <c r="K15" s="241">
        <v>2188.117637116075</v>
      </c>
      <c r="L15" s="241">
        <v>2188.117637116075</v>
      </c>
      <c r="M15" s="241">
        <v>2188.117637116075</v>
      </c>
      <c r="N15" s="241">
        <v>2188.117637116075</v>
      </c>
      <c r="O15" s="241">
        <v>2188.117637116075</v>
      </c>
      <c r="P15" s="241">
        <v>2188.117637116075</v>
      </c>
      <c r="Q15" s="241">
        <v>2000</v>
      </c>
      <c r="R15" s="241">
        <v>2376.2352742321491</v>
      </c>
      <c r="S15" s="241">
        <v>2376.2352742321491</v>
      </c>
      <c r="T15" s="241">
        <v>2376.2352742321491</v>
      </c>
      <c r="U15" s="241">
        <v>2376.2352742321491</v>
      </c>
      <c r="V15" s="241">
        <v>2376.2352742321491</v>
      </c>
      <c r="W15" s="241">
        <v>2376.2352742321491</v>
      </c>
      <c r="X15" s="241">
        <v>2188.117637116075</v>
      </c>
      <c r="Y15" s="241">
        <v>2188.117637116075</v>
      </c>
      <c r="DA15" s="83" t="s">
        <v>1819</v>
      </c>
    </row>
    <row r="16" spans="1:105" ht="12" customHeight="1" x14ac:dyDescent="0.25">
      <c r="A16" s="107" t="s">
        <v>1815</v>
      </c>
      <c r="B16" s="282">
        <v>4872.2222222222217</v>
      </c>
      <c r="C16" s="282">
        <v>4872.2222222222217</v>
      </c>
      <c r="D16" s="282">
        <v>4872.2222222222217</v>
      </c>
      <c r="E16" s="282">
        <v>4872.2222222222217</v>
      </c>
      <c r="F16" s="282">
        <v>5362.9616972077119</v>
      </c>
      <c r="G16" s="282">
        <v>5362.9616972077119</v>
      </c>
      <c r="H16" s="282">
        <v>5853.7011721932022</v>
      </c>
      <c r="I16" s="282">
        <v>5853.7011721932022</v>
      </c>
      <c r="J16" s="282">
        <v>5853.7011721932022</v>
      </c>
      <c r="K16" s="282">
        <v>5853.7011721932022</v>
      </c>
      <c r="L16" s="282">
        <v>5362.9616972077119</v>
      </c>
      <c r="M16" s="282">
        <v>5362.9616972077119</v>
      </c>
      <c r="N16" s="282">
        <v>5362.9616972077119</v>
      </c>
      <c r="O16" s="282">
        <v>5362.9616972077119</v>
      </c>
      <c r="P16" s="282">
        <v>5362.9616972077119</v>
      </c>
      <c r="Q16" s="282">
        <v>5362.9616972077119</v>
      </c>
      <c r="R16" s="282">
        <v>5362.9616972077119</v>
      </c>
      <c r="S16" s="282">
        <v>5362.9616972077119</v>
      </c>
      <c r="T16" s="282">
        <v>5362.9616972077119</v>
      </c>
      <c r="U16" s="282">
        <v>5362.9616972077119</v>
      </c>
      <c r="V16" s="282">
        <v>5362.9616972077119</v>
      </c>
      <c r="W16" s="282">
        <v>5362.9616972077119</v>
      </c>
      <c r="X16" s="282">
        <v>5362.9616972077119</v>
      </c>
      <c r="Y16" s="282">
        <v>4872.2222222222217</v>
      </c>
      <c r="DA16" s="94" t="s">
        <v>1820</v>
      </c>
    </row>
    <row r="17" spans="1:105" ht="12" customHeight="1" x14ac:dyDescent="0.25">
      <c r="A17" s="49" t="s">
        <v>1817</v>
      </c>
      <c r="B17" s="242">
        <v>331.52697095435718</v>
      </c>
      <c r="C17" s="242">
        <v>331.52697095435718</v>
      </c>
      <c r="D17" s="242">
        <v>298.04393520689922</v>
      </c>
      <c r="E17" s="242">
        <v>298.04393520689922</v>
      </c>
      <c r="F17" s="242">
        <v>298.04393520689922</v>
      </c>
      <c r="G17" s="242">
        <v>298.04393520689922</v>
      </c>
      <c r="H17" s="242">
        <v>298.04393520689922</v>
      </c>
      <c r="I17" s="242">
        <v>331.52697095435718</v>
      </c>
      <c r="J17" s="242">
        <v>331.52697095435718</v>
      </c>
      <c r="K17" s="242">
        <v>331.52697095435718</v>
      </c>
      <c r="L17" s="242">
        <v>331.52697095435718</v>
      </c>
      <c r="M17" s="242">
        <v>331.52697095435718</v>
      </c>
      <c r="N17" s="242">
        <v>298.04393520689922</v>
      </c>
      <c r="O17" s="242">
        <v>298.04393520689922</v>
      </c>
      <c r="P17" s="242">
        <v>298.04393520689922</v>
      </c>
      <c r="Q17" s="242">
        <v>298.04393520689922</v>
      </c>
      <c r="R17" s="242">
        <v>264.56089945944132</v>
      </c>
      <c r="S17" s="242">
        <v>264.56089945944132</v>
      </c>
      <c r="T17" s="242">
        <v>264.56089945944132</v>
      </c>
      <c r="U17" s="242">
        <v>264.56089945944132</v>
      </c>
      <c r="V17" s="242">
        <v>264.56089945944132</v>
      </c>
      <c r="W17" s="242">
        <v>264.56089945944132</v>
      </c>
      <c r="X17" s="242">
        <v>264.56089945944132</v>
      </c>
      <c r="Y17" s="242">
        <v>264.56089945944132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188.11763711607449</v>
      </c>
      <c r="F19" s="241">
        <v>188.11763711607449</v>
      </c>
      <c r="G19" s="241">
        <v>0</v>
      </c>
      <c r="H19" s="241">
        <v>0</v>
      </c>
      <c r="I19" s="241">
        <v>188.11763711607449</v>
      </c>
      <c r="J19" s="241">
        <v>0</v>
      </c>
      <c r="K19" s="241">
        <v>0</v>
      </c>
      <c r="L19" s="241">
        <v>0</v>
      </c>
      <c r="M19" s="241">
        <v>188.11763711607449</v>
      </c>
      <c r="N19" s="241">
        <v>0</v>
      </c>
      <c r="O19" s="241">
        <v>0</v>
      </c>
      <c r="P19" s="241">
        <v>0</v>
      </c>
      <c r="Q19" s="241">
        <v>0</v>
      </c>
      <c r="R19" s="241">
        <v>376.23527423214898</v>
      </c>
      <c r="S19" s="241">
        <v>0</v>
      </c>
      <c r="T19" s="241">
        <v>188.11763711607449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490.73947498549029</v>
      </c>
      <c r="F20" s="282">
        <v>490.73947498549029</v>
      </c>
      <c r="G20" s="282">
        <v>490.73947498549029</v>
      </c>
      <c r="H20" s="282">
        <v>490.73947498549029</v>
      </c>
      <c r="I20" s="282">
        <v>0</v>
      </c>
      <c r="J20" s="282">
        <v>490.73947498549029</v>
      </c>
      <c r="K20" s="282">
        <v>0</v>
      </c>
      <c r="L20" s="282">
        <v>0</v>
      </c>
      <c r="M20" s="282">
        <v>0</v>
      </c>
      <c r="N20" s="282">
        <v>0</v>
      </c>
      <c r="O20" s="282">
        <v>490.73947498549029</v>
      </c>
      <c r="P20" s="282">
        <v>0</v>
      </c>
      <c r="Q20" s="282">
        <v>490.73947498549029</v>
      </c>
      <c r="R20" s="282">
        <v>0</v>
      </c>
      <c r="S20" s="282">
        <v>0</v>
      </c>
      <c r="T20" s="282">
        <v>490.73947498549029</v>
      </c>
      <c r="U20" s="282">
        <v>0</v>
      </c>
      <c r="V20" s="282">
        <v>490.73947498549029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0</v>
      </c>
      <c r="E21" s="242">
        <v>0</v>
      </c>
      <c r="F21" s="242">
        <v>33.483035747457983</v>
      </c>
      <c r="G21" s="242">
        <v>0</v>
      </c>
      <c r="H21" s="242">
        <v>33.483035747457983</v>
      </c>
      <c r="I21" s="242">
        <v>33.483035747457983</v>
      </c>
      <c r="J21" s="242">
        <v>33.483035747457983</v>
      </c>
      <c r="K21" s="242">
        <v>0</v>
      </c>
      <c r="L21" s="242">
        <v>33.483035747457983</v>
      </c>
      <c r="M21" s="242">
        <v>0</v>
      </c>
      <c r="N21" s="242">
        <v>0</v>
      </c>
      <c r="O21" s="242">
        <v>0</v>
      </c>
      <c r="P21" s="242">
        <v>33.483035747457983</v>
      </c>
      <c r="Q21" s="242">
        <v>0</v>
      </c>
      <c r="R21" s="242">
        <v>0</v>
      </c>
      <c r="S21" s="242">
        <v>0</v>
      </c>
      <c r="T21" s="242">
        <v>33.483035747457983</v>
      </c>
      <c r="U21" s="242">
        <v>0</v>
      </c>
      <c r="V21" s="242">
        <v>33.483035747457983</v>
      </c>
      <c r="W21" s="242">
        <v>0</v>
      </c>
      <c r="X21" s="242">
        <v>33.483035747457983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188.11763711607455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188.11763711607455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188.11763711607455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188.117637116075</v>
      </c>
      <c r="R23" s="241">
        <f t="shared" si="2"/>
        <v>0</v>
      </c>
      <c r="S23" s="241">
        <f t="shared" si="2"/>
        <v>0</v>
      </c>
      <c r="T23" s="241">
        <f t="shared" si="2"/>
        <v>188.11763711607455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188.11763711607409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490.73947498549023</v>
      </c>
      <c r="F24" s="282">
        <f t="shared" si="3"/>
        <v>0</v>
      </c>
      <c r="G24" s="282">
        <f t="shared" si="3"/>
        <v>490.73947498549023</v>
      </c>
      <c r="H24" s="282">
        <f t="shared" si="3"/>
        <v>0</v>
      </c>
      <c r="I24" s="282">
        <f t="shared" si="3"/>
        <v>0</v>
      </c>
      <c r="J24" s="282">
        <f t="shared" si="3"/>
        <v>490.73947498549023</v>
      </c>
      <c r="K24" s="282">
        <f t="shared" si="3"/>
        <v>0</v>
      </c>
      <c r="L24" s="282">
        <f t="shared" si="3"/>
        <v>490.73947498549023</v>
      </c>
      <c r="M24" s="282">
        <f t="shared" si="3"/>
        <v>0</v>
      </c>
      <c r="N24" s="282">
        <f t="shared" si="3"/>
        <v>0</v>
      </c>
      <c r="O24" s="282">
        <f t="shared" si="3"/>
        <v>490.73947498549023</v>
      </c>
      <c r="P24" s="282">
        <f t="shared" si="3"/>
        <v>0</v>
      </c>
      <c r="Q24" s="282">
        <f t="shared" si="3"/>
        <v>490.73947498549023</v>
      </c>
      <c r="R24" s="282">
        <f t="shared" si="3"/>
        <v>0</v>
      </c>
      <c r="S24" s="282">
        <f t="shared" si="3"/>
        <v>0</v>
      </c>
      <c r="T24" s="282">
        <f t="shared" si="3"/>
        <v>490.73947498549023</v>
      </c>
      <c r="U24" s="282">
        <f t="shared" si="3"/>
        <v>0</v>
      </c>
      <c r="V24" s="282">
        <f t="shared" si="3"/>
        <v>490.73947498549023</v>
      </c>
      <c r="W24" s="282">
        <f t="shared" si="3"/>
        <v>0</v>
      </c>
      <c r="X24" s="282">
        <f t="shared" si="3"/>
        <v>0</v>
      </c>
      <c r="Y24" s="282">
        <f t="shared" si="3"/>
        <v>490.73947498549023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33.483035747457961</v>
      </c>
      <c r="E25" s="242">
        <f t="shared" si="4"/>
        <v>0</v>
      </c>
      <c r="F25" s="242">
        <f t="shared" si="4"/>
        <v>33.483035747457961</v>
      </c>
      <c r="G25" s="242">
        <f t="shared" si="4"/>
        <v>0</v>
      </c>
      <c r="H25" s="242">
        <f t="shared" si="4"/>
        <v>33.483035747457961</v>
      </c>
      <c r="I25" s="242">
        <f t="shared" si="4"/>
        <v>0</v>
      </c>
      <c r="J25" s="242">
        <f t="shared" si="4"/>
        <v>33.483035747457961</v>
      </c>
      <c r="K25" s="242">
        <f t="shared" si="4"/>
        <v>0</v>
      </c>
      <c r="L25" s="242">
        <f t="shared" si="4"/>
        <v>33.483035747457961</v>
      </c>
      <c r="M25" s="242">
        <f t="shared" si="4"/>
        <v>0</v>
      </c>
      <c r="N25" s="242">
        <f t="shared" si="4"/>
        <v>33.483035747457961</v>
      </c>
      <c r="O25" s="242">
        <f t="shared" si="4"/>
        <v>0</v>
      </c>
      <c r="P25" s="242">
        <f t="shared" si="4"/>
        <v>33.483035747457961</v>
      </c>
      <c r="Q25" s="242">
        <f t="shared" si="4"/>
        <v>0</v>
      </c>
      <c r="R25" s="242">
        <f t="shared" si="4"/>
        <v>33.483035747457905</v>
      </c>
      <c r="S25" s="242">
        <f t="shared" si="4"/>
        <v>0</v>
      </c>
      <c r="T25" s="242">
        <f t="shared" si="4"/>
        <v>33.483035747457961</v>
      </c>
      <c r="U25" s="242">
        <f t="shared" si="4"/>
        <v>0</v>
      </c>
      <c r="V25" s="242">
        <f t="shared" si="4"/>
        <v>33.483035747457961</v>
      </c>
      <c r="W25" s="242">
        <f t="shared" si="4"/>
        <v>0</v>
      </c>
      <c r="X25" s="242">
        <f t="shared" si="4"/>
        <v>33.483035747457961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239</v>
      </c>
      <c r="C27" s="241">
        <f t="shared" si="5"/>
        <v>272</v>
      </c>
      <c r="D27" s="241">
        <f t="shared" si="5"/>
        <v>246</v>
      </c>
      <c r="E27" s="241">
        <f t="shared" si="5"/>
        <v>177</v>
      </c>
      <c r="F27" s="241">
        <f t="shared" si="5"/>
        <v>253.76763711607509</v>
      </c>
      <c r="G27" s="241">
        <f t="shared" si="5"/>
        <v>256.117637116075</v>
      </c>
      <c r="H27" s="241">
        <f t="shared" si="5"/>
        <v>260.117637116075</v>
      </c>
      <c r="I27" s="241">
        <f t="shared" si="5"/>
        <v>199.117637116075</v>
      </c>
      <c r="J27" s="241">
        <f t="shared" si="5"/>
        <v>199.16763711607496</v>
      </c>
      <c r="K27" s="241">
        <f t="shared" si="5"/>
        <v>371.03763711607508</v>
      </c>
      <c r="L27" s="241">
        <f t="shared" si="5"/>
        <v>203.62763711607499</v>
      </c>
      <c r="M27" s="241">
        <f t="shared" si="5"/>
        <v>182.64763711607497</v>
      </c>
      <c r="N27" s="241">
        <f t="shared" si="5"/>
        <v>161.20763711607492</v>
      </c>
      <c r="O27" s="241">
        <f t="shared" si="5"/>
        <v>200.7576371160751</v>
      </c>
      <c r="P27" s="241">
        <f t="shared" si="5"/>
        <v>244.33763711607503</v>
      </c>
      <c r="Q27" s="241">
        <f t="shared" si="5"/>
        <v>187.52999999999997</v>
      </c>
      <c r="R27" s="241">
        <f t="shared" si="5"/>
        <v>259.92527423214915</v>
      </c>
      <c r="S27" s="241">
        <f t="shared" si="5"/>
        <v>320.17527423214915</v>
      </c>
      <c r="T27" s="241">
        <f t="shared" si="5"/>
        <v>292.96527423214911</v>
      </c>
      <c r="U27" s="241">
        <f t="shared" si="5"/>
        <v>285.96527423214911</v>
      </c>
      <c r="V27" s="241">
        <f t="shared" si="5"/>
        <v>354.04527423214904</v>
      </c>
      <c r="W27" s="241">
        <f t="shared" si="5"/>
        <v>371.75527423214908</v>
      </c>
      <c r="X27" s="241">
        <f t="shared" si="5"/>
        <v>210.95763711607492</v>
      </c>
      <c r="Y27" s="241">
        <f t="shared" si="5"/>
        <v>454.67763711607495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487.22222222222172</v>
      </c>
      <c r="C28" s="282">
        <f t="shared" si="6"/>
        <v>622.22222222222172</v>
      </c>
      <c r="D28" s="282">
        <f t="shared" si="6"/>
        <v>453.22222222222172</v>
      </c>
      <c r="E28" s="282">
        <f t="shared" si="6"/>
        <v>307.22222222222172</v>
      </c>
      <c r="F28" s="282">
        <f t="shared" si="6"/>
        <v>511.00169720771191</v>
      </c>
      <c r="G28" s="282">
        <f t="shared" si="6"/>
        <v>412.96169720771195</v>
      </c>
      <c r="H28" s="282">
        <f t="shared" si="6"/>
        <v>640.70117219320218</v>
      </c>
      <c r="I28" s="282">
        <f t="shared" si="6"/>
        <v>654.70117219320218</v>
      </c>
      <c r="J28" s="282">
        <f t="shared" si="6"/>
        <v>701.06117219320186</v>
      </c>
      <c r="K28" s="282">
        <f t="shared" si="6"/>
        <v>1248.1611721932022</v>
      </c>
      <c r="L28" s="282">
        <f t="shared" si="6"/>
        <v>354.03169720771166</v>
      </c>
      <c r="M28" s="282">
        <f t="shared" si="6"/>
        <v>461.8016972077121</v>
      </c>
      <c r="N28" s="282">
        <f t="shared" si="6"/>
        <v>359.11169720771159</v>
      </c>
      <c r="O28" s="282">
        <f t="shared" si="6"/>
        <v>526.19169720771151</v>
      </c>
      <c r="P28" s="282">
        <f t="shared" si="6"/>
        <v>498.04169720771188</v>
      </c>
      <c r="Q28" s="282">
        <f t="shared" si="6"/>
        <v>398.44169720771151</v>
      </c>
      <c r="R28" s="282">
        <f t="shared" si="6"/>
        <v>367.94169720771151</v>
      </c>
      <c r="S28" s="282">
        <f t="shared" si="6"/>
        <v>502.54169720771188</v>
      </c>
      <c r="T28" s="282">
        <f t="shared" si="6"/>
        <v>307.85169720771228</v>
      </c>
      <c r="U28" s="282">
        <f t="shared" si="6"/>
        <v>378.25169720771191</v>
      </c>
      <c r="V28" s="282">
        <f t="shared" si="6"/>
        <v>644.42169720771199</v>
      </c>
      <c r="W28" s="282">
        <f t="shared" si="6"/>
        <v>297.70169720771173</v>
      </c>
      <c r="X28" s="282">
        <f t="shared" si="6"/>
        <v>729.61169720771159</v>
      </c>
      <c r="Y28" s="282">
        <f t="shared" si="6"/>
        <v>971.85222222222183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33.152697095435656</v>
      </c>
      <c r="C29" s="242">
        <f t="shared" si="7"/>
        <v>49.662722249693672</v>
      </c>
      <c r="D29" s="242">
        <f t="shared" si="7"/>
        <v>32.757984793675746</v>
      </c>
      <c r="E29" s="242">
        <f t="shared" si="7"/>
        <v>54.425407157490412</v>
      </c>
      <c r="F29" s="242">
        <f t="shared" si="7"/>
        <v>39.235097841998822</v>
      </c>
      <c r="G29" s="242">
        <f t="shared" si="7"/>
        <v>51.672295256220622</v>
      </c>
      <c r="H29" s="242">
        <f t="shared" si="7"/>
        <v>25.708320178591748</v>
      </c>
      <c r="I29" s="242">
        <f t="shared" si="7"/>
        <v>42.524909098686805</v>
      </c>
      <c r="J29" s="242">
        <f t="shared" si="7"/>
        <v>44.390878170851806</v>
      </c>
      <c r="K29" s="242">
        <f t="shared" si="7"/>
        <v>57.295292788688471</v>
      </c>
      <c r="L29" s="242">
        <f t="shared" si="7"/>
        <v>30.983301532869291</v>
      </c>
      <c r="M29" s="242">
        <f t="shared" si="7"/>
        <v>53.837723531676602</v>
      </c>
      <c r="N29" s="242">
        <f t="shared" si="7"/>
        <v>15.363893969785522</v>
      </c>
      <c r="O29" s="242">
        <f t="shared" si="7"/>
        <v>23.6716980934969</v>
      </c>
      <c r="P29" s="242">
        <f t="shared" si="7"/>
        <v>24.292079536795939</v>
      </c>
      <c r="Q29" s="242">
        <f t="shared" si="7"/>
        <v>25.567017681125719</v>
      </c>
      <c r="R29" s="242">
        <f t="shared" si="7"/>
        <v>27.516566126107818</v>
      </c>
      <c r="S29" s="242">
        <f t="shared" si="7"/>
        <v>34.011566126107823</v>
      </c>
      <c r="T29" s="242">
        <f t="shared" si="7"/>
        <v>26.614899459441119</v>
      </c>
      <c r="U29" s="242">
        <f t="shared" si="7"/>
        <v>28.728232792774406</v>
      </c>
      <c r="V29" s="242">
        <f t="shared" si="7"/>
        <v>39.869899459441115</v>
      </c>
      <c r="W29" s="242">
        <f t="shared" si="7"/>
        <v>28.90289945944113</v>
      </c>
      <c r="X29" s="242">
        <f t="shared" si="7"/>
        <v>44.210566126107807</v>
      </c>
      <c r="Y29" s="242">
        <f t="shared" si="7"/>
        <v>38.046889150162713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1449.1401547721409</v>
      </c>
      <c r="C32" s="210">
        <v>1557.4936371453141</v>
      </c>
      <c r="D32" s="210">
        <v>1470.3877901977639</v>
      </c>
      <c r="E32" s="210">
        <v>1556.5666380051589</v>
      </c>
      <c r="F32" s="210">
        <v>1519.223559759243</v>
      </c>
      <c r="G32" s="210">
        <v>1650.689553176557</v>
      </c>
      <c r="H32" s="210">
        <v>1706.814157463248</v>
      </c>
      <c r="I32" s="210">
        <v>1704.8245979656681</v>
      </c>
      <c r="J32" s="210">
        <v>1647.2810236129369</v>
      </c>
      <c r="K32" s="210">
        <v>1583.205264758541</v>
      </c>
      <c r="L32" s="210">
        <v>1713.8096982150439</v>
      </c>
      <c r="M32" s="210">
        <v>1670.125291960607</v>
      </c>
      <c r="N32" s="210">
        <v>1640.5343609302679</v>
      </c>
      <c r="O32" s="210">
        <v>1675.506137933563</v>
      </c>
      <c r="P32" s="210">
        <v>1638.5649561641669</v>
      </c>
      <c r="Q32" s="210">
        <v>1608.8913960293989</v>
      </c>
      <c r="R32" s="210">
        <v>1790.255661459094</v>
      </c>
      <c r="S32" s="210">
        <v>1719.2946873143489</v>
      </c>
      <c r="T32" s="210">
        <v>1799.7166466346659</v>
      </c>
      <c r="U32" s="210">
        <v>1842.8347689216271</v>
      </c>
      <c r="V32" s="210">
        <v>1711.8112266207449</v>
      </c>
      <c r="W32" s="210">
        <v>1774.531122025975</v>
      </c>
      <c r="X32" s="210">
        <v>1758.4352465822501</v>
      </c>
      <c r="Y32" s="210">
        <v>1655.050224182218</v>
      </c>
      <c r="DA32" s="109" t="s">
        <v>1825</v>
      </c>
    </row>
    <row r="33" spans="1:105" ht="12" customHeight="1" x14ac:dyDescent="0.25">
      <c r="A33" s="24" t="s">
        <v>28</v>
      </c>
      <c r="B33" s="213">
        <v>73.898022355975925</v>
      </c>
      <c r="C33" s="213">
        <v>64.6109200343938</v>
      </c>
      <c r="D33" s="213">
        <v>83.30593293207221</v>
      </c>
      <c r="E33" s="213">
        <v>74.659157351676697</v>
      </c>
      <c r="F33" s="213">
        <v>76.15838349097163</v>
      </c>
      <c r="G33" s="213">
        <v>74.506448839208943</v>
      </c>
      <c r="H33" s="213">
        <v>84.133190025795358</v>
      </c>
      <c r="I33" s="213">
        <v>69.657007738607049</v>
      </c>
      <c r="J33" s="213">
        <v>56.668529664660348</v>
      </c>
      <c r="K33" s="213">
        <v>62.763972484952703</v>
      </c>
      <c r="L33" s="213">
        <v>61.617196904557169</v>
      </c>
      <c r="M33" s="213">
        <v>66.938435081685284</v>
      </c>
      <c r="N33" s="213">
        <v>70.39458297506448</v>
      </c>
      <c r="O33" s="213">
        <v>75.967239896818569</v>
      </c>
      <c r="P33" s="213">
        <v>69.328804815133267</v>
      </c>
      <c r="Q33" s="213">
        <v>86.533190025795363</v>
      </c>
      <c r="R33" s="213">
        <v>115.93052450558901</v>
      </c>
      <c r="S33" s="213">
        <v>78.212381771281159</v>
      </c>
      <c r="T33" s="213">
        <v>94.09793637145313</v>
      </c>
      <c r="U33" s="213">
        <v>61.080739466895963</v>
      </c>
      <c r="V33" s="213">
        <v>57.484694754944101</v>
      </c>
      <c r="W33" s="213">
        <v>63.667841788478071</v>
      </c>
      <c r="X33" s="213">
        <v>30.070249355116079</v>
      </c>
      <c r="Y33" s="213">
        <v>12.1140154772141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44.870507308684424</v>
      </c>
      <c r="C34" s="204">
        <f t="shared" si="8"/>
        <v>47.110232158211524</v>
      </c>
      <c r="D34" s="204">
        <f t="shared" si="8"/>
        <v>39.90739466895959</v>
      </c>
      <c r="E34" s="204">
        <f t="shared" si="8"/>
        <v>44.707222699914013</v>
      </c>
      <c r="F34" s="204">
        <f t="shared" si="8"/>
        <v>33.795528804815127</v>
      </c>
      <c r="G34" s="204">
        <f t="shared" si="8"/>
        <v>41.382373172828892</v>
      </c>
      <c r="H34" s="204">
        <f t="shared" si="8"/>
        <v>38.645657781599311</v>
      </c>
      <c r="I34" s="204">
        <f t="shared" si="8"/>
        <v>32.794239036973345</v>
      </c>
      <c r="J34" s="204">
        <f t="shared" si="8"/>
        <v>24.656319862424766</v>
      </c>
      <c r="K34" s="204">
        <f t="shared" si="8"/>
        <v>25.506792777300085</v>
      </c>
      <c r="L34" s="204">
        <f t="shared" si="8"/>
        <v>20.052708512467753</v>
      </c>
      <c r="M34" s="204">
        <f t="shared" si="8"/>
        <v>15.210748065348236</v>
      </c>
      <c r="N34" s="204">
        <f t="shared" si="8"/>
        <v>10.592175408426483</v>
      </c>
      <c r="O34" s="204">
        <f t="shared" si="8"/>
        <v>18.02089423903697</v>
      </c>
      <c r="P34" s="204">
        <f t="shared" si="8"/>
        <v>9.3074806534823722</v>
      </c>
      <c r="Q34" s="204">
        <f t="shared" si="8"/>
        <v>9.3609630266552024</v>
      </c>
      <c r="R34" s="204">
        <f t="shared" si="8"/>
        <v>7.1255374032674119</v>
      </c>
      <c r="S34" s="204">
        <f t="shared" si="8"/>
        <v>4.6128976784178848</v>
      </c>
      <c r="T34" s="204">
        <f t="shared" si="8"/>
        <v>4.5155631986242479</v>
      </c>
      <c r="U34" s="204">
        <f t="shared" si="8"/>
        <v>5.0107480653482375</v>
      </c>
      <c r="V34" s="204">
        <f t="shared" si="8"/>
        <v>3.2457437661220969</v>
      </c>
      <c r="W34" s="204">
        <f t="shared" si="8"/>
        <v>3.8574376612209811</v>
      </c>
      <c r="X34" s="204">
        <f t="shared" si="8"/>
        <v>6.9898538263112631</v>
      </c>
      <c r="Y34" s="204">
        <f t="shared" si="8"/>
        <v>8.8429922613929488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2.1974204643164228</v>
      </c>
      <c r="C36" s="204">
        <v>1.098710232158211</v>
      </c>
      <c r="D36" s="204">
        <v>2.1974204643164228</v>
      </c>
      <c r="E36" s="204">
        <v>1.098710232158211</v>
      </c>
      <c r="F36" s="204">
        <v>1.098710232158211</v>
      </c>
      <c r="G36" s="204">
        <v>0.76801375752364576</v>
      </c>
      <c r="H36" s="204">
        <v>0.83061049011177979</v>
      </c>
      <c r="I36" s="204">
        <v>0.47901977644024069</v>
      </c>
      <c r="J36" s="204">
        <v>0.40868443680137567</v>
      </c>
      <c r="K36" s="204">
        <v>0.47790197764402398</v>
      </c>
      <c r="L36" s="204">
        <v>0.73938091143594153</v>
      </c>
      <c r="M36" s="204">
        <v>0.60318142734307822</v>
      </c>
      <c r="N36" s="204">
        <v>0.51332760103181418</v>
      </c>
      <c r="O36" s="204">
        <v>0.41754084264832331</v>
      </c>
      <c r="P36" s="204">
        <v>0.44832330180567498</v>
      </c>
      <c r="Q36" s="204">
        <v>0.39656061908856399</v>
      </c>
      <c r="R36" s="204">
        <v>0.53207222699914014</v>
      </c>
      <c r="S36" s="204">
        <v>0.40644883920894243</v>
      </c>
      <c r="T36" s="204">
        <v>0.35253654342218388</v>
      </c>
      <c r="U36" s="204">
        <v>0.44282029234737752</v>
      </c>
      <c r="V36" s="204">
        <v>0.37454858125537399</v>
      </c>
      <c r="W36" s="204">
        <v>0.32381771281169391</v>
      </c>
      <c r="X36" s="204">
        <v>0.3172828890799656</v>
      </c>
      <c r="Y36" s="204">
        <v>0.31177987962166809</v>
      </c>
      <c r="DA36" s="71" t="s">
        <v>1828</v>
      </c>
    </row>
    <row r="37" spans="1:105" ht="12" customHeight="1" x14ac:dyDescent="0.25">
      <c r="A37" s="18" t="s">
        <v>71</v>
      </c>
      <c r="B37" s="204">
        <v>2.0445399828030948</v>
      </c>
      <c r="C37" s="204">
        <v>3.0668099742046429</v>
      </c>
      <c r="D37" s="204">
        <v>2.0445399828030948</v>
      </c>
      <c r="E37" s="204">
        <v>2.0445399828030948</v>
      </c>
      <c r="F37" s="204">
        <v>3.0668099742046429</v>
      </c>
      <c r="G37" s="204">
        <v>2.5137575236457441</v>
      </c>
      <c r="H37" s="204">
        <v>2.6650042992261391</v>
      </c>
      <c r="I37" s="204">
        <v>1.973000859845228</v>
      </c>
      <c r="J37" s="204">
        <v>1.2829750644883919</v>
      </c>
      <c r="K37" s="204">
        <v>1.379019776440241</v>
      </c>
      <c r="L37" s="204">
        <v>1.4791917454858119</v>
      </c>
      <c r="M37" s="204">
        <v>1.4705073086844369</v>
      </c>
      <c r="N37" s="204">
        <v>1.406964746345658</v>
      </c>
      <c r="O37" s="204">
        <v>0.50214961306964745</v>
      </c>
      <c r="P37" s="204">
        <v>0.37953568357695611</v>
      </c>
      <c r="Q37" s="204">
        <v>0.2090283748925193</v>
      </c>
      <c r="R37" s="204">
        <v>0.13181427343078239</v>
      </c>
      <c r="S37" s="204">
        <v>0.1226999140154772</v>
      </c>
      <c r="T37" s="204">
        <v>1.2054170249355121</v>
      </c>
      <c r="U37" s="204">
        <v>1.2018916595012901</v>
      </c>
      <c r="V37" s="204">
        <v>1.0936371453138429</v>
      </c>
      <c r="W37" s="204">
        <v>1.4053310404127259</v>
      </c>
      <c r="X37" s="204">
        <v>4.170765262252794</v>
      </c>
      <c r="Y37" s="204">
        <v>7.0847807394668951</v>
      </c>
      <c r="DA37" s="71" t="s">
        <v>1829</v>
      </c>
    </row>
    <row r="38" spans="1:105" ht="12" customHeight="1" x14ac:dyDescent="0.25">
      <c r="A38" s="18" t="s">
        <v>32</v>
      </c>
      <c r="B38" s="204">
        <v>40.628546861564907</v>
      </c>
      <c r="C38" s="204">
        <v>42.944711951848667</v>
      </c>
      <c r="D38" s="204">
        <v>35.665434221840073</v>
      </c>
      <c r="E38" s="204">
        <v>41.563972484952707</v>
      </c>
      <c r="F38" s="204">
        <v>29.630008598452271</v>
      </c>
      <c r="G38" s="204">
        <v>38.100601891659501</v>
      </c>
      <c r="H38" s="204">
        <v>35.108512467755801</v>
      </c>
      <c r="I38" s="204">
        <v>30.29853826311264</v>
      </c>
      <c r="J38" s="204">
        <v>22.964660361135</v>
      </c>
      <c r="K38" s="204">
        <v>23.64987102321582</v>
      </c>
      <c r="L38" s="204">
        <v>17.834135855545998</v>
      </c>
      <c r="M38" s="204">
        <v>13.137059329320721</v>
      </c>
      <c r="N38" s="204">
        <v>8.6718830610490105</v>
      </c>
      <c r="O38" s="204">
        <v>17.101203783319001</v>
      </c>
      <c r="P38" s="204">
        <v>8.4796216680997407</v>
      </c>
      <c r="Q38" s="204">
        <v>8.7553740326741192</v>
      </c>
      <c r="R38" s="204">
        <v>6.4616509028374889</v>
      </c>
      <c r="S38" s="204">
        <v>4.0837489251934649</v>
      </c>
      <c r="T38" s="204">
        <v>2.957609630266552</v>
      </c>
      <c r="U38" s="204">
        <v>3.36603611349957</v>
      </c>
      <c r="V38" s="204">
        <v>1.7775580395528801</v>
      </c>
      <c r="W38" s="204">
        <v>2.128288907996561</v>
      </c>
      <c r="X38" s="204">
        <v>2.5018056749785038</v>
      </c>
      <c r="Y38" s="204">
        <v>1.446431642304385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4.1530524505588987E-2</v>
      </c>
      <c r="I39" s="204">
        <v>4.3680137575236463E-2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465.09028374892517</v>
      </c>
      <c r="C40" s="204">
        <f t="shared" si="9"/>
        <v>501.93465176268268</v>
      </c>
      <c r="D40" s="204">
        <f t="shared" si="9"/>
        <v>490.52020636285471</v>
      </c>
      <c r="E40" s="204">
        <f t="shared" si="9"/>
        <v>562.44625967325874</v>
      </c>
      <c r="F40" s="204">
        <f t="shared" si="9"/>
        <v>498.51676698194319</v>
      </c>
      <c r="G40" s="204">
        <f t="shared" si="9"/>
        <v>485.76844368013752</v>
      </c>
      <c r="H40" s="204">
        <f t="shared" si="9"/>
        <v>476.20395528804818</v>
      </c>
      <c r="I40" s="204">
        <f t="shared" si="9"/>
        <v>478.6278589853826</v>
      </c>
      <c r="J40" s="204">
        <f t="shared" si="9"/>
        <v>515.94565778159927</v>
      </c>
      <c r="K40" s="204">
        <f t="shared" si="9"/>
        <v>520.07437661220979</v>
      </c>
      <c r="L40" s="204">
        <f t="shared" si="9"/>
        <v>578.85666380051589</v>
      </c>
      <c r="M40" s="204">
        <f t="shared" si="9"/>
        <v>552.85743766122096</v>
      </c>
      <c r="N40" s="204">
        <f t="shared" si="9"/>
        <v>520.68916595012888</v>
      </c>
      <c r="O40" s="204">
        <f t="shared" si="9"/>
        <v>513.23370593293203</v>
      </c>
      <c r="P40" s="204">
        <f t="shared" si="9"/>
        <v>484.93645743766109</v>
      </c>
      <c r="Q40" s="204">
        <f t="shared" si="9"/>
        <v>499.20120378331899</v>
      </c>
      <c r="R40" s="204">
        <f t="shared" si="9"/>
        <v>490.59509888220123</v>
      </c>
      <c r="S40" s="204">
        <f t="shared" si="9"/>
        <v>479.70696474634559</v>
      </c>
      <c r="T40" s="204">
        <f t="shared" si="9"/>
        <v>519.78185726569211</v>
      </c>
      <c r="U40" s="204">
        <f t="shared" si="9"/>
        <v>568.66500607451553</v>
      </c>
      <c r="V40" s="204">
        <f t="shared" si="9"/>
        <v>519.50428685799739</v>
      </c>
      <c r="W40" s="204">
        <f t="shared" si="9"/>
        <v>551.90912274766754</v>
      </c>
      <c r="X40" s="204">
        <f t="shared" si="9"/>
        <v>495.22310059439832</v>
      </c>
      <c r="Y40" s="204">
        <f t="shared" si="9"/>
        <v>403.24454800969772</v>
      </c>
      <c r="DA40" s="71"/>
    </row>
    <row r="41" spans="1:105" ht="12" customHeight="1" x14ac:dyDescent="0.25">
      <c r="A41" s="18" t="s">
        <v>73</v>
      </c>
      <c r="B41" s="204">
        <v>465.09028374892517</v>
      </c>
      <c r="C41" s="204">
        <v>501.93465176268268</v>
      </c>
      <c r="D41" s="204">
        <v>490.52020636285471</v>
      </c>
      <c r="E41" s="204">
        <v>562.44625967325874</v>
      </c>
      <c r="F41" s="204">
        <v>498.51676698194319</v>
      </c>
      <c r="G41" s="204">
        <v>485.76844368013752</v>
      </c>
      <c r="H41" s="204">
        <v>476.20395528804818</v>
      </c>
      <c r="I41" s="204">
        <v>478.6278589853826</v>
      </c>
      <c r="J41" s="204">
        <v>515.94565778159927</v>
      </c>
      <c r="K41" s="204">
        <v>520.07437661220979</v>
      </c>
      <c r="L41" s="204">
        <v>578.85666380051589</v>
      </c>
      <c r="M41" s="204">
        <v>552.85743766122096</v>
      </c>
      <c r="N41" s="204">
        <v>520.68916595012888</v>
      </c>
      <c r="O41" s="204">
        <v>513.23370593293203</v>
      </c>
      <c r="P41" s="204">
        <v>484.93645743766109</v>
      </c>
      <c r="Q41" s="204">
        <v>499.20120378331899</v>
      </c>
      <c r="R41" s="204">
        <v>490.59509888220123</v>
      </c>
      <c r="S41" s="204">
        <v>479.70696474634559</v>
      </c>
      <c r="T41" s="204">
        <v>519.78185726569211</v>
      </c>
      <c r="U41" s="204">
        <v>568.66500607451553</v>
      </c>
      <c r="V41" s="204">
        <v>519.50428685799739</v>
      </c>
      <c r="W41" s="204">
        <v>551.90912274766754</v>
      </c>
      <c r="X41" s="204">
        <v>495.22310059439832</v>
      </c>
      <c r="Y41" s="204">
        <v>403.24454800969772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441.96044711951856</v>
      </c>
      <c r="C43" s="204">
        <f t="shared" si="10"/>
        <v>523.04866723989676</v>
      </c>
      <c r="D43" s="204">
        <f t="shared" si="10"/>
        <v>428.87171109200335</v>
      </c>
      <c r="E43" s="204">
        <f t="shared" si="10"/>
        <v>464.45975924333629</v>
      </c>
      <c r="F43" s="204">
        <f t="shared" si="10"/>
        <v>471.88787618228724</v>
      </c>
      <c r="G43" s="204">
        <f t="shared" si="10"/>
        <v>603.24630296159626</v>
      </c>
      <c r="H43" s="204">
        <f t="shared" si="10"/>
        <v>659.99807835748754</v>
      </c>
      <c r="I43" s="204">
        <f t="shared" si="10"/>
        <v>672.35959366644215</v>
      </c>
      <c r="J43" s="204">
        <f t="shared" si="10"/>
        <v>618.3826573188702</v>
      </c>
      <c r="K43" s="204">
        <f t="shared" si="10"/>
        <v>579.54301196404435</v>
      </c>
      <c r="L43" s="204">
        <f t="shared" si="10"/>
        <v>628.94796132768386</v>
      </c>
      <c r="M43" s="204">
        <f t="shared" si="10"/>
        <v>612.05753615665174</v>
      </c>
      <c r="N43" s="204">
        <f t="shared" si="10"/>
        <v>603.07150624411156</v>
      </c>
      <c r="O43" s="204">
        <f t="shared" si="10"/>
        <v>623.85807258532623</v>
      </c>
      <c r="P43" s="204">
        <f t="shared" si="10"/>
        <v>637.42600517534515</v>
      </c>
      <c r="Q43" s="204">
        <f t="shared" si="10"/>
        <v>585.7195989528725</v>
      </c>
      <c r="R43" s="204">
        <f t="shared" si="10"/>
        <v>726.03941038428741</v>
      </c>
      <c r="S43" s="204">
        <f t="shared" si="10"/>
        <v>727.94077501856225</v>
      </c>
      <c r="T43" s="204">
        <f t="shared" si="10"/>
        <v>740.32232161317029</v>
      </c>
      <c r="U43" s="204">
        <f t="shared" si="10"/>
        <v>768.93898038795396</v>
      </c>
      <c r="V43" s="204">
        <f t="shared" si="10"/>
        <v>716.51657002929926</v>
      </c>
      <c r="W43" s="204">
        <f t="shared" si="10"/>
        <v>772.69113083462753</v>
      </c>
      <c r="X43" s="204">
        <f t="shared" si="10"/>
        <v>850.74782956480828</v>
      </c>
      <c r="Y43" s="204">
        <f t="shared" si="10"/>
        <v>904.05950248378417</v>
      </c>
      <c r="DA43" s="71"/>
    </row>
    <row r="44" spans="1:105" ht="12" customHeight="1" x14ac:dyDescent="0.25">
      <c r="A44" s="18" t="s">
        <v>38</v>
      </c>
      <c r="B44" s="204">
        <v>439.18985382631132</v>
      </c>
      <c r="C44" s="204">
        <v>520.77962166809971</v>
      </c>
      <c r="D44" s="204">
        <v>425.52785898538252</v>
      </c>
      <c r="E44" s="204">
        <v>461.95184866723997</v>
      </c>
      <c r="F44" s="204">
        <v>468.99785038693039</v>
      </c>
      <c r="G44" s="204">
        <v>596.49372312983655</v>
      </c>
      <c r="H44" s="204">
        <v>657.01865864144452</v>
      </c>
      <c r="I44" s="204">
        <v>669.79260533104036</v>
      </c>
      <c r="J44" s="204">
        <v>616.04118658641448</v>
      </c>
      <c r="K44" s="204">
        <v>569.30249355116075</v>
      </c>
      <c r="L44" s="204">
        <v>618.77463456577811</v>
      </c>
      <c r="M44" s="204">
        <v>601.75288048151333</v>
      </c>
      <c r="N44" s="204">
        <v>592.64944110060185</v>
      </c>
      <c r="O44" s="204">
        <v>610.50438521066201</v>
      </c>
      <c r="P44" s="204">
        <v>624.05588993981075</v>
      </c>
      <c r="Q44" s="204">
        <v>572.62278589853815</v>
      </c>
      <c r="R44" s="204">
        <v>709.88185726569202</v>
      </c>
      <c r="S44" s="204">
        <v>711.5931212381771</v>
      </c>
      <c r="T44" s="204">
        <v>722.07601031814261</v>
      </c>
      <c r="U44" s="204">
        <v>748.30171969045568</v>
      </c>
      <c r="V44" s="204">
        <v>700.13447979363718</v>
      </c>
      <c r="W44" s="204">
        <v>755.18770421324143</v>
      </c>
      <c r="X44" s="204">
        <v>825.44127257093714</v>
      </c>
      <c r="Y44" s="204">
        <v>883.31625107480647</v>
      </c>
      <c r="DA44" s="71" t="s">
        <v>1834</v>
      </c>
    </row>
    <row r="45" spans="1:105" ht="12" customHeight="1" x14ac:dyDescent="0.25">
      <c r="A45" s="18" t="s">
        <v>74</v>
      </c>
      <c r="B45" s="204">
        <v>2.7705932932072228</v>
      </c>
      <c r="C45" s="204">
        <v>2.2690455717970761</v>
      </c>
      <c r="D45" s="204">
        <v>3.3438521066208078</v>
      </c>
      <c r="E45" s="204">
        <v>2.507910576096303</v>
      </c>
      <c r="F45" s="204">
        <v>2.8900257953568351</v>
      </c>
      <c r="G45" s="204">
        <v>6.1316423043852106</v>
      </c>
      <c r="H45" s="204">
        <v>2.3335339638865</v>
      </c>
      <c r="I45" s="204">
        <v>1.871711092003439</v>
      </c>
      <c r="J45" s="204">
        <v>2.0165950128976782</v>
      </c>
      <c r="K45" s="204">
        <v>9.7387790197764392</v>
      </c>
      <c r="L45" s="204">
        <v>9.6551160791057598</v>
      </c>
      <c r="M45" s="204">
        <v>9.576612209802235</v>
      </c>
      <c r="N45" s="204">
        <v>9.6276010318142724</v>
      </c>
      <c r="O45" s="204">
        <v>12.469303525365429</v>
      </c>
      <c r="P45" s="204">
        <v>12.150730868443681</v>
      </c>
      <c r="Q45" s="204">
        <v>12.245571797076529</v>
      </c>
      <c r="R45" s="204">
        <v>15.05150472914875</v>
      </c>
      <c r="S45" s="204">
        <v>15.03086844368014</v>
      </c>
      <c r="T45" s="204">
        <v>11.14858125537403</v>
      </c>
      <c r="U45" s="204">
        <v>13.624761767272849</v>
      </c>
      <c r="V45" s="204">
        <v>9.1656185590274522</v>
      </c>
      <c r="W45" s="204">
        <v>11.493972695152751</v>
      </c>
      <c r="X45" s="204">
        <v>17.50639209691726</v>
      </c>
      <c r="Y45" s="204">
        <v>18.159751216441581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6.1049011177987953E-3</v>
      </c>
      <c r="H46" s="204">
        <v>2.36457437661221E-2</v>
      </c>
      <c r="I46" s="204">
        <v>2.2699914015477211E-2</v>
      </c>
      <c r="J46" s="204">
        <v>2.0980223559759242E-2</v>
      </c>
      <c r="K46" s="204">
        <v>2.536543422184007E-2</v>
      </c>
      <c r="L46" s="204">
        <v>3.1470335339638861E-2</v>
      </c>
      <c r="M46" s="204">
        <v>3.2330180567497847E-2</v>
      </c>
      <c r="N46" s="204">
        <v>3.1470335339638861E-2</v>
      </c>
      <c r="O46" s="204">
        <v>1.513327601031814E-2</v>
      </c>
      <c r="P46" s="204">
        <v>1.418744625967326E-2</v>
      </c>
      <c r="Q46" s="204">
        <v>0</v>
      </c>
      <c r="R46" s="204">
        <v>0</v>
      </c>
      <c r="S46" s="204">
        <v>0</v>
      </c>
      <c r="T46" s="204">
        <v>5.2877042132416161</v>
      </c>
      <c r="U46" s="204">
        <v>5.3512467755803952</v>
      </c>
      <c r="V46" s="204">
        <v>5.5044711951848662</v>
      </c>
      <c r="W46" s="204">
        <v>4.05116079105761</v>
      </c>
      <c r="X46" s="204">
        <v>5.5395528804815148</v>
      </c>
      <c r="Y46" s="204">
        <v>2.6655202063628541E-3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0.61483262625661528</v>
      </c>
      <c r="H49" s="204">
        <v>0.62224000839044935</v>
      </c>
      <c r="I49" s="204">
        <v>0.6725773293828905</v>
      </c>
      <c r="J49" s="204">
        <v>0.30389549599830629</v>
      </c>
      <c r="K49" s="204">
        <v>0.47637395888531209</v>
      </c>
      <c r="L49" s="204">
        <v>0.48674034746038042</v>
      </c>
      <c r="M49" s="204">
        <v>0.6957132847687908</v>
      </c>
      <c r="N49" s="204">
        <v>0.76299377635581067</v>
      </c>
      <c r="O49" s="204">
        <v>0.86925057328841582</v>
      </c>
      <c r="P49" s="204">
        <v>1.2051969208310089</v>
      </c>
      <c r="Q49" s="204">
        <v>0.85124125725783073</v>
      </c>
      <c r="R49" s="204">
        <v>1.106048389446588</v>
      </c>
      <c r="S49" s="204">
        <v>1.3167853367050091</v>
      </c>
      <c r="T49" s="204">
        <v>1.810025826412156</v>
      </c>
      <c r="U49" s="204">
        <v>1.6612521546450321</v>
      </c>
      <c r="V49" s="204">
        <v>1.7120004814496099</v>
      </c>
      <c r="W49" s="204">
        <v>1.958293135175859</v>
      </c>
      <c r="X49" s="204">
        <v>2.2606120164722991</v>
      </c>
      <c r="Y49" s="204">
        <v>2.5808346723296771</v>
      </c>
      <c r="DA49" s="71" t="s">
        <v>1839</v>
      </c>
    </row>
    <row r="50" spans="1:105" ht="12" customHeight="1" x14ac:dyDescent="0.25">
      <c r="A50" s="14" t="s">
        <v>39</v>
      </c>
      <c r="B50" s="204">
        <v>19.96749785038693</v>
      </c>
      <c r="C50" s="204">
        <v>20.015305245055892</v>
      </c>
      <c r="D50" s="204">
        <v>18.58220120378332</v>
      </c>
      <c r="E50" s="204">
        <v>19.32261392949269</v>
      </c>
      <c r="F50" s="204">
        <v>18.91659501289768</v>
      </c>
      <c r="G50" s="204">
        <v>21.420034393809111</v>
      </c>
      <c r="H50" s="204">
        <v>20.923903697334481</v>
      </c>
      <c r="I50" s="204">
        <v>19.54565778159931</v>
      </c>
      <c r="J50" s="204">
        <v>19.759329320722269</v>
      </c>
      <c r="K50" s="204">
        <v>17.071453138435079</v>
      </c>
      <c r="L50" s="204">
        <v>19.360877042132419</v>
      </c>
      <c r="M50" s="204">
        <v>18.965950128976779</v>
      </c>
      <c r="N50" s="204">
        <v>25.551332760103179</v>
      </c>
      <c r="O50" s="204">
        <v>22.926139294926909</v>
      </c>
      <c r="P50" s="204">
        <v>24.168959587274291</v>
      </c>
      <c r="Q50" s="204">
        <v>15.97360275150473</v>
      </c>
      <c r="R50" s="204">
        <v>20.3676698194325</v>
      </c>
      <c r="S50" s="204">
        <v>18.96491831470335</v>
      </c>
      <c r="T50" s="204">
        <v>18.631298366294061</v>
      </c>
      <c r="U50" s="204">
        <v>18.567497850386928</v>
      </c>
      <c r="V50" s="204">
        <v>23.663456577815989</v>
      </c>
      <c r="W50" s="204">
        <v>8.4808254514187453</v>
      </c>
      <c r="X50" s="204">
        <v>8.934737747205503</v>
      </c>
      <c r="Y50" s="204">
        <v>8.8108340498710227</v>
      </c>
      <c r="DA50" s="71" t="s">
        <v>1840</v>
      </c>
    </row>
    <row r="51" spans="1:105" ht="12" customHeight="1" x14ac:dyDescent="0.25">
      <c r="A51" s="21" t="s">
        <v>40</v>
      </c>
      <c r="B51" s="207">
        <v>403.35339638865003</v>
      </c>
      <c r="C51" s="207">
        <v>400.77386070507299</v>
      </c>
      <c r="D51" s="207">
        <v>409.20034393809112</v>
      </c>
      <c r="E51" s="207">
        <v>390.97162510748058</v>
      </c>
      <c r="F51" s="207">
        <v>419.94840928632851</v>
      </c>
      <c r="G51" s="207">
        <v>424.36595012897669</v>
      </c>
      <c r="H51" s="207">
        <v>426.90937231298358</v>
      </c>
      <c r="I51" s="207">
        <v>431.84024075666372</v>
      </c>
      <c r="J51" s="207">
        <v>411.86852966466029</v>
      </c>
      <c r="K51" s="207">
        <v>378.24565778159928</v>
      </c>
      <c r="L51" s="207">
        <v>404.97429062768703</v>
      </c>
      <c r="M51" s="207">
        <v>404.09518486672403</v>
      </c>
      <c r="N51" s="207">
        <v>410.23559759243341</v>
      </c>
      <c r="O51" s="207">
        <v>421.5000859845228</v>
      </c>
      <c r="P51" s="207">
        <v>413.39724849527079</v>
      </c>
      <c r="Q51" s="207">
        <v>412.10283748925201</v>
      </c>
      <c r="R51" s="207">
        <v>430.19742046431639</v>
      </c>
      <c r="S51" s="207">
        <v>409.85674978503869</v>
      </c>
      <c r="T51" s="207">
        <v>422.36766981943248</v>
      </c>
      <c r="U51" s="207">
        <v>420.5717970765262</v>
      </c>
      <c r="V51" s="207">
        <v>391.39647463456572</v>
      </c>
      <c r="W51" s="207">
        <v>373.92476354256229</v>
      </c>
      <c r="X51" s="207">
        <v>366.46947549441097</v>
      </c>
      <c r="Y51" s="207">
        <v>317.97833190025801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1449.1401547721412</v>
      </c>
      <c r="C52" s="284">
        <f t="shared" si="11"/>
        <v>1557.4936371453143</v>
      </c>
      <c r="D52" s="284">
        <f t="shared" si="11"/>
        <v>1470.3877901977644</v>
      </c>
      <c r="E52" s="284">
        <f t="shared" si="11"/>
        <v>1556.5666380051589</v>
      </c>
      <c r="F52" s="284">
        <f t="shared" si="11"/>
        <v>1519.2235597592435</v>
      </c>
      <c r="G52" s="284">
        <f t="shared" si="11"/>
        <v>1650.6895531765576</v>
      </c>
      <c r="H52" s="284">
        <f t="shared" si="11"/>
        <v>1706.8141574632489</v>
      </c>
      <c r="I52" s="284">
        <f t="shared" si="11"/>
        <v>1704.8245979656683</v>
      </c>
      <c r="J52" s="284">
        <f t="shared" si="11"/>
        <v>1647.2810236129365</v>
      </c>
      <c r="K52" s="284">
        <f t="shared" si="11"/>
        <v>1583.2052647585419</v>
      </c>
      <c r="L52" s="284">
        <f t="shared" si="11"/>
        <v>1713.8096982150448</v>
      </c>
      <c r="M52" s="284">
        <f t="shared" si="11"/>
        <v>1670.1252919606063</v>
      </c>
      <c r="N52" s="284">
        <f t="shared" si="11"/>
        <v>1640.5343609302681</v>
      </c>
      <c r="O52" s="284">
        <f t="shared" si="11"/>
        <v>1675.5061379335632</v>
      </c>
      <c r="P52" s="284">
        <f t="shared" si="11"/>
        <v>1638.5649561641669</v>
      </c>
      <c r="Q52" s="284">
        <f t="shared" si="11"/>
        <v>1608.8913960293994</v>
      </c>
      <c r="R52" s="284">
        <f t="shared" si="11"/>
        <v>1790.2556614590935</v>
      </c>
      <c r="S52" s="284">
        <f t="shared" si="11"/>
        <v>1719.2946873143487</v>
      </c>
      <c r="T52" s="284">
        <f t="shared" si="11"/>
        <v>1799.7166466346662</v>
      </c>
      <c r="U52" s="284">
        <f t="shared" si="11"/>
        <v>1842.8347689216259</v>
      </c>
      <c r="V52" s="284">
        <f t="shared" si="11"/>
        <v>1711.8112266207445</v>
      </c>
      <c r="W52" s="284">
        <f t="shared" si="11"/>
        <v>1774.5311220259753</v>
      </c>
      <c r="X52" s="284">
        <f t="shared" si="11"/>
        <v>1758.4352465822508</v>
      </c>
      <c r="Y52" s="284">
        <f t="shared" si="11"/>
        <v>1655.0502241822178</v>
      </c>
      <c r="DA52" s="118"/>
    </row>
    <row r="53" spans="1:105" ht="12" customHeight="1" x14ac:dyDescent="0.25">
      <c r="A53" s="51" t="s">
        <v>54</v>
      </c>
      <c r="B53" s="241">
        <f>PPA_fec!B5</f>
        <v>458.96261339030463</v>
      </c>
      <c r="C53" s="241">
        <f>PPA_fec!C5</f>
        <v>503.05547914454758</v>
      </c>
      <c r="D53" s="241">
        <f>PPA_fec!D5</f>
        <v>468.3768676492881</v>
      </c>
      <c r="E53" s="241">
        <f>PPA_fec!E5</f>
        <v>499.28013857191507</v>
      </c>
      <c r="F53" s="241">
        <f>PPA_fec!F5</f>
        <v>487.21328941338248</v>
      </c>
      <c r="G53" s="241">
        <f>PPA_fec!G5</f>
        <v>530.81981679329567</v>
      </c>
      <c r="H53" s="241">
        <f>PPA_fec!H5</f>
        <v>538.92367323624262</v>
      </c>
      <c r="I53" s="241">
        <f>PPA_fec!I5</f>
        <v>538.62165696190652</v>
      </c>
      <c r="J53" s="241">
        <f>PPA_fec!J5</f>
        <v>534.5703882250516</v>
      </c>
      <c r="K53" s="241">
        <f>PPA_fec!K5</f>
        <v>520.63475830798177</v>
      </c>
      <c r="L53" s="241">
        <f>PPA_fec!L5</f>
        <v>565.5622991243315</v>
      </c>
      <c r="M53" s="241">
        <f>PPA_fec!M5</f>
        <v>549.85360963344317</v>
      </c>
      <c r="N53" s="241">
        <f>PPA_fec!N5</f>
        <v>536.49083461817099</v>
      </c>
      <c r="O53" s="241">
        <f>PPA_fec!O5</f>
        <v>566.80803052571093</v>
      </c>
      <c r="P53" s="241">
        <f>PPA_fec!P5</f>
        <v>544.74712230351099</v>
      </c>
      <c r="Q53" s="241">
        <f>PPA_fec!Q5</f>
        <v>517.05506657946387</v>
      </c>
      <c r="R53" s="241">
        <f>PPA_fec!R5</f>
        <v>603.08087303440914</v>
      </c>
      <c r="S53" s="241">
        <f>PPA_fec!S5</f>
        <v>578.579909060619</v>
      </c>
      <c r="T53" s="241">
        <f>PPA_fec!T5</f>
        <v>596.57724363033117</v>
      </c>
      <c r="U53" s="241">
        <f>PPA_fec!U5</f>
        <v>617.93275931142819</v>
      </c>
      <c r="V53" s="241">
        <f>PPA_fec!V5</f>
        <v>603.0355611872767</v>
      </c>
      <c r="W53" s="241">
        <f>PPA_fec!W5</f>
        <v>593.48697279482053</v>
      </c>
      <c r="X53" s="241">
        <f>PPA_fec!X5</f>
        <v>618.48097532056761</v>
      </c>
      <c r="Y53" s="241">
        <f>PPA_fec!Y5</f>
        <v>595.51106827872331</v>
      </c>
      <c r="DA53" s="83"/>
    </row>
    <row r="54" spans="1:105" ht="12" customHeight="1" x14ac:dyDescent="0.25">
      <c r="A54" s="99" t="s">
        <v>61</v>
      </c>
      <c r="B54" s="282">
        <f>PPA_fec!B32</f>
        <v>951.96491156576076</v>
      </c>
      <c r="C54" s="282">
        <f>PPA_fec!C32</f>
        <v>1013.368336285361</v>
      </c>
      <c r="D54" s="282">
        <f>PPA_fec!D32</f>
        <v>963.23801012321837</v>
      </c>
      <c r="E54" s="282">
        <f>PPA_fec!E32</f>
        <v>1016.241121920054</v>
      </c>
      <c r="F54" s="282">
        <f>PPA_fec!F32</f>
        <v>991.949598984457</v>
      </c>
      <c r="G54" s="282">
        <f>PPA_fec!G32</f>
        <v>1076.342415282483</v>
      </c>
      <c r="H54" s="282">
        <f>PPA_fec!H32</f>
        <v>1122.8832036343049</v>
      </c>
      <c r="I54" s="282">
        <f>PPA_fec!I32</f>
        <v>1121.248123452905</v>
      </c>
      <c r="J54" s="282">
        <f>PPA_fec!J32</f>
        <v>1069.2731943984279</v>
      </c>
      <c r="K54" s="282">
        <f>PPA_fec!K32</f>
        <v>1020.822690336395</v>
      </c>
      <c r="L54" s="282">
        <f>PPA_fec!L32</f>
        <v>1103.0556518622409</v>
      </c>
      <c r="M54" s="282">
        <f>PPA_fec!M32</f>
        <v>1076.23185683617</v>
      </c>
      <c r="N54" s="282">
        <f>PPA_fec!N32</f>
        <v>1060.7839892491429</v>
      </c>
      <c r="O54" s="282">
        <f>PPA_fec!O32</f>
        <v>1064.5163934496979</v>
      </c>
      <c r="P54" s="282">
        <f>PPA_fec!P32</f>
        <v>1054.243457248446</v>
      </c>
      <c r="Q54" s="282">
        <f>PPA_fec!Q32</f>
        <v>1052.498410275387</v>
      </c>
      <c r="R54" s="282">
        <f>PPA_fec!R32</f>
        <v>1153.927439614137</v>
      </c>
      <c r="S54" s="282">
        <f>PPA_fec!S32</f>
        <v>1106.40456520319</v>
      </c>
      <c r="T54" s="282">
        <f>PPA_fec!T32</f>
        <v>1169.5481161026439</v>
      </c>
      <c r="U54" s="282">
        <f>PPA_fec!U32</f>
        <v>1194.11716199388</v>
      </c>
      <c r="V54" s="282">
        <f>PPA_fec!V32</f>
        <v>1080.2837384247739</v>
      </c>
      <c r="W54" s="282">
        <f>PPA_fec!W32</f>
        <v>1148.453626636333</v>
      </c>
      <c r="X54" s="282">
        <f>PPA_fec!X32</f>
        <v>1110.079426511516</v>
      </c>
      <c r="Y54" s="282">
        <f>PPA_fec!Y32</f>
        <v>1031.4207656487069</v>
      </c>
      <c r="DA54" s="94"/>
    </row>
    <row r="55" spans="1:105" ht="12" customHeight="1" x14ac:dyDescent="0.25">
      <c r="A55" s="52" t="s">
        <v>62</v>
      </c>
      <c r="B55" s="242">
        <f>PPA_fec!B83</f>
        <v>38.212629816075783</v>
      </c>
      <c r="C55" s="242">
        <f>PPA_fec!C83</f>
        <v>41.069821715405723</v>
      </c>
      <c r="D55" s="242">
        <f>PPA_fec!D83</f>
        <v>38.772912425257857</v>
      </c>
      <c r="E55" s="242">
        <f>PPA_fec!E83</f>
        <v>41.045377513189749</v>
      </c>
      <c r="F55" s="242">
        <f>PPA_fec!F83</f>
        <v>40.060671361403962</v>
      </c>
      <c r="G55" s="242">
        <f>PPA_fec!G83</f>
        <v>43.527321100778821</v>
      </c>
      <c r="H55" s="242">
        <f>PPA_fec!H83</f>
        <v>45.007280592701321</v>
      </c>
      <c r="I55" s="242">
        <f>PPA_fec!I83</f>
        <v>44.954817550856987</v>
      </c>
      <c r="J55" s="242">
        <f>PPA_fec!J83</f>
        <v>43.437440989457038</v>
      </c>
      <c r="K55" s="242">
        <f>PPA_fec!K83</f>
        <v>41.747816114165268</v>
      </c>
      <c r="L55" s="242">
        <f>PPA_fec!L83</f>
        <v>45.19174722847243</v>
      </c>
      <c r="M55" s="242">
        <f>PPA_fec!M83</f>
        <v>44.039825490993323</v>
      </c>
      <c r="N55" s="242">
        <f>PPA_fec!N83</f>
        <v>43.259537062954287</v>
      </c>
      <c r="O55" s="242">
        <f>PPA_fec!O83</f>
        <v>44.181713958154212</v>
      </c>
      <c r="P55" s="242">
        <f>PPA_fec!P83</f>
        <v>39.574376612209797</v>
      </c>
      <c r="Q55" s="242">
        <f>PPA_fec!Q83</f>
        <v>39.337919174548567</v>
      </c>
      <c r="R55" s="242">
        <f>PPA_fec!R83</f>
        <v>33.247348810547429</v>
      </c>
      <c r="S55" s="242">
        <f>PPA_fec!S83</f>
        <v>34.310213050539787</v>
      </c>
      <c r="T55" s="242">
        <f>PPA_fec!T83</f>
        <v>33.591286901691028</v>
      </c>
      <c r="U55" s="242">
        <f>PPA_fec!U83</f>
        <v>30.784847616317951</v>
      </c>
      <c r="V55" s="242">
        <f>PPA_fec!V83</f>
        <v>28.491927008693981</v>
      </c>
      <c r="W55" s="242">
        <f>PPA_fec!W83</f>
        <v>32.590522594821813</v>
      </c>
      <c r="X55" s="242">
        <f>PPA_fec!X83</f>
        <v>29.874844750167181</v>
      </c>
      <c r="Y55" s="242">
        <f>PPA_fec!Y83</f>
        <v>28.118390254787482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1529.4170150502428</v>
      </c>
      <c r="C57" s="203">
        <f t="shared" si="12"/>
        <v>1603.327452034627</v>
      </c>
      <c r="D57" s="203">
        <f t="shared" si="12"/>
        <v>1623.4211682244515</v>
      </c>
      <c r="E57" s="203">
        <f t="shared" si="12"/>
        <v>1785.0995461070995</v>
      </c>
      <c r="F57" s="203">
        <f t="shared" si="12"/>
        <v>1606.4813524105634</v>
      </c>
      <c r="G57" s="203">
        <f t="shared" si="12"/>
        <v>1576.0970968591653</v>
      </c>
      <c r="H57" s="203">
        <f t="shared" si="12"/>
        <v>1582.0008500389763</v>
      </c>
      <c r="I57" s="203">
        <f t="shared" si="12"/>
        <v>1520.4885835624732</v>
      </c>
      <c r="J57" s="203">
        <f t="shared" si="12"/>
        <v>1520.8023316793044</v>
      </c>
      <c r="K57" s="203">
        <f t="shared" si="12"/>
        <v>1559.2370283617588</v>
      </c>
      <c r="L57" s="203">
        <f t="shared" si="12"/>
        <v>1676.8180365962055</v>
      </c>
      <c r="M57" s="203">
        <f t="shared" si="12"/>
        <v>1620.3512346052478</v>
      </c>
      <c r="N57" s="203">
        <f t="shared" si="12"/>
        <v>1535.2738222551229</v>
      </c>
      <c r="O57" s="203">
        <f t="shared" si="12"/>
        <v>1570.6127554109012</v>
      </c>
      <c r="P57" s="203">
        <f t="shared" si="12"/>
        <v>1468.1440293136527</v>
      </c>
      <c r="Q57" s="203">
        <f t="shared" si="12"/>
        <v>1567.6908019515449</v>
      </c>
      <c r="R57" s="203">
        <f t="shared" si="12"/>
        <v>1660.0560148450929</v>
      </c>
      <c r="S57" s="203">
        <f t="shared" si="12"/>
        <v>1472.6838892632977</v>
      </c>
      <c r="T57" s="203">
        <f t="shared" si="12"/>
        <v>1633.82544459512</v>
      </c>
      <c r="U57" s="203">
        <f t="shared" si="12"/>
        <v>1621.5733025876004</v>
      </c>
      <c r="V57" s="203">
        <f t="shared" si="12"/>
        <v>1482.0938416863057</v>
      </c>
      <c r="W57" s="203">
        <f t="shared" si="12"/>
        <v>1573.8021575737403</v>
      </c>
      <c r="X57" s="203">
        <f t="shared" si="12"/>
        <v>1426.1477399135549</v>
      </c>
      <c r="Y57" s="203">
        <f t="shared" si="12"/>
        <v>1169.7731044514492</v>
      </c>
      <c r="DA57" s="112"/>
    </row>
    <row r="58" spans="1:105" ht="12" customHeight="1" x14ac:dyDescent="0.25">
      <c r="A58" s="51" t="s">
        <v>54</v>
      </c>
      <c r="B58" s="241">
        <f>PPA_emi!B5</f>
        <v>404.77155068363408</v>
      </c>
      <c r="C58" s="241">
        <f>PPA_emi!C5</f>
        <v>443.62902182597111</v>
      </c>
      <c r="D58" s="241">
        <f>PPA_emi!D5</f>
        <v>432.50992184918158</v>
      </c>
      <c r="E58" s="241">
        <f>PPA_emi!E5</f>
        <v>493.14208590575407</v>
      </c>
      <c r="F58" s="241">
        <f>PPA_emi!F5</f>
        <v>432.17473054356901</v>
      </c>
      <c r="G58" s="241">
        <f>PPA_emi!G5</f>
        <v>434.06018061055642</v>
      </c>
      <c r="H58" s="241">
        <f>PPA_emi!H5</f>
        <v>429.87176325414492</v>
      </c>
      <c r="I58" s="241">
        <f>PPA_emi!I5</f>
        <v>411.9736784999622</v>
      </c>
      <c r="J58" s="241">
        <f>PPA_emi!J5</f>
        <v>425.99709083786928</v>
      </c>
      <c r="K58" s="241">
        <f>PPA_emi!K5</f>
        <v>448.37833140934919</v>
      </c>
      <c r="L58" s="241">
        <f>PPA_emi!L5</f>
        <v>485.23571841453821</v>
      </c>
      <c r="M58" s="241">
        <f>PPA_emi!M5</f>
        <v>465.08519315184998</v>
      </c>
      <c r="N58" s="241">
        <f>PPA_emi!N5</f>
        <v>433.80287356350959</v>
      </c>
      <c r="O58" s="241">
        <f>PPA_emi!O5</f>
        <v>460.61327868510932</v>
      </c>
      <c r="P58" s="241">
        <f>PPA_emi!P5</f>
        <v>420.50173444751658</v>
      </c>
      <c r="Q58" s="241">
        <f>PPA_emi!Q5</f>
        <v>430.57756965871909</v>
      </c>
      <c r="R58" s="241">
        <f>PPA_emi!R5</f>
        <v>485.08375738893392</v>
      </c>
      <c r="S58" s="241">
        <f>PPA_emi!S5</f>
        <v>431.26404888493772</v>
      </c>
      <c r="T58" s="241">
        <f>PPA_emi!T5</f>
        <v>471.37537458168879</v>
      </c>
      <c r="U58" s="241">
        <f>PPA_emi!U5</f>
        <v>475.68605962552192</v>
      </c>
      <c r="V58" s="241">
        <f>PPA_emi!V5</f>
        <v>459.35108319184508</v>
      </c>
      <c r="W58" s="241">
        <f>PPA_emi!W5</f>
        <v>469.38397033593333</v>
      </c>
      <c r="X58" s="241">
        <f>PPA_emi!X5</f>
        <v>450.00627902101479</v>
      </c>
      <c r="Y58" s="241">
        <f>PPA_emi!Y5</f>
        <v>383.92320381678769</v>
      </c>
      <c r="DA58" s="83"/>
    </row>
    <row r="59" spans="1:105" ht="12" customHeight="1" x14ac:dyDescent="0.25">
      <c r="A59" s="99" t="s">
        <v>61</v>
      </c>
      <c r="B59" s="282">
        <f>PPA_emi!B32</f>
        <v>1113.443683360887</v>
      </c>
      <c r="C59" s="282">
        <f>PPA_emi!C32</f>
        <v>1144.7112440812909</v>
      </c>
      <c r="D59" s="282">
        <f>PPA_emi!D32</f>
        <v>1179.338568616643</v>
      </c>
      <c r="E59" s="282">
        <f>PPA_emi!E32</f>
        <v>1275.587203488474</v>
      </c>
      <c r="F59" s="282">
        <f>PPA_emi!F32</f>
        <v>1162.136052359959</v>
      </c>
      <c r="G59" s="282">
        <f>PPA_emi!G32</f>
        <v>1126.960595268933</v>
      </c>
      <c r="H59" s="282">
        <f>PPA_emi!H32</f>
        <v>1135.7964330927871</v>
      </c>
      <c r="I59" s="282">
        <f>PPA_emi!I32</f>
        <v>1092.695539299654</v>
      </c>
      <c r="J59" s="282">
        <f>PPA_emi!J32</f>
        <v>1078.08972015925</v>
      </c>
      <c r="K59" s="282">
        <f>PPA_emi!K32</f>
        <v>1092.9356881653439</v>
      </c>
      <c r="L59" s="282">
        <f>PPA_emi!L32</f>
        <v>1171.4907394139229</v>
      </c>
      <c r="M59" s="282">
        <f>PPA_emi!M32</f>
        <v>1136.8975004007509</v>
      </c>
      <c r="N59" s="282">
        <f>PPA_emi!N32</f>
        <v>1085.046774296633</v>
      </c>
      <c r="O59" s="282">
        <f>PPA_emi!O32</f>
        <v>1093.499721271608</v>
      </c>
      <c r="P59" s="282">
        <f>PPA_emi!P32</f>
        <v>1033.568751784647</v>
      </c>
      <c r="Q59" s="282">
        <f>PPA_emi!Q32</f>
        <v>1123.50033387298</v>
      </c>
      <c r="R59" s="282">
        <f>PPA_emi!R32</f>
        <v>1162.343389178292</v>
      </c>
      <c r="S59" s="282">
        <f>PPA_emi!S32</f>
        <v>1028.0619493309609</v>
      </c>
      <c r="T59" s="282">
        <f>PPA_emi!T32</f>
        <v>1149.078378200669</v>
      </c>
      <c r="U59" s="282">
        <f>PPA_emi!U32</f>
        <v>1132.651305454739</v>
      </c>
      <c r="V59" s="282">
        <f>PPA_emi!V32</f>
        <v>1010.344426821006</v>
      </c>
      <c r="W59" s="282">
        <f>PPA_emi!W32</f>
        <v>1087.89736989891</v>
      </c>
      <c r="X59" s="282">
        <f>PPA_emi!X32</f>
        <v>961.12572841189831</v>
      </c>
      <c r="Y59" s="282">
        <f>PPA_emi!Y32</f>
        <v>769.94591761360141</v>
      </c>
      <c r="DA59" s="94"/>
    </row>
    <row r="60" spans="1:105" ht="12" customHeight="1" x14ac:dyDescent="0.25">
      <c r="A60" s="52" t="s">
        <v>62</v>
      </c>
      <c r="B60" s="242">
        <f>PPA_emi!B83</f>
        <v>11.201781005721591</v>
      </c>
      <c r="C60" s="242">
        <f>PPA_emi!C83</f>
        <v>14.98718612736479</v>
      </c>
      <c r="D60" s="242">
        <f>PPA_emi!D83</f>
        <v>11.57267775862687</v>
      </c>
      <c r="E60" s="242">
        <f>PPA_emi!E83</f>
        <v>16.370256712871381</v>
      </c>
      <c r="F60" s="242">
        <f>PPA_emi!F83</f>
        <v>12.170569507035561</v>
      </c>
      <c r="G60" s="242">
        <f>PPA_emi!G83</f>
        <v>15.076320979675801</v>
      </c>
      <c r="H60" s="242">
        <f>PPA_emi!H83</f>
        <v>16.33265369204414</v>
      </c>
      <c r="I60" s="242">
        <f>PPA_emi!I83</f>
        <v>15.819365762857039</v>
      </c>
      <c r="J60" s="242">
        <f>PPA_emi!J83</f>
        <v>16.71552068218519</v>
      </c>
      <c r="K60" s="242">
        <f>PPA_emi!K83</f>
        <v>17.923008787065701</v>
      </c>
      <c r="L60" s="242">
        <f>PPA_emi!L83</f>
        <v>20.09157876774421</v>
      </c>
      <c r="M60" s="242">
        <f>PPA_emi!M83</f>
        <v>18.368541052646769</v>
      </c>
      <c r="N60" s="242">
        <f>PPA_emi!N83</f>
        <v>16.424174394980469</v>
      </c>
      <c r="O60" s="242">
        <f>PPA_emi!O83</f>
        <v>16.49975545418371</v>
      </c>
      <c r="P60" s="242">
        <f>PPA_emi!P83</f>
        <v>14.07354308148901</v>
      </c>
      <c r="Q60" s="242">
        <f>PPA_emi!Q83</f>
        <v>13.612898419845701</v>
      </c>
      <c r="R60" s="242">
        <f>PPA_emi!R83</f>
        <v>12.62886827786706</v>
      </c>
      <c r="S60" s="242">
        <f>PPA_emi!S83</f>
        <v>13.357891047399059</v>
      </c>
      <c r="T60" s="242">
        <f>PPA_emi!T83</f>
        <v>13.371691812762339</v>
      </c>
      <c r="U60" s="242">
        <f>PPA_emi!U83</f>
        <v>13.23593750733939</v>
      </c>
      <c r="V60" s="242">
        <f>PPA_emi!V83</f>
        <v>12.3983316734545</v>
      </c>
      <c r="W60" s="242">
        <f>PPA_emi!W83</f>
        <v>16.52081733889689</v>
      </c>
      <c r="X60" s="242">
        <f>PPA_emi!X83</f>
        <v>15.01573248064186</v>
      </c>
      <c r="Y60" s="242">
        <f>PPA_emi!Y83</f>
        <v>15.903983021060251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82.145936652061152</v>
      </c>
      <c r="C63" s="287">
        <f t="shared" si="13"/>
        <v>89.471925699519431</v>
      </c>
      <c r="D63" s="287">
        <f t="shared" si="13"/>
        <v>81.254498941851367</v>
      </c>
      <c r="E63" s="287">
        <f t="shared" si="13"/>
        <v>72.863039489769392</v>
      </c>
      <c r="F63" s="287">
        <f t="shared" si="13"/>
        <v>65.975389433931397</v>
      </c>
      <c r="G63" s="287">
        <f t="shared" si="13"/>
        <v>62.009256121579604</v>
      </c>
      <c r="H63" s="287">
        <f t="shared" si="13"/>
        <v>59.241778842600418</v>
      </c>
      <c r="I63" s="287">
        <f t="shared" si="13"/>
        <v>58.713765648682653</v>
      </c>
      <c r="J63" s="287">
        <f t="shared" si="13"/>
        <v>53.809086131909851</v>
      </c>
      <c r="K63" s="287">
        <f t="shared" si="13"/>
        <v>50.814217022721188</v>
      </c>
      <c r="L63" s="287">
        <f t="shared" si="13"/>
        <v>60.564491079269985</v>
      </c>
      <c r="M63" s="287">
        <f t="shared" si="13"/>
        <v>58.361754116274042</v>
      </c>
      <c r="N63" s="287">
        <f t="shared" si="13"/>
        <v>45.811154714523212</v>
      </c>
      <c r="O63" s="287">
        <f t="shared" si="13"/>
        <v>41.83029774777858</v>
      </c>
      <c r="P63" s="287">
        <f t="shared" si="13"/>
        <v>43.2225558417353</v>
      </c>
      <c r="Q63" s="287">
        <f t="shared" si="13"/>
        <v>46.959671823288012</v>
      </c>
      <c r="R63" s="287">
        <f t="shared" si="13"/>
        <v>40.626088514731258</v>
      </c>
      <c r="S63" s="287">
        <f t="shared" si="13"/>
        <v>42.41627181480861</v>
      </c>
      <c r="T63" s="287">
        <f t="shared" si="13"/>
        <v>42.27874355271593</v>
      </c>
      <c r="U63" s="287">
        <f t="shared" si="13"/>
        <v>42.689665436267049</v>
      </c>
      <c r="V63" s="287">
        <f t="shared" si="13"/>
        <v>44.88295516282443</v>
      </c>
      <c r="W63" s="287">
        <f t="shared" si="13"/>
        <v>46.013277790260538</v>
      </c>
      <c r="X63" s="287">
        <f t="shared" si="13"/>
        <v>47.107132361176014</v>
      </c>
      <c r="Y63" s="287">
        <f t="shared" si="13"/>
        <v>55.194315614984923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655.27326369930711</v>
      </c>
      <c r="C64" s="288">
        <f t="shared" si="14"/>
        <v>713.26561026331012</v>
      </c>
      <c r="D64" s="288">
        <f t="shared" si="14"/>
        <v>648.54209910247164</v>
      </c>
      <c r="E64" s="288">
        <f t="shared" si="14"/>
        <v>581.38834241234417</v>
      </c>
      <c r="F64" s="288">
        <f t="shared" si="14"/>
        <v>526.47457514409507</v>
      </c>
      <c r="G64" s="288">
        <f t="shared" si="14"/>
        <v>495.34444806226793</v>
      </c>
      <c r="H64" s="288">
        <f t="shared" si="14"/>
        <v>474.44918463300775</v>
      </c>
      <c r="I64" s="288">
        <f t="shared" si="14"/>
        <v>469.47312463289364</v>
      </c>
      <c r="J64" s="288">
        <f t="shared" si="14"/>
        <v>430.07079015790799</v>
      </c>
      <c r="K64" s="288">
        <f t="shared" si="14"/>
        <v>474.4330230252142</v>
      </c>
      <c r="L64" s="288">
        <f t="shared" si="14"/>
        <v>446.69967342032311</v>
      </c>
      <c r="M64" s="288">
        <f t="shared" si="14"/>
        <v>462.37737193638628</v>
      </c>
      <c r="N64" s="288">
        <f t="shared" si="14"/>
        <v>458.05516258612329</v>
      </c>
      <c r="O64" s="288">
        <f t="shared" si="14"/>
        <v>461.24261519848119</v>
      </c>
      <c r="P64" s="288">
        <f t="shared" si="14"/>
        <v>477.08432740448006</v>
      </c>
      <c r="Q64" s="288">
        <f t="shared" si="14"/>
        <v>456.41095284346642</v>
      </c>
      <c r="R64" s="288">
        <f t="shared" si="14"/>
        <v>485.35037549927421</v>
      </c>
      <c r="S64" s="288">
        <f t="shared" si="14"/>
        <v>475.97277629098204</v>
      </c>
      <c r="T64" s="288">
        <f t="shared" si="14"/>
        <v>500.19248055136057</v>
      </c>
      <c r="U64" s="288">
        <f t="shared" si="14"/>
        <v>509.03564179470897</v>
      </c>
      <c r="V64" s="288">
        <f t="shared" si="14"/>
        <v>485.28464900506367</v>
      </c>
      <c r="W64" s="288">
        <f t="shared" si="14"/>
        <v>425.11526601463339</v>
      </c>
      <c r="X64" s="288">
        <f t="shared" si="14"/>
        <v>520.35628555531093</v>
      </c>
      <c r="Y64" s="288">
        <f t="shared" si="14"/>
        <v>457.60375696161168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7416.9927599643324</v>
      </c>
      <c r="C65" s="289">
        <f t="shared" si="15"/>
        <v>7420.3607131128656</v>
      </c>
      <c r="D65" s="289">
        <f t="shared" si="15"/>
        <v>7754.9488226519461</v>
      </c>
      <c r="E65" s="289">
        <f t="shared" si="15"/>
        <v>8329.6003492588716</v>
      </c>
      <c r="F65" s="289">
        <f t="shared" si="15"/>
        <v>7388.5427065280574</v>
      </c>
      <c r="G65" s="289">
        <f t="shared" si="15"/>
        <v>7460.101141283395</v>
      </c>
      <c r="H65" s="289">
        <f t="shared" si="15"/>
        <v>6764.9668011432504</v>
      </c>
      <c r="I65" s="289">
        <f t="shared" si="15"/>
        <v>6327.8172042105789</v>
      </c>
      <c r="J65" s="289">
        <f t="shared" si="15"/>
        <v>6329.3482187040208</v>
      </c>
      <c r="K65" s="289">
        <f t="shared" si="15"/>
        <v>5994.5903697250178</v>
      </c>
      <c r="L65" s="289">
        <f t="shared" si="15"/>
        <v>5297.9862650103696</v>
      </c>
      <c r="M65" s="289">
        <f t="shared" si="15"/>
        <v>5613.6662955872443</v>
      </c>
      <c r="N65" s="289">
        <f t="shared" si="15"/>
        <v>5241.7675574165705</v>
      </c>
      <c r="O65" s="289">
        <f t="shared" si="15"/>
        <v>4887.3893403585389</v>
      </c>
      <c r="P65" s="289">
        <f t="shared" si="15"/>
        <v>4573.4522773454</v>
      </c>
      <c r="Q65" s="289">
        <f t="shared" si="15"/>
        <v>4443.1805306425067</v>
      </c>
      <c r="R65" s="289">
        <f t="shared" si="15"/>
        <v>4848.3521455075697</v>
      </c>
      <c r="S65" s="289">
        <f t="shared" si="15"/>
        <v>4804.7579986033106</v>
      </c>
      <c r="T65" s="289">
        <f t="shared" si="15"/>
        <v>4282.3929955795611</v>
      </c>
      <c r="U65" s="289">
        <f t="shared" si="15"/>
        <v>4089.0455988705644</v>
      </c>
      <c r="V65" s="289">
        <f t="shared" si="15"/>
        <v>3657.275073834971</v>
      </c>
      <c r="W65" s="289">
        <f t="shared" si="15"/>
        <v>3221.3053429753136</v>
      </c>
      <c r="X65" s="289">
        <f t="shared" si="15"/>
        <v>3435.7580001918686</v>
      </c>
      <c r="Y65" s="289">
        <f t="shared" si="15"/>
        <v>2972.0015953133502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0.26062612912566985</v>
      </c>
      <c r="C67" s="252">
        <f t="shared" si="16"/>
        <v>0.29112006894939096</v>
      </c>
      <c r="D67" s="252">
        <f t="shared" si="16"/>
        <v>0.26703356194372185</v>
      </c>
      <c r="E67" s="252">
        <f t="shared" si="16"/>
        <v>0.27387829872293751</v>
      </c>
      <c r="F67" s="252">
        <f t="shared" si="16"/>
        <v>0.25187442262950477</v>
      </c>
      <c r="G67" s="252">
        <f t="shared" si="16"/>
        <v>0.27475145796754435</v>
      </c>
      <c r="H67" s="252">
        <f t="shared" si="16"/>
        <v>0.27952472678228352</v>
      </c>
      <c r="I67" s="252">
        <f t="shared" si="16"/>
        <v>0.27080022974454826</v>
      </c>
      <c r="J67" s="252">
        <f t="shared" si="16"/>
        <v>0.26877014918678277</v>
      </c>
      <c r="K67" s="252">
        <f t="shared" si="16"/>
        <v>0.28652274985580262</v>
      </c>
      <c r="L67" s="252">
        <f t="shared" si="16"/>
        <v>0.28499125675832659</v>
      </c>
      <c r="M67" s="252">
        <f t="shared" si="16"/>
        <v>0.27417693091068085</v>
      </c>
      <c r="N67" s="252">
        <f t="shared" si="16"/>
        <v>0.26468409283992428</v>
      </c>
      <c r="O67" s="252">
        <f t="shared" si="16"/>
        <v>0.28520652047224004</v>
      </c>
      <c r="P67" s="252">
        <f t="shared" si="16"/>
        <v>0.2802514288157667</v>
      </c>
      <c r="Q67" s="252">
        <f t="shared" si="16"/>
        <v>0.28527648268907285</v>
      </c>
      <c r="R67" s="252">
        <f t="shared" si="16"/>
        <v>0.28496811574599618</v>
      </c>
      <c r="S67" s="252">
        <f t="shared" si="16"/>
        <v>0.2814022494774564</v>
      </c>
      <c r="T67" s="252">
        <f t="shared" si="16"/>
        <v>0.28636578246234584</v>
      </c>
      <c r="U67" s="252">
        <f t="shared" si="16"/>
        <v>0.29562341674110437</v>
      </c>
      <c r="V67" s="252">
        <f t="shared" si="16"/>
        <v>0.29820915007357207</v>
      </c>
      <c r="W67" s="252">
        <f t="shared" si="16"/>
        <v>0.29608026660022574</v>
      </c>
      <c r="X67" s="252">
        <f t="shared" si="16"/>
        <v>0.31281280994991179</v>
      </c>
      <c r="Y67" s="252">
        <f t="shared" si="16"/>
        <v>0.34354293674930964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0.21709576090439242</v>
      </c>
      <c r="C68" s="291">
        <f t="shared" si="17"/>
        <v>0.238439608537732</v>
      </c>
      <c r="D68" s="291">
        <f t="shared" si="17"/>
        <v>0.2179764675544735</v>
      </c>
      <c r="E68" s="291">
        <f t="shared" si="17"/>
        <v>0.22261579888719693</v>
      </c>
      <c r="F68" s="291">
        <f t="shared" si="17"/>
        <v>0.20444307021996411</v>
      </c>
      <c r="G68" s="291">
        <f t="shared" si="17"/>
        <v>0.21744291217827938</v>
      </c>
      <c r="H68" s="291">
        <f t="shared" si="17"/>
        <v>0.21540057618152789</v>
      </c>
      <c r="I68" s="291">
        <f t="shared" si="17"/>
        <v>0.21566611337813138</v>
      </c>
      <c r="J68" s="291">
        <f t="shared" si="17"/>
        <v>0.20751948406999671</v>
      </c>
      <c r="K68" s="291">
        <f t="shared" si="17"/>
        <v>0.22165103122248314</v>
      </c>
      <c r="L68" s="291">
        <f t="shared" si="17"/>
        <v>0.22021782134352863</v>
      </c>
      <c r="M68" s="291">
        <f t="shared" si="17"/>
        <v>0.21958717055476051</v>
      </c>
      <c r="N68" s="291">
        <f t="shared" si="17"/>
        <v>0.21199356280646758</v>
      </c>
      <c r="O68" s="291">
        <f t="shared" si="17"/>
        <v>0.2200882807017282</v>
      </c>
      <c r="P68" s="291">
        <f t="shared" si="17"/>
        <v>0.21670314357655338</v>
      </c>
      <c r="Q68" s="291">
        <f t="shared" si="17"/>
        <v>0.21200406288531154</v>
      </c>
      <c r="R68" s="291">
        <f t="shared" si="17"/>
        <v>0.23101557943994958</v>
      </c>
      <c r="S68" s="291">
        <f t="shared" si="17"/>
        <v>0.22763558811855561</v>
      </c>
      <c r="T68" s="291">
        <f t="shared" si="17"/>
        <v>0.23135957795233814</v>
      </c>
      <c r="U68" s="291">
        <f t="shared" si="17"/>
        <v>0.23955599463035562</v>
      </c>
      <c r="V68" s="291">
        <f t="shared" si="17"/>
        <v>0.22894449097067607</v>
      </c>
      <c r="W68" s="291">
        <f t="shared" si="17"/>
        <v>0.22673142674538579</v>
      </c>
      <c r="X68" s="291">
        <f t="shared" si="17"/>
        <v>0.23958462592109725</v>
      </c>
      <c r="Y68" s="291">
        <f t="shared" si="17"/>
        <v>0.26444177492102211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0.12806945224152813</v>
      </c>
      <c r="C69" s="253">
        <f t="shared" si="18"/>
        <v>0.14570780758519877</v>
      </c>
      <c r="D69" s="253">
        <f t="shared" si="18"/>
        <v>0.14615516715025093</v>
      </c>
      <c r="E69" s="253">
        <f t="shared" si="18"/>
        <v>0.16848216694284124</v>
      </c>
      <c r="F69" s="253">
        <f t="shared" si="18"/>
        <v>0.15478865315917137</v>
      </c>
      <c r="G69" s="253">
        <f t="shared" si="18"/>
        <v>0.17667342357055627</v>
      </c>
      <c r="H69" s="253">
        <f t="shared" si="18"/>
        <v>0.16526402757870326</v>
      </c>
      <c r="I69" s="253">
        <f t="shared" si="18"/>
        <v>0.15555189212908707</v>
      </c>
      <c r="J69" s="253">
        <f t="shared" si="18"/>
        <v>0.15127823384504979</v>
      </c>
      <c r="K69" s="253">
        <f t="shared" si="18"/>
        <v>0.15223557100848356</v>
      </c>
      <c r="L69" s="253">
        <f t="shared" si="18"/>
        <v>0.15036665824790574</v>
      </c>
      <c r="M69" s="253">
        <f t="shared" si="18"/>
        <v>0.15859391712045209</v>
      </c>
      <c r="N69" s="253">
        <f t="shared" si="18"/>
        <v>0.1530335741909275</v>
      </c>
      <c r="O69" s="253">
        <f t="shared" si="18"/>
        <v>0.16102836942606996</v>
      </c>
      <c r="P69" s="253">
        <f t="shared" si="18"/>
        <v>0.14456295288058482</v>
      </c>
      <c r="Q69" s="253">
        <f t="shared" si="18"/>
        <v>0.14437156560547043</v>
      </c>
      <c r="R69" s="253">
        <f t="shared" si="18"/>
        <v>0.14025793547992038</v>
      </c>
      <c r="S69" s="253">
        <f t="shared" si="18"/>
        <v>0.1488193982367032</v>
      </c>
      <c r="T69" s="253">
        <f t="shared" si="18"/>
        <v>0.1411718915287124</v>
      </c>
      <c r="U69" s="253">
        <f t="shared" si="18"/>
        <v>0.13053682533230307</v>
      </c>
      <c r="V69" s="253">
        <f t="shared" si="18"/>
        <v>0.12680493214545288</v>
      </c>
      <c r="W69" s="253">
        <f t="shared" si="18"/>
        <v>0.13829584650137822</v>
      </c>
      <c r="X69" s="253">
        <f t="shared" si="18"/>
        <v>0.13557884981718729</v>
      </c>
      <c r="Y69" s="253">
        <f t="shared" si="18"/>
        <v>0.12413532485869233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0.16223829776784413</v>
      </c>
      <c r="C71" s="252">
        <f>IF(PPA_ued!C$5=0,"",PPA_ued!C$5/C$10)</f>
        <v>0.18097324516472277</v>
      </c>
      <c r="D71" s="252">
        <f>IF(PPA_ued!D$5=0,"",PPA_ued!D$5/D$10)</f>
        <v>0.16648928075195205</v>
      </c>
      <c r="E71" s="252">
        <f>IF(PPA_ued!E$5=0,"",PPA_ued!E$5/E$10)</f>
        <v>0.17188538384732124</v>
      </c>
      <c r="F71" s="252">
        <f>IF(PPA_ued!F$5=0,"",PPA_ued!F$5/F$10)</f>
        <v>0.15835121138935135</v>
      </c>
      <c r="G71" s="252">
        <f>IF(PPA_ued!G$5=0,"",PPA_ued!G$5/G$10)</f>
        <v>0.17173260457064424</v>
      </c>
      <c r="H71" s="252">
        <f>IF(PPA_ued!H$5=0,"",PPA_ued!H$5/H$10)</f>
        <v>0.17413206207048715</v>
      </c>
      <c r="I71" s="252">
        <f>IF(PPA_ued!I$5=0,"",PPA_ued!I$5/I$10)</f>
        <v>0.17023425391479061</v>
      </c>
      <c r="J71" s="252">
        <f>IF(PPA_ued!J$5=0,"",PPA_ued!J$5/J$10)</f>
        <v>0.16974186042284295</v>
      </c>
      <c r="K71" s="252">
        <f>IF(PPA_ued!K$5=0,"",PPA_ued!K$5/K$10)</f>
        <v>0.18132642406033908</v>
      </c>
      <c r="L71" s="252">
        <f>IF(PPA_ued!L$5=0,"",PPA_ued!L$5/L$10)</f>
        <v>0.18058291878108168</v>
      </c>
      <c r="M71" s="252">
        <f>IF(PPA_ued!M$5=0,"",PPA_ued!M$5/M$10)</f>
        <v>0.17600181681018728</v>
      </c>
      <c r="N71" s="252">
        <f>IF(PPA_ued!N$5=0,"",PPA_ued!N$5/N$10)</f>
        <v>0.16976049165398702</v>
      </c>
      <c r="O71" s="252">
        <f>IF(PPA_ued!O$5=0,"",PPA_ued!O$5/O$10)</f>
        <v>0.18262257695296832</v>
      </c>
      <c r="P71" s="252">
        <f>IF(PPA_ued!P$5=0,"",PPA_ued!P$5/P$10)</f>
        <v>0.17923191660374846</v>
      </c>
      <c r="Q71" s="252">
        <f>IF(PPA_ued!Q$5=0,"",PPA_ued!Q$5/Q$10)</f>
        <v>0.18270960387993174</v>
      </c>
      <c r="R71" s="252">
        <f>IF(PPA_ued!R$5=0,"",PPA_ued!R$5/R$10)</f>
        <v>0.18558841123617942</v>
      </c>
      <c r="S71" s="252">
        <f>IF(PPA_ued!S$5=0,"",PPA_ued!S$5/S$10)</f>
        <v>0.18549654156459316</v>
      </c>
      <c r="T71" s="252">
        <f>IF(PPA_ued!T$5=0,"",PPA_ued!T$5/T$10)</f>
        <v>0.19206344439788778</v>
      </c>
      <c r="U71" s="252">
        <f>IF(PPA_ued!U$5=0,"",PPA_ued!U$5/U$10)</f>
        <v>0.19943268273167175</v>
      </c>
      <c r="V71" s="252">
        <f>IF(PPA_ued!V$5=0,"",PPA_ued!V$5/V$10)</f>
        <v>0.2012099381266603</v>
      </c>
      <c r="W71" s="252">
        <f>IF(PPA_ued!W$5=0,"",PPA_ued!W$5/W$10)</f>
        <v>0.19951418916991304</v>
      </c>
      <c r="X71" s="252">
        <f>IF(PPA_ued!X$5=0,"",PPA_ued!X$5/X$10)</f>
        <v>0.21004177803342</v>
      </c>
      <c r="Y71" s="252">
        <f>IF(PPA_ued!Y$5=0,"",PPA_ued!Y$5/Y$10)</f>
        <v>0.22904579106519543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0.15304778683451278</v>
      </c>
      <c r="C72" s="291">
        <f>IF(PPA_ued!C$32=0,"",PPA_ued!C$32/C$11)</f>
        <v>0.16804954662374935</v>
      </c>
      <c r="D72" s="291">
        <f>IF(PPA_ued!D$32=0,"",PPA_ued!D$32/D$11)</f>
        <v>0.15400602504121755</v>
      </c>
      <c r="E72" s="291">
        <f>IF(PPA_ued!E$32=0,"",PPA_ued!E$32/E$11)</f>
        <v>0.15875663463989154</v>
      </c>
      <c r="F72" s="291">
        <f>IF(PPA_ued!F$32=0,"",PPA_ued!F$32/F$11)</f>
        <v>0.14571156743419647</v>
      </c>
      <c r="G72" s="291">
        <f>IF(PPA_ued!G$32=0,"",PPA_ued!G$32/G$11)</f>
        <v>0.15494255703213111</v>
      </c>
      <c r="H72" s="291">
        <f>IF(PPA_ued!H$32=0,"",PPA_ued!H$32/H$11)</f>
        <v>0.15388523975322738</v>
      </c>
      <c r="I72" s="291">
        <f>IF(PPA_ued!I$32=0,"",PPA_ued!I$32/I$11)</f>
        <v>0.15411607204328984</v>
      </c>
      <c r="J72" s="291">
        <f>IF(PPA_ued!J$32=0,"",PPA_ued!J$32/J$11)</f>
        <v>0.1505422677747236</v>
      </c>
      <c r="K72" s="291">
        <f>IF(PPA_ued!K$32=0,"",PPA_ued!K$32/K$11)</f>
        <v>0.1613491760155327</v>
      </c>
      <c r="L72" s="291">
        <f>IF(PPA_ued!L$32=0,"",PPA_ued!L$32/L$11)</f>
        <v>0.16058760596832639</v>
      </c>
      <c r="M72" s="291">
        <f>IF(PPA_ued!M$32=0,"",PPA_ued!M$32/M$11)</f>
        <v>0.15993298835856096</v>
      </c>
      <c r="N72" s="291">
        <f>IF(PPA_ued!N$32=0,"",PPA_ued!N$32/N$11)</f>
        <v>0.15412948694117981</v>
      </c>
      <c r="O72" s="291">
        <f>IF(PPA_ued!O$32=0,"",PPA_ued!O$32/O$11)</f>
        <v>0.16223897802635975</v>
      </c>
      <c r="P72" s="291">
        <f>IF(PPA_ued!P$32=0,"",PPA_ued!P$32/P$11)</f>
        <v>0.1595147802883021</v>
      </c>
      <c r="Q72" s="291">
        <f>IF(PPA_ued!Q$32=0,"",PPA_ued!Q$32/Q$11)</f>
        <v>0.15895570145273977</v>
      </c>
      <c r="R72" s="291">
        <f>IF(PPA_ued!R$32=0,"",PPA_ued!R$32/R$11)</f>
        <v>0.1721467475149992</v>
      </c>
      <c r="S72" s="291">
        <f>IF(PPA_ued!S$32=0,"",PPA_ued!S$32/S$11)</f>
        <v>0.16986446058209123</v>
      </c>
      <c r="T72" s="291">
        <f>IF(PPA_ued!T$32=0,"",PPA_ued!T$32/T$11)</f>
        <v>0.1756920412801507</v>
      </c>
      <c r="U72" s="291">
        <f>IF(PPA_ued!U$32=0,"",PPA_ued!U$32/U$11)</f>
        <v>0.18349879328178648</v>
      </c>
      <c r="V72" s="291">
        <f>IF(PPA_ued!V$32=0,"",PPA_ued!V$32/V$11)</f>
        <v>0.17769421246471975</v>
      </c>
      <c r="W72" s="291">
        <f>IF(PPA_ued!W$32=0,"",PPA_ued!W$32/W$11)</f>
        <v>0.17718765998027677</v>
      </c>
      <c r="X72" s="291">
        <f>IF(PPA_ued!X$32=0,"",PPA_ued!X$32/X$11)</f>
        <v>0.18660003981733775</v>
      </c>
      <c r="Y72" s="291">
        <f>IF(PPA_ued!Y$32=0,"",PPA_ued!Y$32/Y$11)</f>
        <v>0.20451592251440442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9.1447479606314594E-2</v>
      </c>
      <c r="C73" s="253">
        <f>IF(PPA_ued!C$83=0,"",PPA_ued!C$83/C$12)</f>
        <v>0.10380898795936348</v>
      </c>
      <c r="D73" s="253">
        <f>IF(PPA_ued!D$83=0,"",PPA_ued!D$83/D$12)</f>
        <v>0.10431078852351559</v>
      </c>
      <c r="E73" s="253">
        <f>IF(PPA_ued!E$83=0,"",PPA_ued!E$83/E$12)</f>
        <v>0.11984270991894239</v>
      </c>
      <c r="F73" s="253">
        <f>IF(PPA_ued!F$83=0,"",PPA_ued!F$83/F$12)</f>
        <v>0.11089934855427283</v>
      </c>
      <c r="G73" s="253">
        <f>IF(PPA_ued!G$83=0,"",PPA_ued!G$83/G$12)</f>
        <v>0.12694705859511277</v>
      </c>
      <c r="H73" s="253">
        <f>IF(PPA_ued!H$83=0,"",PPA_ued!H$83/H$12)</f>
        <v>0.11927200165918483</v>
      </c>
      <c r="I73" s="253">
        <f>IF(PPA_ued!I$83=0,"",PPA_ued!I$83/I$12)</f>
        <v>0.11277284079874916</v>
      </c>
      <c r="J73" s="253">
        <f>IF(PPA_ued!J$83=0,"",PPA_ued!J$83/J$12)</f>
        <v>0.10985673607482589</v>
      </c>
      <c r="K73" s="253">
        <f>IF(PPA_ued!K$83=0,"",PPA_ued!K$83/K$12)</f>
        <v>0.11060743729385286</v>
      </c>
      <c r="L73" s="253">
        <f>IF(PPA_ued!L$83=0,"",PPA_ued!L$83/L$12)</f>
        <v>0.10974249899072154</v>
      </c>
      <c r="M73" s="253">
        <f>IF(PPA_ued!M$83=0,"",PPA_ued!M$83/M$12)</f>
        <v>0.11596640473303783</v>
      </c>
      <c r="N73" s="253">
        <f>IF(PPA_ued!N$83=0,"",PPA_ued!N$83/N$12)</f>
        <v>0.11208629082195172</v>
      </c>
      <c r="O73" s="253">
        <f>IF(PPA_ued!O$83=0,"",PPA_ued!O$83/O$12)</f>
        <v>0.11809662960035076</v>
      </c>
      <c r="P73" s="253">
        <f>IF(PPA_ued!P$83=0,"",PPA_ued!P$83/P$12)</f>
        <v>0.10688443440567894</v>
      </c>
      <c r="Q73" s="253">
        <f>IF(PPA_ued!Q$83=0,"",PPA_ued!Q$83/Q$12)</f>
        <v>0.10659528698237665</v>
      </c>
      <c r="R73" s="253">
        <f>IF(PPA_ued!R$83=0,"",PPA_ued!R$83/R$12)</f>
        <v>0.10370987965524632</v>
      </c>
      <c r="S73" s="253">
        <f>IF(PPA_ued!S$83=0,"",PPA_ued!S$83/S$12)</f>
        <v>0.11012017628379683</v>
      </c>
      <c r="T73" s="253">
        <f>IF(PPA_ued!T$83=0,"",PPA_ued!T$83/T$12)</f>
        <v>0.10550725480682147</v>
      </c>
      <c r="U73" s="253">
        <f>IF(PPA_ued!U$83=0,"",PPA_ued!U$83/U$12)</f>
        <v>9.7543055112230298E-2</v>
      </c>
      <c r="V73" s="253">
        <f>IF(PPA_ued!V$83=0,"",PPA_ued!V$83/V$12)</f>
        <v>9.5728768862587924E-2</v>
      </c>
      <c r="W73" s="253">
        <f>IF(PPA_ued!W$83=0,"",PPA_ued!W$83/W$12)</f>
        <v>0.10474140891376661</v>
      </c>
      <c r="X73" s="253">
        <f>IF(PPA_ued!X$83=0,"",PPA_ued!X$83/X$12)</f>
        <v>0.10397440435645081</v>
      </c>
      <c r="Y73" s="253">
        <f>IF(PPA_ued!Y$83=0,"",PPA_ued!Y$83/Y$12)</f>
        <v>9.5986672772580578E-2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1.0553962016812128</v>
      </c>
      <c r="C74" s="254">
        <f t="shared" si="19"/>
        <v>1.0294279307447574</v>
      </c>
      <c r="D74" s="254">
        <f t="shared" si="19"/>
        <v>1.1040768830147212</v>
      </c>
      <c r="E74" s="254">
        <f t="shared" si="19"/>
        <v>1.146818582977482</v>
      </c>
      <c r="F74" s="254">
        <f t="shared" si="19"/>
        <v>1.0574357816470066</v>
      </c>
      <c r="G74" s="254">
        <f t="shared" si="19"/>
        <v>0.95481133555740516</v>
      </c>
      <c r="H74" s="254">
        <f t="shared" si="19"/>
        <v>0.92687352229971176</v>
      </c>
      <c r="I74" s="254">
        <f t="shared" si="19"/>
        <v>0.89187391205924682</v>
      </c>
      <c r="J74" s="254">
        <f t="shared" si="19"/>
        <v>0.92321972382330386</v>
      </c>
      <c r="K74" s="254">
        <f t="shared" si="19"/>
        <v>0.98486094195723972</v>
      </c>
      <c r="L74" s="254">
        <f t="shared" si="19"/>
        <v>0.97841553723417096</v>
      </c>
      <c r="M74" s="254">
        <f t="shared" si="19"/>
        <v>0.97019741117929703</v>
      </c>
      <c r="N74" s="254">
        <f t="shared" si="19"/>
        <v>0.93583765071799108</v>
      </c>
      <c r="O74" s="254">
        <f t="shared" si="19"/>
        <v>0.93739600223009079</v>
      </c>
      <c r="P74" s="254">
        <f t="shared" si="19"/>
        <v>0.89599379248933486</v>
      </c>
      <c r="Q74" s="254">
        <f t="shared" si="19"/>
        <v>0.97439193585127382</v>
      </c>
      <c r="R74" s="254">
        <f t="shared" si="19"/>
        <v>0.9272731546577625</v>
      </c>
      <c r="S74" s="254">
        <f t="shared" si="19"/>
        <v>0.85656281039507354</v>
      </c>
      <c r="T74" s="254">
        <f t="shared" si="19"/>
        <v>0.90782371083261904</v>
      </c>
      <c r="U74" s="254">
        <f t="shared" si="19"/>
        <v>0.87993418071686302</v>
      </c>
      <c r="V74" s="254">
        <f t="shared" si="19"/>
        <v>0.86580448745629524</v>
      </c>
      <c r="W74" s="254">
        <f t="shared" si="19"/>
        <v>0.88688337896093727</v>
      </c>
      <c r="X74" s="254">
        <f t="shared" si="19"/>
        <v>0.81103227581763948</v>
      </c>
      <c r="Y74" s="254">
        <f t="shared" si="19"/>
        <v>0.70679009456009079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0.88192706524314179</v>
      </c>
      <c r="C75" s="255">
        <f t="shared" si="20"/>
        <v>0.8818689791041896</v>
      </c>
      <c r="D75" s="255">
        <f t="shared" si="20"/>
        <v>0.92342289238126285</v>
      </c>
      <c r="E75" s="255">
        <f t="shared" si="20"/>
        <v>0.98770619499562395</v>
      </c>
      <c r="F75" s="255">
        <f t="shared" si="20"/>
        <v>0.88703395398741824</v>
      </c>
      <c r="G75" s="255">
        <f t="shared" si="20"/>
        <v>0.81771660906092736</v>
      </c>
      <c r="H75" s="255">
        <f t="shared" si="20"/>
        <v>0.79764869238859049</v>
      </c>
      <c r="I75" s="255">
        <f t="shared" si="20"/>
        <v>0.76486653140480509</v>
      </c>
      <c r="J75" s="255">
        <f t="shared" si="20"/>
        <v>0.79689616226652371</v>
      </c>
      <c r="K75" s="255">
        <f t="shared" si="20"/>
        <v>0.86121474652698993</v>
      </c>
      <c r="L75" s="255">
        <f t="shared" si="20"/>
        <v>0.85797041133370433</v>
      </c>
      <c r="M75" s="255">
        <f t="shared" si="20"/>
        <v>0.84583457306372223</v>
      </c>
      <c r="N75" s="255">
        <f t="shared" si="20"/>
        <v>0.80859326119197161</v>
      </c>
      <c r="O75" s="255">
        <f t="shared" si="20"/>
        <v>0.81264423557636145</v>
      </c>
      <c r="P75" s="255">
        <f t="shared" si="20"/>
        <v>0.77192098357378758</v>
      </c>
      <c r="Q75" s="255">
        <f t="shared" si="20"/>
        <v>0.83274992837256256</v>
      </c>
      <c r="R75" s="255">
        <f t="shared" si="20"/>
        <v>0.80434279891555638</v>
      </c>
      <c r="S75" s="255">
        <f t="shared" si="20"/>
        <v>0.74538372683064136</v>
      </c>
      <c r="T75" s="255">
        <f t="shared" si="20"/>
        <v>0.79013301230406352</v>
      </c>
      <c r="U75" s="255">
        <f t="shared" si="20"/>
        <v>0.76980230042437969</v>
      </c>
      <c r="V75" s="255">
        <f t="shared" si="20"/>
        <v>0.76173133519266956</v>
      </c>
      <c r="W75" s="255">
        <f t="shared" si="20"/>
        <v>0.79089178339590627</v>
      </c>
      <c r="X75" s="255">
        <f t="shared" si="20"/>
        <v>0.72759922613265515</v>
      </c>
      <c r="Y75" s="255">
        <f t="shared" si="20"/>
        <v>0.64469532854609524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1.1696268106452907</v>
      </c>
      <c r="C76" s="293">
        <f t="shared" si="21"/>
        <v>1.1296102345938548</v>
      </c>
      <c r="D76" s="293">
        <f t="shared" si="21"/>
        <v>1.2243480388256074</v>
      </c>
      <c r="E76" s="293">
        <f t="shared" si="21"/>
        <v>1.2552013257231902</v>
      </c>
      <c r="F76" s="293">
        <f t="shared" si="21"/>
        <v>1.171567641692417</v>
      </c>
      <c r="G76" s="293">
        <f t="shared" si="21"/>
        <v>1.0470279525063271</v>
      </c>
      <c r="H76" s="293">
        <f t="shared" si="21"/>
        <v>1.0115000646698493</v>
      </c>
      <c r="I76" s="293">
        <f t="shared" si="21"/>
        <v>0.97453499938503996</v>
      </c>
      <c r="J76" s="293">
        <f t="shared" si="21"/>
        <v>1.0082453444143264</v>
      </c>
      <c r="K76" s="293">
        <f t="shared" si="21"/>
        <v>1.0706420404949906</v>
      </c>
      <c r="L76" s="293">
        <f t="shared" si="21"/>
        <v>1.0620413733759906</v>
      </c>
      <c r="M76" s="293">
        <f t="shared" si="21"/>
        <v>1.0563685633158282</v>
      </c>
      <c r="N76" s="293">
        <f t="shared" si="21"/>
        <v>1.0228725030669665</v>
      </c>
      <c r="O76" s="293">
        <f t="shared" si="21"/>
        <v>1.0272267557364578</v>
      </c>
      <c r="P76" s="293">
        <f t="shared" si="21"/>
        <v>0.98038905973601242</v>
      </c>
      <c r="Q76" s="293">
        <f t="shared" si="21"/>
        <v>1.0674603618441716</v>
      </c>
      <c r="R76" s="293">
        <f t="shared" si="21"/>
        <v>1.0072933091589964</v>
      </c>
      <c r="S76" s="293">
        <f t="shared" si="21"/>
        <v>0.92919170949205043</v>
      </c>
      <c r="T76" s="293">
        <f t="shared" si="21"/>
        <v>0.98249773769873838</v>
      </c>
      <c r="U76" s="293">
        <f t="shared" si="21"/>
        <v>0.94852610908253909</v>
      </c>
      <c r="V76" s="293">
        <f t="shared" si="21"/>
        <v>0.93525838711063947</v>
      </c>
      <c r="W76" s="293">
        <f t="shared" si="21"/>
        <v>0.94727148285927387</v>
      </c>
      <c r="X76" s="293">
        <f t="shared" si="21"/>
        <v>0.86581708070411445</v>
      </c>
      <c r="Y76" s="293">
        <f t="shared" si="21"/>
        <v>0.7464906110643873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0.2931434203727345</v>
      </c>
      <c r="C77" s="256">
        <f t="shared" si="22"/>
        <v>0.36491967827907418</v>
      </c>
      <c r="D77" s="256">
        <f t="shared" si="22"/>
        <v>0.29847326483238529</v>
      </c>
      <c r="E77" s="256">
        <f t="shared" si="22"/>
        <v>0.39883313797298786</v>
      </c>
      <c r="F77" s="256">
        <f t="shared" si="22"/>
        <v>0.30380343347818101</v>
      </c>
      <c r="G77" s="256">
        <f t="shared" si="22"/>
        <v>0.34636454985983606</v>
      </c>
      <c r="H77" s="256">
        <f t="shared" si="22"/>
        <v>0.36288914764365371</v>
      </c>
      <c r="I77" s="256">
        <f t="shared" si="22"/>
        <v>0.35189478291088006</v>
      </c>
      <c r="J77" s="256">
        <f t="shared" si="22"/>
        <v>0.38481826510549538</v>
      </c>
      <c r="K77" s="256">
        <f t="shared" si="22"/>
        <v>0.42931608058377752</v>
      </c>
      <c r="L77" s="256">
        <f t="shared" si="22"/>
        <v>0.44458512892118918</v>
      </c>
      <c r="M77" s="256">
        <f t="shared" si="22"/>
        <v>0.41708932421640404</v>
      </c>
      <c r="N77" s="256">
        <f t="shared" si="22"/>
        <v>0.37966597680134367</v>
      </c>
      <c r="O77" s="256">
        <f t="shared" si="22"/>
        <v>0.37345213609890981</v>
      </c>
      <c r="P77" s="256">
        <f t="shared" si="22"/>
        <v>0.35562260953333452</v>
      </c>
      <c r="Q77" s="256">
        <f t="shared" si="22"/>
        <v>0.34605029207170612</v>
      </c>
      <c r="R77" s="256">
        <f t="shared" si="22"/>
        <v>0.37984587432308775</v>
      </c>
      <c r="S77" s="256">
        <f t="shared" si="22"/>
        <v>0.38932696301601383</v>
      </c>
      <c r="T77" s="256">
        <f t="shared" si="22"/>
        <v>0.39807024517685841</v>
      </c>
      <c r="U77" s="256">
        <f t="shared" si="22"/>
        <v>0.4299497490552297</v>
      </c>
      <c r="V77" s="256">
        <f t="shared" si="22"/>
        <v>0.43515244404744169</v>
      </c>
      <c r="W77" s="256">
        <f t="shared" si="22"/>
        <v>0.50692090901057907</v>
      </c>
      <c r="X77" s="256">
        <f t="shared" si="22"/>
        <v>0.50262127238528431</v>
      </c>
      <c r="Y77" s="256">
        <f t="shared" si="22"/>
        <v>0.56560787715621141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AT: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458.96261339030463</v>
      </c>
      <c r="C5" s="223">
        <v>503.05547914454758</v>
      </c>
      <c r="D5" s="223">
        <v>468.3768676492881</v>
      </c>
      <c r="E5" s="223">
        <v>499.28013857191507</v>
      </c>
      <c r="F5" s="223">
        <v>487.21328941338248</v>
      </c>
      <c r="G5" s="223">
        <v>530.81981679329567</v>
      </c>
      <c r="H5" s="223">
        <v>538.92367323624262</v>
      </c>
      <c r="I5" s="223">
        <v>538.62165696190652</v>
      </c>
      <c r="J5" s="223">
        <v>534.5703882250516</v>
      </c>
      <c r="K5" s="223">
        <v>520.63475830798177</v>
      </c>
      <c r="L5" s="223">
        <v>565.5622991243315</v>
      </c>
      <c r="M5" s="223">
        <v>549.85360963344317</v>
      </c>
      <c r="N5" s="223">
        <v>536.49083461817099</v>
      </c>
      <c r="O5" s="223">
        <v>566.80803052571093</v>
      </c>
      <c r="P5" s="223">
        <v>544.74712230351099</v>
      </c>
      <c r="Q5" s="223">
        <v>517.05506657946387</v>
      </c>
      <c r="R5" s="223">
        <v>603.08087303440914</v>
      </c>
      <c r="S5" s="223">
        <v>578.579909060619</v>
      </c>
      <c r="T5" s="223">
        <v>596.57724363033117</v>
      </c>
      <c r="U5" s="223">
        <v>617.93275931142819</v>
      </c>
      <c r="V5" s="223">
        <v>603.0355611872767</v>
      </c>
      <c r="W5" s="223">
        <v>593.48697279482053</v>
      </c>
      <c r="X5" s="223">
        <v>618.48097532056761</v>
      </c>
      <c r="Y5" s="223">
        <v>595.51106827872331</v>
      </c>
      <c r="DA5" s="89" t="s">
        <v>1842</v>
      </c>
    </row>
    <row r="6" spans="1:105" ht="12" customHeight="1" x14ac:dyDescent="0.25">
      <c r="A6" s="55" t="s">
        <v>91</v>
      </c>
      <c r="B6" s="259">
        <v>2.2948130669518738</v>
      </c>
      <c r="C6" s="259">
        <v>2.5152773957229781</v>
      </c>
      <c r="D6" s="259">
        <v>2.3418843382467962</v>
      </c>
      <c r="E6" s="259">
        <v>2.496400692859801</v>
      </c>
      <c r="F6" s="259">
        <v>2.436066447067184</v>
      </c>
      <c r="G6" s="259">
        <v>2.6540990839667402</v>
      </c>
      <c r="H6" s="259">
        <v>2.6946183661814849</v>
      </c>
      <c r="I6" s="259">
        <v>2.6931082848097589</v>
      </c>
      <c r="J6" s="259">
        <v>2.6728519411255132</v>
      </c>
      <c r="K6" s="259">
        <v>2.6031737915401152</v>
      </c>
      <c r="L6" s="259">
        <v>2.827811495621916</v>
      </c>
      <c r="M6" s="259">
        <v>2.7492680481674858</v>
      </c>
      <c r="N6" s="259">
        <v>2.6824541730911049</v>
      </c>
      <c r="O6" s="259">
        <v>2.8340401526287842</v>
      </c>
      <c r="P6" s="259">
        <v>2.7237356115178462</v>
      </c>
      <c r="Q6" s="259">
        <v>2.5852753328976759</v>
      </c>
      <c r="R6" s="259">
        <v>3.015404365172349</v>
      </c>
      <c r="S6" s="259">
        <v>2.8928995453033308</v>
      </c>
      <c r="T6" s="259">
        <v>2.9828862181519469</v>
      </c>
      <c r="U6" s="259">
        <v>3.0896637965574079</v>
      </c>
      <c r="V6" s="259">
        <v>3.0151778059366081</v>
      </c>
      <c r="W6" s="259">
        <v>2.9674348639742929</v>
      </c>
      <c r="X6" s="259">
        <v>3.092404876603017</v>
      </c>
      <c r="Y6" s="259">
        <v>2.9775553413936788</v>
      </c>
      <c r="DA6" s="67" t="s">
        <v>1843</v>
      </c>
    </row>
    <row r="7" spans="1:105" ht="12" customHeight="1" x14ac:dyDescent="0.25">
      <c r="A7" s="173" t="s">
        <v>92</v>
      </c>
      <c r="B7" s="224">
        <v>3.2127382937326239</v>
      </c>
      <c r="C7" s="224">
        <v>3.521388354012168</v>
      </c>
      <c r="D7" s="224">
        <v>3.278638073545515</v>
      </c>
      <c r="E7" s="224">
        <v>3.494960970003723</v>
      </c>
      <c r="F7" s="224">
        <v>3.4104930258940578</v>
      </c>
      <c r="G7" s="224">
        <v>3.715738717553434</v>
      </c>
      <c r="H7" s="224">
        <v>3.772465712654077</v>
      </c>
      <c r="I7" s="224">
        <v>3.770351598733662</v>
      </c>
      <c r="J7" s="224">
        <v>3.7419927175757182</v>
      </c>
      <c r="K7" s="224">
        <v>3.6444433081561609</v>
      </c>
      <c r="L7" s="224">
        <v>3.958936093870681</v>
      </c>
      <c r="M7" s="224">
        <v>3.8489752674344802</v>
      </c>
      <c r="N7" s="224">
        <v>3.755435842327548</v>
      </c>
      <c r="O7" s="224">
        <v>3.9676562136802969</v>
      </c>
      <c r="P7" s="224">
        <v>3.8132298561249849</v>
      </c>
      <c r="Q7" s="224">
        <v>3.6193854660567468</v>
      </c>
      <c r="R7" s="224">
        <v>4.2215661112412892</v>
      </c>
      <c r="S7" s="224">
        <v>4.0500593634246647</v>
      </c>
      <c r="T7" s="224">
        <v>4.1760407054127278</v>
      </c>
      <c r="U7" s="224">
        <v>4.3255293151803711</v>
      </c>
      <c r="V7" s="224">
        <v>4.2212489283112502</v>
      </c>
      <c r="W7" s="224">
        <v>4.1544088095640097</v>
      </c>
      <c r="X7" s="224">
        <v>4.3293668272442254</v>
      </c>
      <c r="Y7" s="224">
        <v>4.1685774779511506</v>
      </c>
      <c r="DA7" s="177" t="s">
        <v>1844</v>
      </c>
    </row>
    <row r="8" spans="1:105" ht="12" customHeight="1" x14ac:dyDescent="0.25">
      <c r="A8" s="173" t="s">
        <v>93</v>
      </c>
      <c r="B8" s="224">
        <v>18.358504535614991</v>
      </c>
      <c r="C8" s="224">
        <v>20.122219165783822</v>
      </c>
      <c r="D8" s="224">
        <v>18.73507470597437</v>
      </c>
      <c r="E8" s="224">
        <v>19.971205542878408</v>
      </c>
      <c r="F8" s="224">
        <v>19.488531576537468</v>
      </c>
      <c r="G8" s="224">
        <v>21.232792671733922</v>
      </c>
      <c r="H8" s="224">
        <v>21.556946929451879</v>
      </c>
      <c r="I8" s="224">
        <v>21.544866278478072</v>
      </c>
      <c r="J8" s="224">
        <v>21.382815529004109</v>
      </c>
      <c r="K8" s="224">
        <v>20.825390332320922</v>
      </c>
      <c r="L8" s="224">
        <v>22.622491964975321</v>
      </c>
      <c r="M8" s="224">
        <v>21.99414438533989</v>
      </c>
      <c r="N8" s="224">
        <v>21.459633384728839</v>
      </c>
      <c r="O8" s="224">
        <v>22.67232122103027</v>
      </c>
      <c r="P8" s="224">
        <v>21.789884892142769</v>
      </c>
      <c r="Q8" s="224">
        <v>20.68220266318141</v>
      </c>
      <c r="R8" s="224">
        <v>24.123234921378799</v>
      </c>
      <c r="S8" s="224">
        <v>23.14319636242665</v>
      </c>
      <c r="T8" s="224">
        <v>23.863089745215579</v>
      </c>
      <c r="U8" s="224">
        <v>24.71731037245927</v>
      </c>
      <c r="V8" s="224">
        <v>24.121422447492861</v>
      </c>
      <c r="W8" s="224">
        <v>23.73947891179435</v>
      </c>
      <c r="X8" s="224">
        <v>24.73923901282414</v>
      </c>
      <c r="Y8" s="224">
        <v>23.820442731149431</v>
      </c>
      <c r="DA8" s="177" t="s">
        <v>1845</v>
      </c>
    </row>
    <row r="9" spans="1:105" ht="12" customHeight="1" x14ac:dyDescent="0.25">
      <c r="A9" s="173" t="s">
        <v>94</v>
      </c>
      <c r="B9" s="224">
        <v>9.179252267807497</v>
      </c>
      <c r="C9" s="224">
        <v>10.061109582891911</v>
      </c>
      <c r="D9" s="224">
        <v>9.367537352987183</v>
      </c>
      <c r="E9" s="224">
        <v>9.9856027714392042</v>
      </c>
      <c r="F9" s="224">
        <v>9.744265788268736</v>
      </c>
      <c r="G9" s="224">
        <v>10.616396335866961</v>
      </c>
      <c r="H9" s="224">
        <v>10.778473464725939</v>
      </c>
      <c r="I9" s="224">
        <v>10.77243313923903</v>
      </c>
      <c r="J9" s="224">
        <v>10.691407764502051</v>
      </c>
      <c r="K9" s="224">
        <v>10.412695166160461</v>
      </c>
      <c r="L9" s="224">
        <v>11.311245982487661</v>
      </c>
      <c r="M9" s="224">
        <v>10.99707219266994</v>
      </c>
      <c r="N9" s="224">
        <v>10.72981669236442</v>
      </c>
      <c r="O9" s="224">
        <v>11.33616061051514</v>
      </c>
      <c r="P9" s="224">
        <v>10.894942446071379</v>
      </c>
      <c r="Q9" s="224">
        <v>10.341101331590711</v>
      </c>
      <c r="R9" s="224">
        <v>12.0616174606894</v>
      </c>
      <c r="S9" s="224">
        <v>11.57159818121332</v>
      </c>
      <c r="T9" s="224">
        <v>11.931544872607789</v>
      </c>
      <c r="U9" s="224">
        <v>12.35865518622963</v>
      </c>
      <c r="V9" s="224">
        <v>12.060711223746431</v>
      </c>
      <c r="W9" s="224">
        <v>11.86973945589717</v>
      </c>
      <c r="X9" s="224">
        <v>12.36961950641207</v>
      </c>
      <c r="Y9" s="224">
        <v>11.910221365574721</v>
      </c>
      <c r="DA9" s="177" t="s">
        <v>1846</v>
      </c>
    </row>
    <row r="10" spans="1:105" ht="12" customHeight="1" x14ac:dyDescent="0.25">
      <c r="A10" s="56" t="s">
        <v>95</v>
      </c>
      <c r="B10" s="260">
        <v>5.4297637507916079</v>
      </c>
      <c r="C10" s="260">
        <v>5.9573488469034954</v>
      </c>
      <c r="D10" s="260">
        <v>5.5500538943100217</v>
      </c>
      <c r="E10" s="260">
        <v>5.9837630405942646</v>
      </c>
      <c r="F10" s="260">
        <v>5.7671259268017154</v>
      </c>
      <c r="G10" s="260">
        <v>6.3100573603867547</v>
      </c>
      <c r="H10" s="260">
        <v>6.3806270349665146</v>
      </c>
      <c r="I10" s="260">
        <v>6.3809070016771177</v>
      </c>
      <c r="J10" s="260">
        <v>6.3625456721108051</v>
      </c>
      <c r="K10" s="260">
        <v>6.2993434092416241</v>
      </c>
      <c r="L10" s="260">
        <v>6.874509356760151</v>
      </c>
      <c r="M10" s="260">
        <v>6.6630178315221888</v>
      </c>
      <c r="N10" s="260">
        <v>6.4521602593089664</v>
      </c>
      <c r="O10" s="260">
        <v>6.8045880592963934</v>
      </c>
      <c r="P10" s="260">
        <v>6.5621911380401272</v>
      </c>
      <c r="Q10" s="260">
        <v>6.2079969990427877</v>
      </c>
      <c r="R10" s="260">
        <v>7.2372527845286019</v>
      </c>
      <c r="S10" s="260">
        <v>6.9916130113108883</v>
      </c>
      <c r="T10" s="260">
        <v>7.3089973281227998</v>
      </c>
      <c r="U10" s="260">
        <v>7.6470348843246079</v>
      </c>
      <c r="V10" s="260">
        <v>7.473948192866458</v>
      </c>
      <c r="W10" s="260">
        <v>7.5332437875696261</v>
      </c>
      <c r="X10" s="260">
        <v>7.8526527209810784</v>
      </c>
      <c r="Y10" s="260">
        <v>7.6429496240692902</v>
      </c>
      <c r="DA10" s="68" t="s">
        <v>1847</v>
      </c>
    </row>
    <row r="11" spans="1:105" ht="12" customHeight="1" x14ac:dyDescent="0.25">
      <c r="A11" s="37" t="s">
        <v>159</v>
      </c>
      <c r="B11" s="226">
        <v>1.4381058856923109E-2</v>
      </c>
      <c r="C11" s="226">
        <v>2.518590947633341E-2</v>
      </c>
      <c r="D11" s="226">
        <v>1.4166767882481109E-2</v>
      </c>
      <c r="E11" s="226">
        <v>1.604133440863971E-2</v>
      </c>
      <c r="F11" s="226">
        <v>2.1901267525051511E-2</v>
      </c>
      <c r="G11" s="226">
        <v>2.1451358828361571E-2</v>
      </c>
      <c r="H11" s="226">
        <v>2.4227448110273449E-2</v>
      </c>
      <c r="I11" s="226">
        <v>1.7587364646825691E-2</v>
      </c>
      <c r="J11" s="226">
        <v>1.1415650123211871E-2</v>
      </c>
      <c r="K11" s="226">
        <v>1.272378556479821E-2</v>
      </c>
      <c r="L11" s="226">
        <v>1.370285504693142E-2</v>
      </c>
      <c r="M11" s="226">
        <v>1.3308467433124291E-2</v>
      </c>
      <c r="N11" s="226">
        <v>1.2379659098343709E-2</v>
      </c>
      <c r="O11" s="226">
        <v>4.6914749496210521E-3</v>
      </c>
      <c r="P11" s="226">
        <v>3.504949414694336E-3</v>
      </c>
      <c r="Q11" s="226">
        <v>1.7047458999919741E-3</v>
      </c>
      <c r="R11" s="226">
        <v>1.322783676634582E-3</v>
      </c>
      <c r="S11" s="226">
        <v>1.227891687986041E-3</v>
      </c>
      <c r="T11" s="226">
        <v>6.2860801666292238E-2</v>
      </c>
      <c r="U11" s="226">
        <v>6.3613756096450494E-2</v>
      </c>
      <c r="V11" s="226">
        <v>6.8631186548010356E-2</v>
      </c>
      <c r="W11" s="226">
        <v>5.752256707295595E-2</v>
      </c>
      <c r="X11" s="226">
        <v>0.1148384534792007</v>
      </c>
      <c r="Y11" s="226">
        <v>0.10169618937591191</v>
      </c>
      <c r="DA11" s="69" t="s">
        <v>1848</v>
      </c>
    </row>
    <row r="12" spans="1:105" ht="12" customHeight="1" x14ac:dyDescent="0.25">
      <c r="A12" s="37" t="s">
        <v>35</v>
      </c>
      <c r="B12" s="226">
        <v>3.2908795456129578</v>
      </c>
      <c r="C12" s="226">
        <v>4.1407288959897723</v>
      </c>
      <c r="D12" s="226">
        <v>3.422020376556731</v>
      </c>
      <c r="E12" s="226">
        <v>4.4325955211208399</v>
      </c>
      <c r="F12" s="226">
        <v>3.580738421962931</v>
      </c>
      <c r="G12" s="226">
        <v>4.1875005351318224</v>
      </c>
      <c r="H12" s="226">
        <v>4.3121053332656247</v>
      </c>
      <c r="I12" s="226">
        <v>4.2344630328753912</v>
      </c>
      <c r="J12" s="226">
        <v>4.5345694818902809</v>
      </c>
      <c r="K12" s="226">
        <v>4.8001281489516563</v>
      </c>
      <c r="L12" s="226">
        <v>5.3382498412190253</v>
      </c>
      <c r="M12" s="226">
        <v>4.9806684285701248</v>
      </c>
      <c r="N12" s="226">
        <v>4.5640855628190016</v>
      </c>
      <c r="O12" s="226">
        <v>4.7678408698199526</v>
      </c>
      <c r="P12" s="226">
        <v>4.4251031186013057</v>
      </c>
      <c r="Q12" s="226">
        <v>4.1711408519685982</v>
      </c>
      <c r="R12" s="226">
        <v>5.0742689391224296</v>
      </c>
      <c r="S12" s="226">
        <v>4.9509771704455288</v>
      </c>
      <c r="T12" s="226">
        <v>5.1400107544949911</v>
      </c>
      <c r="U12" s="226">
        <v>5.6525037027521012</v>
      </c>
      <c r="V12" s="226">
        <v>5.4990371525564239</v>
      </c>
      <c r="W12" s="226">
        <v>5.9394191996779169</v>
      </c>
      <c r="X12" s="226">
        <v>6.0637623946341312</v>
      </c>
      <c r="Y12" s="226">
        <v>6.0466365243241489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0.13547746870614999</v>
      </c>
      <c r="H14" s="226">
        <v>0.13407460789559561</v>
      </c>
      <c r="I14" s="226">
        <v>0.14530867912717799</v>
      </c>
      <c r="J14" s="226">
        <v>6.7267560576814808E-2</v>
      </c>
      <c r="K14" s="226">
        <v>0.10611308504687569</v>
      </c>
      <c r="L14" s="226">
        <v>0.1086094234273967</v>
      </c>
      <c r="M14" s="226">
        <v>0.1555489713825382</v>
      </c>
      <c r="N14" s="226">
        <v>0.17034156394100861</v>
      </c>
      <c r="O14" s="226">
        <v>0.20059307292682671</v>
      </c>
      <c r="P14" s="226">
        <v>0.28175498217027239</v>
      </c>
      <c r="Q14" s="226">
        <v>0.19218790085263909</v>
      </c>
      <c r="R14" s="226">
        <v>0.28107946983532678</v>
      </c>
      <c r="S14" s="226">
        <v>0.32763500020131459</v>
      </c>
      <c r="T14" s="226">
        <v>0.45208895953587841</v>
      </c>
      <c r="U14" s="226">
        <v>0.4313635624408485</v>
      </c>
      <c r="V14" s="226">
        <v>0.46678165229285268</v>
      </c>
      <c r="W14" s="226">
        <v>0.49079540165064378</v>
      </c>
      <c r="X14" s="226">
        <v>0.60683022127998465</v>
      </c>
      <c r="Y14" s="226">
        <v>0.69923289845367242</v>
      </c>
      <c r="DA14" s="69" t="s">
        <v>1851</v>
      </c>
    </row>
    <row r="15" spans="1:105" ht="12" customHeight="1" x14ac:dyDescent="0.25">
      <c r="A15" s="37" t="s">
        <v>40</v>
      </c>
      <c r="B15" s="226">
        <v>2.124503146321727</v>
      </c>
      <c r="C15" s="226">
        <v>1.7914340414373879</v>
      </c>
      <c r="D15" s="226">
        <v>2.1138667498708088</v>
      </c>
      <c r="E15" s="226">
        <v>1.535126185064785</v>
      </c>
      <c r="F15" s="226">
        <v>2.164486237313731</v>
      </c>
      <c r="G15" s="226">
        <v>1.965627997720421</v>
      </c>
      <c r="H15" s="226">
        <v>1.910219645695022</v>
      </c>
      <c r="I15" s="226">
        <v>1.9835479250277239</v>
      </c>
      <c r="J15" s="226">
        <v>1.7492929795204979</v>
      </c>
      <c r="K15" s="226">
        <v>1.3803783896782931</v>
      </c>
      <c r="L15" s="226">
        <v>1.4139472370667969</v>
      </c>
      <c r="M15" s="226">
        <v>1.5134919641364011</v>
      </c>
      <c r="N15" s="226">
        <v>1.7053534734506131</v>
      </c>
      <c r="O15" s="226">
        <v>1.8314626415999919</v>
      </c>
      <c r="P15" s="226">
        <v>1.8518280878538551</v>
      </c>
      <c r="Q15" s="226">
        <v>1.842963500321559</v>
      </c>
      <c r="R15" s="226">
        <v>1.8805815918942099</v>
      </c>
      <c r="S15" s="226">
        <v>1.7117729489760589</v>
      </c>
      <c r="T15" s="226">
        <v>1.6540368124256379</v>
      </c>
      <c r="U15" s="226">
        <v>1.4995538630352081</v>
      </c>
      <c r="V15" s="226">
        <v>1.4394982014691711</v>
      </c>
      <c r="W15" s="226">
        <v>1.0455066191681099</v>
      </c>
      <c r="X15" s="226">
        <v>1.0672216515877619</v>
      </c>
      <c r="Y15" s="226">
        <v>0.79538401191555641</v>
      </c>
      <c r="DA15" s="69" t="s">
        <v>1852</v>
      </c>
    </row>
    <row r="16" spans="1:105" ht="12" customHeight="1" x14ac:dyDescent="0.25">
      <c r="A16" s="57" t="s">
        <v>1853</v>
      </c>
      <c r="B16" s="261">
        <v>12.68626630555698</v>
      </c>
      <c r="C16" s="261">
        <v>12.482937774132219</v>
      </c>
      <c r="D16" s="261">
        <v>12.931707554875169</v>
      </c>
      <c r="E16" s="261">
        <v>12.04338810195086</v>
      </c>
      <c r="F16" s="261">
        <v>13.30700555867436</v>
      </c>
      <c r="G16" s="261">
        <v>13.159382587188601</v>
      </c>
      <c r="H16" s="261">
        <v>12.93050810506357</v>
      </c>
      <c r="I16" s="261">
        <v>13.14617794181135</v>
      </c>
      <c r="J16" s="261">
        <v>12.735927841360679</v>
      </c>
      <c r="K16" s="261">
        <v>11.610530314840769</v>
      </c>
      <c r="L16" s="261">
        <v>12.40871454002397</v>
      </c>
      <c r="M16" s="261">
        <v>12.48161049913208</v>
      </c>
      <c r="N16" s="261">
        <v>12.765219550729331</v>
      </c>
      <c r="O16" s="261">
        <v>13.44393306925366</v>
      </c>
      <c r="P16" s="261">
        <v>13.144506456072291</v>
      </c>
      <c r="Q16" s="261">
        <v>12.861647931147481</v>
      </c>
      <c r="R16" s="261">
        <v>13.822094883112291</v>
      </c>
      <c r="S16" s="261">
        <v>13.0573193643278</v>
      </c>
      <c r="T16" s="261">
        <v>13.318021201477871</v>
      </c>
      <c r="U16" s="261">
        <v>13.32862737574396</v>
      </c>
      <c r="V16" s="261">
        <v>12.823903894471581</v>
      </c>
      <c r="W16" s="261">
        <v>11.324136298962671</v>
      </c>
      <c r="X16" s="261">
        <v>11.459954632994769</v>
      </c>
      <c r="Y16" s="261">
        <v>9.6064266291895244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379.60957226861132</v>
      </c>
      <c r="C17" s="294">
        <f t="shared" si="0"/>
        <v>420.65533630480718</v>
      </c>
      <c r="D17" s="294">
        <f t="shared" si="0"/>
        <v>387.43484382962652</v>
      </c>
      <c r="E17" s="294">
        <f t="shared" si="0"/>
        <v>418.54173278118697</v>
      </c>
      <c r="F17" s="294">
        <f t="shared" si="0"/>
        <v>403.48867762641834</v>
      </c>
      <c r="G17" s="294">
        <f t="shared" si="0"/>
        <v>443.88827762062482</v>
      </c>
      <c r="H17" s="294">
        <f t="shared" si="0"/>
        <v>452.07557116750252</v>
      </c>
      <c r="I17" s="294">
        <f t="shared" si="0"/>
        <v>451.10008395757677</v>
      </c>
      <c r="J17" s="294">
        <f t="shared" si="0"/>
        <v>448.68078488968251</v>
      </c>
      <c r="K17" s="294">
        <f t="shared" si="0"/>
        <v>439.43800350829792</v>
      </c>
      <c r="L17" s="294">
        <f t="shared" si="0"/>
        <v>477.98366849053861</v>
      </c>
      <c r="M17" s="294">
        <f t="shared" si="0"/>
        <v>463.38260918888375</v>
      </c>
      <c r="N17" s="294">
        <f t="shared" si="0"/>
        <v>450.27896015844459</v>
      </c>
      <c r="O17" s="294">
        <f t="shared" si="0"/>
        <v>475.87392437874269</v>
      </c>
      <c r="P17" s="294">
        <f t="shared" si="0"/>
        <v>456.60861755671436</v>
      </c>
      <c r="Q17" s="294">
        <f t="shared" si="0"/>
        <v>432.17601700855283</v>
      </c>
      <c r="R17" s="294">
        <f t="shared" si="0"/>
        <v>507.8839361013703</v>
      </c>
      <c r="S17" s="294">
        <f t="shared" si="0"/>
        <v>487.85695797855072</v>
      </c>
      <c r="T17" s="294">
        <f t="shared" si="0"/>
        <v>503.40106088939177</v>
      </c>
      <c r="U17" s="294">
        <f t="shared" si="0"/>
        <v>522.84676643483544</v>
      </c>
      <c r="V17" s="294">
        <f t="shared" si="0"/>
        <v>510.8215844845148</v>
      </c>
      <c r="W17" s="294">
        <f t="shared" si="0"/>
        <v>506.7337833360304</v>
      </c>
      <c r="X17" s="294">
        <f t="shared" si="0"/>
        <v>529.17117189240889</v>
      </c>
      <c r="Y17" s="294">
        <f t="shared" si="0"/>
        <v>514.03728037786323</v>
      </c>
      <c r="DA17" s="70"/>
    </row>
    <row r="18" spans="1:105" ht="12" customHeight="1" x14ac:dyDescent="0.25">
      <c r="A18" s="60" t="s">
        <v>1856</v>
      </c>
      <c r="B18" s="329">
        <v>273.89068638897032</v>
      </c>
      <c r="C18" s="329">
        <v>316.63085485370578</v>
      </c>
      <c r="D18" s="329">
        <v>279.67061420566722</v>
      </c>
      <c r="E18" s="329">
        <v>318.18016526493028</v>
      </c>
      <c r="F18" s="329">
        <v>292.59696463746582</v>
      </c>
      <c r="G18" s="329">
        <v>334.22675606072022</v>
      </c>
      <c r="H18" s="329">
        <v>344.32133695863979</v>
      </c>
      <c r="I18" s="329">
        <v>341.54860110914939</v>
      </c>
      <c r="J18" s="329">
        <v>342.54805287834392</v>
      </c>
      <c r="K18" s="329">
        <v>342.68358421795858</v>
      </c>
      <c r="L18" s="329">
        <v>374.5777139903393</v>
      </c>
      <c r="M18" s="329">
        <v>359.36918836278352</v>
      </c>
      <c r="N18" s="329">
        <v>343.902130569034</v>
      </c>
      <c r="O18" s="329">
        <v>363.84114880162929</v>
      </c>
      <c r="P18" s="329">
        <v>347.07106375611238</v>
      </c>
      <c r="Q18" s="329">
        <v>324.99561758232431</v>
      </c>
      <c r="R18" s="329">
        <v>392.69981207543509</v>
      </c>
      <c r="S18" s="329">
        <v>379.04596327581942</v>
      </c>
      <c r="T18" s="329">
        <v>392.41755087707668</v>
      </c>
      <c r="U18" s="329">
        <v>411.77487163696952</v>
      </c>
      <c r="V18" s="329">
        <v>403.95571869725211</v>
      </c>
      <c r="W18" s="329">
        <v>412.36598084467522</v>
      </c>
      <c r="X18" s="329">
        <v>433.67154995078619</v>
      </c>
      <c r="Y18" s="329">
        <v>433.98372513461749</v>
      </c>
      <c r="DA18" s="72" t="s">
        <v>1857</v>
      </c>
    </row>
    <row r="19" spans="1:105" ht="12" customHeight="1" x14ac:dyDescent="0.25">
      <c r="A19" s="64" t="s">
        <v>28</v>
      </c>
      <c r="B19" s="229">
        <v>19.637035328856779</v>
      </c>
      <c r="C19" s="229">
        <v>17.978702854457989</v>
      </c>
      <c r="D19" s="229">
        <v>22.282182149804349</v>
      </c>
      <c r="E19" s="229">
        <v>20.741206110063729</v>
      </c>
      <c r="F19" s="229">
        <v>20.575406206264109</v>
      </c>
      <c r="G19" s="229">
        <v>20.638070043264019</v>
      </c>
      <c r="H19" s="229">
        <v>23.006533670013528</v>
      </c>
      <c r="I19" s="229">
        <v>18.993030969638809</v>
      </c>
      <c r="J19" s="229">
        <v>15.982344532835381</v>
      </c>
      <c r="K19" s="229">
        <v>18.182943220488308</v>
      </c>
      <c r="L19" s="229">
        <v>17.970323914310459</v>
      </c>
      <c r="M19" s="229">
        <v>19.352893347339961</v>
      </c>
      <c r="N19" s="229">
        <v>20.023249622285899</v>
      </c>
      <c r="O19" s="229">
        <v>22.42677963752562</v>
      </c>
      <c r="P19" s="229">
        <v>19.968163242584769</v>
      </c>
      <c r="Q19" s="229">
        <v>23.88448823128811</v>
      </c>
      <c r="R19" s="229">
        <v>34.000436503979103</v>
      </c>
      <c r="S19" s="229">
        <v>23.013254833768698</v>
      </c>
      <c r="T19" s="229">
        <v>27.25729458807486</v>
      </c>
      <c r="U19" s="229">
        <v>17.983504421885769</v>
      </c>
      <c r="V19" s="229">
        <v>17.88614818555083</v>
      </c>
      <c r="W19" s="229">
        <v>19.098035571764239</v>
      </c>
      <c r="X19" s="229">
        <v>9.541760998180985</v>
      </c>
      <c r="Y19" s="229">
        <v>4.0076948765520797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0.58392392535583171</v>
      </c>
      <c r="C21" s="229">
        <v>0.30572826971988432</v>
      </c>
      <c r="D21" s="229">
        <v>0.58775313260738515</v>
      </c>
      <c r="E21" s="229">
        <v>0.30523483238747862</v>
      </c>
      <c r="F21" s="229">
        <v>0.29683415394857809</v>
      </c>
      <c r="G21" s="229">
        <v>0.21273758136251661</v>
      </c>
      <c r="H21" s="229">
        <v>0.2271335272270564</v>
      </c>
      <c r="I21" s="229">
        <v>0.13061194766131781</v>
      </c>
      <c r="J21" s="229">
        <v>0.1152621307243956</v>
      </c>
      <c r="K21" s="229">
        <v>0.13844988104511169</v>
      </c>
      <c r="L21" s="229">
        <v>0.21563646420240309</v>
      </c>
      <c r="M21" s="229">
        <v>0.17438868742930561</v>
      </c>
      <c r="N21" s="229">
        <v>0.14601246657161249</v>
      </c>
      <c r="O21" s="229">
        <v>0.12326492946774641</v>
      </c>
      <c r="P21" s="229">
        <v>0.12912660040486101</v>
      </c>
      <c r="Q21" s="229">
        <v>0.10945681578120089</v>
      </c>
      <c r="R21" s="229">
        <v>0.1560476677455459</v>
      </c>
      <c r="S21" s="229">
        <v>0.1195937331375256</v>
      </c>
      <c r="T21" s="229">
        <v>0.1021190558227299</v>
      </c>
      <c r="U21" s="229">
        <v>0.1303759704783172</v>
      </c>
      <c r="V21" s="229">
        <v>0.116539392886752</v>
      </c>
      <c r="W21" s="229">
        <v>9.7133529648938607E-2</v>
      </c>
      <c r="X21" s="229">
        <v>0.10067882911979641</v>
      </c>
      <c r="Y21" s="229">
        <v>0.1031465271380964</v>
      </c>
      <c r="DA21" s="73" t="s">
        <v>1860</v>
      </c>
    </row>
    <row r="22" spans="1:105" ht="12" customHeight="1" x14ac:dyDescent="0.25">
      <c r="A22" s="64" t="s">
        <v>159</v>
      </c>
      <c r="B22" s="229">
        <v>0.52586080501034649</v>
      </c>
      <c r="C22" s="229">
        <v>0.82169903097390884</v>
      </c>
      <c r="D22" s="229">
        <v>0.52967115698555223</v>
      </c>
      <c r="E22" s="229">
        <v>0.5476745833117399</v>
      </c>
      <c r="F22" s="229">
        <v>0.80186113698147854</v>
      </c>
      <c r="G22" s="229">
        <v>0.67102837015991978</v>
      </c>
      <c r="H22" s="229">
        <v>0.70447434136594811</v>
      </c>
      <c r="I22" s="229">
        <v>0.52196152013660446</v>
      </c>
      <c r="J22" s="229">
        <v>0.35321211492468457</v>
      </c>
      <c r="K22" s="229">
        <v>0.39030718748240673</v>
      </c>
      <c r="L22" s="229">
        <v>0.42266649645605492</v>
      </c>
      <c r="M22" s="229">
        <v>0.41728335001124411</v>
      </c>
      <c r="N22" s="229">
        <v>0.39338021718719302</v>
      </c>
      <c r="O22" s="229">
        <v>0.14670865780657169</v>
      </c>
      <c r="P22" s="229">
        <v>0.10908249643966959</v>
      </c>
      <c r="Q22" s="229">
        <v>5.5610934297020159E-2</v>
      </c>
      <c r="R22" s="229">
        <v>3.7132284565981541E-2</v>
      </c>
      <c r="S22" s="229">
        <v>3.4651222024257328E-2</v>
      </c>
      <c r="T22" s="229">
        <v>1.8079559886229279</v>
      </c>
      <c r="U22" s="229">
        <v>1.857257610228775</v>
      </c>
      <c r="V22" s="229">
        <v>1.9746561433217329</v>
      </c>
      <c r="W22" s="229">
        <v>1.5679021344743029</v>
      </c>
      <c r="X22" s="229">
        <v>2.9454866806846458</v>
      </c>
      <c r="Y22" s="229">
        <v>2.2205693076544741</v>
      </c>
      <c r="DA22" s="73" t="s">
        <v>1861</v>
      </c>
    </row>
    <row r="23" spans="1:105" ht="12" customHeight="1" x14ac:dyDescent="0.25">
      <c r="A23" s="64" t="s">
        <v>32</v>
      </c>
      <c r="B23" s="229">
        <v>10.79628635036328</v>
      </c>
      <c r="C23" s="229">
        <v>11.949840908341461</v>
      </c>
      <c r="D23" s="229">
        <v>9.5395810815888549</v>
      </c>
      <c r="E23" s="229">
        <v>11.546968257391679</v>
      </c>
      <c r="F23" s="229">
        <v>8.0050210477553776</v>
      </c>
      <c r="G23" s="229">
        <v>10.55375612153434</v>
      </c>
      <c r="H23" s="229">
        <v>9.6005532887302127</v>
      </c>
      <c r="I23" s="229">
        <v>8.2613522206630527</v>
      </c>
      <c r="J23" s="229">
        <v>6.4767714310416293</v>
      </c>
      <c r="K23" s="229">
        <v>6.851450680405879</v>
      </c>
      <c r="L23" s="229">
        <v>5.2012297565629293</v>
      </c>
      <c r="M23" s="229">
        <v>3.7981184918316488</v>
      </c>
      <c r="N23" s="229">
        <v>2.4666568347761149</v>
      </c>
      <c r="O23" s="229">
        <v>5.0485568424735723</v>
      </c>
      <c r="P23" s="229">
        <v>2.4423105252640149</v>
      </c>
      <c r="Q23" s="229">
        <v>2.4166175773895899</v>
      </c>
      <c r="R23" s="229">
        <v>1.895091496995803</v>
      </c>
      <c r="S23" s="229">
        <v>1.2016045613779649</v>
      </c>
      <c r="T23" s="229">
        <v>0.8567290641791323</v>
      </c>
      <c r="U23" s="229">
        <v>0.99103458569217151</v>
      </c>
      <c r="V23" s="229">
        <v>0.55308054847287069</v>
      </c>
      <c r="W23" s="229">
        <v>0.63840922088967844</v>
      </c>
      <c r="X23" s="229">
        <v>0.79386211709203147</v>
      </c>
      <c r="Y23" s="229">
        <v>0.47852478751159883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1.1356676361352821E-2</v>
      </c>
      <c r="I24" s="229">
        <v>1.191004656470103E-2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120.3349895348645</v>
      </c>
      <c r="C25" s="229">
        <v>135.09271620934089</v>
      </c>
      <c r="D25" s="229">
        <v>127.9434735653689</v>
      </c>
      <c r="E25" s="229">
        <v>151.33528440825009</v>
      </c>
      <c r="F25" s="229">
        <v>131.09994565310939</v>
      </c>
      <c r="G25" s="229">
        <v>130.99084685573359</v>
      </c>
      <c r="H25" s="229">
        <v>125.3853707879681</v>
      </c>
      <c r="I25" s="229">
        <v>125.6712876537085</v>
      </c>
      <c r="J25" s="229">
        <v>140.3043067792234</v>
      </c>
      <c r="K25" s="229">
        <v>147.24584187867549</v>
      </c>
      <c r="L25" s="229">
        <v>164.65906921349259</v>
      </c>
      <c r="M25" s="229">
        <v>156.16749393668309</v>
      </c>
      <c r="N25" s="229">
        <v>145.02992010522189</v>
      </c>
      <c r="O25" s="229">
        <v>149.0967216404091</v>
      </c>
      <c r="P25" s="229">
        <v>137.71990350454001</v>
      </c>
      <c r="Q25" s="229">
        <v>136.06780920460611</v>
      </c>
      <c r="R25" s="229">
        <v>142.44142979688891</v>
      </c>
      <c r="S25" s="229">
        <v>139.7170539133804</v>
      </c>
      <c r="T25" s="229">
        <v>147.83319618652911</v>
      </c>
      <c r="U25" s="229">
        <v>165.02964394785101</v>
      </c>
      <c r="V25" s="229">
        <v>158.21826842602931</v>
      </c>
      <c r="W25" s="229">
        <v>161.89173248999299</v>
      </c>
      <c r="X25" s="229">
        <v>155.52918754227341</v>
      </c>
      <c r="Y25" s="229">
        <v>132.03027136862499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116.7065964785632</v>
      </c>
      <c r="C27" s="229">
        <v>144.91268760209141</v>
      </c>
      <c r="D27" s="229">
        <v>113.8176949708964</v>
      </c>
      <c r="E27" s="229">
        <v>128.335744013283</v>
      </c>
      <c r="F27" s="229">
        <v>126.70727553874271</v>
      </c>
      <c r="G27" s="229">
        <v>165.22702974192109</v>
      </c>
      <c r="H27" s="229">
        <v>179.664195393364</v>
      </c>
      <c r="I27" s="229">
        <v>182.62902914270239</v>
      </c>
      <c r="J27" s="229">
        <v>173.74339070916159</v>
      </c>
      <c r="K27" s="229">
        <v>164.928931450362</v>
      </c>
      <c r="L27" s="229">
        <v>180.46229253709731</v>
      </c>
      <c r="M27" s="229">
        <v>173.97567336616231</v>
      </c>
      <c r="N27" s="229">
        <v>168.57501239646641</v>
      </c>
      <c r="O27" s="229">
        <v>180.23094341006811</v>
      </c>
      <c r="P27" s="229">
        <v>179.74130545078401</v>
      </c>
      <c r="Q27" s="229">
        <v>158.05267535709731</v>
      </c>
      <c r="R27" s="229">
        <v>208.1961857433441</v>
      </c>
      <c r="S27" s="229">
        <v>209.37955686990941</v>
      </c>
      <c r="T27" s="229">
        <v>209.16333861487701</v>
      </c>
      <c r="U27" s="229">
        <v>220.3163780008164</v>
      </c>
      <c r="V27" s="229">
        <v>217.84422982128629</v>
      </c>
      <c r="W27" s="229">
        <v>226.52882889197471</v>
      </c>
      <c r="X27" s="229">
        <v>261.9254415848805</v>
      </c>
      <c r="Y27" s="229">
        <v>292.22861902945272</v>
      </c>
      <c r="DA27" s="73" t="s">
        <v>1866</v>
      </c>
    </row>
    <row r="28" spans="1:105" ht="12" customHeight="1" x14ac:dyDescent="0.25">
      <c r="A28" s="64" t="s">
        <v>39</v>
      </c>
      <c r="B28" s="229">
        <v>5.3059939659564073</v>
      </c>
      <c r="C28" s="229">
        <v>5.569479978780346</v>
      </c>
      <c r="D28" s="229">
        <v>4.9702581484158177</v>
      </c>
      <c r="E28" s="229">
        <v>5.3680530602425254</v>
      </c>
      <c r="F28" s="229">
        <v>5.110620900664208</v>
      </c>
      <c r="G28" s="229">
        <v>5.9332873467446614</v>
      </c>
      <c r="H28" s="229">
        <v>5.721719273609529</v>
      </c>
      <c r="I28" s="229">
        <v>5.3294176080739746</v>
      </c>
      <c r="J28" s="229">
        <v>5.5727651804327456</v>
      </c>
      <c r="K28" s="229">
        <v>4.9456599194993736</v>
      </c>
      <c r="L28" s="229">
        <v>5.6464956082175242</v>
      </c>
      <c r="M28" s="229">
        <v>5.483337183325963</v>
      </c>
      <c r="N28" s="229">
        <v>7.267898926524877</v>
      </c>
      <c r="O28" s="229">
        <v>6.7681736838786399</v>
      </c>
      <c r="P28" s="229">
        <v>6.9611719360951954</v>
      </c>
      <c r="Q28" s="229">
        <v>4.4089594618649262</v>
      </c>
      <c r="R28" s="229">
        <v>5.9734885819156327</v>
      </c>
      <c r="S28" s="229">
        <v>5.5802481422210528</v>
      </c>
      <c r="T28" s="229">
        <v>5.3969173789709188</v>
      </c>
      <c r="U28" s="229">
        <v>5.4666771000170522</v>
      </c>
      <c r="V28" s="229">
        <v>7.3627961797041976</v>
      </c>
      <c r="W28" s="229">
        <v>2.5439390059304601</v>
      </c>
      <c r="X28" s="229">
        <v>2.835132198554787</v>
      </c>
      <c r="Y28" s="229">
        <v>2.9148992376836009</v>
      </c>
      <c r="DA28" s="73" t="s">
        <v>1867</v>
      </c>
    </row>
    <row r="29" spans="1:105" ht="12" customHeight="1" x14ac:dyDescent="0.25">
      <c r="A29" s="60" t="s">
        <v>1868</v>
      </c>
      <c r="B29" s="262">
        <v>105.71888587964099</v>
      </c>
      <c r="C29" s="262">
        <v>104.02448145110139</v>
      </c>
      <c r="D29" s="262">
        <v>107.7642296239593</v>
      </c>
      <c r="E29" s="262">
        <v>100.3615675162567</v>
      </c>
      <c r="F29" s="262">
        <v>110.89171298895251</v>
      </c>
      <c r="G29" s="262">
        <v>109.6615215599046</v>
      </c>
      <c r="H29" s="262">
        <v>107.7542342088627</v>
      </c>
      <c r="I29" s="262">
        <v>109.5514828484274</v>
      </c>
      <c r="J29" s="262">
        <v>106.1327320113386</v>
      </c>
      <c r="K29" s="262">
        <v>96.754419290339342</v>
      </c>
      <c r="L29" s="262">
        <v>103.4059545001993</v>
      </c>
      <c r="M29" s="262">
        <v>104.0134208261002</v>
      </c>
      <c r="N29" s="262">
        <v>106.3768295894106</v>
      </c>
      <c r="O29" s="262">
        <v>112.0327755771134</v>
      </c>
      <c r="P29" s="262">
        <v>109.537553800602</v>
      </c>
      <c r="Q29" s="262">
        <v>107.1803994262285</v>
      </c>
      <c r="R29" s="262">
        <v>115.1841240259352</v>
      </c>
      <c r="S29" s="262">
        <v>108.81099470273131</v>
      </c>
      <c r="T29" s="262">
        <v>110.98351001231509</v>
      </c>
      <c r="U29" s="262">
        <v>111.07189479786589</v>
      </c>
      <c r="V29" s="262">
        <v>106.86586578726271</v>
      </c>
      <c r="W29" s="262">
        <v>94.367802491355192</v>
      </c>
      <c r="X29" s="262">
        <v>95.499621941622735</v>
      </c>
      <c r="Y29" s="262">
        <v>80.053555243245697</v>
      </c>
      <c r="DA29" s="72" t="s">
        <v>1869</v>
      </c>
    </row>
    <row r="30" spans="1:105" ht="12" customHeight="1" x14ac:dyDescent="0.25">
      <c r="A30" s="132" t="s">
        <v>1870</v>
      </c>
      <c r="B30" s="316">
        <v>28.19170290123763</v>
      </c>
      <c r="C30" s="316">
        <v>27.739861720293732</v>
      </c>
      <c r="D30" s="316">
        <v>28.737127899722491</v>
      </c>
      <c r="E30" s="316">
        <v>26.76308467100181</v>
      </c>
      <c r="F30" s="316">
        <v>29.571123463720671</v>
      </c>
      <c r="G30" s="316">
        <v>29.243072415974559</v>
      </c>
      <c r="H30" s="316">
        <v>28.734462455696711</v>
      </c>
      <c r="I30" s="316">
        <v>29.213728759580679</v>
      </c>
      <c r="J30" s="316">
        <v>28.302061869690309</v>
      </c>
      <c r="K30" s="316">
        <v>25.80117847742385</v>
      </c>
      <c r="L30" s="316">
        <v>27.574921200053168</v>
      </c>
      <c r="M30" s="316">
        <v>27.736912220293409</v>
      </c>
      <c r="N30" s="316">
        <v>28.367154557176178</v>
      </c>
      <c r="O30" s="316">
        <v>29.87540682056358</v>
      </c>
      <c r="P30" s="316">
        <v>29.210014346827212</v>
      </c>
      <c r="Q30" s="316">
        <v>28.581439846994289</v>
      </c>
      <c r="R30" s="316">
        <v>30.715766406916071</v>
      </c>
      <c r="S30" s="316">
        <v>29.016265254061679</v>
      </c>
      <c r="T30" s="316">
        <v>29.595602669950711</v>
      </c>
      <c r="U30" s="316">
        <v>29.61917194609758</v>
      </c>
      <c r="V30" s="316">
        <v>28.497564209936741</v>
      </c>
      <c r="W30" s="316">
        <v>25.16474733102806</v>
      </c>
      <c r="X30" s="316">
        <v>25.466565851099411</v>
      </c>
      <c r="Y30" s="316">
        <v>21.3476147315322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951.96491156576076</v>
      </c>
      <c r="C32" s="223">
        <v>1013.368336285361</v>
      </c>
      <c r="D32" s="223">
        <v>963.23801012321837</v>
      </c>
      <c r="E32" s="223">
        <v>1016.241121920054</v>
      </c>
      <c r="F32" s="223">
        <v>991.949598984457</v>
      </c>
      <c r="G32" s="223">
        <v>1076.342415282483</v>
      </c>
      <c r="H32" s="223">
        <v>1122.8832036343049</v>
      </c>
      <c r="I32" s="223">
        <v>1121.248123452905</v>
      </c>
      <c r="J32" s="223">
        <v>1069.2731943984279</v>
      </c>
      <c r="K32" s="223">
        <v>1020.822690336395</v>
      </c>
      <c r="L32" s="223">
        <v>1103.0556518622409</v>
      </c>
      <c r="M32" s="223">
        <v>1076.23185683617</v>
      </c>
      <c r="N32" s="223">
        <v>1060.7839892491429</v>
      </c>
      <c r="O32" s="223">
        <v>1064.5163934496979</v>
      </c>
      <c r="P32" s="223">
        <v>1054.243457248446</v>
      </c>
      <c r="Q32" s="223">
        <v>1052.498410275387</v>
      </c>
      <c r="R32" s="223">
        <v>1153.927439614137</v>
      </c>
      <c r="S32" s="223">
        <v>1106.40456520319</v>
      </c>
      <c r="T32" s="223">
        <v>1169.5481161026439</v>
      </c>
      <c r="U32" s="223">
        <v>1194.11716199388</v>
      </c>
      <c r="V32" s="223">
        <v>1080.2837384247739</v>
      </c>
      <c r="W32" s="223">
        <v>1148.453626636333</v>
      </c>
      <c r="X32" s="223">
        <v>1110.079426511516</v>
      </c>
      <c r="Y32" s="223">
        <v>1031.4207656487069</v>
      </c>
      <c r="DA32" s="89" t="s">
        <v>1872</v>
      </c>
    </row>
    <row r="33" spans="1:105" ht="12" customHeight="1" x14ac:dyDescent="0.25">
      <c r="A33" s="55" t="s">
        <v>91</v>
      </c>
      <c r="B33" s="259">
        <v>5.0245870569632149</v>
      </c>
      <c r="C33" s="259">
        <v>5.348681831204666</v>
      </c>
      <c r="D33" s="259">
        <v>5.0840878478174769</v>
      </c>
      <c r="E33" s="259">
        <v>5.3638447446084614</v>
      </c>
      <c r="F33" s="259">
        <v>5.2356311200796286</v>
      </c>
      <c r="G33" s="259">
        <v>5.6810667105303851</v>
      </c>
      <c r="H33" s="259">
        <v>5.9267146750007456</v>
      </c>
      <c r="I33" s="259">
        <v>5.9180845221280478</v>
      </c>
      <c r="J33" s="259">
        <v>5.6437544994127382</v>
      </c>
      <c r="K33" s="259">
        <v>5.3880268222097829</v>
      </c>
      <c r="L33" s="259">
        <v>5.8220624354117794</v>
      </c>
      <c r="M33" s="259">
        <v>5.6804831695490101</v>
      </c>
      <c r="N33" s="259">
        <v>5.5989474379351876</v>
      </c>
      <c r="O33" s="259">
        <v>5.618647523106123</v>
      </c>
      <c r="P33" s="259">
        <v>5.564425711307214</v>
      </c>
      <c r="Q33" s="259">
        <v>5.5552151402784347</v>
      </c>
      <c r="R33" s="259">
        <v>6.0905699436166234</v>
      </c>
      <c r="S33" s="259">
        <v>5.8397384089942239</v>
      </c>
      <c r="T33" s="259">
        <v>6.1730177817160934</v>
      </c>
      <c r="U33" s="259">
        <v>6.3026962062959653</v>
      </c>
      <c r="V33" s="259">
        <v>5.7018694953887614</v>
      </c>
      <c r="W33" s="259">
        <v>6.0616784902590686</v>
      </c>
      <c r="X33" s="259">
        <v>5.8591347757523282</v>
      </c>
      <c r="Y33" s="259">
        <v>5.4439647579425383</v>
      </c>
      <c r="DA33" s="67" t="s">
        <v>1873</v>
      </c>
    </row>
    <row r="34" spans="1:105" ht="12" customHeight="1" x14ac:dyDescent="0.25">
      <c r="A34" s="173" t="s">
        <v>92</v>
      </c>
      <c r="B34" s="224">
        <v>7.1302666011444948</v>
      </c>
      <c r="C34" s="224">
        <v>7.5901814395543079</v>
      </c>
      <c r="D34" s="224">
        <v>7.2147026944910859</v>
      </c>
      <c r="E34" s="224">
        <v>7.6116987530754852</v>
      </c>
      <c r="F34" s="224">
        <v>7.4297539853910077</v>
      </c>
      <c r="G34" s="224">
        <v>8.0618605600299311</v>
      </c>
      <c r="H34" s="224">
        <v>8.4104534805714941</v>
      </c>
      <c r="I34" s="224">
        <v>8.3982066451413733</v>
      </c>
      <c r="J34" s="224">
        <v>8.008911728667103</v>
      </c>
      <c r="K34" s="224">
        <v>7.6460149383285678</v>
      </c>
      <c r="L34" s="224">
        <v>8.2619440886121964</v>
      </c>
      <c r="M34" s="224">
        <v>8.0610324715277866</v>
      </c>
      <c r="N34" s="224">
        <v>7.945327141450913</v>
      </c>
      <c r="O34" s="224">
        <v>7.9732830426506682</v>
      </c>
      <c r="P34" s="224">
        <v>7.8963382172669538</v>
      </c>
      <c r="Q34" s="224">
        <v>7.8832677248584364</v>
      </c>
      <c r="R34" s="224">
        <v>8.6429764194693757</v>
      </c>
      <c r="S34" s="224">
        <v>8.2870276233681412</v>
      </c>
      <c r="T34" s="224">
        <v>8.7599760971886713</v>
      </c>
      <c r="U34" s="224">
        <v>8.9439995262164356</v>
      </c>
      <c r="V34" s="224">
        <v>8.0913812749473717</v>
      </c>
      <c r="W34" s="224">
        <v>8.6019772761371112</v>
      </c>
      <c r="X34" s="224">
        <v>8.3145525253174863</v>
      </c>
      <c r="Y34" s="224">
        <v>7.7253950725307403</v>
      </c>
      <c r="DA34" s="177" t="s">
        <v>1874</v>
      </c>
    </row>
    <row r="35" spans="1:105" ht="12" customHeight="1" x14ac:dyDescent="0.25">
      <c r="A35" s="173" t="s">
        <v>93</v>
      </c>
      <c r="B35" s="224">
        <v>25.372321623513461</v>
      </c>
      <c r="C35" s="224">
        <v>27.008881355752219</v>
      </c>
      <c r="D35" s="224">
        <v>25.672778792489261</v>
      </c>
      <c r="E35" s="224">
        <v>27.085448506697961</v>
      </c>
      <c r="F35" s="224">
        <v>26.438016731473031</v>
      </c>
      <c r="G35" s="224">
        <v>28.687303077863209</v>
      </c>
      <c r="H35" s="224">
        <v>29.92773519497938</v>
      </c>
      <c r="I35" s="224">
        <v>29.88415608850481</v>
      </c>
      <c r="J35" s="224">
        <v>28.498890097805599</v>
      </c>
      <c r="K35" s="224">
        <v>27.207559128619661</v>
      </c>
      <c r="L35" s="224">
        <v>29.399279771405329</v>
      </c>
      <c r="M35" s="224">
        <v>28.684356409949601</v>
      </c>
      <c r="N35" s="224">
        <v>28.272630872535039</v>
      </c>
      <c r="O35" s="224">
        <v>28.37210907667421</v>
      </c>
      <c r="P35" s="224">
        <v>28.098308815603001</v>
      </c>
      <c r="Q35" s="224">
        <v>28.05179881033709</v>
      </c>
      <c r="R35" s="224">
        <v>30.755144199519929</v>
      </c>
      <c r="S35" s="224">
        <v>29.488536954464969</v>
      </c>
      <c r="T35" s="224">
        <v>31.17147554012714</v>
      </c>
      <c r="U35" s="224">
        <v>31.82630401832245</v>
      </c>
      <c r="V35" s="224">
        <v>28.792349510954669</v>
      </c>
      <c r="W35" s="224">
        <v>30.609252957424172</v>
      </c>
      <c r="X35" s="224">
        <v>29.58648149202298</v>
      </c>
      <c r="Y35" s="224">
        <v>27.490025186084029</v>
      </c>
      <c r="DA35" s="177" t="s">
        <v>1875</v>
      </c>
    </row>
    <row r="36" spans="1:105" ht="12" customHeight="1" x14ac:dyDescent="0.25">
      <c r="A36" s="173" t="s">
        <v>94</v>
      </c>
      <c r="B36" s="224">
        <v>20.09834822785286</v>
      </c>
      <c r="C36" s="224">
        <v>21.39472732481865</v>
      </c>
      <c r="D36" s="224">
        <v>20.336351391269901</v>
      </c>
      <c r="E36" s="224">
        <v>21.455378978433838</v>
      </c>
      <c r="F36" s="224">
        <v>20.942524480318522</v>
      </c>
      <c r="G36" s="224">
        <v>22.724266842121541</v>
      </c>
      <c r="H36" s="224">
        <v>23.706858700002979</v>
      </c>
      <c r="I36" s="224">
        <v>23.672338088512191</v>
      </c>
      <c r="J36" s="224">
        <v>22.575017997650949</v>
      </c>
      <c r="K36" s="224">
        <v>21.552107288839132</v>
      </c>
      <c r="L36" s="224">
        <v>23.288249741647121</v>
      </c>
      <c r="M36" s="224">
        <v>22.72193267819604</v>
      </c>
      <c r="N36" s="224">
        <v>22.39578975174074</v>
      </c>
      <c r="O36" s="224">
        <v>22.474590092424489</v>
      </c>
      <c r="P36" s="224">
        <v>22.257702845228849</v>
      </c>
      <c r="Q36" s="224">
        <v>22.220860561113732</v>
      </c>
      <c r="R36" s="224">
        <v>24.36227977446649</v>
      </c>
      <c r="S36" s="224">
        <v>23.358953635976899</v>
      </c>
      <c r="T36" s="224">
        <v>24.69207112686437</v>
      </c>
      <c r="U36" s="224">
        <v>25.210784825183861</v>
      </c>
      <c r="V36" s="224">
        <v>22.807477981555049</v>
      </c>
      <c r="W36" s="224">
        <v>24.24671396103626</v>
      </c>
      <c r="X36" s="224">
        <v>23.436539103009309</v>
      </c>
      <c r="Y36" s="224">
        <v>21.77585903177015</v>
      </c>
      <c r="DA36" s="177" t="s">
        <v>1876</v>
      </c>
    </row>
    <row r="37" spans="1:105" ht="12" customHeight="1" x14ac:dyDescent="0.25">
      <c r="A37" s="56" t="s">
        <v>95</v>
      </c>
      <c r="B37" s="260">
        <v>11.476858980344741</v>
      </c>
      <c r="C37" s="260">
        <v>11.81982606895548</v>
      </c>
      <c r="D37" s="260">
        <v>11.62702808564385</v>
      </c>
      <c r="E37" s="260">
        <v>11.89882575823909</v>
      </c>
      <c r="F37" s="260">
        <v>11.917445264532221</v>
      </c>
      <c r="G37" s="260">
        <v>12.598779466496641</v>
      </c>
      <c r="H37" s="260">
        <v>12.96800454174574</v>
      </c>
      <c r="I37" s="260">
        <v>13.02020307883957</v>
      </c>
      <c r="J37" s="260">
        <v>12.389898218503159</v>
      </c>
      <c r="K37" s="260">
        <v>11.814396352190011</v>
      </c>
      <c r="L37" s="260">
        <v>12.77230498789274</v>
      </c>
      <c r="M37" s="260">
        <v>12.53228993280824</v>
      </c>
      <c r="N37" s="260">
        <v>12.416076358595321</v>
      </c>
      <c r="O37" s="260">
        <v>12.42645829942019</v>
      </c>
      <c r="P37" s="260">
        <v>12.408574627085979</v>
      </c>
      <c r="Q37" s="260">
        <v>12.45598216283668</v>
      </c>
      <c r="R37" s="260">
        <v>13.340220689971259</v>
      </c>
      <c r="S37" s="260">
        <v>12.828086731778541</v>
      </c>
      <c r="T37" s="260">
        <v>13.710270075321141</v>
      </c>
      <c r="U37" s="260">
        <v>14.01840159011255</v>
      </c>
      <c r="V37" s="260">
        <v>12.65735170745274</v>
      </c>
      <c r="W37" s="260">
        <v>13.448207874503771</v>
      </c>
      <c r="X37" s="260">
        <v>12.92335193786078</v>
      </c>
      <c r="Y37" s="260">
        <v>11.825525995165981</v>
      </c>
      <c r="DA37" s="68" t="s">
        <v>1877</v>
      </c>
    </row>
    <row r="38" spans="1:105" ht="12" customHeight="1" x14ac:dyDescent="0.25">
      <c r="A38" s="37" t="s">
        <v>159</v>
      </c>
      <c r="B38" s="226">
        <v>3.0397157604671422E-2</v>
      </c>
      <c r="C38" s="226">
        <v>4.9970729774109671E-2</v>
      </c>
      <c r="D38" s="226">
        <v>2.9678524062851961E-2</v>
      </c>
      <c r="E38" s="226">
        <v>3.1898496274527122E-2</v>
      </c>
      <c r="F38" s="226">
        <v>4.5257752347784383E-2</v>
      </c>
      <c r="G38" s="226">
        <v>4.2830187381790848E-2</v>
      </c>
      <c r="H38" s="226">
        <v>4.9239934477785081E-2</v>
      </c>
      <c r="I38" s="226">
        <v>3.5886913766818331E-2</v>
      </c>
      <c r="J38" s="226">
        <v>2.2229898284991809E-2</v>
      </c>
      <c r="K38" s="226">
        <v>2.386341496198845E-2</v>
      </c>
      <c r="L38" s="226">
        <v>2.5458841465127651E-2</v>
      </c>
      <c r="M38" s="226">
        <v>2.50315362573699E-2</v>
      </c>
      <c r="N38" s="226">
        <v>2.382253175386518E-2</v>
      </c>
      <c r="O38" s="226">
        <v>8.5675161106326565E-3</v>
      </c>
      <c r="P38" s="226">
        <v>6.6275768964244447E-3</v>
      </c>
      <c r="Q38" s="226">
        <v>3.420472742777278E-3</v>
      </c>
      <c r="R38" s="226">
        <v>2.4382492496489868E-3</v>
      </c>
      <c r="S38" s="226">
        <v>2.2529137475475868E-3</v>
      </c>
      <c r="T38" s="226">
        <v>0.11791474662057549</v>
      </c>
      <c r="U38" s="226">
        <v>0.1166155500929528</v>
      </c>
      <c r="V38" s="226">
        <v>0.116228938684254</v>
      </c>
      <c r="W38" s="226">
        <v>0.1026882258541334</v>
      </c>
      <c r="X38" s="226">
        <v>0.18899317250412501</v>
      </c>
      <c r="Y38" s="226">
        <v>0.15734905896630391</v>
      </c>
      <c r="DA38" s="69" t="s">
        <v>1878</v>
      </c>
    </row>
    <row r="39" spans="1:105" ht="12" customHeight="1" x14ac:dyDescent="0.25">
      <c r="A39" s="37" t="s">
        <v>35</v>
      </c>
      <c r="B39" s="226">
        <v>6.9559123011189126</v>
      </c>
      <c r="C39" s="226">
        <v>8.2155160973553762</v>
      </c>
      <c r="D39" s="226">
        <v>7.1689262456823526</v>
      </c>
      <c r="E39" s="226">
        <v>8.8142998652783984</v>
      </c>
      <c r="F39" s="226">
        <v>7.3993969772767043</v>
      </c>
      <c r="G39" s="226">
        <v>8.360842500285754</v>
      </c>
      <c r="H39" s="226">
        <v>8.7639351492933812</v>
      </c>
      <c r="I39" s="226">
        <v>8.6403968281289085</v>
      </c>
      <c r="J39" s="226">
        <v>8.8302477091236735</v>
      </c>
      <c r="K39" s="226">
        <v>9.0026234178343376</v>
      </c>
      <c r="L39" s="226">
        <v>9.9180540072393448</v>
      </c>
      <c r="M39" s="226">
        <v>9.3680044664934297</v>
      </c>
      <c r="N39" s="226">
        <v>8.7828002680752455</v>
      </c>
      <c r="O39" s="226">
        <v>8.7069746516316258</v>
      </c>
      <c r="P39" s="226">
        <v>8.3675133998176161</v>
      </c>
      <c r="Q39" s="226">
        <v>8.3691496724001837</v>
      </c>
      <c r="R39" s="226">
        <v>9.3532545433354883</v>
      </c>
      <c r="S39" s="226">
        <v>9.0839645224618444</v>
      </c>
      <c r="T39" s="226">
        <v>9.641669365923935</v>
      </c>
      <c r="U39" s="226">
        <v>10.3620642632619</v>
      </c>
      <c r="V39" s="226">
        <v>9.3127816110217694</v>
      </c>
      <c r="W39" s="226">
        <v>10.602941614990071</v>
      </c>
      <c r="X39" s="226">
        <v>9.9793201454134604</v>
      </c>
      <c r="Y39" s="226">
        <v>9.3556363601471073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0.27049686768669368</v>
      </c>
      <c r="H41" s="226">
        <v>0.27249361459221971</v>
      </c>
      <c r="I41" s="226">
        <v>0.29650150219342258</v>
      </c>
      <c r="J41" s="226">
        <v>0.13099131572555511</v>
      </c>
      <c r="K41" s="226">
        <v>0.19901471684465061</v>
      </c>
      <c r="L41" s="226">
        <v>0.20178788166311479</v>
      </c>
      <c r="M41" s="226">
        <v>0.29256785099593802</v>
      </c>
      <c r="N41" s="226">
        <v>0.3277931390316437</v>
      </c>
      <c r="O41" s="226">
        <v>0.36632069923355659</v>
      </c>
      <c r="P41" s="226">
        <v>0.53277596602546962</v>
      </c>
      <c r="Q41" s="226">
        <v>0.38561376001029168</v>
      </c>
      <c r="R41" s="226">
        <v>0.51810573302610075</v>
      </c>
      <c r="S41" s="226">
        <v>0.6011388490966717</v>
      </c>
      <c r="T41" s="226">
        <v>0.84803174157128114</v>
      </c>
      <c r="U41" s="226">
        <v>0.79076762969043057</v>
      </c>
      <c r="V41" s="226">
        <v>0.79050849580355387</v>
      </c>
      <c r="W41" s="226">
        <v>0.87615889932294599</v>
      </c>
      <c r="X41" s="226">
        <v>0.99867914637022082</v>
      </c>
      <c r="Y41" s="226">
        <v>1.08188555780859</v>
      </c>
      <c r="DA41" s="69" t="s">
        <v>1881</v>
      </c>
    </row>
    <row r="42" spans="1:105" ht="12" customHeight="1" x14ac:dyDescent="0.25">
      <c r="A42" s="37" t="s">
        <v>40</v>
      </c>
      <c r="B42" s="226">
        <v>4.4905495216211602</v>
      </c>
      <c r="C42" s="226">
        <v>3.55433924182599</v>
      </c>
      <c r="D42" s="226">
        <v>4.4284233158986481</v>
      </c>
      <c r="E42" s="226">
        <v>3.0526273966861681</v>
      </c>
      <c r="F42" s="226">
        <v>4.4727905349077339</v>
      </c>
      <c r="G42" s="226">
        <v>3.9246099111424071</v>
      </c>
      <c r="H42" s="226">
        <v>3.882335843382354</v>
      </c>
      <c r="I42" s="226">
        <v>4.0474178347504219</v>
      </c>
      <c r="J42" s="226">
        <v>3.406429295368937</v>
      </c>
      <c r="K42" s="226">
        <v>2.5888948025490328</v>
      </c>
      <c r="L42" s="226">
        <v>2.6270042575251531</v>
      </c>
      <c r="M42" s="226">
        <v>2.8466860790615058</v>
      </c>
      <c r="N42" s="226">
        <v>3.2816604197345698</v>
      </c>
      <c r="O42" s="226">
        <v>3.344595432444375</v>
      </c>
      <c r="P42" s="226">
        <v>3.5016576843464651</v>
      </c>
      <c r="Q42" s="226">
        <v>3.6977982576834321</v>
      </c>
      <c r="R42" s="226">
        <v>3.466422164360023</v>
      </c>
      <c r="S42" s="226">
        <v>3.1407304464724741</v>
      </c>
      <c r="T42" s="226">
        <v>3.1026542212053432</v>
      </c>
      <c r="U42" s="226">
        <v>2.7489541470672649</v>
      </c>
      <c r="V42" s="226">
        <v>2.4378326619431681</v>
      </c>
      <c r="W42" s="226">
        <v>1.866419134336615</v>
      </c>
      <c r="X42" s="226">
        <v>1.75635947357297</v>
      </c>
      <c r="Y42" s="226">
        <v>1.230655018243981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58.541028939332961</v>
      </c>
      <c r="C43" s="261">
        <f t="shared" si="1"/>
        <v>57.613641940795532</v>
      </c>
      <c r="D43" s="261">
        <f t="shared" si="1"/>
        <v>59.182332219088359</v>
      </c>
      <c r="E43" s="261">
        <f t="shared" si="1"/>
        <v>56.666277356633287</v>
      </c>
      <c r="F43" s="261">
        <f t="shared" si="1"/>
        <v>60.448162228007192</v>
      </c>
      <c r="G43" s="261">
        <f t="shared" si="1"/>
        <v>61.152814669711603</v>
      </c>
      <c r="H43" s="261">
        <f t="shared" si="1"/>
        <v>62.391234431972805</v>
      </c>
      <c r="I43" s="261">
        <f t="shared" si="1"/>
        <v>63.025970644228188</v>
      </c>
      <c r="J43" s="261">
        <f t="shared" si="1"/>
        <v>59.131181786266573</v>
      </c>
      <c r="K43" s="261">
        <f t="shared" si="1"/>
        <v>54.078687011459081</v>
      </c>
      <c r="L43" s="261">
        <f t="shared" si="1"/>
        <v>57.841687027191632</v>
      </c>
      <c r="M43" s="261">
        <f t="shared" si="1"/>
        <v>57.65943672252267</v>
      </c>
      <c r="N43" s="261">
        <f t="shared" si="1"/>
        <v>58.608785334928285</v>
      </c>
      <c r="O43" s="261">
        <f t="shared" si="1"/>
        <v>58.691453793197631</v>
      </c>
      <c r="P43" s="261">
        <f t="shared" si="1"/>
        <v>58.797343930063491</v>
      </c>
      <c r="Q43" s="261">
        <f t="shared" si="1"/>
        <v>59.936351057812814</v>
      </c>
      <c r="R43" s="261">
        <f t="shared" si="1"/>
        <v>62.207674003980614</v>
      </c>
      <c r="S43" s="261">
        <f t="shared" si="1"/>
        <v>59.056433198729486</v>
      </c>
      <c r="T43" s="261">
        <f t="shared" si="1"/>
        <v>61.994906919486695</v>
      </c>
      <c r="U43" s="261">
        <f t="shared" si="1"/>
        <v>61.957299061106198</v>
      </c>
      <c r="V43" s="261">
        <f t="shared" si="1"/>
        <v>55.568801841705749</v>
      </c>
      <c r="W43" s="261">
        <f t="shared" si="1"/>
        <v>55.490235842027644</v>
      </c>
      <c r="X43" s="261">
        <f t="shared" si="1"/>
        <v>52.78932154040411</v>
      </c>
      <c r="Y43" s="261">
        <f t="shared" si="1"/>
        <v>45.733730129887221</v>
      </c>
      <c r="DA43" s="70"/>
    </row>
    <row r="44" spans="1:105" ht="12" customHeight="1" x14ac:dyDescent="0.25">
      <c r="A44" s="60" t="s">
        <v>1884</v>
      </c>
      <c r="B44" s="262">
        <v>21.93663137189008</v>
      </c>
      <c r="C44" s="262">
        <v>23.804652647566218</v>
      </c>
      <c r="D44" s="262">
        <v>22.20081504500839</v>
      </c>
      <c r="E44" s="262">
        <v>23.974711095198291</v>
      </c>
      <c r="F44" s="262">
        <v>22.911003379707768</v>
      </c>
      <c r="G44" s="262">
        <v>25.286396410747841</v>
      </c>
      <c r="H44" s="262">
        <v>26.516994079069772</v>
      </c>
      <c r="I44" s="262">
        <v>26.408176584006519</v>
      </c>
      <c r="J44" s="262">
        <v>25.276031650376851</v>
      </c>
      <c r="K44" s="262">
        <v>24.353428711837459</v>
      </c>
      <c r="L44" s="262">
        <v>26.370603525760831</v>
      </c>
      <c r="M44" s="262">
        <v>25.612434356113472</v>
      </c>
      <c r="N44" s="262">
        <v>25.076369280683888</v>
      </c>
      <c r="O44" s="262">
        <v>25.177227472449339</v>
      </c>
      <c r="P44" s="262">
        <v>24.868064736279361</v>
      </c>
      <c r="Q44" s="262">
        <v>24.708964503703381</v>
      </c>
      <c r="R44" s="262">
        <v>27.428403330414358</v>
      </c>
      <c r="S44" s="262">
        <v>26.352810735553099</v>
      </c>
      <c r="T44" s="262">
        <v>27.892483907387358</v>
      </c>
      <c r="U44" s="262">
        <v>28.603279358697311</v>
      </c>
      <c r="V44" s="262">
        <v>25.92251216237678</v>
      </c>
      <c r="W44" s="262">
        <v>27.89432025504313</v>
      </c>
      <c r="X44" s="262">
        <v>27.04395929681688</v>
      </c>
      <c r="Y44" s="262">
        <v>25.44388797103764</v>
      </c>
      <c r="DA44" s="72" t="s">
        <v>1885</v>
      </c>
    </row>
    <row r="45" spans="1:105" ht="12" customHeight="1" x14ac:dyDescent="0.25">
      <c r="A45" s="64" t="s">
        <v>28</v>
      </c>
      <c r="B45" s="229">
        <v>1.572782232668358</v>
      </c>
      <c r="C45" s="229">
        <v>1.3516584689824991</v>
      </c>
      <c r="D45" s="229">
        <v>1.7688043704985339</v>
      </c>
      <c r="E45" s="229">
        <v>1.5628391664222561</v>
      </c>
      <c r="F45" s="229">
        <v>1.6111007908597279</v>
      </c>
      <c r="G45" s="229">
        <v>1.5614022839390671</v>
      </c>
      <c r="H45" s="229">
        <v>1.7717871407456509</v>
      </c>
      <c r="I45" s="229">
        <v>1.468521065766093</v>
      </c>
      <c r="J45" s="229">
        <v>1.179309713964845</v>
      </c>
      <c r="K45" s="229">
        <v>1.2922037467948959</v>
      </c>
      <c r="L45" s="229">
        <v>1.2651267533391</v>
      </c>
      <c r="M45" s="229">
        <v>1.3792910647621399</v>
      </c>
      <c r="N45" s="229">
        <v>1.460038647905274</v>
      </c>
      <c r="O45" s="229">
        <v>1.551897398818759</v>
      </c>
      <c r="P45" s="229">
        <v>1.430743233985454</v>
      </c>
      <c r="Q45" s="229">
        <v>1.8159043998386419</v>
      </c>
      <c r="R45" s="229">
        <v>2.3747851594646052</v>
      </c>
      <c r="S45" s="229">
        <v>1.5999746938395829</v>
      </c>
      <c r="T45" s="229">
        <v>1.9374099067626751</v>
      </c>
      <c r="U45" s="229">
        <v>1.249195218694799</v>
      </c>
      <c r="V45" s="229">
        <v>1.1477839585321079</v>
      </c>
      <c r="W45" s="229">
        <v>1.2918784410629109</v>
      </c>
      <c r="X45" s="229">
        <v>0.59502864802647282</v>
      </c>
      <c r="Y45" s="229">
        <v>0.2349658145117357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4.6768015621993717E-2</v>
      </c>
      <c r="C47" s="229">
        <v>2.2984984418482689E-2</v>
      </c>
      <c r="D47" s="229">
        <v>4.6657024107456008E-2</v>
      </c>
      <c r="E47" s="229">
        <v>2.2999286949857051E-2</v>
      </c>
      <c r="F47" s="229">
        <v>2.3242784875621921E-2</v>
      </c>
      <c r="G47" s="229">
        <v>1.6094961627844739E-2</v>
      </c>
      <c r="H47" s="229">
        <v>1.749208588070034E-2</v>
      </c>
      <c r="I47" s="229">
        <v>1.0098777645758301E-2</v>
      </c>
      <c r="J47" s="229">
        <v>8.5049943790349945E-3</v>
      </c>
      <c r="K47" s="229">
        <v>9.839191205756645E-3</v>
      </c>
      <c r="L47" s="229">
        <v>1.5180998470520729E-2</v>
      </c>
      <c r="M47" s="229">
        <v>1.242877506995098E-2</v>
      </c>
      <c r="N47" s="229">
        <v>1.06468154915902E-2</v>
      </c>
      <c r="O47" s="229">
        <v>8.5297366139224749E-3</v>
      </c>
      <c r="P47" s="229">
        <v>9.2520783014634345E-3</v>
      </c>
      <c r="Q47" s="229">
        <v>8.3218493712180711E-3</v>
      </c>
      <c r="R47" s="229">
        <v>1.0899262587049921E-2</v>
      </c>
      <c r="S47" s="229">
        <v>8.3146407556861854E-3</v>
      </c>
      <c r="T47" s="229">
        <v>7.2584779014262836E-3</v>
      </c>
      <c r="U47" s="229">
        <v>9.0563571556166126E-3</v>
      </c>
      <c r="V47" s="229">
        <v>7.4785271990837768E-3</v>
      </c>
      <c r="W47" s="229">
        <v>6.5705560336966574E-3</v>
      </c>
      <c r="X47" s="229">
        <v>6.2783785495634627E-3</v>
      </c>
      <c r="Y47" s="229">
        <v>6.0473435502431307E-3</v>
      </c>
      <c r="DA47" s="73" t="s">
        <v>1888</v>
      </c>
    </row>
    <row r="48" spans="1:105" ht="12" customHeight="1" x14ac:dyDescent="0.25">
      <c r="A48" s="64" t="s">
        <v>159</v>
      </c>
      <c r="B48" s="229">
        <v>4.2117586342658067E-2</v>
      </c>
      <c r="C48" s="229">
        <v>6.1776228416567797E-2</v>
      </c>
      <c r="D48" s="229">
        <v>4.2046360230983321E-2</v>
      </c>
      <c r="E48" s="229">
        <v>4.1266996948565893E-2</v>
      </c>
      <c r="F48" s="229">
        <v>6.2787538627413986E-2</v>
      </c>
      <c r="G48" s="229">
        <v>5.0767597336340002E-2</v>
      </c>
      <c r="H48" s="229">
        <v>5.4253222015983732E-2</v>
      </c>
      <c r="I48" s="229">
        <v>4.0357512661628292E-2</v>
      </c>
      <c r="J48" s="229">
        <v>2.6062914446936251E-2</v>
      </c>
      <c r="K48" s="229">
        <v>2.7737886212911969E-2</v>
      </c>
      <c r="L48" s="229">
        <v>2.9756096493109799E-2</v>
      </c>
      <c r="M48" s="229">
        <v>2.9740007647157899E-2</v>
      </c>
      <c r="N48" s="229">
        <v>2.8684171213418819E-2</v>
      </c>
      <c r="O48" s="229">
        <v>1.0152005241682119E-2</v>
      </c>
      <c r="P48" s="229">
        <v>7.8158938221449242E-3</v>
      </c>
      <c r="Q48" s="229">
        <v>4.228021940064418E-3</v>
      </c>
      <c r="R48" s="229">
        <v>2.5935313599279712E-3</v>
      </c>
      <c r="S48" s="229">
        <v>2.409093313826978E-3</v>
      </c>
      <c r="T48" s="229">
        <v>0.1285069518557953</v>
      </c>
      <c r="U48" s="229">
        <v>0.12901141357959131</v>
      </c>
      <c r="V48" s="229">
        <v>0.12671697793225939</v>
      </c>
      <c r="W48" s="229">
        <v>0.1060600687234325</v>
      </c>
      <c r="X48" s="229">
        <v>0.18368191759591221</v>
      </c>
      <c r="Y48" s="229">
        <v>0.13018902190020901</v>
      </c>
      <c r="DA48" s="73" t="s">
        <v>1889</v>
      </c>
    </row>
    <row r="49" spans="1:105" ht="12" customHeight="1" x14ac:dyDescent="0.25">
      <c r="A49" s="64" t="s">
        <v>32</v>
      </c>
      <c r="B49" s="229">
        <v>0.86470320322226668</v>
      </c>
      <c r="C49" s="229">
        <v>0.89840205923132976</v>
      </c>
      <c r="D49" s="229">
        <v>0.75727110551367893</v>
      </c>
      <c r="E49" s="229">
        <v>0.87005809355176522</v>
      </c>
      <c r="F49" s="229">
        <v>0.62681123335300415</v>
      </c>
      <c r="G49" s="229">
        <v>0.79845929768408919</v>
      </c>
      <c r="H49" s="229">
        <v>0.73936113562324224</v>
      </c>
      <c r="I49" s="229">
        <v>0.63875901572269689</v>
      </c>
      <c r="J49" s="229">
        <v>0.47790982406023308</v>
      </c>
      <c r="K49" s="229">
        <v>0.48691073457375922</v>
      </c>
      <c r="L49" s="229">
        <v>0.3661711912744709</v>
      </c>
      <c r="M49" s="229">
        <v>0.27069393731823083</v>
      </c>
      <c r="N49" s="229">
        <v>0.17986162974687411</v>
      </c>
      <c r="O49" s="229">
        <v>0.34935208524159778</v>
      </c>
      <c r="P49" s="229">
        <v>0.1749945258791179</v>
      </c>
      <c r="Q49" s="229">
        <v>0.18373207116745019</v>
      </c>
      <c r="R49" s="229">
        <v>0.13236404074890351</v>
      </c>
      <c r="S49" s="229">
        <v>8.3540416342407373E-2</v>
      </c>
      <c r="T49" s="229">
        <v>6.0895088872039031E-2</v>
      </c>
      <c r="U49" s="229">
        <v>6.8840623994354075E-2</v>
      </c>
      <c r="V49" s="229">
        <v>3.549210119069305E-2</v>
      </c>
      <c r="W49" s="229">
        <v>4.3184918466824131E-2</v>
      </c>
      <c r="X49" s="229">
        <v>4.9505610373468421E-2</v>
      </c>
      <c r="Y49" s="229">
        <v>2.8055271153389391E-2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8.7460429403501733E-4</v>
      </c>
      <c r="I50" s="229">
        <v>9.2087220320323439E-4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9.6379484142724667</v>
      </c>
      <c r="C51" s="229">
        <v>10.15641759254772</v>
      </c>
      <c r="D51" s="229">
        <v>10.156409892788499</v>
      </c>
      <c r="E51" s="229">
        <v>11.40303550718334</v>
      </c>
      <c r="F51" s="229">
        <v>10.26542193169864</v>
      </c>
      <c r="G51" s="229">
        <v>9.9102971850999495</v>
      </c>
      <c r="H51" s="229">
        <v>9.6562216101812552</v>
      </c>
      <c r="I51" s="229">
        <v>9.7167710396741853</v>
      </c>
      <c r="J51" s="229">
        <v>10.352813478391941</v>
      </c>
      <c r="K51" s="229">
        <v>10.46429207132967</v>
      </c>
      <c r="L51" s="229">
        <v>11.592144617716929</v>
      </c>
      <c r="M51" s="229">
        <v>11.130140859416731</v>
      </c>
      <c r="N51" s="229">
        <v>10.575170986259939</v>
      </c>
      <c r="O51" s="229">
        <v>10.31725545200408</v>
      </c>
      <c r="P51" s="229">
        <v>9.8677989422698733</v>
      </c>
      <c r="Q51" s="229">
        <v>10.345046166296839</v>
      </c>
      <c r="R51" s="229">
        <v>9.9489250243885348</v>
      </c>
      <c r="S51" s="229">
        <v>9.7136955278142789</v>
      </c>
      <c r="T51" s="229">
        <v>10.507774273587611</v>
      </c>
      <c r="U51" s="229">
        <v>11.463518862968259</v>
      </c>
      <c r="V51" s="229">
        <v>10.153130152014951</v>
      </c>
      <c r="W51" s="229">
        <v>10.95109694419873</v>
      </c>
      <c r="X51" s="229">
        <v>9.6988723789641256</v>
      </c>
      <c r="Y51" s="229">
        <v>7.7407590168201583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9.347340792677878</v>
      </c>
      <c r="C53" s="229">
        <v>10.894693741034461</v>
      </c>
      <c r="D53" s="229">
        <v>9.0350772178010565</v>
      </c>
      <c r="E53" s="229">
        <v>9.6700320189471842</v>
      </c>
      <c r="F53" s="229">
        <v>9.9214659376202601</v>
      </c>
      <c r="G53" s="229">
        <v>12.50048386630546</v>
      </c>
      <c r="H53" s="229">
        <v>13.83636125355468</v>
      </c>
      <c r="I53" s="229">
        <v>14.12068336776731</v>
      </c>
      <c r="J53" s="229">
        <v>12.82022596744469</v>
      </c>
      <c r="K53" s="229">
        <v>11.720972814505259</v>
      </c>
      <c r="L53" s="229">
        <v>12.70470556603482</v>
      </c>
      <c r="M53" s="229">
        <v>12.39933933666342</v>
      </c>
      <c r="N53" s="229">
        <v>12.29201242619545</v>
      </c>
      <c r="O53" s="229">
        <v>12.471693965223951</v>
      </c>
      <c r="P53" s="229">
        <v>12.878683608364449</v>
      </c>
      <c r="Q53" s="229">
        <v>12.01652494321595</v>
      </c>
      <c r="R53" s="229">
        <v>14.54161366730005</v>
      </c>
      <c r="S53" s="229">
        <v>14.556914909212789</v>
      </c>
      <c r="T53" s="229">
        <v>14.86703396239883</v>
      </c>
      <c r="U53" s="229">
        <v>15.30392294751171</v>
      </c>
      <c r="V53" s="229">
        <v>13.97942753541791</v>
      </c>
      <c r="W53" s="229">
        <v>15.32344566147108</v>
      </c>
      <c r="X53" s="229">
        <v>16.333792202477071</v>
      </c>
      <c r="Y53" s="229">
        <v>17.132974841879221</v>
      </c>
      <c r="DA53" s="73" t="s">
        <v>1894</v>
      </c>
    </row>
    <row r="54" spans="1:105" ht="12" customHeight="1" x14ac:dyDescent="0.25">
      <c r="A54" s="64" t="s">
        <v>39</v>
      </c>
      <c r="B54" s="229">
        <v>0.42497112708446638</v>
      </c>
      <c r="C54" s="229">
        <v>0.41871957293516732</v>
      </c>
      <c r="D54" s="229">
        <v>0.39454907406818079</v>
      </c>
      <c r="E54" s="229">
        <v>0.40448002519531862</v>
      </c>
      <c r="F54" s="229">
        <v>0.40017316267309633</v>
      </c>
      <c r="G54" s="229">
        <v>0.44889121875509891</v>
      </c>
      <c r="H54" s="229">
        <v>0.44064302677422629</v>
      </c>
      <c r="I54" s="229">
        <v>0.41206493256564253</v>
      </c>
      <c r="J54" s="229">
        <v>0.41120475768916909</v>
      </c>
      <c r="K54" s="229">
        <v>0.35147226721520869</v>
      </c>
      <c r="L54" s="229">
        <v>0.39751830243188058</v>
      </c>
      <c r="M54" s="229">
        <v>0.39080037523583239</v>
      </c>
      <c r="N54" s="229">
        <v>0.52995460387134463</v>
      </c>
      <c r="O54" s="229">
        <v>0.4683468293053466</v>
      </c>
      <c r="P54" s="229">
        <v>0.4987764536568563</v>
      </c>
      <c r="Q54" s="229">
        <v>0.33520705187322092</v>
      </c>
      <c r="R54" s="229">
        <v>0.41722264456529368</v>
      </c>
      <c r="S54" s="229">
        <v>0.38796145427451989</v>
      </c>
      <c r="T54" s="229">
        <v>0.38360524600898788</v>
      </c>
      <c r="U54" s="229">
        <v>0.37973393479298079</v>
      </c>
      <c r="V54" s="229">
        <v>0.47248291008977278</v>
      </c>
      <c r="W54" s="229">
        <v>0.17208366508644951</v>
      </c>
      <c r="X54" s="229">
        <v>0.176800160830268</v>
      </c>
      <c r="Y54" s="229">
        <v>0.17089666122267341</v>
      </c>
      <c r="DA54" s="73" t="s">
        <v>1895</v>
      </c>
    </row>
    <row r="55" spans="1:105" ht="12" customHeight="1" x14ac:dyDescent="0.25">
      <c r="A55" s="60" t="s">
        <v>1896</v>
      </c>
      <c r="B55" s="262">
        <v>36.604397567442881</v>
      </c>
      <c r="C55" s="262">
        <v>33.808989293229317</v>
      </c>
      <c r="D55" s="262">
        <v>36.981517174079968</v>
      </c>
      <c r="E55" s="262">
        <v>32.691566261434993</v>
      </c>
      <c r="F55" s="262">
        <v>37.537158848299427</v>
      </c>
      <c r="G55" s="262">
        <v>35.866418258963762</v>
      </c>
      <c r="H55" s="262">
        <v>35.874240352903037</v>
      </c>
      <c r="I55" s="262">
        <v>36.617794060221669</v>
      </c>
      <c r="J55" s="262">
        <v>33.855150135889723</v>
      </c>
      <c r="K55" s="262">
        <v>29.725258299621618</v>
      </c>
      <c r="L55" s="262">
        <v>31.471083501430801</v>
      </c>
      <c r="M55" s="262">
        <v>32.047002366409203</v>
      </c>
      <c r="N55" s="262">
        <v>33.532416054244401</v>
      </c>
      <c r="O55" s="262">
        <v>33.514226320748293</v>
      </c>
      <c r="P55" s="262">
        <v>33.929279193784133</v>
      </c>
      <c r="Q55" s="262">
        <v>35.22738655410943</v>
      </c>
      <c r="R55" s="262">
        <v>34.779270673566259</v>
      </c>
      <c r="S55" s="262">
        <v>32.703622463176387</v>
      </c>
      <c r="T55" s="262">
        <v>34.102423012099337</v>
      </c>
      <c r="U55" s="262">
        <v>33.354019702408891</v>
      </c>
      <c r="V55" s="262">
        <v>29.646289679328969</v>
      </c>
      <c r="W55" s="262">
        <v>27.595915586984511</v>
      </c>
      <c r="X55" s="262">
        <v>25.74536224358723</v>
      </c>
      <c r="Y55" s="262">
        <v>20.289842158849581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729.63400738350583</v>
      </c>
      <c r="C56" s="261">
        <f t="shared" si="2"/>
        <v>780.21164860108934</v>
      </c>
      <c r="D56" s="261">
        <f t="shared" si="2"/>
        <v>738.29651307019208</v>
      </c>
      <c r="E56" s="261">
        <f t="shared" si="2"/>
        <v>783.12964991569163</v>
      </c>
      <c r="F56" s="261">
        <f t="shared" si="2"/>
        <v>760.68803985290731</v>
      </c>
      <c r="G56" s="261">
        <f t="shared" si="2"/>
        <v>828.68474389159246</v>
      </c>
      <c r="H56" s="261">
        <f t="shared" si="2"/>
        <v>865.6179604654161</v>
      </c>
      <c r="I56" s="261">
        <f t="shared" si="2"/>
        <v>863.8065441805486</v>
      </c>
      <c r="J56" s="261">
        <f t="shared" si="2"/>
        <v>824.4432296752409</v>
      </c>
      <c r="K56" s="261">
        <f t="shared" si="2"/>
        <v>788.69419634170367</v>
      </c>
      <c r="L56" s="261">
        <f t="shared" si="2"/>
        <v>852.62126364767198</v>
      </c>
      <c r="M56" s="261">
        <f t="shared" si="2"/>
        <v>831.00169251092734</v>
      </c>
      <c r="N56" s="261">
        <f t="shared" si="2"/>
        <v>817.82264737382206</v>
      </c>
      <c r="O56" s="261">
        <f t="shared" si="2"/>
        <v>820.81284538179398</v>
      </c>
      <c r="P56" s="261">
        <f t="shared" si="2"/>
        <v>812.34909083145442</v>
      </c>
      <c r="Q56" s="261">
        <f t="shared" si="2"/>
        <v>810.11294287007047</v>
      </c>
      <c r="R56" s="261">
        <f t="shared" si="2"/>
        <v>890.82036592116651</v>
      </c>
      <c r="S56" s="261">
        <f t="shared" si="2"/>
        <v>854.49620026235561</v>
      </c>
      <c r="T56" s="261">
        <f t="shared" si="2"/>
        <v>903.42003663415085</v>
      </c>
      <c r="U56" s="261">
        <f t="shared" si="2"/>
        <v>923.28131414879431</v>
      </c>
      <c r="V56" s="261">
        <f t="shared" si="2"/>
        <v>835.61237344199117</v>
      </c>
      <c r="W56" s="261">
        <f t="shared" si="2"/>
        <v>890.75962099100275</v>
      </c>
      <c r="X56" s="261">
        <f t="shared" si="2"/>
        <v>861.63230174652972</v>
      </c>
      <c r="Y56" s="261">
        <f t="shared" si="2"/>
        <v>802.96857439083237</v>
      </c>
      <c r="DA56" s="70"/>
    </row>
    <row r="57" spans="1:105" ht="12" customHeight="1" x14ac:dyDescent="0.25">
      <c r="A57" s="60" t="s">
        <v>1899</v>
      </c>
      <c r="B57" s="262">
        <v>658.09894115670272</v>
      </c>
      <c r="C57" s="262">
        <v>714.13957942698676</v>
      </c>
      <c r="D57" s="262">
        <v>666.02445135025175</v>
      </c>
      <c r="E57" s="262">
        <v>719.24133285594871</v>
      </c>
      <c r="F57" s="262">
        <v>687.33010139123326</v>
      </c>
      <c r="G57" s="262">
        <v>758.59189232243523</v>
      </c>
      <c r="H57" s="262">
        <v>795.50982237209337</v>
      </c>
      <c r="I57" s="262">
        <v>792.24529752019589</v>
      </c>
      <c r="J57" s="262">
        <v>758.28094951130549</v>
      </c>
      <c r="K57" s="262">
        <v>730.60286135512411</v>
      </c>
      <c r="L57" s="262">
        <v>791.11810577282506</v>
      </c>
      <c r="M57" s="262">
        <v>768.37303068340395</v>
      </c>
      <c r="N57" s="262">
        <v>752.29107842051656</v>
      </c>
      <c r="O57" s="262">
        <v>755.31682417347997</v>
      </c>
      <c r="P57" s="262">
        <v>746.04194208838067</v>
      </c>
      <c r="Q57" s="262">
        <v>741.26893511110177</v>
      </c>
      <c r="R57" s="262">
        <v>822.85209991243084</v>
      </c>
      <c r="S57" s="262">
        <v>790.58432206659279</v>
      </c>
      <c r="T57" s="262">
        <v>836.77451722162084</v>
      </c>
      <c r="U57" s="262">
        <v>858.09838076091955</v>
      </c>
      <c r="V57" s="262">
        <v>777.67536487130371</v>
      </c>
      <c r="W57" s="262">
        <v>836.82960765129371</v>
      </c>
      <c r="X57" s="262">
        <v>811.31877890450619</v>
      </c>
      <c r="Y57" s="262">
        <v>763.31663913112902</v>
      </c>
      <c r="DA57" s="72" t="s">
        <v>1900</v>
      </c>
    </row>
    <row r="58" spans="1:105" ht="12" customHeight="1" x14ac:dyDescent="0.25">
      <c r="A58" s="64" t="s">
        <v>28</v>
      </c>
      <c r="B58" s="229">
        <v>47.183466980050753</v>
      </c>
      <c r="C58" s="229">
        <v>40.549754069474957</v>
      </c>
      <c r="D58" s="229">
        <v>53.064131114956027</v>
      </c>
      <c r="E58" s="229">
        <v>46.885174992667693</v>
      </c>
      <c r="F58" s="229">
        <v>48.333023725791868</v>
      </c>
      <c r="G58" s="229">
        <v>46.842068518171992</v>
      </c>
      <c r="H58" s="229">
        <v>53.153614222369548</v>
      </c>
      <c r="I58" s="229">
        <v>44.055631972982809</v>
      </c>
      <c r="J58" s="229">
        <v>35.379291418945357</v>
      </c>
      <c r="K58" s="229">
        <v>38.766112403846883</v>
      </c>
      <c r="L58" s="229">
        <v>37.953802600172992</v>
      </c>
      <c r="M58" s="229">
        <v>41.378731942864199</v>
      </c>
      <c r="N58" s="229">
        <v>43.801159437158233</v>
      </c>
      <c r="O58" s="229">
        <v>46.556921964562747</v>
      </c>
      <c r="P58" s="229">
        <v>42.922297019563601</v>
      </c>
      <c r="Q58" s="229">
        <v>54.477131995159262</v>
      </c>
      <c r="R58" s="229">
        <v>71.243554783938151</v>
      </c>
      <c r="S58" s="229">
        <v>47.999240815187491</v>
      </c>
      <c r="T58" s="229">
        <v>58.122297202880283</v>
      </c>
      <c r="U58" s="229">
        <v>37.475856560843987</v>
      </c>
      <c r="V58" s="229">
        <v>34.433518755963263</v>
      </c>
      <c r="W58" s="229">
        <v>38.756353231887331</v>
      </c>
      <c r="X58" s="229">
        <v>17.850859440794181</v>
      </c>
      <c r="Y58" s="229">
        <v>7.0489744353520702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1.4030404686598119</v>
      </c>
      <c r="C60" s="229">
        <v>0.68954953255448093</v>
      </c>
      <c r="D60" s="229">
        <v>1.3997107232236801</v>
      </c>
      <c r="E60" s="229">
        <v>0.68997860849571169</v>
      </c>
      <c r="F60" s="229">
        <v>0.69728354626865785</v>
      </c>
      <c r="G60" s="229">
        <v>0.48284884883534213</v>
      </c>
      <c r="H60" s="229">
        <v>0.52476257642101054</v>
      </c>
      <c r="I60" s="229">
        <v>0.30296332937274911</v>
      </c>
      <c r="J60" s="229">
        <v>0.25514983137104991</v>
      </c>
      <c r="K60" s="229">
        <v>0.29517573617269938</v>
      </c>
      <c r="L60" s="229">
        <v>0.45542995411562198</v>
      </c>
      <c r="M60" s="229">
        <v>0.37286325209852922</v>
      </c>
      <c r="N60" s="229">
        <v>0.31940446474770601</v>
      </c>
      <c r="O60" s="229">
        <v>0.25589209841767419</v>
      </c>
      <c r="P60" s="229">
        <v>0.27756234904390292</v>
      </c>
      <c r="Q60" s="229">
        <v>0.24965548113654221</v>
      </c>
      <c r="R60" s="229">
        <v>0.32697787761149782</v>
      </c>
      <c r="S60" s="229">
        <v>0.24943922267058549</v>
      </c>
      <c r="T60" s="229">
        <v>0.2177543370427886</v>
      </c>
      <c r="U60" s="229">
        <v>0.27169071466849842</v>
      </c>
      <c r="V60" s="229">
        <v>0.22435581597251339</v>
      </c>
      <c r="W60" s="229">
        <v>0.19711668101089971</v>
      </c>
      <c r="X60" s="229">
        <v>0.18835135648690379</v>
      </c>
      <c r="Y60" s="229">
        <v>0.18142030650729399</v>
      </c>
      <c r="DA60" s="73" t="s">
        <v>1903</v>
      </c>
    </row>
    <row r="61" spans="1:105" ht="12" customHeight="1" x14ac:dyDescent="0.25">
      <c r="A61" s="64" t="s">
        <v>159</v>
      </c>
      <c r="B61" s="229">
        <v>1.2635275902797429</v>
      </c>
      <c r="C61" s="229">
        <v>1.853286852497035</v>
      </c>
      <c r="D61" s="229">
        <v>1.2613908069294999</v>
      </c>
      <c r="E61" s="229">
        <v>1.2380099084569769</v>
      </c>
      <c r="F61" s="229">
        <v>1.883626158822421</v>
      </c>
      <c r="G61" s="229">
        <v>1.523027920090199</v>
      </c>
      <c r="H61" s="229">
        <v>1.627596660479512</v>
      </c>
      <c r="I61" s="229">
        <v>1.2107253798488491</v>
      </c>
      <c r="J61" s="229">
        <v>0.78188743340808786</v>
      </c>
      <c r="K61" s="229">
        <v>0.8321365863873591</v>
      </c>
      <c r="L61" s="229">
        <v>0.8926828947932941</v>
      </c>
      <c r="M61" s="229">
        <v>0.89220022941473698</v>
      </c>
      <c r="N61" s="229">
        <v>0.86052513640256467</v>
      </c>
      <c r="O61" s="229">
        <v>0.30456015725046348</v>
      </c>
      <c r="P61" s="229">
        <v>0.23447681466434769</v>
      </c>
      <c r="Q61" s="229">
        <v>0.12684065820193249</v>
      </c>
      <c r="R61" s="229">
        <v>7.7805940797839118E-2</v>
      </c>
      <c r="S61" s="229">
        <v>7.2272799414809324E-2</v>
      </c>
      <c r="T61" s="229">
        <v>3.85520855567386</v>
      </c>
      <c r="U61" s="229">
        <v>3.870342407387739</v>
      </c>
      <c r="V61" s="229">
        <v>3.8015093379677829</v>
      </c>
      <c r="W61" s="229">
        <v>3.1818020617029759</v>
      </c>
      <c r="X61" s="229">
        <v>5.510457527877362</v>
      </c>
      <c r="Y61" s="229">
        <v>3.9056706570062709</v>
      </c>
      <c r="DA61" s="73" t="s">
        <v>1904</v>
      </c>
    </row>
    <row r="62" spans="1:105" ht="12" customHeight="1" x14ac:dyDescent="0.25">
      <c r="A62" s="64" t="s">
        <v>32</v>
      </c>
      <c r="B62" s="229">
        <v>25.941096096668002</v>
      </c>
      <c r="C62" s="229">
        <v>26.9520617769399</v>
      </c>
      <c r="D62" s="229">
        <v>22.718133165410372</v>
      </c>
      <c r="E62" s="229">
        <v>26.101742806552959</v>
      </c>
      <c r="F62" s="229">
        <v>18.804337000590131</v>
      </c>
      <c r="G62" s="229">
        <v>23.95377893052266</v>
      </c>
      <c r="H62" s="229">
        <v>22.180834068697269</v>
      </c>
      <c r="I62" s="229">
        <v>19.162770471680911</v>
      </c>
      <c r="J62" s="229">
        <v>14.337294721807</v>
      </c>
      <c r="K62" s="229">
        <v>14.60732203721278</v>
      </c>
      <c r="L62" s="229">
        <v>10.985135738234129</v>
      </c>
      <c r="M62" s="229">
        <v>8.1208181195469233</v>
      </c>
      <c r="N62" s="229">
        <v>5.3958488924062209</v>
      </c>
      <c r="O62" s="229">
        <v>10.48056255724793</v>
      </c>
      <c r="P62" s="229">
        <v>5.2498357763735344</v>
      </c>
      <c r="Q62" s="229">
        <v>5.5119621350235084</v>
      </c>
      <c r="R62" s="229">
        <v>3.970921222467104</v>
      </c>
      <c r="S62" s="229">
        <v>2.5062124902722211</v>
      </c>
      <c r="T62" s="229">
        <v>1.826852666161171</v>
      </c>
      <c r="U62" s="229">
        <v>2.065218719830622</v>
      </c>
      <c r="V62" s="229">
        <v>1.064763035720792</v>
      </c>
      <c r="W62" s="229">
        <v>1.2955475540047241</v>
      </c>
      <c r="X62" s="229">
        <v>1.4851683112040519</v>
      </c>
      <c r="Y62" s="229">
        <v>0.84165813460168193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2.6238128821050529E-2</v>
      </c>
      <c r="I63" s="229">
        <v>2.7626166096097041E-2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289.13845242817399</v>
      </c>
      <c r="C64" s="229">
        <v>304.69252777643152</v>
      </c>
      <c r="D64" s="229">
        <v>304.69229678365502</v>
      </c>
      <c r="E64" s="229">
        <v>342.09106521550018</v>
      </c>
      <c r="F64" s="229">
        <v>307.9626579509594</v>
      </c>
      <c r="G64" s="229">
        <v>297.30891555299843</v>
      </c>
      <c r="H64" s="229">
        <v>289.68664830543781</v>
      </c>
      <c r="I64" s="229">
        <v>291.50313119022559</v>
      </c>
      <c r="J64" s="229">
        <v>310.58440435175822</v>
      </c>
      <c r="K64" s="229">
        <v>313.92876213989001</v>
      </c>
      <c r="L64" s="229">
        <v>347.76433853150797</v>
      </c>
      <c r="M64" s="229">
        <v>333.90422578250201</v>
      </c>
      <c r="N64" s="229">
        <v>317.25512958779808</v>
      </c>
      <c r="O64" s="229">
        <v>309.51766356012251</v>
      </c>
      <c r="P64" s="229">
        <v>296.03396826809609</v>
      </c>
      <c r="Q64" s="229">
        <v>310.35138498890518</v>
      </c>
      <c r="R64" s="229">
        <v>298.46775073165611</v>
      </c>
      <c r="S64" s="229">
        <v>291.41086583442842</v>
      </c>
      <c r="T64" s="229">
        <v>315.23322820762831</v>
      </c>
      <c r="U64" s="229">
        <v>343.90556588904781</v>
      </c>
      <c r="V64" s="229">
        <v>304.59390456044872</v>
      </c>
      <c r="W64" s="229">
        <v>328.53290832596178</v>
      </c>
      <c r="X64" s="229">
        <v>290.96617136892371</v>
      </c>
      <c r="Y64" s="229">
        <v>232.2227705046048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280.42022378033641</v>
      </c>
      <c r="C66" s="229">
        <v>326.84081223103402</v>
      </c>
      <c r="D66" s="229">
        <v>271.05231653403172</v>
      </c>
      <c r="E66" s="229">
        <v>290.10096056841547</v>
      </c>
      <c r="F66" s="229">
        <v>297.6439781286079</v>
      </c>
      <c r="G66" s="229">
        <v>375.01451598916361</v>
      </c>
      <c r="H66" s="229">
        <v>415.09083760664038</v>
      </c>
      <c r="I66" s="229">
        <v>423.62050103301948</v>
      </c>
      <c r="J66" s="229">
        <v>384.60677902334078</v>
      </c>
      <c r="K66" s="229">
        <v>351.62918443515798</v>
      </c>
      <c r="L66" s="229">
        <v>381.14116698104459</v>
      </c>
      <c r="M66" s="229">
        <v>371.98018009990273</v>
      </c>
      <c r="N66" s="229">
        <v>368.76037278586352</v>
      </c>
      <c r="O66" s="229">
        <v>374.1508189567183</v>
      </c>
      <c r="P66" s="229">
        <v>386.36050825093338</v>
      </c>
      <c r="Q66" s="229">
        <v>360.49574829647872</v>
      </c>
      <c r="R66" s="229">
        <v>436.24841001900143</v>
      </c>
      <c r="S66" s="229">
        <v>436.70744727638379</v>
      </c>
      <c r="T66" s="229">
        <v>446.01101887196489</v>
      </c>
      <c r="U66" s="229">
        <v>459.11768842535139</v>
      </c>
      <c r="V66" s="229">
        <v>419.38282606253762</v>
      </c>
      <c r="W66" s="229">
        <v>459.70336984413251</v>
      </c>
      <c r="X66" s="229">
        <v>490.01376607431189</v>
      </c>
      <c r="Y66" s="229">
        <v>513.98924525637676</v>
      </c>
      <c r="DA66" s="73" t="s">
        <v>1909</v>
      </c>
    </row>
    <row r="67" spans="1:105" ht="12" customHeight="1" x14ac:dyDescent="0.25">
      <c r="A67" s="64" t="s">
        <v>39</v>
      </c>
      <c r="B67" s="229">
        <v>12.749133812534</v>
      </c>
      <c r="C67" s="229">
        <v>12.56158718805502</v>
      </c>
      <c r="D67" s="229">
        <v>11.83647222204543</v>
      </c>
      <c r="E67" s="229">
        <v>12.13440075585955</v>
      </c>
      <c r="F67" s="229">
        <v>12.00519488019289</v>
      </c>
      <c r="G67" s="229">
        <v>13.46673656265296</v>
      </c>
      <c r="H67" s="229">
        <v>13.219290803226791</v>
      </c>
      <c r="I67" s="229">
        <v>12.361947976969279</v>
      </c>
      <c r="J67" s="229">
        <v>12.33614273067508</v>
      </c>
      <c r="K67" s="229">
        <v>10.544168016456259</v>
      </c>
      <c r="L67" s="229">
        <v>11.92554907295642</v>
      </c>
      <c r="M67" s="229">
        <v>11.724011257074981</v>
      </c>
      <c r="N67" s="229">
        <v>15.89863811614034</v>
      </c>
      <c r="O67" s="229">
        <v>14.0504048791604</v>
      </c>
      <c r="P67" s="229">
        <v>14.963293609705691</v>
      </c>
      <c r="Q67" s="229">
        <v>10.056211556196629</v>
      </c>
      <c r="R67" s="229">
        <v>12.516679336958809</v>
      </c>
      <c r="S67" s="229">
        <v>11.6388436282356</v>
      </c>
      <c r="T67" s="229">
        <v>11.50815738026964</v>
      </c>
      <c r="U67" s="229">
        <v>11.392018043789429</v>
      </c>
      <c r="V67" s="229">
        <v>14.174487302693191</v>
      </c>
      <c r="W67" s="229">
        <v>5.1625099525934832</v>
      </c>
      <c r="X67" s="229">
        <v>5.3040048249080369</v>
      </c>
      <c r="Y67" s="229">
        <v>5.1268998366802014</v>
      </c>
      <c r="DA67" s="73" t="s">
        <v>1910</v>
      </c>
    </row>
    <row r="68" spans="1:105" ht="12" customHeight="1" x14ac:dyDescent="0.25">
      <c r="A68" s="60" t="s">
        <v>1911</v>
      </c>
      <c r="B68" s="262">
        <v>71.53506622680311</v>
      </c>
      <c r="C68" s="262">
        <v>66.072069174102538</v>
      </c>
      <c r="D68" s="262">
        <v>72.272061719940382</v>
      </c>
      <c r="E68" s="262">
        <v>63.888317059742953</v>
      </c>
      <c r="F68" s="262">
        <v>73.357938461674095</v>
      </c>
      <c r="G68" s="262">
        <v>70.092851569157233</v>
      </c>
      <c r="H68" s="262">
        <v>70.108138093322708</v>
      </c>
      <c r="I68" s="262">
        <v>71.561246660352722</v>
      </c>
      <c r="J68" s="262">
        <v>66.162280163935463</v>
      </c>
      <c r="K68" s="262">
        <v>58.091334986579547</v>
      </c>
      <c r="L68" s="262">
        <v>61.503157874846941</v>
      </c>
      <c r="M68" s="262">
        <v>62.628661827523352</v>
      </c>
      <c r="N68" s="262">
        <v>65.531568953305452</v>
      </c>
      <c r="O68" s="262">
        <v>65.496021208314005</v>
      </c>
      <c r="P68" s="262">
        <v>66.307148743073711</v>
      </c>
      <c r="Q68" s="262">
        <v>68.844007758968672</v>
      </c>
      <c r="R68" s="262">
        <v>67.96826600873564</v>
      </c>
      <c r="S68" s="262">
        <v>63.911878195762881</v>
      </c>
      <c r="T68" s="262">
        <v>66.645519412530007</v>
      </c>
      <c r="U68" s="262">
        <v>65.182933387874812</v>
      </c>
      <c r="V68" s="262">
        <v>57.937008570687397</v>
      </c>
      <c r="W68" s="262">
        <v>53.930013339708978</v>
      </c>
      <c r="X68" s="262">
        <v>50.313522842023552</v>
      </c>
      <c r="Y68" s="262">
        <v>39.651935259703329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94.687492753103072</v>
      </c>
      <c r="C69" s="261">
        <f t="shared" si="3"/>
        <v>102.38074772319037</v>
      </c>
      <c r="D69" s="261">
        <f t="shared" si="3"/>
        <v>95.82421602222631</v>
      </c>
      <c r="E69" s="261">
        <f t="shared" si="3"/>
        <v>103.02999790667441</v>
      </c>
      <c r="F69" s="261">
        <f t="shared" si="3"/>
        <v>98.850025321748035</v>
      </c>
      <c r="G69" s="261">
        <f t="shared" si="3"/>
        <v>108.75158006413727</v>
      </c>
      <c r="H69" s="261">
        <f t="shared" si="3"/>
        <v>113.9342421446155</v>
      </c>
      <c r="I69" s="261">
        <f t="shared" si="3"/>
        <v>113.52262020500226</v>
      </c>
      <c r="J69" s="261">
        <f t="shared" si="3"/>
        <v>108.58231039488098</v>
      </c>
      <c r="K69" s="261">
        <f t="shared" si="3"/>
        <v>104.44170245304487</v>
      </c>
      <c r="L69" s="261">
        <f t="shared" si="3"/>
        <v>113.04886016240805</v>
      </c>
      <c r="M69" s="261">
        <f t="shared" si="3"/>
        <v>109.89063294068953</v>
      </c>
      <c r="N69" s="261">
        <f t="shared" si="3"/>
        <v>107.72378497813557</v>
      </c>
      <c r="O69" s="261">
        <f t="shared" si="3"/>
        <v>108.1470062404311</v>
      </c>
      <c r="P69" s="261">
        <f t="shared" si="3"/>
        <v>106.87167227043622</v>
      </c>
      <c r="Q69" s="261">
        <f t="shared" si="3"/>
        <v>106.28199194807887</v>
      </c>
      <c r="R69" s="261">
        <f t="shared" si="3"/>
        <v>117.70820866194626</v>
      </c>
      <c r="S69" s="261">
        <f t="shared" si="3"/>
        <v>113.04958838752221</v>
      </c>
      <c r="T69" s="261">
        <f t="shared" si="3"/>
        <v>119.62636192778892</v>
      </c>
      <c r="U69" s="261">
        <f t="shared" si="3"/>
        <v>122.5763626178483</v>
      </c>
      <c r="V69" s="261">
        <f t="shared" si="3"/>
        <v>111.05213317077849</v>
      </c>
      <c r="W69" s="261">
        <f t="shared" si="3"/>
        <v>119.2359392439423</v>
      </c>
      <c r="X69" s="261">
        <f t="shared" si="3"/>
        <v>115.537743390619</v>
      </c>
      <c r="Y69" s="261">
        <f t="shared" si="3"/>
        <v>108.45769108449385</v>
      </c>
      <c r="DA69" s="70"/>
    </row>
    <row r="70" spans="1:105" ht="12" customHeight="1" x14ac:dyDescent="0.25">
      <c r="A70" s="60" t="s">
        <v>1914</v>
      </c>
      <c r="B70" s="262">
        <v>76.77820980161512</v>
      </c>
      <c r="C70" s="262">
        <v>83.316284266481603</v>
      </c>
      <c r="D70" s="262">
        <v>77.702852657529178</v>
      </c>
      <c r="E70" s="262">
        <v>83.911488833193786</v>
      </c>
      <c r="F70" s="262">
        <v>80.188511828976971</v>
      </c>
      <c r="G70" s="262">
        <v>88.50238743761723</v>
      </c>
      <c r="H70" s="262">
        <v>92.809479276744</v>
      </c>
      <c r="I70" s="262">
        <v>92.428618044022571</v>
      </c>
      <c r="J70" s="262">
        <v>88.466110776318772</v>
      </c>
      <c r="K70" s="262">
        <v>85.237000491430933</v>
      </c>
      <c r="L70" s="262">
        <v>92.297112340162684</v>
      </c>
      <c r="M70" s="262">
        <v>89.643520246396903</v>
      </c>
      <c r="N70" s="262">
        <v>87.767292482393373</v>
      </c>
      <c r="O70" s="262">
        <v>88.120296153572468</v>
      </c>
      <c r="P70" s="262">
        <v>87.038226576977507</v>
      </c>
      <c r="Q70" s="262">
        <v>86.481375762961648</v>
      </c>
      <c r="R70" s="262">
        <v>95.999411656450036</v>
      </c>
      <c r="S70" s="262">
        <v>92.234837574435588</v>
      </c>
      <c r="T70" s="262">
        <v>97.62369367585552</v>
      </c>
      <c r="U70" s="262">
        <v>100.1114777554403</v>
      </c>
      <c r="V70" s="262">
        <v>90.728792568318553</v>
      </c>
      <c r="W70" s="262">
        <v>97.630120892650723</v>
      </c>
      <c r="X70" s="262">
        <v>94.65385753885883</v>
      </c>
      <c r="Y70" s="262">
        <v>89.053607898631483</v>
      </c>
      <c r="DA70" s="72" t="s">
        <v>1915</v>
      </c>
    </row>
    <row r="71" spans="1:105" ht="12" customHeight="1" x14ac:dyDescent="0.25">
      <c r="A71" s="64" t="s">
        <v>28</v>
      </c>
      <c r="B71" s="229">
        <v>5.5047378143392391</v>
      </c>
      <c r="C71" s="229">
        <v>4.7308046414387341</v>
      </c>
      <c r="D71" s="229">
        <v>6.1908152967448533</v>
      </c>
      <c r="E71" s="229">
        <v>5.469937082477883</v>
      </c>
      <c r="F71" s="229">
        <v>5.6388527680090332</v>
      </c>
      <c r="G71" s="229">
        <v>5.4649079937867198</v>
      </c>
      <c r="H71" s="229">
        <v>6.2012549926097638</v>
      </c>
      <c r="I71" s="229">
        <v>5.1398237301813117</v>
      </c>
      <c r="J71" s="229">
        <v>4.1275839988769496</v>
      </c>
      <c r="K71" s="229">
        <v>4.5227131137821246</v>
      </c>
      <c r="L71" s="229">
        <v>4.4279436366868383</v>
      </c>
      <c r="M71" s="229">
        <v>4.8275187266674777</v>
      </c>
      <c r="N71" s="229">
        <v>5.1101352676684471</v>
      </c>
      <c r="O71" s="229">
        <v>5.4316408958656401</v>
      </c>
      <c r="P71" s="229">
        <v>5.0076013189490736</v>
      </c>
      <c r="Q71" s="229">
        <v>6.3556653994352317</v>
      </c>
      <c r="R71" s="229">
        <v>8.3117480581260956</v>
      </c>
      <c r="S71" s="229">
        <v>5.5999114284385252</v>
      </c>
      <c r="T71" s="229">
        <v>6.780934673669349</v>
      </c>
      <c r="U71" s="229">
        <v>4.3721832654317883</v>
      </c>
      <c r="V71" s="229">
        <v>4.017243854862369</v>
      </c>
      <c r="W71" s="229">
        <v>4.5215745437201784</v>
      </c>
      <c r="X71" s="229">
        <v>2.0826002680926501</v>
      </c>
      <c r="Y71" s="229">
        <v>0.82238035079107263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0.16368805467697761</v>
      </c>
      <c r="C73" s="229">
        <v>8.0447445464689252E-2</v>
      </c>
      <c r="D73" s="229">
        <v>0.16329958437609571</v>
      </c>
      <c r="E73" s="229">
        <v>8.0497504324499494E-2</v>
      </c>
      <c r="F73" s="229">
        <v>8.1349747064676486E-2</v>
      </c>
      <c r="G73" s="229">
        <v>5.6332365697456449E-2</v>
      </c>
      <c r="H73" s="229">
        <v>6.1222300582451067E-2</v>
      </c>
      <c r="I73" s="229">
        <v>3.5345721760153957E-2</v>
      </c>
      <c r="J73" s="229">
        <v>2.9767480326622419E-2</v>
      </c>
      <c r="K73" s="229">
        <v>3.4437169220148167E-2</v>
      </c>
      <c r="L73" s="229">
        <v>5.3133494646822432E-2</v>
      </c>
      <c r="M73" s="229">
        <v>4.35007127448283E-2</v>
      </c>
      <c r="N73" s="229">
        <v>3.7263854220565593E-2</v>
      </c>
      <c r="O73" s="229">
        <v>2.9854078148728581E-2</v>
      </c>
      <c r="P73" s="229">
        <v>3.2382274055121917E-2</v>
      </c>
      <c r="Q73" s="229">
        <v>2.912647279926318E-2</v>
      </c>
      <c r="R73" s="229">
        <v>3.8147419054674649E-2</v>
      </c>
      <c r="S73" s="229">
        <v>2.9101242644901569E-2</v>
      </c>
      <c r="T73" s="229">
        <v>2.5404672654991928E-2</v>
      </c>
      <c r="U73" s="229">
        <v>3.1697250044658072E-2</v>
      </c>
      <c r="V73" s="229">
        <v>2.617484519679316E-2</v>
      </c>
      <c r="W73" s="229">
        <v>2.299694611793824E-2</v>
      </c>
      <c r="X73" s="229">
        <v>2.1974324923472059E-2</v>
      </c>
      <c r="Y73" s="229">
        <v>2.1165702425850901E-2</v>
      </c>
      <c r="DA73" s="73" t="s">
        <v>1918</v>
      </c>
    </row>
    <row r="74" spans="1:105" ht="12" customHeight="1" x14ac:dyDescent="0.25">
      <c r="A74" s="64" t="s">
        <v>159</v>
      </c>
      <c r="B74" s="229">
        <v>0.14741155219930291</v>
      </c>
      <c r="C74" s="229">
        <v>0.21621679945798691</v>
      </c>
      <c r="D74" s="229">
        <v>0.1471622608084413</v>
      </c>
      <c r="E74" s="229">
        <v>0.14443448931998029</v>
      </c>
      <c r="F74" s="229">
        <v>0.21975638519594839</v>
      </c>
      <c r="G74" s="229">
        <v>0.1776865906771895</v>
      </c>
      <c r="H74" s="229">
        <v>0.1898862770559426</v>
      </c>
      <c r="I74" s="229">
        <v>0.14125129431569861</v>
      </c>
      <c r="J74" s="229">
        <v>9.1220200564276668E-2</v>
      </c>
      <c r="K74" s="229">
        <v>9.7082601745191677E-2</v>
      </c>
      <c r="L74" s="229">
        <v>0.104146337725884</v>
      </c>
      <c r="M74" s="229">
        <v>0.1040900267650524</v>
      </c>
      <c r="N74" s="229">
        <v>0.1003945992469656</v>
      </c>
      <c r="O74" s="229">
        <v>3.5532018345887317E-2</v>
      </c>
      <c r="P74" s="229">
        <v>2.7355628377507161E-2</v>
      </c>
      <c r="Q74" s="229">
        <v>1.4798076790225431E-2</v>
      </c>
      <c r="R74" s="229">
        <v>9.0773597597478758E-3</v>
      </c>
      <c r="S74" s="229">
        <v>8.4318265983943999E-3</v>
      </c>
      <c r="T74" s="229">
        <v>0.44977433149528262</v>
      </c>
      <c r="U74" s="229">
        <v>0.45153994752856852</v>
      </c>
      <c r="V74" s="229">
        <v>0.44350942276290678</v>
      </c>
      <c r="W74" s="229">
        <v>0.37121024053201301</v>
      </c>
      <c r="X74" s="229">
        <v>0.64288671158569077</v>
      </c>
      <c r="Y74" s="229">
        <v>0.45566157665073048</v>
      </c>
      <c r="DA74" s="73" t="s">
        <v>1919</v>
      </c>
    </row>
    <row r="75" spans="1:105" ht="12" customHeight="1" x14ac:dyDescent="0.25">
      <c r="A75" s="64" t="s">
        <v>32</v>
      </c>
      <c r="B75" s="229">
        <v>3.0264612112779261</v>
      </c>
      <c r="C75" s="229">
        <v>3.144407207309647</v>
      </c>
      <c r="D75" s="229">
        <v>2.65044886929787</v>
      </c>
      <c r="E75" s="229">
        <v>3.0452033274311709</v>
      </c>
      <c r="F75" s="229">
        <v>2.193839316735509</v>
      </c>
      <c r="G75" s="229">
        <v>2.7946075418943042</v>
      </c>
      <c r="H75" s="229">
        <v>2.5877639746813421</v>
      </c>
      <c r="I75" s="229">
        <v>2.2356565550294341</v>
      </c>
      <c r="J75" s="229">
        <v>1.6726843842108119</v>
      </c>
      <c r="K75" s="229">
        <v>1.7041875710081531</v>
      </c>
      <c r="L75" s="229">
        <v>1.281599169460645</v>
      </c>
      <c r="M75" s="229">
        <v>0.94742878061380542</v>
      </c>
      <c r="N75" s="229">
        <v>0.62951570411405744</v>
      </c>
      <c r="O75" s="229">
        <v>1.2227322983455891</v>
      </c>
      <c r="P75" s="229">
        <v>0.61248084057691077</v>
      </c>
      <c r="Q75" s="229">
        <v>0.64306224908607434</v>
      </c>
      <c r="R75" s="229">
        <v>0.46327414262116112</v>
      </c>
      <c r="S75" s="229">
        <v>0.29239145719842502</v>
      </c>
      <c r="T75" s="229">
        <v>0.21313281105213611</v>
      </c>
      <c r="U75" s="229">
        <v>0.2409421839802387</v>
      </c>
      <c r="V75" s="229">
        <v>0.1242223541674254</v>
      </c>
      <c r="W75" s="229">
        <v>0.15114721463388411</v>
      </c>
      <c r="X75" s="229">
        <v>0.17326963630713901</v>
      </c>
      <c r="Y75" s="229">
        <v>9.8193449036862612E-2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3.061115029122553E-3</v>
      </c>
      <c r="I76" s="229">
        <v>3.2230527112113122E-3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33.732819449953553</v>
      </c>
      <c r="C77" s="229">
        <v>35.547461573916927</v>
      </c>
      <c r="D77" s="229">
        <v>35.54743462475966</v>
      </c>
      <c r="E77" s="229">
        <v>39.910624275141593</v>
      </c>
      <c r="F77" s="229">
        <v>35.928976760945162</v>
      </c>
      <c r="G77" s="229">
        <v>34.686040147849731</v>
      </c>
      <c r="H77" s="229">
        <v>33.796775635634319</v>
      </c>
      <c r="I77" s="229">
        <v>34.008698638859563</v>
      </c>
      <c r="J77" s="229">
        <v>36.234847174371701</v>
      </c>
      <c r="K77" s="229">
        <v>36.625022249653753</v>
      </c>
      <c r="L77" s="229">
        <v>40.572506162009169</v>
      </c>
      <c r="M77" s="229">
        <v>38.955493007958466</v>
      </c>
      <c r="N77" s="229">
        <v>37.013098451909677</v>
      </c>
      <c r="O77" s="229">
        <v>36.110394082014203</v>
      </c>
      <c r="P77" s="229">
        <v>34.537296297944458</v>
      </c>
      <c r="Q77" s="229">
        <v>36.207661582038853</v>
      </c>
      <c r="R77" s="229">
        <v>34.821237585359789</v>
      </c>
      <c r="S77" s="229">
        <v>33.997934347349883</v>
      </c>
      <c r="T77" s="229">
        <v>36.777209957556529</v>
      </c>
      <c r="U77" s="229">
        <v>40.122316020388801</v>
      </c>
      <c r="V77" s="229">
        <v>35.535955532052263</v>
      </c>
      <c r="W77" s="229">
        <v>38.328839304695457</v>
      </c>
      <c r="X77" s="229">
        <v>33.946053326374347</v>
      </c>
      <c r="Y77" s="229">
        <v>27.09265655887048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32.715692774372492</v>
      </c>
      <c r="C79" s="229">
        <v>38.131428093620528</v>
      </c>
      <c r="D79" s="229">
        <v>31.622770262303629</v>
      </c>
      <c r="E79" s="229">
        <v>33.84511206631506</v>
      </c>
      <c r="F79" s="229">
        <v>34.725130781670821</v>
      </c>
      <c r="G79" s="229">
        <v>43.751693532068998</v>
      </c>
      <c r="H79" s="229">
        <v>48.427264387441262</v>
      </c>
      <c r="I79" s="229">
        <v>49.422391787185461</v>
      </c>
      <c r="J79" s="229">
        <v>44.870790886056312</v>
      </c>
      <c r="K79" s="229">
        <v>41.023404850768337</v>
      </c>
      <c r="L79" s="229">
        <v>44.466469481121742</v>
      </c>
      <c r="M79" s="229">
        <v>43.397687678321873</v>
      </c>
      <c r="N79" s="229">
        <v>43.022043491683966</v>
      </c>
      <c r="O79" s="229">
        <v>43.6509288782837</v>
      </c>
      <c r="P79" s="229">
        <v>45.075392629275441</v>
      </c>
      <c r="Q79" s="229">
        <v>42.057837301255738</v>
      </c>
      <c r="R79" s="229">
        <v>50.895647835550051</v>
      </c>
      <c r="S79" s="229">
        <v>50.949202182244647</v>
      </c>
      <c r="T79" s="229">
        <v>52.034618868395782</v>
      </c>
      <c r="U79" s="229">
        <v>53.563730316290872</v>
      </c>
      <c r="V79" s="229">
        <v>48.927996373962593</v>
      </c>
      <c r="W79" s="229">
        <v>53.632059815148672</v>
      </c>
      <c r="X79" s="229">
        <v>57.168272708669591</v>
      </c>
      <c r="Y79" s="229">
        <v>59.965411946577127</v>
      </c>
      <c r="DA79" s="73" t="s">
        <v>1924</v>
      </c>
    </row>
    <row r="80" spans="1:105" ht="12" customHeight="1" x14ac:dyDescent="0.25">
      <c r="A80" s="64" t="s">
        <v>39</v>
      </c>
      <c r="B80" s="229">
        <v>1.4873989447956291</v>
      </c>
      <c r="C80" s="229">
        <v>1.4655185052730819</v>
      </c>
      <c r="D80" s="229">
        <v>1.3809217592386289</v>
      </c>
      <c r="E80" s="229">
        <v>1.4156800881836109</v>
      </c>
      <c r="F80" s="229">
        <v>1.400606069355834</v>
      </c>
      <c r="G80" s="229">
        <v>1.5711192656428421</v>
      </c>
      <c r="H80" s="229">
        <v>1.542250593709789</v>
      </c>
      <c r="I80" s="229">
        <v>1.4422272639797451</v>
      </c>
      <c r="J80" s="229">
        <v>1.439216651912089</v>
      </c>
      <c r="K80" s="229">
        <v>1.230152935253227</v>
      </c>
      <c r="L80" s="229">
        <v>1.3913140585115791</v>
      </c>
      <c r="M80" s="229">
        <v>1.3678013133254101</v>
      </c>
      <c r="N80" s="229">
        <v>1.8548411135497009</v>
      </c>
      <c r="O80" s="229">
        <v>1.6392139025687089</v>
      </c>
      <c r="P80" s="229">
        <v>1.7457175877989921</v>
      </c>
      <c r="Q80" s="229">
        <v>1.1732246815562699</v>
      </c>
      <c r="R80" s="229">
        <v>1.460279255978524</v>
      </c>
      <c r="S80" s="229">
        <v>1.357865089960816</v>
      </c>
      <c r="T80" s="229">
        <v>1.3426183610314539</v>
      </c>
      <c r="U80" s="229">
        <v>1.3290687717754299</v>
      </c>
      <c r="V80" s="229">
        <v>1.653690185314201</v>
      </c>
      <c r="W80" s="229">
        <v>0.60229282780257165</v>
      </c>
      <c r="X80" s="229">
        <v>0.61880056290593621</v>
      </c>
      <c r="Y80" s="229">
        <v>0.59813831427935527</v>
      </c>
      <c r="DA80" s="73" t="s">
        <v>1925</v>
      </c>
    </row>
    <row r="81" spans="1:105" ht="12" customHeight="1" x14ac:dyDescent="0.25">
      <c r="A81" s="61" t="s">
        <v>1926</v>
      </c>
      <c r="B81" s="263">
        <v>17.909282951487949</v>
      </c>
      <c r="C81" s="263">
        <v>19.064463456708761</v>
      </c>
      <c r="D81" s="263">
        <v>18.121363364697132</v>
      </c>
      <c r="E81" s="263">
        <v>19.11850907348062</v>
      </c>
      <c r="F81" s="263">
        <v>18.661513492771061</v>
      </c>
      <c r="G81" s="263">
        <v>20.249192626520038</v>
      </c>
      <c r="H81" s="263">
        <v>21.1247628678715</v>
      </c>
      <c r="I81" s="263">
        <v>21.094002160979681</v>
      </c>
      <c r="J81" s="263">
        <v>20.116199618562199</v>
      </c>
      <c r="K81" s="263">
        <v>19.204701961613939</v>
      </c>
      <c r="L81" s="263">
        <v>20.75174782224536</v>
      </c>
      <c r="M81" s="263">
        <v>20.247112694292628</v>
      </c>
      <c r="N81" s="263">
        <v>19.9564924957422</v>
      </c>
      <c r="O81" s="263">
        <v>20.026710086858621</v>
      </c>
      <c r="P81" s="263">
        <v>19.833445693458721</v>
      </c>
      <c r="Q81" s="263">
        <v>19.800616185117221</v>
      </c>
      <c r="R81" s="263">
        <v>21.708797005496219</v>
      </c>
      <c r="S81" s="263">
        <v>20.814750813086619</v>
      </c>
      <c r="T81" s="263">
        <v>22.0026682519334</v>
      </c>
      <c r="U81" s="263">
        <v>22.464884862407999</v>
      </c>
      <c r="V81" s="263">
        <v>20.323340602459929</v>
      </c>
      <c r="W81" s="263">
        <v>21.605818351291571</v>
      </c>
      <c r="X81" s="263">
        <v>20.883885851760169</v>
      </c>
      <c r="Y81" s="263">
        <v>19.404083185862358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38.212629816075783</v>
      </c>
      <c r="C83" s="223">
        <v>41.069821715405723</v>
      </c>
      <c r="D83" s="223">
        <v>38.772912425257857</v>
      </c>
      <c r="E83" s="223">
        <v>41.045377513189749</v>
      </c>
      <c r="F83" s="223">
        <v>40.060671361403962</v>
      </c>
      <c r="G83" s="223">
        <v>43.527321100778821</v>
      </c>
      <c r="H83" s="223">
        <v>45.007280592701321</v>
      </c>
      <c r="I83" s="223">
        <v>44.954817550856987</v>
      </c>
      <c r="J83" s="223">
        <v>43.437440989457038</v>
      </c>
      <c r="K83" s="223">
        <v>41.747816114165268</v>
      </c>
      <c r="L83" s="223">
        <v>45.19174722847243</v>
      </c>
      <c r="M83" s="223">
        <v>44.039825490993323</v>
      </c>
      <c r="N83" s="223">
        <v>43.259537062954287</v>
      </c>
      <c r="O83" s="223">
        <v>44.181713958154212</v>
      </c>
      <c r="P83" s="223">
        <v>39.574376612209797</v>
      </c>
      <c r="Q83" s="223">
        <v>39.337919174548567</v>
      </c>
      <c r="R83" s="223">
        <v>33.247348810547429</v>
      </c>
      <c r="S83" s="223">
        <v>34.310213050539787</v>
      </c>
      <c r="T83" s="223">
        <v>33.591286901691028</v>
      </c>
      <c r="U83" s="223">
        <v>30.784847616317951</v>
      </c>
      <c r="V83" s="223">
        <v>28.491927008693981</v>
      </c>
      <c r="W83" s="223">
        <v>32.590522594821813</v>
      </c>
      <c r="X83" s="223">
        <v>29.874844750167181</v>
      </c>
      <c r="Y83" s="223">
        <v>28.118390254787482</v>
      </c>
      <c r="DA83" s="89" t="s">
        <v>1928</v>
      </c>
    </row>
    <row r="84" spans="1:105" ht="12" customHeight="1" x14ac:dyDescent="0.25">
      <c r="A84" s="55" t="s">
        <v>91</v>
      </c>
      <c r="B84" s="259">
        <v>1.414928009669381</v>
      </c>
      <c r="C84" s="259">
        <v>1.520723419899062</v>
      </c>
      <c r="D84" s="259">
        <v>1.4356740185381149</v>
      </c>
      <c r="E84" s="259">
        <v>1.5198183058946879</v>
      </c>
      <c r="F84" s="259">
        <v>1.4833568447976311</v>
      </c>
      <c r="G84" s="259">
        <v>1.6117191124448851</v>
      </c>
      <c r="H84" s="259">
        <v>1.6665186943731849</v>
      </c>
      <c r="I84" s="259">
        <v>1.6645761055551</v>
      </c>
      <c r="J84" s="259">
        <v>1.6083910534332331</v>
      </c>
      <c r="K84" s="259">
        <v>1.5458280324270131</v>
      </c>
      <c r="L84" s="259">
        <v>1.6733490803232201</v>
      </c>
      <c r="M84" s="259">
        <v>1.6306960009839611</v>
      </c>
      <c r="N84" s="259">
        <v>1.601803669894041</v>
      </c>
      <c r="O84" s="259">
        <v>1.635949812809691</v>
      </c>
      <c r="P84" s="259">
        <v>1.465350440504321</v>
      </c>
      <c r="Q84" s="259">
        <v>1.4565949517237371</v>
      </c>
      <c r="R84" s="259">
        <v>1.2310747861560869</v>
      </c>
      <c r="S84" s="259">
        <v>1.270430266029412</v>
      </c>
      <c r="T84" s="259">
        <v>1.243810042564597</v>
      </c>
      <c r="U84" s="259">
        <v>1.13989388784228</v>
      </c>
      <c r="V84" s="259">
        <v>1.054992178452157</v>
      </c>
      <c r="W84" s="259">
        <v>1.2067539839870109</v>
      </c>
      <c r="X84" s="259">
        <v>1.10619852192822</v>
      </c>
      <c r="Y84" s="259">
        <v>1.0411609499214689</v>
      </c>
      <c r="DA84" s="67" t="s">
        <v>1929</v>
      </c>
    </row>
    <row r="85" spans="1:105" ht="12" customHeight="1" x14ac:dyDescent="0.25">
      <c r="A85" s="173" t="s">
        <v>92</v>
      </c>
      <c r="B85" s="224">
        <v>0.62389419898177678</v>
      </c>
      <c r="C85" s="224">
        <v>0.67054331630091057</v>
      </c>
      <c r="D85" s="224">
        <v>0.63304188317261578</v>
      </c>
      <c r="E85" s="224">
        <v>0.67014421799139445</v>
      </c>
      <c r="F85" s="224">
        <v>0.65406700847303256</v>
      </c>
      <c r="G85" s="224">
        <v>0.71066668959177748</v>
      </c>
      <c r="H85" s="224">
        <v>0.73482985622502695</v>
      </c>
      <c r="I85" s="224">
        <v>0.73397329681965262</v>
      </c>
      <c r="J85" s="224">
        <v>0.70919922503029509</v>
      </c>
      <c r="K85" s="224">
        <v>0.68161287038199347</v>
      </c>
      <c r="L85" s="224">
        <v>0.73784162653553853</v>
      </c>
      <c r="M85" s="224">
        <v>0.71903430306281235</v>
      </c>
      <c r="N85" s="224">
        <v>0.70629460348878659</v>
      </c>
      <c r="O85" s="224">
        <v>0.72135090341153241</v>
      </c>
      <c r="P85" s="224">
        <v>0.64612731747367103</v>
      </c>
      <c r="Q85" s="224">
        <v>0.64226669797774827</v>
      </c>
      <c r="R85" s="224">
        <v>0.54282649883719747</v>
      </c>
      <c r="S85" s="224">
        <v>0.56017978849102823</v>
      </c>
      <c r="T85" s="224">
        <v>0.54844194537689195</v>
      </c>
      <c r="U85" s="224">
        <v>0.50262146145920117</v>
      </c>
      <c r="V85" s="224">
        <v>0.46518515119454562</v>
      </c>
      <c r="W85" s="224">
        <v>0.532102555792621</v>
      </c>
      <c r="X85" s="224">
        <v>0.48776392582298</v>
      </c>
      <c r="Y85" s="224">
        <v>0.45908644992768438</v>
      </c>
      <c r="DA85" s="177" t="s">
        <v>1930</v>
      </c>
    </row>
    <row r="86" spans="1:105" ht="12" customHeight="1" x14ac:dyDescent="0.25">
      <c r="A86" s="173" t="s">
        <v>93</v>
      </c>
      <c r="B86" s="224">
        <v>4.8393226660543309</v>
      </c>
      <c r="C86" s="224">
        <v>5.2011630729091243</v>
      </c>
      <c r="D86" s="224">
        <v>4.9102779586646523</v>
      </c>
      <c r="E86" s="224">
        <v>5.1980674110190517</v>
      </c>
      <c r="F86" s="224">
        <v>5.0733622854447296</v>
      </c>
      <c r="G86" s="224">
        <v>5.5123856329552758</v>
      </c>
      <c r="H86" s="224">
        <v>5.6998106164905797</v>
      </c>
      <c r="I86" s="224">
        <v>5.6931665935905196</v>
      </c>
      <c r="J86" s="224">
        <v>5.501003038717978</v>
      </c>
      <c r="K86" s="224">
        <v>5.2870256182816</v>
      </c>
      <c r="L86" s="224">
        <v>5.7231718343900191</v>
      </c>
      <c r="M86" s="224">
        <v>5.5772901978594653</v>
      </c>
      <c r="N86" s="224">
        <v>5.4784729352403803</v>
      </c>
      <c r="O86" s="224">
        <v>5.5952592326638397</v>
      </c>
      <c r="P86" s="224">
        <v>5.0117769610782181</v>
      </c>
      <c r="Q86" s="224">
        <v>4.9818315256788814</v>
      </c>
      <c r="R86" s="224">
        <v>4.2105097047624467</v>
      </c>
      <c r="S86" s="224">
        <v>4.3451129244901594</v>
      </c>
      <c r="T86" s="224">
        <v>4.2540667017082603</v>
      </c>
      <c r="U86" s="224">
        <v>3.898653705795895</v>
      </c>
      <c r="V86" s="224">
        <v>3.60827372615694</v>
      </c>
      <c r="W86" s="224">
        <v>4.1273279397615994</v>
      </c>
      <c r="X86" s="224">
        <v>3.7834091513771821</v>
      </c>
      <c r="Y86" s="224">
        <v>3.5609682962901719</v>
      </c>
      <c r="DA86" s="177" t="s">
        <v>1931</v>
      </c>
    </row>
    <row r="87" spans="1:105" ht="12" customHeight="1" x14ac:dyDescent="0.25">
      <c r="A87" s="173" t="s">
        <v>94</v>
      </c>
      <c r="B87" s="224">
        <v>2.1368318285342069</v>
      </c>
      <c r="C87" s="224">
        <v>2.2966046214584499</v>
      </c>
      <c r="D87" s="224">
        <v>2.1681625618031899</v>
      </c>
      <c r="E87" s="224">
        <v>2.295237713460458</v>
      </c>
      <c r="F87" s="224">
        <v>2.2401734203977619</v>
      </c>
      <c r="G87" s="224">
        <v>2.4340268017832711</v>
      </c>
      <c r="H87" s="224">
        <v>2.5167854227551758</v>
      </c>
      <c r="I87" s="224">
        <v>2.5138517147588182</v>
      </c>
      <c r="J87" s="224">
        <v>2.4290007493094068</v>
      </c>
      <c r="K87" s="224">
        <v>2.3345177412257789</v>
      </c>
      <c r="L87" s="224">
        <v>2.5271007080555341</v>
      </c>
      <c r="M87" s="224">
        <v>2.4626858000925358</v>
      </c>
      <c r="N87" s="224">
        <v>2.41905244754627</v>
      </c>
      <c r="O87" s="224">
        <v>2.4706201347396881</v>
      </c>
      <c r="P87" s="224">
        <v>2.2129800525737759</v>
      </c>
      <c r="Q87" s="224">
        <v>2.1997574667087201</v>
      </c>
      <c r="R87" s="224">
        <v>1.85917570956769</v>
      </c>
      <c r="S87" s="224">
        <v>1.918610565225263</v>
      </c>
      <c r="T87" s="224">
        <v>1.8784085617356301</v>
      </c>
      <c r="U87" s="224">
        <v>1.721473830504026</v>
      </c>
      <c r="V87" s="224">
        <v>1.5932548160510089</v>
      </c>
      <c r="W87" s="224">
        <v>1.822446304385789</v>
      </c>
      <c r="X87" s="224">
        <v>1.670586909143204</v>
      </c>
      <c r="Y87" s="224">
        <v>1.5723668209373829</v>
      </c>
      <c r="DA87" s="177" t="s">
        <v>1932</v>
      </c>
    </row>
    <row r="88" spans="1:105" ht="12" customHeight="1" x14ac:dyDescent="0.25">
      <c r="A88" s="56" t="s">
        <v>95</v>
      </c>
      <c r="B88" s="260">
        <v>7.8700225908446786</v>
      </c>
      <c r="C88" s="260">
        <v>9.1478544023160868</v>
      </c>
      <c r="D88" s="260">
        <v>8.00146437337159</v>
      </c>
      <c r="E88" s="260">
        <v>9.4054296933487844</v>
      </c>
      <c r="F88" s="260">
        <v>8.3262300501233639</v>
      </c>
      <c r="G88" s="260">
        <v>9.7278743234626646</v>
      </c>
      <c r="H88" s="260">
        <v>10.263846744815529</v>
      </c>
      <c r="I88" s="260">
        <v>10.13362532557699</v>
      </c>
      <c r="J88" s="260">
        <v>9.9917079153778836</v>
      </c>
      <c r="K88" s="260">
        <v>10.165931467745979</v>
      </c>
      <c r="L88" s="260">
        <v>11.16175610289184</v>
      </c>
      <c r="M88" s="260">
        <v>10.60591805440472</v>
      </c>
      <c r="N88" s="260">
        <v>10.03227367452026</v>
      </c>
      <c r="O88" s="260">
        <v>10.255974230945339</v>
      </c>
      <c r="P88" s="260">
        <v>9.0987735649515642</v>
      </c>
      <c r="Q88" s="260">
        <v>8.8325653504234882</v>
      </c>
      <c r="R88" s="260">
        <v>7.9011336291707259</v>
      </c>
      <c r="S88" s="260">
        <v>8.2800255230018145</v>
      </c>
      <c r="T88" s="260">
        <v>8.2437208868806806</v>
      </c>
      <c r="U88" s="260">
        <v>7.7845548654647994</v>
      </c>
      <c r="V88" s="260">
        <v>7.2806663619949807</v>
      </c>
      <c r="W88" s="260">
        <v>9.0764900896033058</v>
      </c>
      <c r="X88" s="260">
        <v>8.4773193842361039</v>
      </c>
      <c r="Y88" s="260">
        <v>8.7412802894046333</v>
      </c>
      <c r="DA88" s="68" t="s">
        <v>1933</v>
      </c>
    </row>
    <row r="89" spans="1:105" ht="12" customHeight="1" x14ac:dyDescent="0.25">
      <c r="A89" s="37" t="s">
        <v>159</v>
      </c>
      <c r="B89" s="226">
        <v>2.0844232507860289E-2</v>
      </c>
      <c r="C89" s="226">
        <v>3.867442360693156E-2</v>
      </c>
      <c r="D89" s="226">
        <v>2.0424105901694078E-2</v>
      </c>
      <c r="E89" s="226">
        <v>2.521417408149464E-2</v>
      </c>
      <c r="F89" s="226">
        <v>3.1619734702759257E-2</v>
      </c>
      <c r="G89" s="226">
        <v>3.3070400288249119E-2</v>
      </c>
      <c r="H89" s="226">
        <v>3.8972159485125321E-2</v>
      </c>
      <c r="I89" s="226">
        <v>2.7930788483265311E-2</v>
      </c>
      <c r="J89" s="226">
        <v>1.7927076295145859E-2</v>
      </c>
      <c r="K89" s="226">
        <v>2.053374830657256E-2</v>
      </c>
      <c r="L89" s="226">
        <v>2.224855884394504E-2</v>
      </c>
      <c r="M89" s="226">
        <v>2.1183871722159901E-2</v>
      </c>
      <c r="N89" s="226">
        <v>1.924876678204988E-2</v>
      </c>
      <c r="O89" s="226">
        <v>7.0710593748145806E-3</v>
      </c>
      <c r="P89" s="226">
        <v>4.8597702215723354E-3</v>
      </c>
      <c r="Q89" s="226">
        <v>2.425465020338653E-3</v>
      </c>
      <c r="R89" s="226">
        <v>1.444124020915534E-3</v>
      </c>
      <c r="S89" s="226">
        <v>1.454167228586347E-3</v>
      </c>
      <c r="T89" s="226">
        <v>7.0899862238090375E-2</v>
      </c>
      <c r="U89" s="226">
        <v>6.4757750163559197E-2</v>
      </c>
      <c r="V89" s="226">
        <v>6.6856333277881694E-2</v>
      </c>
      <c r="W89" s="226">
        <v>6.9306533106990684E-2</v>
      </c>
      <c r="X89" s="226">
        <v>0.12397367900070549</v>
      </c>
      <c r="Y89" s="226">
        <v>0.11631044811543829</v>
      </c>
      <c r="DA89" s="69" t="s">
        <v>1934</v>
      </c>
    </row>
    <row r="90" spans="1:105" ht="12" customHeight="1" x14ac:dyDescent="0.25">
      <c r="A90" s="37" t="s">
        <v>35</v>
      </c>
      <c r="B90" s="226">
        <v>4.7698753677720847</v>
      </c>
      <c r="C90" s="226">
        <v>6.3583291886064517</v>
      </c>
      <c r="D90" s="226">
        <v>4.9334969802801032</v>
      </c>
      <c r="E90" s="226">
        <v>6.9672654565569783</v>
      </c>
      <c r="F90" s="226">
        <v>5.1696550810557911</v>
      </c>
      <c r="G90" s="226">
        <v>6.4556432071321561</v>
      </c>
      <c r="H90" s="226">
        <v>6.9364324298532427</v>
      </c>
      <c r="I90" s="226">
        <v>6.7248216936694583</v>
      </c>
      <c r="J90" s="226">
        <v>7.121063819413485</v>
      </c>
      <c r="K90" s="226">
        <v>7.7464857253298502</v>
      </c>
      <c r="L90" s="226">
        <v>8.667417506006414</v>
      </c>
      <c r="M90" s="226">
        <v>7.9280233889915204</v>
      </c>
      <c r="N90" s="226">
        <v>7.0965620195291033</v>
      </c>
      <c r="O90" s="226">
        <v>7.1861592019984366</v>
      </c>
      <c r="P90" s="226">
        <v>6.1356047744959916</v>
      </c>
      <c r="Q90" s="226">
        <v>5.9345831137667124</v>
      </c>
      <c r="R90" s="226">
        <v>5.5397369902657223</v>
      </c>
      <c r="S90" s="226">
        <v>5.8633418738663989</v>
      </c>
      <c r="T90" s="226">
        <v>5.7973497749936209</v>
      </c>
      <c r="U90" s="226">
        <v>5.7541551551589363</v>
      </c>
      <c r="V90" s="226">
        <v>5.3568279825904304</v>
      </c>
      <c r="W90" s="226">
        <v>7.1561575629385494</v>
      </c>
      <c r="X90" s="226">
        <v>6.5461255343801303</v>
      </c>
      <c r="Y90" s="226">
        <v>6.9155688925144796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0.20885828986402361</v>
      </c>
      <c r="H92" s="226">
        <v>0.2156717859029115</v>
      </c>
      <c r="I92" s="226">
        <v>0.2307671480625384</v>
      </c>
      <c r="J92" s="226">
        <v>0.10563661969605059</v>
      </c>
      <c r="K92" s="226">
        <v>0.17124615699392531</v>
      </c>
      <c r="L92" s="226">
        <v>0.17634304237002779</v>
      </c>
      <c r="M92" s="226">
        <v>0.24759646239056471</v>
      </c>
      <c r="N92" s="226">
        <v>0.26485907338343401</v>
      </c>
      <c r="O92" s="226">
        <v>0.30233680112832589</v>
      </c>
      <c r="P92" s="226">
        <v>0.39066597263576958</v>
      </c>
      <c r="Q92" s="226">
        <v>0.27343959639532428</v>
      </c>
      <c r="R92" s="226">
        <v>0.30686318658552059</v>
      </c>
      <c r="S92" s="226">
        <v>0.38801148740738872</v>
      </c>
      <c r="T92" s="226">
        <v>0.50990512530550747</v>
      </c>
      <c r="U92" s="226">
        <v>0.43912096251404958</v>
      </c>
      <c r="V92" s="226">
        <v>0.45471033335348859</v>
      </c>
      <c r="W92" s="226">
        <v>0.59133883420253885</v>
      </c>
      <c r="X92" s="226">
        <v>0.65510264882239599</v>
      </c>
      <c r="Y92" s="226">
        <v>0.79971621606764964</v>
      </c>
      <c r="DA92" s="69" t="s">
        <v>1937</v>
      </c>
    </row>
    <row r="93" spans="1:105" ht="12" customHeight="1" x14ac:dyDescent="0.25">
      <c r="A93" s="37" t="s">
        <v>40</v>
      </c>
      <c r="B93" s="226">
        <v>3.079302990564734</v>
      </c>
      <c r="C93" s="226">
        <v>2.7508507901027039</v>
      </c>
      <c r="D93" s="226">
        <v>3.0475432871897929</v>
      </c>
      <c r="E93" s="226">
        <v>2.4129500627103111</v>
      </c>
      <c r="F93" s="226">
        <v>3.1249552343648141</v>
      </c>
      <c r="G93" s="226">
        <v>3.0303024261782352</v>
      </c>
      <c r="H93" s="226">
        <v>3.0727703695742519</v>
      </c>
      <c r="I93" s="226">
        <v>3.1501056953617299</v>
      </c>
      <c r="J93" s="226">
        <v>2.747080399973203</v>
      </c>
      <c r="K93" s="226">
        <v>2.2276658371156328</v>
      </c>
      <c r="L93" s="226">
        <v>2.2957469956714478</v>
      </c>
      <c r="M93" s="226">
        <v>2.4091143313004748</v>
      </c>
      <c r="N93" s="226">
        <v>2.6516038148256751</v>
      </c>
      <c r="O93" s="226">
        <v>2.7604071684437641</v>
      </c>
      <c r="P93" s="226">
        <v>2.567643047598231</v>
      </c>
      <c r="Q93" s="226">
        <v>2.622117175241113</v>
      </c>
      <c r="R93" s="226">
        <v>2.0530893282985669</v>
      </c>
      <c r="S93" s="226">
        <v>2.0272179944994408</v>
      </c>
      <c r="T93" s="226">
        <v>1.8655661243434629</v>
      </c>
      <c r="U93" s="226">
        <v>1.5265209976282541</v>
      </c>
      <c r="V93" s="226">
        <v>1.402271712773181</v>
      </c>
      <c r="W93" s="226">
        <v>1.259687159355229</v>
      </c>
      <c r="X93" s="226">
        <v>1.152117522032871</v>
      </c>
      <c r="Y93" s="226">
        <v>0.90968473270706496</v>
      </c>
      <c r="DA93" s="69" t="s">
        <v>1938</v>
      </c>
    </row>
    <row r="94" spans="1:105" ht="12" customHeight="1" x14ac:dyDescent="0.25">
      <c r="A94" s="132" t="s">
        <v>1939</v>
      </c>
      <c r="B94" s="316">
        <v>21.327630521991399</v>
      </c>
      <c r="C94" s="316">
        <v>22.232932882522089</v>
      </c>
      <c r="D94" s="316">
        <v>21.624291629707699</v>
      </c>
      <c r="E94" s="316">
        <v>21.956680171475369</v>
      </c>
      <c r="F94" s="316">
        <v>22.28348175216744</v>
      </c>
      <c r="G94" s="316">
        <v>23.530648540540941</v>
      </c>
      <c r="H94" s="316">
        <v>24.125489258041821</v>
      </c>
      <c r="I94" s="316">
        <v>24.215624514555909</v>
      </c>
      <c r="J94" s="316">
        <v>23.198139007588249</v>
      </c>
      <c r="K94" s="316">
        <v>21.732900384102901</v>
      </c>
      <c r="L94" s="316">
        <v>23.368527876276289</v>
      </c>
      <c r="M94" s="316">
        <v>23.044201134589819</v>
      </c>
      <c r="N94" s="316">
        <v>23.02163973226455</v>
      </c>
      <c r="O94" s="316">
        <v>23.50255964358411</v>
      </c>
      <c r="P94" s="316">
        <v>21.139368275628261</v>
      </c>
      <c r="Q94" s="316">
        <v>21.224903182036002</v>
      </c>
      <c r="R94" s="316">
        <v>17.502628482053279</v>
      </c>
      <c r="S94" s="316">
        <v>17.93585398330211</v>
      </c>
      <c r="T94" s="316">
        <v>17.42283876342497</v>
      </c>
      <c r="U94" s="316">
        <v>15.737649865251759</v>
      </c>
      <c r="V94" s="316">
        <v>14.489554774844351</v>
      </c>
      <c r="W94" s="316">
        <v>15.82540172129149</v>
      </c>
      <c r="X94" s="316">
        <v>14.3495668576595</v>
      </c>
      <c r="Y94" s="316">
        <v>12.743527448306139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0.99999999999999978</v>
      </c>
      <c r="C98" s="232">
        <f t="shared" si="4"/>
        <v>0.99999999999999989</v>
      </c>
      <c r="D98" s="232">
        <f t="shared" si="4"/>
        <v>1</v>
      </c>
      <c r="E98" s="232">
        <f t="shared" si="4"/>
        <v>0.99999999999999989</v>
      </c>
      <c r="F98" s="232">
        <f t="shared" si="4"/>
        <v>1.0000000000000002</v>
      </c>
      <c r="G98" s="232">
        <f t="shared" si="4"/>
        <v>1.0000000000000002</v>
      </c>
      <c r="H98" s="232">
        <f t="shared" si="4"/>
        <v>1.0000000000000002</v>
      </c>
      <c r="I98" s="232">
        <f t="shared" si="4"/>
        <v>1</v>
      </c>
      <c r="J98" s="232">
        <f t="shared" si="4"/>
        <v>1.0000000000000002</v>
      </c>
      <c r="K98" s="232">
        <f t="shared" si="4"/>
        <v>1</v>
      </c>
      <c r="L98" s="232">
        <f t="shared" si="4"/>
        <v>1</v>
      </c>
      <c r="M98" s="232">
        <f t="shared" si="4"/>
        <v>1</v>
      </c>
      <c r="N98" s="232">
        <f t="shared" si="4"/>
        <v>1</v>
      </c>
      <c r="O98" s="232">
        <f t="shared" si="4"/>
        <v>0.99999999999999978</v>
      </c>
      <c r="P98" s="232">
        <f t="shared" si="4"/>
        <v>1</v>
      </c>
      <c r="Q98" s="232">
        <f t="shared" si="4"/>
        <v>1</v>
      </c>
      <c r="R98" s="232">
        <f t="shared" si="4"/>
        <v>0.99999999999999978</v>
      </c>
      <c r="S98" s="232">
        <f t="shared" si="4"/>
        <v>1</v>
      </c>
      <c r="T98" s="232">
        <f t="shared" si="4"/>
        <v>0.99999999999999989</v>
      </c>
      <c r="U98" s="232">
        <f t="shared" si="4"/>
        <v>1</v>
      </c>
      <c r="V98" s="232">
        <f t="shared" si="4"/>
        <v>1</v>
      </c>
      <c r="W98" s="232">
        <f t="shared" si="4"/>
        <v>1</v>
      </c>
      <c r="X98" s="232">
        <f t="shared" si="4"/>
        <v>1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5.0000000000007642E-3</v>
      </c>
      <c r="C99" s="266">
        <f t="shared" si="5"/>
        <v>5.000000000000478E-3</v>
      </c>
      <c r="D99" s="266">
        <f t="shared" si="5"/>
        <v>5.000000000000759E-3</v>
      </c>
      <c r="E99" s="266">
        <f t="shared" si="5"/>
        <v>5.000000000000452E-3</v>
      </c>
      <c r="F99" s="266">
        <f t="shared" si="5"/>
        <v>5.0000000000005578E-3</v>
      </c>
      <c r="G99" s="266">
        <f t="shared" si="5"/>
        <v>5.0000000000004936E-3</v>
      </c>
      <c r="H99" s="266">
        <f t="shared" si="5"/>
        <v>5.000000000000504E-3</v>
      </c>
      <c r="I99" s="266">
        <f t="shared" si="5"/>
        <v>5.0000000000004199E-3</v>
      </c>
      <c r="J99" s="266">
        <f t="shared" si="5"/>
        <v>5.0000000000004772E-3</v>
      </c>
      <c r="K99" s="266">
        <f t="shared" si="5"/>
        <v>5.0000000000003965E-3</v>
      </c>
      <c r="L99" s="266">
        <f t="shared" si="5"/>
        <v>5.0000000000004572E-3</v>
      </c>
      <c r="M99" s="266">
        <f t="shared" si="5"/>
        <v>5.000000000000491E-3</v>
      </c>
      <c r="N99" s="266">
        <f t="shared" si="5"/>
        <v>5.0000000000004659E-3</v>
      </c>
      <c r="O99" s="266">
        <f t="shared" si="5"/>
        <v>5.0000000000004052E-3</v>
      </c>
      <c r="P99" s="266">
        <f t="shared" si="5"/>
        <v>5.0000000000005344E-3</v>
      </c>
      <c r="Q99" s="266">
        <f t="shared" si="5"/>
        <v>5.0000000000006897E-3</v>
      </c>
      <c r="R99" s="266">
        <f t="shared" si="5"/>
        <v>5.0000000000005032E-3</v>
      </c>
      <c r="S99" s="266">
        <f t="shared" si="5"/>
        <v>5.0000000000004078E-3</v>
      </c>
      <c r="T99" s="266">
        <f t="shared" si="5"/>
        <v>5.0000000000004876E-3</v>
      </c>
      <c r="U99" s="266">
        <f t="shared" si="5"/>
        <v>5.0000000000004321E-3</v>
      </c>
      <c r="V99" s="266">
        <f t="shared" si="5"/>
        <v>5.0000000000003722E-3</v>
      </c>
      <c r="W99" s="266">
        <f t="shared" si="5"/>
        <v>5.0000000000003202E-3</v>
      </c>
      <c r="X99" s="266">
        <f t="shared" si="5"/>
        <v>5.0000000000002889E-3</v>
      </c>
      <c r="Y99" s="266">
        <f t="shared" si="5"/>
        <v>5.0000000000001042E-3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7.0000000000010705E-3</v>
      </c>
      <c r="C100" s="267">
        <f t="shared" si="6"/>
        <v>7.0000000000006654E-3</v>
      </c>
      <c r="D100" s="267">
        <f t="shared" si="6"/>
        <v>7.0000000000010635E-3</v>
      </c>
      <c r="E100" s="267">
        <f t="shared" si="6"/>
        <v>7.0000000000006359E-3</v>
      </c>
      <c r="F100" s="267">
        <f t="shared" si="6"/>
        <v>7.0000000000007808E-3</v>
      </c>
      <c r="G100" s="267">
        <f t="shared" si="6"/>
        <v>7.0000000000006862E-3</v>
      </c>
      <c r="H100" s="267">
        <f t="shared" si="6"/>
        <v>7.0000000000007027E-3</v>
      </c>
      <c r="I100" s="267">
        <f t="shared" si="6"/>
        <v>7.0000000000005873E-3</v>
      </c>
      <c r="J100" s="267">
        <f t="shared" si="6"/>
        <v>7.000000000000668E-3</v>
      </c>
      <c r="K100" s="267">
        <f t="shared" si="6"/>
        <v>7.0000000000005544E-3</v>
      </c>
      <c r="L100" s="267">
        <f t="shared" si="6"/>
        <v>7.0000000000006377E-3</v>
      </c>
      <c r="M100" s="267">
        <f t="shared" si="6"/>
        <v>7.0000000000006871E-3</v>
      </c>
      <c r="N100" s="267">
        <f t="shared" si="6"/>
        <v>7.0000000000006541E-3</v>
      </c>
      <c r="O100" s="267">
        <f t="shared" si="6"/>
        <v>7.0000000000005648E-3</v>
      </c>
      <c r="P100" s="267">
        <f t="shared" si="6"/>
        <v>7.0000000000007487E-3</v>
      </c>
      <c r="Q100" s="267">
        <f t="shared" si="6"/>
        <v>7.0000000000009664E-3</v>
      </c>
      <c r="R100" s="267">
        <f t="shared" si="6"/>
        <v>7.0000000000007053E-3</v>
      </c>
      <c r="S100" s="267">
        <f t="shared" si="6"/>
        <v>7.0000000000005735E-3</v>
      </c>
      <c r="T100" s="267">
        <f t="shared" si="6"/>
        <v>7.0000000000006862E-3</v>
      </c>
      <c r="U100" s="267">
        <f t="shared" si="6"/>
        <v>7.0000000000006047E-3</v>
      </c>
      <c r="V100" s="267">
        <f t="shared" si="6"/>
        <v>7.0000000000005197E-3</v>
      </c>
      <c r="W100" s="267">
        <f t="shared" si="6"/>
        <v>7.0000000000004486E-3</v>
      </c>
      <c r="X100" s="267">
        <f t="shared" si="6"/>
        <v>7.0000000000004078E-3</v>
      </c>
      <c r="Y100" s="267">
        <f t="shared" si="6"/>
        <v>7.0000000000001467E-3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4.0000000000006114E-2</v>
      </c>
      <c r="C101" s="267">
        <f t="shared" si="7"/>
        <v>4.0000000000003817E-2</v>
      </c>
      <c r="D101" s="267">
        <f t="shared" si="7"/>
        <v>4.0000000000006072E-2</v>
      </c>
      <c r="E101" s="267">
        <f t="shared" si="7"/>
        <v>4.0000000000003616E-2</v>
      </c>
      <c r="F101" s="267">
        <f t="shared" si="7"/>
        <v>4.0000000000004456E-2</v>
      </c>
      <c r="G101" s="267">
        <f t="shared" si="7"/>
        <v>4.0000000000003949E-2</v>
      </c>
      <c r="H101" s="267">
        <f t="shared" si="7"/>
        <v>4.0000000000004032E-2</v>
      </c>
      <c r="I101" s="267">
        <f t="shared" si="7"/>
        <v>4.0000000000003359E-2</v>
      </c>
      <c r="J101" s="267">
        <f t="shared" si="7"/>
        <v>4.0000000000003824E-2</v>
      </c>
      <c r="K101" s="267">
        <f t="shared" si="7"/>
        <v>4.0000000000003172E-2</v>
      </c>
      <c r="L101" s="267">
        <f t="shared" si="7"/>
        <v>4.0000000000003644E-2</v>
      </c>
      <c r="M101" s="267">
        <f t="shared" si="7"/>
        <v>4.0000000000003935E-2</v>
      </c>
      <c r="N101" s="267">
        <f t="shared" si="7"/>
        <v>4.0000000000003727E-2</v>
      </c>
      <c r="O101" s="267">
        <f t="shared" si="7"/>
        <v>4.0000000000003234E-2</v>
      </c>
      <c r="P101" s="267">
        <f t="shared" si="7"/>
        <v>4.0000000000004275E-2</v>
      </c>
      <c r="Q101" s="267">
        <f t="shared" si="7"/>
        <v>4.0000000000005524E-2</v>
      </c>
      <c r="R101" s="267">
        <f t="shared" si="7"/>
        <v>4.0000000000004032E-2</v>
      </c>
      <c r="S101" s="267">
        <f t="shared" si="7"/>
        <v>4.0000000000003269E-2</v>
      </c>
      <c r="T101" s="267">
        <f t="shared" si="7"/>
        <v>4.0000000000003907E-2</v>
      </c>
      <c r="U101" s="267">
        <f t="shared" si="7"/>
        <v>4.000000000000347E-2</v>
      </c>
      <c r="V101" s="267">
        <f t="shared" si="7"/>
        <v>4.0000000000002971E-2</v>
      </c>
      <c r="W101" s="267">
        <f t="shared" si="7"/>
        <v>4.0000000000002575E-2</v>
      </c>
      <c r="X101" s="267">
        <f t="shared" si="7"/>
        <v>4.0000000000002318E-2</v>
      </c>
      <c r="Y101" s="267">
        <f t="shared" si="7"/>
        <v>4.0000000000000833E-2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2.000000000000306E-2</v>
      </c>
      <c r="C102" s="267">
        <f t="shared" si="8"/>
        <v>2.0000000000001909E-2</v>
      </c>
      <c r="D102" s="267">
        <f t="shared" si="8"/>
        <v>2.0000000000003033E-2</v>
      </c>
      <c r="E102" s="267">
        <f t="shared" si="8"/>
        <v>2.0000000000001808E-2</v>
      </c>
      <c r="F102" s="267">
        <f t="shared" si="8"/>
        <v>2.0000000000002231E-2</v>
      </c>
      <c r="G102" s="267">
        <f t="shared" si="8"/>
        <v>2.0000000000001975E-2</v>
      </c>
      <c r="H102" s="267">
        <f t="shared" si="8"/>
        <v>2.0000000000002016E-2</v>
      </c>
      <c r="I102" s="267">
        <f t="shared" si="8"/>
        <v>2.0000000000001669E-2</v>
      </c>
      <c r="J102" s="267">
        <f t="shared" si="8"/>
        <v>2.0000000000001905E-2</v>
      </c>
      <c r="K102" s="267">
        <f t="shared" si="8"/>
        <v>2.0000000000001586E-2</v>
      </c>
      <c r="L102" s="267">
        <f t="shared" si="8"/>
        <v>2.0000000000001822E-2</v>
      </c>
      <c r="M102" s="267">
        <f t="shared" si="8"/>
        <v>2.0000000000001957E-2</v>
      </c>
      <c r="N102" s="267">
        <f t="shared" si="8"/>
        <v>2.0000000000001864E-2</v>
      </c>
      <c r="O102" s="267">
        <f t="shared" si="8"/>
        <v>2.0000000000001628E-2</v>
      </c>
      <c r="P102" s="267">
        <f t="shared" si="8"/>
        <v>2.0000000000002127E-2</v>
      </c>
      <c r="Q102" s="267">
        <f t="shared" si="8"/>
        <v>2.0000000000002773E-2</v>
      </c>
      <c r="R102" s="267">
        <f t="shared" si="8"/>
        <v>2.0000000000002016E-2</v>
      </c>
      <c r="S102" s="267">
        <f t="shared" si="8"/>
        <v>2.0000000000001624E-2</v>
      </c>
      <c r="T102" s="267">
        <f t="shared" si="8"/>
        <v>2.0000000000001954E-2</v>
      </c>
      <c r="U102" s="267">
        <f t="shared" si="8"/>
        <v>2.0000000000001725E-2</v>
      </c>
      <c r="V102" s="267">
        <f t="shared" si="8"/>
        <v>2.0000000000001485E-2</v>
      </c>
      <c r="W102" s="267">
        <f t="shared" si="8"/>
        <v>2.0000000000001281E-2</v>
      </c>
      <c r="X102" s="267">
        <f t="shared" si="8"/>
        <v>2.0000000000001159E-2</v>
      </c>
      <c r="Y102" s="267">
        <f t="shared" si="8"/>
        <v>2.0000000000000427E-2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1.1830514278020513E-2</v>
      </c>
      <c r="C103" s="268">
        <f t="shared" si="9"/>
        <v>1.1842329710897982E-2</v>
      </c>
      <c r="D103" s="268">
        <f t="shared" si="9"/>
        <v>1.1849547400077407E-2</v>
      </c>
      <c r="E103" s="268">
        <f t="shared" si="9"/>
        <v>1.198478084409596E-2</v>
      </c>
      <c r="F103" s="268">
        <f t="shared" si="9"/>
        <v>1.1836963506774385E-2</v>
      </c>
      <c r="G103" s="268">
        <f t="shared" si="9"/>
        <v>1.1887380916760174E-2</v>
      </c>
      <c r="H103" s="268">
        <f t="shared" si="9"/>
        <v>1.1839574603673984E-2</v>
      </c>
      <c r="I103" s="268">
        <f t="shared" si="9"/>
        <v>1.1846733081006434E-2</v>
      </c>
      <c r="J103" s="268">
        <f t="shared" si="9"/>
        <v>1.1902166323197468E-2</v>
      </c>
      <c r="K103" s="268">
        <f t="shared" si="9"/>
        <v>1.2099352393823933E-2</v>
      </c>
      <c r="L103" s="268">
        <f t="shared" si="9"/>
        <v>1.2155176127199525E-2</v>
      </c>
      <c r="M103" s="268">
        <f t="shared" si="9"/>
        <v>1.2117803202136023E-2</v>
      </c>
      <c r="N103" s="268">
        <f t="shared" si="9"/>
        <v>1.2026599231468829E-2</v>
      </c>
      <c r="O103" s="268">
        <f t="shared" si="9"/>
        <v>1.2005101714923094E-2</v>
      </c>
      <c r="P103" s="268">
        <f t="shared" si="9"/>
        <v>1.2046307120065778E-2</v>
      </c>
      <c r="Q103" s="268">
        <f t="shared" si="9"/>
        <v>1.2006452310991345E-2</v>
      </c>
      <c r="R103" s="268">
        <f t="shared" si="9"/>
        <v>1.2000468109880971E-2</v>
      </c>
      <c r="S103" s="268">
        <f t="shared" si="9"/>
        <v>1.2084092278044108E-2</v>
      </c>
      <c r="T103" s="268">
        <f t="shared" si="9"/>
        <v>1.2251552344916155E-2</v>
      </c>
      <c r="U103" s="268">
        <f t="shared" si="9"/>
        <v>1.2375189321320033E-2</v>
      </c>
      <c r="V103" s="268">
        <f t="shared" si="9"/>
        <v>1.2393876371322941E-2</v>
      </c>
      <c r="W103" s="268">
        <f t="shared" si="9"/>
        <v>1.2693191481683977E-2</v>
      </c>
      <c r="X103" s="268">
        <f t="shared" si="9"/>
        <v>1.2696676267060494E-2</v>
      </c>
      <c r="Y103" s="268">
        <f t="shared" si="9"/>
        <v>1.2834269640295048E-2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2.7641175850566507E-2</v>
      </c>
      <c r="C104" s="269">
        <f t="shared" si="10"/>
        <v>2.4814236782312E-2</v>
      </c>
      <c r="D104" s="269">
        <f t="shared" si="10"/>
        <v>2.7609620474592249E-2</v>
      </c>
      <c r="E104" s="269">
        <f t="shared" si="10"/>
        <v>2.4121504485234316E-2</v>
      </c>
      <c r="F104" s="269">
        <f t="shared" si="10"/>
        <v>2.7312484794280431E-2</v>
      </c>
      <c r="G104" s="269">
        <f t="shared" si="10"/>
        <v>2.4790676931929503E-2</v>
      </c>
      <c r="H104" s="269">
        <f t="shared" si="10"/>
        <v>2.3993208588176738E-2</v>
      </c>
      <c r="I104" s="269">
        <f t="shared" si="10"/>
        <v>2.4407072704729919E-2</v>
      </c>
      <c r="J104" s="269">
        <f t="shared" si="10"/>
        <v>2.3824604059435695E-2</v>
      </c>
      <c r="K104" s="269">
        <f t="shared" si="10"/>
        <v>2.2300720667544356E-2</v>
      </c>
      <c r="L104" s="269">
        <f t="shared" si="10"/>
        <v>2.1940491010869301E-2</v>
      </c>
      <c r="M104" s="269">
        <f t="shared" si="10"/>
        <v>2.26998791686625E-2</v>
      </c>
      <c r="N104" s="269">
        <f t="shared" si="10"/>
        <v>2.3793919163250084E-2</v>
      </c>
      <c r="O104" s="269">
        <f t="shared" si="10"/>
        <v>2.3718670776037693E-2</v>
      </c>
      <c r="P104" s="269">
        <f t="shared" si="10"/>
        <v>2.4129556482078495E-2</v>
      </c>
      <c r="Q104" s="269">
        <f t="shared" si="10"/>
        <v>2.4874812689164184E-2</v>
      </c>
      <c r="R104" s="269">
        <f t="shared" si="10"/>
        <v>2.2919139871848768E-2</v>
      </c>
      <c r="S104" s="269">
        <f t="shared" si="10"/>
        <v>2.256787551701827E-2</v>
      </c>
      <c r="T104" s="269">
        <f t="shared" si="10"/>
        <v>2.232405165244683E-2</v>
      </c>
      <c r="U104" s="269">
        <f t="shared" si="10"/>
        <v>2.1569705076967031E-2</v>
      </c>
      <c r="V104" s="269">
        <f t="shared" si="10"/>
        <v>2.1265584850789641E-2</v>
      </c>
      <c r="W104" s="269">
        <f t="shared" si="10"/>
        <v>1.9080682168364352E-2</v>
      </c>
      <c r="X104" s="269">
        <f t="shared" si="10"/>
        <v>1.8529195060615906E-2</v>
      </c>
      <c r="Y104" s="269">
        <f t="shared" si="10"/>
        <v>1.6131398962837291E-2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0.82710347464792089</v>
      </c>
      <c r="C105" s="269">
        <f t="shared" si="11"/>
        <v>0.83620068510164536</v>
      </c>
      <c r="D105" s="269">
        <f t="shared" si="11"/>
        <v>0.82718611995955904</v>
      </c>
      <c r="E105" s="269">
        <f t="shared" si="11"/>
        <v>0.83829037137014262</v>
      </c>
      <c r="F105" s="269">
        <f t="shared" si="11"/>
        <v>0.82815614104498103</v>
      </c>
      <c r="G105" s="269">
        <f t="shared" si="11"/>
        <v>0.83623154896923813</v>
      </c>
      <c r="H105" s="269">
        <f t="shared" si="11"/>
        <v>0.83884897550108295</v>
      </c>
      <c r="I105" s="269">
        <f t="shared" si="11"/>
        <v>0.83750825487041336</v>
      </c>
      <c r="J105" s="269">
        <f t="shared" si="11"/>
        <v>0.8393296650408365</v>
      </c>
      <c r="K105" s="269">
        <f t="shared" si="11"/>
        <v>0.84404276989963878</v>
      </c>
      <c r="L105" s="269">
        <f t="shared" si="11"/>
        <v>0.84514768617110403</v>
      </c>
      <c r="M105" s="269">
        <f t="shared" si="11"/>
        <v>0.84273814169883354</v>
      </c>
      <c r="N105" s="269">
        <f t="shared" si="11"/>
        <v>0.83930410568694103</v>
      </c>
      <c r="O105" s="269">
        <f t="shared" si="11"/>
        <v>0.83956807022894964</v>
      </c>
      <c r="P105" s="269">
        <f t="shared" si="11"/>
        <v>0.83820289977100704</v>
      </c>
      <c r="Q105" s="269">
        <f t="shared" si="11"/>
        <v>0.83584137346835885</v>
      </c>
      <c r="R105" s="269">
        <f t="shared" si="11"/>
        <v>0.84214897008082146</v>
      </c>
      <c r="S105" s="269">
        <f t="shared" si="11"/>
        <v>0.84319719772266921</v>
      </c>
      <c r="T105" s="269">
        <f t="shared" si="11"/>
        <v>0.84381539233052616</v>
      </c>
      <c r="U105" s="269">
        <f t="shared" si="11"/>
        <v>0.84612242765289136</v>
      </c>
      <c r="V105" s="269">
        <f t="shared" si="11"/>
        <v>0.84708368355390529</v>
      </c>
      <c r="W105" s="269">
        <f t="shared" si="11"/>
        <v>0.85382461042024871</v>
      </c>
      <c r="X105" s="269">
        <f t="shared" si="11"/>
        <v>0.85559813964872866</v>
      </c>
      <c r="Y105" s="269">
        <f t="shared" si="11"/>
        <v>0.86318677814611655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0.59676034255986776</v>
      </c>
      <c r="C106" s="318">
        <f t="shared" si="12"/>
        <v>0.62941537858237961</v>
      </c>
      <c r="D106" s="318">
        <f t="shared" si="12"/>
        <v>0.59710594933795791</v>
      </c>
      <c r="E106" s="318">
        <f t="shared" si="12"/>
        <v>0.63727783399319093</v>
      </c>
      <c r="F106" s="318">
        <f t="shared" si="12"/>
        <v>0.60055210109264512</v>
      </c>
      <c r="G106" s="318">
        <f t="shared" si="12"/>
        <v>0.62964257453649297</v>
      </c>
      <c r="H106" s="318">
        <f t="shared" si="12"/>
        <v>0.63890557059961084</v>
      </c>
      <c r="I106" s="318">
        <f t="shared" si="12"/>
        <v>0.63411598233099842</v>
      </c>
      <c r="J106" s="318">
        <f t="shared" si="12"/>
        <v>0.64079129787887323</v>
      </c>
      <c r="K106" s="318">
        <f t="shared" si="12"/>
        <v>0.65820343100343659</v>
      </c>
      <c r="L106" s="318">
        <f t="shared" si="12"/>
        <v>0.66231026108052737</v>
      </c>
      <c r="M106" s="318">
        <f t="shared" si="12"/>
        <v>0.65357248195998019</v>
      </c>
      <c r="N106" s="318">
        <f t="shared" si="12"/>
        <v>0.64102144599319122</v>
      </c>
      <c r="O106" s="318">
        <f t="shared" si="12"/>
        <v>0.64191248042863625</v>
      </c>
      <c r="P106" s="318">
        <f t="shared" si="12"/>
        <v>0.63712326242035378</v>
      </c>
      <c r="Q106" s="318">
        <f t="shared" si="12"/>
        <v>0.62855126772532499</v>
      </c>
      <c r="R106" s="318">
        <f t="shared" si="12"/>
        <v>0.65115613781541593</v>
      </c>
      <c r="S106" s="318">
        <f t="shared" si="12"/>
        <v>0.6551315684141843</v>
      </c>
      <c r="T106" s="318">
        <f t="shared" si="12"/>
        <v>0.65778162856013667</v>
      </c>
      <c r="U106" s="318">
        <f t="shared" si="12"/>
        <v>0.66637488534483347</v>
      </c>
      <c r="V106" s="318">
        <f t="shared" si="12"/>
        <v>0.66987047646399245</v>
      </c>
      <c r="W106" s="318">
        <f t="shared" si="12"/>
        <v>0.69481892568387982</v>
      </c>
      <c r="X106" s="318">
        <f t="shared" si="12"/>
        <v>0.70118818081026335</v>
      </c>
      <c r="Y106" s="318">
        <f t="shared" si="12"/>
        <v>0.72875845345580637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0.23034313208805313</v>
      </c>
      <c r="C107" s="318">
        <f t="shared" si="13"/>
        <v>0.2067853065192658</v>
      </c>
      <c r="D107" s="318">
        <f t="shared" si="13"/>
        <v>0.23008017062160113</v>
      </c>
      <c r="E107" s="318">
        <f t="shared" si="13"/>
        <v>0.20101253737695168</v>
      </c>
      <c r="F107" s="318">
        <f t="shared" si="13"/>
        <v>0.22760403995233591</v>
      </c>
      <c r="G107" s="318">
        <f t="shared" si="13"/>
        <v>0.2065889744327451</v>
      </c>
      <c r="H107" s="318">
        <f t="shared" si="13"/>
        <v>0.19994340490147208</v>
      </c>
      <c r="I107" s="318">
        <f t="shared" si="13"/>
        <v>0.20339227253941503</v>
      </c>
      <c r="J107" s="318">
        <f t="shared" si="13"/>
        <v>0.19853836716196338</v>
      </c>
      <c r="K107" s="318">
        <f t="shared" si="13"/>
        <v>0.18583933889620219</v>
      </c>
      <c r="L107" s="318">
        <f t="shared" si="13"/>
        <v>0.18283742509057671</v>
      </c>
      <c r="M107" s="318">
        <f t="shared" si="13"/>
        <v>0.18916565973885335</v>
      </c>
      <c r="N107" s="318">
        <f t="shared" si="13"/>
        <v>0.19828265969374981</v>
      </c>
      <c r="O107" s="318">
        <f t="shared" si="13"/>
        <v>0.19765558980031334</v>
      </c>
      <c r="P107" s="318">
        <f t="shared" si="13"/>
        <v>0.20107963735065335</v>
      </c>
      <c r="Q107" s="318">
        <f t="shared" si="13"/>
        <v>0.20729010574303391</v>
      </c>
      <c r="R107" s="318">
        <f t="shared" si="13"/>
        <v>0.19099283226540548</v>
      </c>
      <c r="S107" s="318">
        <f t="shared" si="13"/>
        <v>0.18806562930848494</v>
      </c>
      <c r="T107" s="318">
        <f t="shared" si="13"/>
        <v>0.18603376377038944</v>
      </c>
      <c r="U107" s="318">
        <f t="shared" si="13"/>
        <v>0.17974754230805789</v>
      </c>
      <c r="V107" s="318">
        <f t="shared" si="13"/>
        <v>0.17721320708991289</v>
      </c>
      <c r="W107" s="318">
        <f t="shared" si="13"/>
        <v>0.15900568473636892</v>
      </c>
      <c r="X107" s="318">
        <f t="shared" si="13"/>
        <v>0.15440995883846534</v>
      </c>
      <c r="Y107" s="318">
        <f t="shared" si="13"/>
        <v>0.13442832469031019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6.1424835223480898E-2</v>
      </c>
      <c r="C108" s="319">
        <f t="shared" si="14"/>
        <v>5.5142748405137602E-2</v>
      </c>
      <c r="D108" s="319">
        <f t="shared" si="14"/>
        <v>6.1354712165760328E-2</v>
      </c>
      <c r="E108" s="319">
        <f t="shared" si="14"/>
        <v>5.3603343300520495E-2</v>
      </c>
      <c r="F108" s="319">
        <f t="shared" si="14"/>
        <v>6.0694410653956248E-2</v>
      </c>
      <c r="G108" s="319">
        <f t="shared" si="14"/>
        <v>5.5090393182065357E-2</v>
      </c>
      <c r="H108" s="319">
        <f t="shared" si="14"/>
        <v>5.3318241307059207E-2</v>
      </c>
      <c r="I108" s="319">
        <f t="shared" si="14"/>
        <v>5.4237939343844077E-2</v>
      </c>
      <c r="J108" s="319">
        <f t="shared" si="14"/>
        <v>5.2943564576523598E-2</v>
      </c>
      <c r="K108" s="319">
        <f t="shared" si="14"/>
        <v>4.9557157038987297E-2</v>
      </c>
      <c r="L108" s="319">
        <f t="shared" si="14"/>
        <v>4.8756646690820492E-2</v>
      </c>
      <c r="M108" s="319">
        <f t="shared" si="14"/>
        <v>5.0444175930360928E-2</v>
      </c>
      <c r="N108" s="319">
        <f t="shared" si="14"/>
        <v>5.2875375918333314E-2</v>
      </c>
      <c r="O108" s="319">
        <f t="shared" si="14"/>
        <v>5.2708157280083566E-2</v>
      </c>
      <c r="P108" s="319">
        <f t="shared" si="14"/>
        <v>5.3621236626840915E-2</v>
      </c>
      <c r="Q108" s="319">
        <f t="shared" si="14"/>
        <v>5.5277361531475749E-2</v>
      </c>
      <c r="R108" s="319">
        <f t="shared" si="14"/>
        <v>5.093142193744149E-2</v>
      </c>
      <c r="S108" s="319">
        <f t="shared" si="14"/>
        <v>5.0150834482262652E-2</v>
      </c>
      <c r="T108" s="319">
        <f t="shared" si="14"/>
        <v>4.9609003672103885E-2</v>
      </c>
      <c r="U108" s="319">
        <f t="shared" si="14"/>
        <v>4.793267794881545E-2</v>
      </c>
      <c r="V108" s="319">
        <f t="shared" si="14"/>
        <v>4.7256855223976803E-2</v>
      </c>
      <c r="W108" s="319">
        <f t="shared" si="14"/>
        <v>4.2401515929698395E-2</v>
      </c>
      <c r="X108" s="319">
        <f t="shared" si="14"/>
        <v>4.1175989023590778E-2</v>
      </c>
      <c r="Y108" s="319">
        <f t="shared" si="14"/>
        <v>3.5847553250749405E-2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0.99999999999999944</v>
      </c>
      <c r="D110" s="232">
        <f t="shared" si="15"/>
        <v>1</v>
      </c>
      <c r="E110" s="232">
        <f t="shared" si="15"/>
        <v>1.0000000000000002</v>
      </c>
      <c r="F110" s="232">
        <f t="shared" si="15"/>
        <v>1</v>
      </c>
      <c r="G110" s="232">
        <f t="shared" si="15"/>
        <v>1</v>
      </c>
      <c r="H110" s="232">
        <f t="shared" si="15"/>
        <v>0.99999999999999967</v>
      </c>
      <c r="I110" s="232">
        <f t="shared" si="15"/>
        <v>1</v>
      </c>
      <c r="J110" s="232">
        <f t="shared" si="15"/>
        <v>0.99999999999999989</v>
      </c>
      <c r="K110" s="232">
        <f t="shared" si="15"/>
        <v>0.99999999999999978</v>
      </c>
      <c r="L110" s="232">
        <f t="shared" si="15"/>
        <v>0.99999999999999989</v>
      </c>
      <c r="M110" s="232">
        <f t="shared" si="15"/>
        <v>1.0000000000000002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0.99999999999999967</v>
      </c>
      <c r="R110" s="232">
        <f t="shared" si="15"/>
        <v>1</v>
      </c>
      <c r="S110" s="232">
        <f t="shared" si="15"/>
        <v>1.0000000000000002</v>
      </c>
      <c r="T110" s="232">
        <f t="shared" si="15"/>
        <v>0.99999999999999989</v>
      </c>
      <c r="U110" s="232">
        <f t="shared" si="15"/>
        <v>1.0000000000000002</v>
      </c>
      <c r="V110" s="232">
        <f t="shared" si="15"/>
        <v>1.0000000000000002</v>
      </c>
      <c r="W110" s="232">
        <f t="shared" si="15"/>
        <v>1</v>
      </c>
      <c r="X110" s="232">
        <f t="shared" si="15"/>
        <v>0.99999999999999978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5.2781221197522278E-3</v>
      </c>
      <c r="C111" s="299">
        <f t="shared" si="16"/>
        <v>5.2781221197526103E-3</v>
      </c>
      <c r="D111" s="299">
        <f t="shared" si="16"/>
        <v>5.2781221197522252E-3</v>
      </c>
      <c r="E111" s="299">
        <f t="shared" si="16"/>
        <v>5.278122119752625E-3</v>
      </c>
      <c r="F111" s="299">
        <f t="shared" si="16"/>
        <v>5.278122119752645E-3</v>
      </c>
      <c r="G111" s="299">
        <f t="shared" si="16"/>
        <v>5.2781221197525747E-3</v>
      </c>
      <c r="H111" s="299">
        <f t="shared" si="16"/>
        <v>5.2781221197524732E-3</v>
      </c>
      <c r="I111" s="299">
        <f t="shared" si="16"/>
        <v>5.2781221197527569E-3</v>
      </c>
      <c r="J111" s="299">
        <f t="shared" si="16"/>
        <v>5.2781221197524819E-3</v>
      </c>
      <c r="K111" s="299">
        <f t="shared" si="16"/>
        <v>5.2781221197525001E-3</v>
      </c>
      <c r="L111" s="299">
        <f t="shared" si="16"/>
        <v>5.2781221197522035E-3</v>
      </c>
      <c r="M111" s="299">
        <f t="shared" si="16"/>
        <v>5.2781221197522356E-3</v>
      </c>
      <c r="N111" s="299">
        <f t="shared" si="16"/>
        <v>5.2781221197524888E-3</v>
      </c>
      <c r="O111" s="299">
        <f t="shared" si="16"/>
        <v>5.2781221197526103E-3</v>
      </c>
      <c r="P111" s="299">
        <f t="shared" si="16"/>
        <v>5.2781221197523501E-3</v>
      </c>
      <c r="Q111" s="299">
        <f t="shared" si="16"/>
        <v>5.2781221197520942E-3</v>
      </c>
      <c r="R111" s="299">
        <f t="shared" si="16"/>
        <v>5.2781221197523952E-3</v>
      </c>
      <c r="S111" s="299">
        <f t="shared" si="16"/>
        <v>5.2781221197526077E-3</v>
      </c>
      <c r="T111" s="299">
        <f t="shared" si="16"/>
        <v>5.278122119752383E-3</v>
      </c>
      <c r="U111" s="299">
        <f t="shared" si="16"/>
        <v>5.2781221197524897E-3</v>
      </c>
      <c r="V111" s="299">
        <f t="shared" si="16"/>
        <v>5.2781221197525357E-3</v>
      </c>
      <c r="W111" s="299">
        <f t="shared" si="16"/>
        <v>5.2781221197523787E-3</v>
      </c>
      <c r="X111" s="299">
        <f t="shared" si="16"/>
        <v>5.2781221197522529E-3</v>
      </c>
      <c r="Y111" s="299">
        <f t="shared" si="16"/>
        <v>5.2781221197525374E-3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7.4900519068679386E-3</v>
      </c>
      <c r="C112" s="233">
        <f t="shared" si="17"/>
        <v>7.4900519068684807E-3</v>
      </c>
      <c r="D112" s="233">
        <f t="shared" si="17"/>
        <v>7.4900519068679342E-3</v>
      </c>
      <c r="E112" s="233">
        <f t="shared" si="17"/>
        <v>7.4900519068685015E-3</v>
      </c>
      <c r="F112" s="233">
        <f t="shared" si="17"/>
        <v>7.4900519068685318E-3</v>
      </c>
      <c r="G112" s="233">
        <f t="shared" si="17"/>
        <v>7.4900519068684277E-3</v>
      </c>
      <c r="H112" s="233">
        <f t="shared" si="17"/>
        <v>7.4900519068682846E-3</v>
      </c>
      <c r="I112" s="233">
        <f t="shared" si="17"/>
        <v>7.4900519068686914E-3</v>
      </c>
      <c r="J112" s="233">
        <f t="shared" si="17"/>
        <v>7.4900519068682994E-3</v>
      </c>
      <c r="K112" s="233">
        <f t="shared" si="17"/>
        <v>7.4900519068683237E-3</v>
      </c>
      <c r="L112" s="233">
        <f t="shared" si="17"/>
        <v>7.4900519068679039E-3</v>
      </c>
      <c r="M112" s="233">
        <f t="shared" si="17"/>
        <v>7.4900519068679472E-3</v>
      </c>
      <c r="N112" s="233">
        <f t="shared" si="17"/>
        <v>7.4900519068683072E-3</v>
      </c>
      <c r="O112" s="233">
        <f t="shared" si="17"/>
        <v>7.4900519068684807E-3</v>
      </c>
      <c r="P112" s="233">
        <f t="shared" si="17"/>
        <v>7.490051906868112E-3</v>
      </c>
      <c r="Q112" s="233">
        <f t="shared" si="17"/>
        <v>7.4900519068677486E-3</v>
      </c>
      <c r="R112" s="233">
        <f t="shared" si="17"/>
        <v>7.4900519068681727E-3</v>
      </c>
      <c r="S112" s="233">
        <f t="shared" si="17"/>
        <v>7.4900519068684763E-3</v>
      </c>
      <c r="T112" s="233">
        <f t="shared" si="17"/>
        <v>7.4900519068681589E-3</v>
      </c>
      <c r="U112" s="233">
        <f t="shared" si="17"/>
        <v>7.4900519068683098E-3</v>
      </c>
      <c r="V112" s="233">
        <f t="shared" si="17"/>
        <v>7.4900519068683722E-3</v>
      </c>
      <c r="W112" s="233">
        <f t="shared" si="17"/>
        <v>7.4900519068681528E-3</v>
      </c>
      <c r="X112" s="233">
        <f t="shared" si="17"/>
        <v>7.4900519068679733E-3</v>
      </c>
      <c r="Y112" s="233">
        <f t="shared" si="17"/>
        <v>7.4900519068683783E-3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2.6652580694158039E-2</v>
      </c>
      <c r="C113" s="233">
        <f t="shared" si="18"/>
        <v>2.6652580694159968E-2</v>
      </c>
      <c r="D113" s="233">
        <f t="shared" si="18"/>
        <v>2.6652580694158004E-2</v>
      </c>
      <c r="E113" s="233">
        <f t="shared" si="18"/>
        <v>2.6652580694160034E-2</v>
      </c>
      <c r="F113" s="233">
        <f t="shared" si="18"/>
        <v>2.6652580694160138E-2</v>
      </c>
      <c r="G113" s="233">
        <f t="shared" si="18"/>
        <v>2.6652580694159773E-2</v>
      </c>
      <c r="H113" s="233">
        <f t="shared" si="18"/>
        <v>2.6652580694159263E-2</v>
      </c>
      <c r="I113" s="233">
        <f t="shared" si="18"/>
        <v>2.66525806941607E-2</v>
      </c>
      <c r="J113" s="233">
        <f t="shared" si="18"/>
        <v>2.6652580694159315E-2</v>
      </c>
      <c r="K113" s="233">
        <f t="shared" si="18"/>
        <v>2.6652580694159399E-2</v>
      </c>
      <c r="L113" s="233">
        <f t="shared" si="18"/>
        <v>2.665258069415791E-2</v>
      </c>
      <c r="M113" s="233">
        <f t="shared" si="18"/>
        <v>2.6652580694158073E-2</v>
      </c>
      <c r="N113" s="233">
        <f t="shared" si="18"/>
        <v>2.6652580694159343E-2</v>
      </c>
      <c r="O113" s="233">
        <f t="shared" si="18"/>
        <v>2.6652580694159961E-2</v>
      </c>
      <c r="P113" s="233">
        <f t="shared" si="18"/>
        <v>2.6652580694158649E-2</v>
      </c>
      <c r="Q113" s="233">
        <f t="shared" si="18"/>
        <v>2.6652580694157359E-2</v>
      </c>
      <c r="R113" s="233">
        <f t="shared" si="18"/>
        <v>2.6652580694158875E-2</v>
      </c>
      <c r="S113" s="233">
        <f t="shared" si="18"/>
        <v>2.6652580694159943E-2</v>
      </c>
      <c r="T113" s="233">
        <f t="shared" si="18"/>
        <v>2.6652580694158816E-2</v>
      </c>
      <c r="U113" s="233">
        <f t="shared" si="18"/>
        <v>2.6652580694159357E-2</v>
      </c>
      <c r="V113" s="233">
        <f t="shared" si="18"/>
        <v>2.6652580694159583E-2</v>
      </c>
      <c r="W113" s="233">
        <f t="shared" si="18"/>
        <v>2.6652580694158788E-2</v>
      </c>
      <c r="X113" s="233">
        <f t="shared" si="18"/>
        <v>2.665258069415815E-2</v>
      </c>
      <c r="Y113" s="233">
        <f t="shared" si="18"/>
        <v>2.665258069415959E-2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2.1112488479008911E-2</v>
      </c>
      <c r="C114" s="233">
        <f t="shared" si="19"/>
        <v>2.1112488479010427E-2</v>
      </c>
      <c r="D114" s="233">
        <f t="shared" si="19"/>
        <v>2.1112488479008894E-2</v>
      </c>
      <c r="E114" s="233">
        <f t="shared" si="19"/>
        <v>2.1112488479010493E-2</v>
      </c>
      <c r="F114" s="233">
        <f t="shared" si="19"/>
        <v>2.1112488479010587E-2</v>
      </c>
      <c r="G114" s="233">
        <f t="shared" si="19"/>
        <v>2.1112488479010299E-2</v>
      </c>
      <c r="H114" s="233">
        <f t="shared" si="19"/>
        <v>2.1112488479009889E-2</v>
      </c>
      <c r="I114" s="233">
        <f t="shared" si="19"/>
        <v>2.1112488479011027E-2</v>
      </c>
      <c r="J114" s="233">
        <f t="shared" si="19"/>
        <v>2.1112488479009924E-2</v>
      </c>
      <c r="K114" s="233">
        <f t="shared" si="19"/>
        <v>2.1112488479010001E-2</v>
      </c>
      <c r="L114" s="233">
        <f t="shared" si="19"/>
        <v>2.1112488479008817E-2</v>
      </c>
      <c r="M114" s="233">
        <f t="shared" si="19"/>
        <v>2.1112488479008942E-2</v>
      </c>
      <c r="N114" s="233">
        <f t="shared" si="19"/>
        <v>2.1112488479009945E-2</v>
      </c>
      <c r="O114" s="233">
        <f t="shared" si="19"/>
        <v>2.1112488479010438E-2</v>
      </c>
      <c r="P114" s="233">
        <f t="shared" si="19"/>
        <v>2.1112488479009393E-2</v>
      </c>
      <c r="Q114" s="233">
        <f t="shared" si="19"/>
        <v>2.111248847900837E-2</v>
      </c>
      <c r="R114" s="233">
        <f t="shared" si="19"/>
        <v>2.1112488479009581E-2</v>
      </c>
      <c r="S114" s="233">
        <f t="shared" si="19"/>
        <v>2.1112488479010434E-2</v>
      </c>
      <c r="T114" s="233">
        <f t="shared" si="19"/>
        <v>2.1112488479009529E-2</v>
      </c>
      <c r="U114" s="233">
        <f t="shared" si="19"/>
        <v>2.1112488479009959E-2</v>
      </c>
      <c r="V114" s="233">
        <f t="shared" si="19"/>
        <v>2.1112488479010146E-2</v>
      </c>
      <c r="W114" s="233">
        <f t="shared" si="19"/>
        <v>2.1112488479009501E-2</v>
      </c>
      <c r="X114" s="233">
        <f t="shared" si="19"/>
        <v>2.1112488479009008E-2</v>
      </c>
      <c r="Y114" s="233">
        <f t="shared" si="19"/>
        <v>2.1112488479010146E-2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1.2055968493069748E-2</v>
      </c>
      <c r="C115" s="300">
        <f t="shared" si="20"/>
        <v>1.1663899142815785E-2</v>
      </c>
      <c r="D115" s="300">
        <f t="shared" si="20"/>
        <v>1.2070773747971707E-2</v>
      </c>
      <c r="E115" s="300">
        <f t="shared" si="20"/>
        <v>1.1708663919993537E-2</v>
      </c>
      <c r="F115" s="300">
        <f t="shared" si="20"/>
        <v>1.2014164103431386E-2</v>
      </c>
      <c r="G115" s="300">
        <f t="shared" si="20"/>
        <v>1.1705177913285269E-2</v>
      </c>
      <c r="H115" s="300">
        <f t="shared" si="20"/>
        <v>1.1548845418449322E-2</v>
      </c>
      <c r="I115" s="300">
        <f t="shared" si="20"/>
        <v>1.1612240686516027E-2</v>
      </c>
      <c r="J115" s="300">
        <f t="shared" si="20"/>
        <v>1.1587214832850742E-2</v>
      </c>
      <c r="K115" s="300">
        <f t="shared" si="20"/>
        <v>1.1573406884497027E-2</v>
      </c>
      <c r="L115" s="300">
        <f t="shared" si="20"/>
        <v>1.1579021390561585E-2</v>
      </c>
      <c r="M115" s="300">
        <f t="shared" si="20"/>
        <v>1.1644600420628485E-2</v>
      </c>
      <c r="N115" s="300">
        <f t="shared" si="20"/>
        <v>1.1704622698334484E-2</v>
      </c>
      <c r="O115" s="300">
        <f t="shared" si="20"/>
        <v>1.1673336715041753E-2</v>
      </c>
      <c r="P115" s="300">
        <f t="shared" si="20"/>
        <v>1.1770122490939719E-2</v>
      </c>
      <c r="Q115" s="300">
        <f t="shared" si="20"/>
        <v>1.1834680262916087E-2</v>
      </c>
      <c r="R115" s="300">
        <f t="shared" si="20"/>
        <v>1.1560710172930899E-2</v>
      </c>
      <c r="S115" s="300">
        <f t="shared" si="20"/>
        <v>1.1594390637228323E-2</v>
      </c>
      <c r="T115" s="300">
        <f t="shared" si="20"/>
        <v>1.1722707160615764E-2</v>
      </c>
      <c r="U115" s="300">
        <f t="shared" si="20"/>
        <v>1.173955289839842E-2</v>
      </c>
      <c r="V115" s="300">
        <f t="shared" si="20"/>
        <v>1.1716691881254437E-2</v>
      </c>
      <c r="W115" s="300">
        <f t="shared" si="20"/>
        <v>1.1709839703229266E-2</v>
      </c>
      <c r="X115" s="300">
        <f t="shared" si="20"/>
        <v>1.1641826367751995E-2</v>
      </c>
      <c r="Y115" s="300">
        <f t="shared" si="20"/>
        <v>1.1465278176485398E-2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6.1494944013268923E-2</v>
      </c>
      <c r="C116" s="301">
        <f t="shared" si="21"/>
        <v>5.6853603845553477E-2</v>
      </c>
      <c r="D116" s="301">
        <f t="shared" si="21"/>
        <v>6.1441026617624545E-2</v>
      </c>
      <c r="E116" s="301">
        <f t="shared" si="21"/>
        <v>5.5760661652393878E-2</v>
      </c>
      <c r="F116" s="301">
        <f t="shared" si="21"/>
        <v>6.093874355097588E-2</v>
      </c>
      <c r="G116" s="301">
        <f t="shared" si="21"/>
        <v>5.6815390531332187E-2</v>
      </c>
      <c r="H116" s="301">
        <f t="shared" si="21"/>
        <v>5.5563423007876853E-2</v>
      </c>
      <c r="I116" s="301">
        <f t="shared" si="21"/>
        <v>5.6210547269536122E-2</v>
      </c>
      <c r="J116" s="301">
        <f t="shared" si="21"/>
        <v>5.5300349897514936E-2</v>
      </c>
      <c r="K116" s="301">
        <f t="shared" si="21"/>
        <v>5.2975592650314575E-2</v>
      </c>
      <c r="L116" s="301">
        <f t="shared" si="21"/>
        <v>5.2437687010206624E-2</v>
      </c>
      <c r="M116" s="301">
        <f t="shared" si="21"/>
        <v>5.3575292680915237E-2</v>
      </c>
      <c r="N116" s="301">
        <f t="shared" si="21"/>
        <v>5.5250443001513883E-2</v>
      </c>
      <c r="O116" s="301">
        <f t="shared" si="21"/>
        <v>5.5134382292602056E-2</v>
      </c>
      <c r="P116" s="301">
        <f t="shared" si="21"/>
        <v>5.577207382773175E-2</v>
      </c>
      <c r="Q116" s="301">
        <f t="shared" si="21"/>
        <v>5.6946737850302714E-2</v>
      </c>
      <c r="R116" s="301">
        <f t="shared" si="21"/>
        <v>5.3909519670302927E-2</v>
      </c>
      <c r="S116" s="301">
        <f t="shared" si="21"/>
        <v>5.3376888577718253E-2</v>
      </c>
      <c r="T116" s="301">
        <f t="shared" si="21"/>
        <v>5.3007572810322742E-2</v>
      </c>
      <c r="U116" s="301">
        <f t="shared" si="21"/>
        <v>5.1885443935545526E-2</v>
      </c>
      <c r="V116" s="301">
        <f t="shared" si="21"/>
        <v>5.1439080183446922E-2</v>
      </c>
      <c r="W116" s="301">
        <f t="shared" si="21"/>
        <v>4.8317350004415172E-2</v>
      </c>
      <c r="X116" s="301">
        <f t="shared" si="21"/>
        <v>4.7554544548489994E-2</v>
      </c>
      <c r="Y116" s="301">
        <f t="shared" si="21"/>
        <v>4.434051713232981E-2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2.3043529341653386E-2</v>
      </c>
      <c r="C117" s="302">
        <f t="shared" si="22"/>
        <v>2.349062211162567E-2</v>
      </c>
      <c r="D117" s="302">
        <f t="shared" si="22"/>
        <v>2.3048109409810811E-2</v>
      </c>
      <c r="E117" s="302">
        <f t="shared" si="22"/>
        <v>2.3591557729824224E-2</v>
      </c>
      <c r="F117" s="302">
        <f t="shared" si="22"/>
        <v>2.3096943033359463E-2</v>
      </c>
      <c r="G117" s="302">
        <f t="shared" si="22"/>
        <v>2.3492892272680251E-2</v>
      </c>
      <c r="H117" s="302">
        <f t="shared" si="22"/>
        <v>2.3615095491005045E-2</v>
      </c>
      <c r="I117" s="302">
        <f t="shared" si="22"/>
        <v>2.3552482302206253E-2</v>
      </c>
      <c r="J117" s="302">
        <f t="shared" si="22"/>
        <v>2.3638516127393545E-2</v>
      </c>
      <c r="K117" s="302">
        <f t="shared" si="22"/>
        <v>2.3856668687303764E-2</v>
      </c>
      <c r="L117" s="302">
        <f t="shared" si="22"/>
        <v>2.3906865878653073E-2</v>
      </c>
      <c r="M117" s="302">
        <f t="shared" si="22"/>
        <v>2.3798249599679282E-2</v>
      </c>
      <c r="N117" s="302">
        <f t="shared" si="22"/>
        <v>2.3639468105503506E-2</v>
      </c>
      <c r="O117" s="302">
        <f t="shared" si="22"/>
        <v>2.3651329023557259E-2</v>
      </c>
      <c r="P117" s="302">
        <f t="shared" si="22"/>
        <v>2.358854073534827E-2</v>
      </c>
      <c r="Q117" s="302">
        <f t="shared" si="22"/>
        <v>2.3476486294395697E-2</v>
      </c>
      <c r="R117" s="302">
        <f t="shared" si="22"/>
        <v>2.3769608372937356E-2</v>
      </c>
      <c r="S117" s="302">
        <f t="shared" si="22"/>
        <v>2.381842190854792E-2</v>
      </c>
      <c r="T117" s="302">
        <f t="shared" si="22"/>
        <v>2.3848940905770662E-2</v>
      </c>
      <c r="U117" s="302">
        <f t="shared" si="22"/>
        <v>2.3953494907431792E-2</v>
      </c>
      <c r="V117" s="302">
        <f t="shared" si="22"/>
        <v>2.399602182309616E-2</v>
      </c>
      <c r="W117" s="302">
        <f t="shared" si="22"/>
        <v>2.4288590856508384E-2</v>
      </c>
      <c r="X117" s="302">
        <f t="shared" si="22"/>
        <v>2.4362184048220738E-2</v>
      </c>
      <c r="Y117" s="302">
        <f t="shared" si="22"/>
        <v>2.4668776137190561E-2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3.8451414671615537E-2</v>
      </c>
      <c r="C118" s="302">
        <f t="shared" si="23"/>
        <v>3.3362981733927814E-2</v>
      </c>
      <c r="D118" s="302">
        <f t="shared" si="23"/>
        <v>3.839291720781373E-2</v>
      </c>
      <c r="E118" s="302">
        <f t="shared" si="23"/>
        <v>3.216910392256965E-2</v>
      </c>
      <c r="F118" s="302">
        <f t="shared" si="23"/>
        <v>3.7841800517616424E-2</v>
      </c>
      <c r="G118" s="302">
        <f t="shared" si="23"/>
        <v>3.3322498258651939E-2</v>
      </c>
      <c r="H118" s="302">
        <f t="shared" si="23"/>
        <v>3.1948327516871815E-2</v>
      </c>
      <c r="I118" s="302">
        <f t="shared" si="23"/>
        <v>3.2658064967329863E-2</v>
      </c>
      <c r="J118" s="302">
        <f t="shared" si="23"/>
        <v>3.1661833770121391E-2</v>
      </c>
      <c r="K118" s="302">
        <f t="shared" si="23"/>
        <v>2.9118923963010811E-2</v>
      </c>
      <c r="L118" s="302">
        <f t="shared" si="23"/>
        <v>2.8530821131553551E-2</v>
      </c>
      <c r="M118" s="302">
        <f t="shared" si="23"/>
        <v>2.9777043081235958E-2</v>
      </c>
      <c r="N118" s="302">
        <f t="shared" si="23"/>
        <v>3.1610974896010377E-2</v>
      </c>
      <c r="O118" s="302">
        <f t="shared" si="23"/>
        <v>3.1483053269044797E-2</v>
      </c>
      <c r="P118" s="302">
        <f t="shared" si="23"/>
        <v>3.2183533092383483E-2</v>
      </c>
      <c r="Q118" s="302">
        <f t="shared" si="23"/>
        <v>3.3470251555907014E-2</v>
      </c>
      <c r="R118" s="302">
        <f t="shared" si="23"/>
        <v>3.0139911297365575E-2</v>
      </c>
      <c r="S118" s="302">
        <f t="shared" si="23"/>
        <v>2.9558466669170332E-2</v>
      </c>
      <c r="T118" s="302">
        <f t="shared" si="23"/>
        <v>2.9158631904552083E-2</v>
      </c>
      <c r="U118" s="302">
        <f t="shared" si="23"/>
        <v>2.7931949028113738E-2</v>
      </c>
      <c r="V118" s="302">
        <f t="shared" si="23"/>
        <v>2.7443058360350762E-2</v>
      </c>
      <c r="W118" s="302">
        <f t="shared" si="23"/>
        <v>2.4028759147906788E-2</v>
      </c>
      <c r="X118" s="302">
        <f t="shared" si="23"/>
        <v>2.3192360500269255E-2</v>
      </c>
      <c r="Y118" s="302">
        <f t="shared" si="23"/>
        <v>1.9671740995139249E-2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0.76645052618948706</v>
      </c>
      <c r="C119" s="301">
        <f t="shared" si="24"/>
        <v>0.7699191110125474</v>
      </c>
      <c r="D119" s="301">
        <f t="shared" si="24"/>
        <v>0.76647360809167864</v>
      </c>
      <c r="E119" s="301">
        <f t="shared" si="24"/>
        <v>0.77061401376483485</v>
      </c>
      <c r="F119" s="301">
        <f t="shared" si="24"/>
        <v>0.76686158312044106</v>
      </c>
      <c r="G119" s="301">
        <f t="shared" si="24"/>
        <v>0.76990809999260923</v>
      </c>
      <c r="H119" s="301">
        <f t="shared" si="24"/>
        <v>0.77088868874676508</v>
      </c>
      <c r="I119" s="301">
        <f t="shared" si="24"/>
        <v>0.77039731537783074</v>
      </c>
      <c r="J119" s="301">
        <f t="shared" si="24"/>
        <v>0.77103142021536586</v>
      </c>
      <c r="K119" s="301">
        <f t="shared" si="24"/>
        <v>0.77260645145123363</v>
      </c>
      <c r="L119" s="301">
        <f t="shared" si="24"/>
        <v>0.77296305241555907</v>
      </c>
      <c r="M119" s="301">
        <f t="shared" si="24"/>
        <v>0.7721400246911917</v>
      </c>
      <c r="N119" s="301">
        <f t="shared" si="24"/>
        <v>0.77096058732249839</v>
      </c>
      <c r="O119" s="301">
        <f t="shared" si="24"/>
        <v>0.77106642080151322</v>
      </c>
      <c r="P119" s="301">
        <f t="shared" si="24"/>
        <v>0.77055170249922067</v>
      </c>
      <c r="Q119" s="301">
        <f t="shared" si="24"/>
        <v>0.76970467124801056</v>
      </c>
      <c r="R119" s="301">
        <f t="shared" si="24"/>
        <v>0.77198993224309564</v>
      </c>
      <c r="S119" s="301">
        <f t="shared" si="24"/>
        <v>0.77231803549674283</v>
      </c>
      <c r="T119" s="301">
        <f t="shared" si="24"/>
        <v>0.7724522182504745</v>
      </c>
      <c r="U119" s="301">
        <f t="shared" si="24"/>
        <v>0.77319156238165365</v>
      </c>
      <c r="V119" s="301">
        <f t="shared" si="24"/>
        <v>0.77351194294607029</v>
      </c>
      <c r="W119" s="301">
        <f t="shared" si="24"/>
        <v>0.77561653368618677</v>
      </c>
      <c r="X119" s="301">
        <f t="shared" si="24"/>
        <v>0.77618977630659758</v>
      </c>
      <c r="Y119" s="301">
        <f t="shared" si="24"/>
        <v>0.77850727960262589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0.69130588024960193</v>
      </c>
      <c r="C120" s="302">
        <f t="shared" si="25"/>
        <v>0.70471866334877031</v>
      </c>
      <c r="D120" s="302">
        <f t="shared" si="25"/>
        <v>0.69144328229432439</v>
      </c>
      <c r="E120" s="302">
        <f t="shared" si="25"/>
        <v>0.7077467318947267</v>
      </c>
      <c r="F120" s="302">
        <f t="shared" si="25"/>
        <v>0.6929082910007841</v>
      </c>
      <c r="G120" s="302">
        <f t="shared" si="25"/>
        <v>0.70478676818040753</v>
      </c>
      <c r="H120" s="302">
        <f t="shared" si="25"/>
        <v>0.70845286473015145</v>
      </c>
      <c r="I120" s="302">
        <f t="shared" si="25"/>
        <v>0.70657446906618793</v>
      </c>
      <c r="J120" s="302">
        <f t="shared" si="25"/>
        <v>0.70915548382180627</v>
      </c>
      <c r="K120" s="302">
        <f t="shared" si="25"/>
        <v>0.71570006061911318</v>
      </c>
      <c r="L120" s="302">
        <f t="shared" si="25"/>
        <v>0.71720597635959238</v>
      </c>
      <c r="M120" s="302">
        <f t="shared" si="25"/>
        <v>0.71394748799037822</v>
      </c>
      <c r="N120" s="302">
        <f t="shared" si="25"/>
        <v>0.70918404316510508</v>
      </c>
      <c r="O120" s="302">
        <f t="shared" si="25"/>
        <v>0.70953987070671753</v>
      </c>
      <c r="P120" s="302">
        <f t="shared" si="25"/>
        <v>0.70765622206044798</v>
      </c>
      <c r="Q120" s="302">
        <f t="shared" si="25"/>
        <v>0.70429458883187124</v>
      </c>
      <c r="R120" s="302">
        <f t="shared" si="25"/>
        <v>0.7130882511881208</v>
      </c>
      <c r="S120" s="302">
        <f t="shared" si="25"/>
        <v>0.71455265725643746</v>
      </c>
      <c r="T120" s="302">
        <f t="shared" si="25"/>
        <v>0.71546822717311986</v>
      </c>
      <c r="U120" s="302">
        <f t="shared" si="25"/>
        <v>0.71860484722295404</v>
      </c>
      <c r="V120" s="302">
        <f t="shared" si="25"/>
        <v>0.71988065469288509</v>
      </c>
      <c r="W120" s="302">
        <f t="shared" si="25"/>
        <v>0.72865772569525133</v>
      </c>
      <c r="X120" s="302">
        <f t="shared" si="25"/>
        <v>0.73086552144662198</v>
      </c>
      <c r="Y120" s="302">
        <f t="shared" si="25"/>
        <v>0.74006328411571665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7.5144645939885082E-2</v>
      </c>
      <c r="C121" s="302">
        <f t="shared" si="26"/>
        <v>6.5200447663777084E-2</v>
      </c>
      <c r="D121" s="302">
        <f t="shared" si="26"/>
        <v>7.5030325797354344E-2</v>
      </c>
      <c r="E121" s="302">
        <f t="shared" si="26"/>
        <v>6.2867281870108135E-2</v>
      </c>
      <c r="F121" s="302">
        <f t="shared" si="26"/>
        <v>7.3953292119656927E-2</v>
      </c>
      <c r="G121" s="302">
        <f t="shared" si="26"/>
        <v>6.5121331812201755E-2</v>
      </c>
      <c r="H121" s="302">
        <f t="shared" si="26"/>
        <v>6.2435824016613559E-2</v>
      </c>
      <c r="I121" s="302">
        <f t="shared" si="26"/>
        <v>6.3822846311642867E-2</v>
      </c>
      <c r="J121" s="302">
        <f t="shared" si="26"/>
        <v>6.1875936393559643E-2</v>
      </c>
      <c r="K121" s="302">
        <f t="shared" si="26"/>
        <v>5.6906390832120436E-2</v>
      </c>
      <c r="L121" s="302">
        <f t="shared" si="26"/>
        <v>5.5757076055966748E-2</v>
      </c>
      <c r="M121" s="302">
        <f t="shared" si="26"/>
        <v>5.8192536700813383E-2</v>
      </c>
      <c r="N121" s="302">
        <f t="shared" si="26"/>
        <v>6.1776544157393261E-2</v>
      </c>
      <c r="O121" s="302">
        <f t="shared" si="26"/>
        <v>6.1526550094795622E-2</v>
      </c>
      <c r="P121" s="302">
        <f t="shared" si="26"/>
        <v>6.2895480438772675E-2</v>
      </c>
      <c r="Q121" s="302">
        <f t="shared" si="26"/>
        <v>6.5410082416139312E-2</v>
      </c>
      <c r="R121" s="302">
        <f t="shared" si="26"/>
        <v>5.8901681054974842E-2</v>
      </c>
      <c r="S121" s="302">
        <f t="shared" si="26"/>
        <v>5.7765378240305372E-2</v>
      </c>
      <c r="T121" s="302">
        <f t="shared" si="26"/>
        <v>5.6983991077354655E-2</v>
      </c>
      <c r="U121" s="302">
        <f t="shared" si="26"/>
        <v>5.4586715158699714E-2</v>
      </c>
      <c r="V121" s="302">
        <f t="shared" si="26"/>
        <v>5.3631288253185042E-2</v>
      </c>
      <c r="W121" s="302">
        <f t="shared" si="26"/>
        <v>4.6958807990935408E-2</v>
      </c>
      <c r="X121" s="302">
        <f t="shared" si="26"/>
        <v>4.5324254859975641E-2</v>
      </c>
      <c r="Y121" s="302">
        <f t="shared" si="26"/>
        <v>3.8443995486909209E-2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9.9465318104387038E-2</v>
      </c>
      <c r="C122" s="301">
        <f t="shared" si="27"/>
        <v>0.1010301427992914</v>
      </c>
      <c r="D122" s="301">
        <f t="shared" si="27"/>
        <v>9.9481348342937981E-2</v>
      </c>
      <c r="E122" s="301">
        <f t="shared" si="27"/>
        <v>0.10138341746298632</v>
      </c>
      <c r="F122" s="301">
        <f t="shared" si="27"/>
        <v>9.9652266025359759E-2</v>
      </c>
      <c r="G122" s="301">
        <f t="shared" si="27"/>
        <v>0.10103808836298227</v>
      </c>
      <c r="H122" s="301">
        <f t="shared" si="27"/>
        <v>0.10146579962711869</v>
      </c>
      <c r="I122" s="301">
        <f t="shared" si="27"/>
        <v>0.10124665346632392</v>
      </c>
      <c r="J122" s="301">
        <f t="shared" si="27"/>
        <v>0.10154777185447848</v>
      </c>
      <c r="K122" s="301">
        <f t="shared" si="27"/>
        <v>0.10231130581416431</v>
      </c>
      <c r="L122" s="301">
        <f t="shared" si="27"/>
        <v>0.10248699598388583</v>
      </c>
      <c r="M122" s="301">
        <f t="shared" si="27"/>
        <v>0.10210683900747763</v>
      </c>
      <c r="N122" s="301">
        <f t="shared" si="27"/>
        <v>0.10155110377786333</v>
      </c>
      <c r="O122" s="301">
        <f t="shared" si="27"/>
        <v>0.10159261699105192</v>
      </c>
      <c r="P122" s="301">
        <f t="shared" si="27"/>
        <v>0.10137285798231949</v>
      </c>
      <c r="Q122" s="301">
        <f t="shared" si="27"/>
        <v>0.10098066743898465</v>
      </c>
      <c r="R122" s="301">
        <f t="shared" si="27"/>
        <v>0.10200659471388152</v>
      </c>
      <c r="S122" s="301">
        <f t="shared" si="27"/>
        <v>0.1021774420885192</v>
      </c>
      <c r="T122" s="301">
        <f t="shared" si="27"/>
        <v>0.10228425857879803</v>
      </c>
      <c r="U122" s="301">
        <f t="shared" si="27"/>
        <v>0.10265019758461232</v>
      </c>
      <c r="V122" s="301">
        <f t="shared" si="27"/>
        <v>0.10279904178943786</v>
      </c>
      <c r="W122" s="301">
        <f t="shared" si="27"/>
        <v>0.10382303340638004</v>
      </c>
      <c r="X122" s="301">
        <f t="shared" si="27"/>
        <v>0.10408060957737281</v>
      </c>
      <c r="Y122" s="301">
        <f t="shared" si="27"/>
        <v>0.10515368188876818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8.0652352695786689E-2</v>
      </c>
      <c r="C123" s="302">
        <f t="shared" si="28"/>
        <v>8.2217177390689677E-2</v>
      </c>
      <c r="D123" s="302">
        <f t="shared" si="28"/>
        <v>8.0668382934337646E-2</v>
      </c>
      <c r="E123" s="302">
        <f t="shared" si="28"/>
        <v>8.2570452054384555E-2</v>
      </c>
      <c r="F123" s="302">
        <f t="shared" si="28"/>
        <v>8.0839300616757911E-2</v>
      </c>
      <c r="G123" s="302">
        <f t="shared" si="28"/>
        <v>8.2225122954380669E-2</v>
      </c>
      <c r="H123" s="302">
        <f t="shared" si="28"/>
        <v>8.2652834218517476E-2</v>
      </c>
      <c r="I123" s="302">
        <f t="shared" si="28"/>
        <v>8.2433688057721666E-2</v>
      </c>
      <c r="J123" s="302">
        <f t="shared" si="28"/>
        <v>8.2734806445877218E-2</v>
      </c>
      <c r="K123" s="302">
        <f t="shared" si="28"/>
        <v>8.349834040556299E-2</v>
      </c>
      <c r="L123" s="302">
        <f t="shared" si="28"/>
        <v>8.3674030575285552E-2</v>
      </c>
      <c r="M123" s="302">
        <f t="shared" si="28"/>
        <v>8.3293873598877258E-2</v>
      </c>
      <c r="N123" s="302">
        <f t="shared" si="28"/>
        <v>8.2738138369262054E-2</v>
      </c>
      <c r="O123" s="302">
        <f t="shared" si="28"/>
        <v>8.2779651582450195E-2</v>
      </c>
      <c r="P123" s="302">
        <f t="shared" si="28"/>
        <v>8.2559892573718707E-2</v>
      </c>
      <c r="Q123" s="302">
        <f t="shared" si="28"/>
        <v>8.2167702030384759E-2</v>
      </c>
      <c r="R123" s="302">
        <f t="shared" si="28"/>
        <v>8.3193629305280556E-2</v>
      </c>
      <c r="S123" s="302">
        <f t="shared" si="28"/>
        <v>8.336447667991749E-2</v>
      </c>
      <c r="T123" s="302">
        <f t="shared" si="28"/>
        <v>8.3471293170197108E-2</v>
      </c>
      <c r="U123" s="302">
        <f t="shared" si="28"/>
        <v>8.3837232176011037E-2</v>
      </c>
      <c r="V123" s="302">
        <f t="shared" si="28"/>
        <v>8.3986076380836397E-2</v>
      </c>
      <c r="W123" s="302">
        <f t="shared" si="28"/>
        <v>8.5010067997779146E-2</v>
      </c>
      <c r="X123" s="302">
        <f t="shared" si="28"/>
        <v>8.5267644168772361E-2</v>
      </c>
      <c r="Y123" s="302">
        <f t="shared" si="28"/>
        <v>8.634071648016671E-2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1.8812965408600349E-2</v>
      </c>
      <c r="C124" s="303">
        <f t="shared" si="29"/>
        <v>1.8812965408601709E-2</v>
      </c>
      <c r="D124" s="303">
        <f t="shared" si="29"/>
        <v>1.8812965408600342E-2</v>
      </c>
      <c r="E124" s="303">
        <f t="shared" si="29"/>
        <v>1.8812965408601761E-2</v>
      </c>
      <c r="F124" s="303">
        <f t="shared" si="29"/>
        <v>1.8812965408601844E-2</v>
      </c>
      <c r="G124" s="303">
        <f t="shared" si="29"/>
        <v>1.8812965408601588E-2</v>
      </c>
      <c r="H124" s="303">
        <f t="shared" si="29"/>
        <v>1.8812965408601223E-2</v>
      </c>
      <c r="I124" s="303">
        <f t="shared" si="29"/>
        <v>1.8812965408602243E-2</v>
      </c>
      <c r="J124" s="303">
        <f t="shared" si="29"/>
        <v>1.8812965408601265E-2</v>
      </c>
      <c r="K124" s="303">
        <f t="shared" si="29"/>
        <v>1.8812965408601324E-2</v>
      </c>
      <c r="L124" s="303">
        <f t="shared" si="29"/>
        <v>1.8812965408600269E-2</v>
      </c>
      <c r="M124" s="303">
        <f t="shared" si="29"/>
        <v>1.8812965408600387E-2</v>
      </c>
      <c r="N124" s="303">
        <f t="shared" si="29"/>
        <v>1.8812965408601282E-2</v>
      </c>
      <c r="O124" s="303">
        <f t="shared" si="29"/>
        <v>1.8812965408601716E-2</v>
      </c>
      <c r="P124" s="303">
        <f t="shared" si="29"/>
        <v>1.881296540860079E-2</v>
      </c>
      <c r="Q124" s="303">
        <f t="shared" si="29"/>
        <v>1.8812965408599881E-2</v>
      </c>
      <c r="R124" s="303">
        <f t="shared" si="29"/>
        <v>1.8812965408600949E-2</v>
      </c>
      <c r="S124" s="303">
        <f t="shared" si="29"/>
        <v>1.8812965408601702E-2</v>
      </c>
      <c r="T124" s="303">
        <f t="shared" si="29"/>
        <v>1.8812965408600911E-2</v>
      </c>
      <c r="U124" s="303">
        <f t="shared" si="29"/>
        <v>1.8812965408601282E-2</v>
      </c>
      <c r="V124" s="303">
        <f t="shared" si="29"/>
        <v>1.8812965408601452E-2</v>
      </c>
      <c r="W124" s="303">
        <f t="shared" si="29"/>
        <v>1.8812965408600887E-2</v>
      </c>
      <c r="X124" s="303">
        <f t="shared" si="29"/>
        <v>1.8812965408600446E-2</v>
      </c>
      <c r="Y124" s="303">
        <f t="shared" si="29"/>
        <v>1.8812965408601463E-2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0.99999999999999989</v>
      </c>
      <c r="G126" s="232">
        <f t="shared" si="30"/>
        <v>0.99999999999999989</v>
      </c>
      <c r="H126" s="232">
        <f t="shared" si="30"/>
        <v>1</v>
      </c>
      <c r="I126" s="232">
        <f t="shared" si="30"/>
        <v>1</v>
      </c>
      <c r="J126" s="232">
        <f t="shared" si="30"/>
        <v>1.0000000000000002</v>
      </c>
      <c r="K126" s="232">
        <f t="shared" si="30"/>
        <v>1</v>
      </c>
      <c r="L126" s="232">
        <f t="shared" si="30"/>
        <v>1.0000000000000004</v>
      </c>
      <c r="M126" s="232">
        <f t="shared" si="30"/>
        <v>0.99999999999999978</v>
      </c>
      <c r="N126" s="232">
        <f t="shared" si="30"/>
        <v>1</v>
      </c>
      <c r="O126" s="232">
        <f t="shared" si="30"/>
        <v>0.99999999999999967</v>
      </c>
      <c r="P126" s="232">
        <f t="shared" si="30"/>
        <v>1.0000000000000004</v>
      </c>
      <c r="Q126" s="232">
        <f t="shared" si="30"/>
        <v>1.0000000000000002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1.0000000000000002</v>
      </c>
      <c r="V126" s="232">
        <f t="shared" si="30"/>
        <v>1</v>
      </c>
      <c r="W126" s="232">
        <f t="shared" si="30"/>
        <v>1</v>
      </c>
      <c r="X126" s="232">
        <f t="shared" si="30"/>
        <v>1.0000000000000002</v>
      </c>
      <c r="Y126" s="232">
        <f t="shared" si="30"/>
        <v>0.99999999999999989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3.7027758007749857E-2</v>
      </c>
      <c r="C127" s="299">
        <f t="shared" si="31"/>
        <v>3.7027758007739844E-2</v>
      </c>
      <c r="D127" s="299">
        <f t="shared" si="31"/>
        <v>3.7027758007749587E-2</v>
      </c>
      <c r="E127" s="299">
        <f t="shared" si="31"/>
        <v>3.7027758007739144E-2</v>
      </c>
      <c r="F127" s="299">
        <f t="shared" si="31"/>
        <v>3.702775800773913E-2</v>
      </c>
      <c r="G127" s="299">
        <f t="shared" si="31"/>
        <v>3.7027758007741191E-2</v>
      </c>
      <c r="H127" s="299">
        <f t="shared" si="31"/>
        <v>3.7027758007744167E-2</v>
      </c>
      <c r="I127" s="299">
        <f t="shared" si="31"/>
        <v>3.7027758007736986E-2</v>
      </c>
      <c r="J127" s="299">
        <f t="shared" si="31"/>
        <v>3.7027758007743029E-2</v>
      </c>
      <c r="K127" s="299">
        <f t="shared" si="31"/>
        <v>3.7027758007741753E-2</v>
      </c>
      <c r="L127" s="299">
        <f t="shared" si="31"/>
        <v>3.7027758007748587E-2</v>
      </c>
      <c r="M127" s="299">
        <f t="shared" si="31"/>
        <v>3.7027758007748192E-2</v>
      </c>
      <c r="N127" s="299">
        <f t="shared" si="31"/>
        <v>3.7027758007742544E-2</v>
      </c>
      <c r="O127" s="299">
        <f t="shared" si="31"/>
        <v>3.7027758007739282E-2</v>
      </c>
      <c r="P127" s="299">
        <f t="shared" si="31"/>
        <v>3.7027758007746346E-2</v>
      </c>
      <c r="Q127" s="299">
        <f t="shared" si="31"/>
        <v>3.7027758007753153E-2</v>
      </c>
      <c r="R127" s="299">
        <f t="shared" si="31"/>
        <v>3.702775800774645E-2</v>
      </c>
      <c r="S127" s="299">
        <f t="shared" si="31"/>
        <v>3.7027758007740642E-2</v>
      </c>
      <c r="T127" s="299">
        <f t="shared" si="31"/>
        <v>3.7027758007746409E-2</v>
      </c>
      <c r="U127" s="299">
        <f t="shared" si="31"/>
        <v>3.7027758007743487E-2</v>
      </c>
      <c r="V127" s="299">
        <f t="shared" si="31"/>
        <v>3.7027758007741572E-2</v>
      </c>
      <c r="W127" s="299">
        <f t="shared" si="31"/>
        <v>3.7027758007745097E-2</v>
      </c>
      <c r="X127" s="299">
        <f t="shared" si="31"/>
        <v>3.702775800774763E-2</v>
      </c>
      <c r="Y127" s="299">
        <f t="shared" si="31"/>
        <v>3.7027758007740122E-2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1.6326910814165135E-2</v>
      </c>
      <c r="C128" s="233">
        <f t="shared" si="32"/>
        <v>1.6326910814160722E-2</v>
      </c>
      <c r="D128" s="233">
        <f t="shared" si="32"/>
        <v>1.632691081416502E-2</v>
      </c>
      <c r="E128" s="233">
        <f t="shared" si="32"/>
        <v>1.6326910814160416E-2</v>
      </c>
      <c r="F128" s="233">
        <f t="shared" si="32"/>
        <v>1.6326910814160409E-2</v>
      </c>
      <c r="G128" s="233">
        <f t="shared" si="32"/>
        <v>1.6326910814161308E-2</v>
      </c>
      <c r="H128" s="233">
        <f t="shared" si="32"/>
        <v>1.6326910814162626E-2</v>
      </c>
      <c r="I128" s="233">
        <f t="shared" si="32"/>
        <v>1.6326910814159466E-2</v>
      </c>
      <c r="J128" s="233">
        <f t="shared" si="32"/>
        <v>1.632691081416212E-2</v>
      </c>
      <c r="K128" s="233">
        <f t="shared" si="32"/>
        <v>1.6326910814161568E-2</v>
      </c>
      <c r="L128" s="233">
        <f t="shared" si="32"/>
        <v>1.6326910814164576E-2</v>
      </c>
      <c r="M128" s="233">
        <f t="shared" si="32"/>
        <v>1.632691081416441E-2</v>
      </c>
      <c r="N128" s="233">
        <f t="shared" si="32"/>
        <v>1.6326910814161915E-2</v>
      </c>
      <c r="O128" s="233">
        <f t="shared" si="32"/>
        <v>1.6326910814160465E-2</v>
      </c>
      <c r="P128" s="233">
        <f t="shared" si="32"/>
        <v>1.6326910814163598E-2</v>
      </c>
      <c r="Q128" s="233">
        <f t="shared" si="32"/>
        <v>1.6326910814166592E-2</v>
      </c>
      <c r="R128" s="233">
        <f t="shared" si="32"/>
        <v>1.6326910814163639E-2</v>
      </c>
      <c r="S128" s="233">
        <f t="shared" si="32"/>
        <v>1.6326910814161068E-2</v>
      </c>
      <c r="T128" s="233">
        <f t="shared" si="32"/>
        <v>1.6326910814163619E-2</v>
      </c>
      <c r="U128" s="233">
        <f t="shared" si="32"/>
        <v>1.6326910814162335E-2</v>
      </c>
      <c r="V128" s="233">
        <f t="shared" si="32"/>
        <v>1.6326910814161492E-2</v>
      </c>
      <c r="W128" s="233">
        <f t="shared" si="32"/>
        <v>1.6326910814163036E-2</v>
      </c>
      <c r="X128" s="233">
        <f t="shared" si="32"/>
        <v>1.6326910814164163E-2</v>
      </c>
      <c r="Y128" s="233">
        <f t="shared" si="32"/>
        <v>1.6326910814160836E-2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0.12664196861997867</v>
      </c>
      <c r="C129" s="233">
        <f t="shared" si="33"/>
        <v>0.12664196861994445</v>
      </c>
      <c r="D129" s="233">
        <f t="shared" si="33"/>
        <v>0.12664196861997778</v>
      </c>
      <c r="E129" s="233">
        <f t="shared" si="33"/>
        <v>0.12664196861994206</v>
      </c>
      <c r="F129" s="233">
        <f t="shared" si="33"/>
        <v>0.12664196861994201</v>
      </c>
      <c r="G129" s="233">
        <f t="shared" si="33"/>
        <v>0.126641968619949</v>
      </c>
      <c r="H129" s="233">
        <f t="shared" si="33"/>
        <v>0.12664196861995922</v>
      </c>
      <c r="I129" s="233">
        <f t="shared" si="33"/>
        <v>0.12664196861993468</v>
      </c>
      <c r="J129" s="233">
        <f t="shared" si="33"/>
        <v>0.1266419686199553</v>
      </c>
      <c r="K129" s="233">
        <f t="shared" si="33"/>
        <v>0.12664196861995095</v>
      </c>
      <c r="L129" s="233">
        <f t="shared" si="33"/>
        <v>0.12664196861997437</v>
      </c>
      <c r="M129" s="233">
        <f t="shared" si="33"/>
        <v>0.12664196861997304</v>
      </c>
      <c r="N129" s="233">
        <f t="shared" si="33"/>
        <v>0.12664196861995369</v>
      </c>
      <c r="O129" s="233">
        <f t="shared" si="33"/>
        <v>0.12664196861994245</v>
      </c>
      <c r="P129" s="233">
        <f t="shared" si="33"/>
        <v>0.12664196861996674</v>
      </c>
      <c r="Q129" s="233">
        <f t="shared" si="33"/>
        <v>0.12664196861998997</v>
      </c>
      <c r="R129" s="233">
        <f t="shared" si="33"/>
        <v>0.12664196861996707</v>
      </c>
      <c r="S129" s="233">
        <f t="shared" si="33"/>
        <v>0.12664196861994712</v>
      </c>
      <c r="T129" s="233">
        <f t="shared" si="33"/>
        <v>0.1266419686199669</v>
      </c>
      <c r="U129" s="233">
        <f t="shared" si="33"/>
        <v>0.12664196861995697</v>
      </c>
      <c r="V129" s="233">
        <f t="shared" si="33"/>
        <v>0.12664196861995039</v>
      </c>
      <c r="W129" s="233">
        <f t="shared" si="33"/>
        <v>0.12664196861996238</v>
      </c>
      <c r="X129" s="233">
        <f t="shared" si="33"/>
        <v>0.12664196861997115</v>
      </c>
      <c r="Y129" s="233">
        <f t="shared" si="33"/>
        <v>0.12664196861994528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5.591951767829538E-2</v>
      </c>
      <c r="C130" s="233">
        <f t="shared" si="34"/>
        <v>5.5919517678280288E-2</v>
      </c>
      <c r="D130" s="233">
        <f t="shared" si="34"/>
        <v>5.5919517678294985E-2</v>
      </c>
      <c r="E130" s="233">
        <f t="shared" si="34"/>
        <v>5.5919517678279206E-2</v>
      </c>
      <c r="F130" s="233">
        <f t="shared" si="34"/>
        <v>5.5919517678279192E-2</v>
      </c>
      <c r="G130" s="233">
        <f t="shared" si="34"/>
        <v>5.5919517678282293E-2</v>
      </c>
      <c r="H130" s="233">
        <f t="shared" si="34"/>
        <v>5.5919517678286797E-2</v>
      </c>
      <c r="I130" s="233">
        <f t="shared" si="34"/>
        <v>5.5919517678275972E-2</v>
      </c>
      <c r="J130" s="233">
        <f t="shared" si="34"/>
        <v>5.5919517678285055E-2</v>
      </c>
      <c r="K130" s="233">
        <f t="shared" si="34"/>
        <v>5.5919517678283154E-2</v>
      </c>
      <c r="L130" s="233">
        <f t="shared" si="34"/>
        <v>5.5919517678293472E-2</v>
      </c>
      <c r="M130" s="233">
        <f t="shared" si="34"/>
        <v>5.591951767829291E-2</v>
      </c>
      <c r="N130" s="233">
        <f t="shared" si="34"/>
        <v>5.5919517678284368E-2</v>
      </c>
      <c r="O130" s="233">
        <f t="shared" si="34"/>
        <v>5.59195176782794E-2</v>
      </c>
      <c r="P130" s="233">
        <f t="shared" si="34"/>
        <v>5.59195176782901E-2</v>
      </c>
      <c r="Q130" s="233">
        <f t="shared" si="34"/>
        <v>5.5919517678300383E-2</v>
      </c>
      <c r="R130" s="233">
        <f t="shared" si="34"/>
        <v>5.5919517678290273E-2</v>
      </c>
      <c r="S130" s="233">
        <f t="shared" si="34"/>
        <v>5.5919517678281461E-2</v>
      </c>
      <c r="T130" s="233">
        <f t="shared" si="34"/>
        <v>5.5919517678290218E-2</v>
      </c>
      <c r="U130" s="233">
        <f t="shared" si="34"/>
        <v>5.5919517678285798E-2</v>
      </c>
      <c r="V130" s="233">
        <f t="shared" si="34"/>
        <v>5.5919517678282897E-2</v>
      </c>
      <c r="W130" s="233">
        <f t="shared" si="34"/>
        <v>5.5919517678288191E-2</v>
      </c>
      <c r="X130" s="233">
        <f t="shared" si="34"/>
        <v>5.5919517678292043E-2</v>
      </c>
      <c r="Y130" s="233">
        <f t="shared" si="34"/>
        <v>5.5919517678280649E-2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0.20595344075308358</v>
      </c>
      <c r="C131" s="300">
        <f t="shared" si="35"/>
        <v>0.22273908237796489</v>
      </c>
      <c r="D131" s="300">
        <f t="shared" si="35"/>
        <v>0.2063673805468168</v>
      </c>
      <c r="E131" s="300">
        <f t="shared" si="35"/>
        <v>0.2291471113970481</v>
      </c>
      <c r="F131" s="300">
        <f t="shared" si="35"/>
        <v>0.20784050209765539</v>
      </c>
      <c r="G131" s="300">
        <f t="shared" si="35"/>
        <v>0.223488927814779</v>
      </c>
      <c r="H131" s="300">
        <f t="shared" si="35"/>
        <v>0.22804858702082931</v>
      </c>
      <c r="I131" s="300">
        <f t="shared" si="35"/>
        <v>0.22541800584804753</v>
      </c>
      <c r="J131" s="300">
        <f t="shared" si="35"/>
        <v>0.23002524291896087</v>
      </c>
      <c r="K131" s="300">
        <f t="shared" si="35"/>
        <v>0.24350810207522741</v>
      </c>
      <c r="L131" s="300">
        <f t="shared" si="35"/>
        <v>0.24698660236485681</v>
      </c>
      <c r="M131" s="300">
        <f t="shared" si="35"/>
        <v>0.24082561491016258</v>
      </c>
      <c r="N131" s="300">
        <f t="shared" si="35"/>
        <v>0.23190894668892545</v>
      </c>
      <c r="O131" s="300">
        <f t="shared" si="35"/>
        <v>0.23213165158461418</v>
      </c>
      <c r="P131" s="300">
        <f t="shared" si="35"/>
        <v>0.22991577742615255</v>
      </c>
      <c r="Q131" s="300">
        <f t="shared" si="35"/>
        <v>0.22453056836158514</v>
      </c>
      <c r="R131" s="300">
        <f t="shared" si="35"/>
        <v>0.23764702786359196</v>
      </c>
      <c r="S131" s="300">
        <f t="shared" si="35"/>
        <v>0.24132830393111035</v>
      </c>
      <c r="T131" s="300">
        <f t="shared" si="35"/>
        <v>0.24541247589015952</v>
      </c>
      <c r="U131" s="300">
        <f t="shared" si="35"/>
        <v>0.2528696897410817</v>
      </c>
      <c r="V131" s="300">
        <f t="shared" si="35"/>
        <v>0.25553436100595689</v>
      </c>
      <c r="W131" s="300">
        <f t="shared" si="35"/>
        <v>0.27850090661158761</v>
      </c>
      <c r="X131" s="300">
        <f t="shared" si="35"/>
        <v>0.28376111926702696</v>
      </c>
      <c r="Y131" s="300">
        <f t="shared" si="35"/>
        <v>0.31087413647075079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0.5581304041267271</v>
      </c>
      <c r="C132" s="235">
        <f t="shared" si="36"/>
        <v>0.54134476250190977</v>
      </c>
      <c r="D132" s="235">
        <f t="shared" si="36"/>
        <v>0.55771646433299593</v>
      </c>
      <c r="E132" s="235">
        <f t="shared" si="36"/>
        <v>0.534936733482831</v>
      </c>
      <c r="F132" s="235">
        <f t="shared" si="36"/>
        <v>0.55624334278222376</v>
      </c>
      <c r="G132" s="235">
        <f t="shared" si="36"/>
        <v>0.54059491706508711</v>
      </c>
      <c r="H132" s="235">
        <f t="shared" si="36"/>
        <v>0.53603525785901784</v>
      </c>
      <c r="I132" s="235">
        <f t="shared" si="36"/>
        <v>0.53866583903184539</v>
      </c>
      <c r="J132" s="235">
        <f t="shared" si="36"/>
        <v>0.53405860196089383</v>
      </c>
      <c r="K132" s="235">
        <f t="shared" si="36"/>
        <v>0.52057574280463514</v>
      </c>
      <c r="L132" s="235">
        <f t="shared" si="36"/>
        <v>0.51709724251496247</v>
      </c>
      <c r="M132" s="235">
        <f t="shared" si="36"/>
        <v>0.52325822996965865</v>
      </c>
      <c r="N132" s="235">
        <f t="shared" si="36"/>
        <v>0.53217489819093211</v>
      </c>
      <c r="O132" s="235">
        <f t="shared" si="36"/>
        <v>0.53195219329526389</v>
      </c>
      <c r="P132" s="235">
        <f t="shared" si="36"/>
        <v>0.53416806745368106</v>
      </c>
      <c r="Q132" s="235">
        <f t="shared" si="36"/>
        <v>0.53955327651820495</v>
      </c>
      <c r="R132" s="235">
        <f t="shared" si="36"/>
        <v>0.52643681701624057</v>
      </c>
      <c r="S132" s="235">
        <f t="shared" si="36"/>
        <v>0.52275554094875942</v>
      </c>
      <c r="T132" s="235">
        <f t="shared" si="36"/>
        <v>0.51867136898967336</v>
      </c>
      <c r="U132" s="235">
        <f t="shared" si="36"/>
        <v>0.51121415513877</v>
      </c>
      <c r="V132" s="235">
        <f t="shared" si="36"/>
        <v>0.50854948387390686</v>
      </c>
      <c r="W132" s="235">
        <f t="shared" si="36"/>
        <v>0.48558293826825377</v>
      </c>
      <c r="X132" s="235">
        <f t="shared" si="36"/>
        <v>0.48032272561279832</v>
      </c>
      <c r="Y132" s="235">
        <f t="shared" si="36"/>
        <v>0.45320970840912222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260.62612912566976</v>
      </c>
      <c r="C136" s="320">
        <f t="shared" si="37"/>
        <v>291.12006894939094</v>
      </c>
      <c r="D136" s="320">
        <f t="shared" si="37"/>
        <v>267.03356194372185</v>
      </c>
      <c r="E136" s="320">
        <f t="shared" si="37"/>
        <v>273.87829872293747</v>
      </c>
      <c r="F136" s="320">
        <f t="shared" si="37"/>
        <v>251.87442262950478</v>
      </c>
      <c r="G136" s="320">
        <f t="shared" si="37"/>
        <v>274.75145796754441</v>
      </c>
      <c r="H136" s="320">
        <f t="shared" si="37"/>
        <v>279.52472678228349</v>
      </c>
      <c r="I136" s="320">
        <f t="shared" si="37"/>
        <v>270.80022974454823</v>
      </c>
      <c r="J136" s="320">
        <f t="shared" si="37"/>
        <v>268.77014918678282</v>
      </c>
      <c r="K136" s="320">
        <f t="shared" si="37"/>
        <v>286.52274985580266</v>
      </c>
      <c r="L136" s="320">
        <f t="shared" si="37"/>
        <v>284.99125675832659</v>
      </c>
      <c r="M136" s="320">
        <f t="shared" si="37"/>
        <v>274.17693091068088</v>
      </c>
      <c r="N136" s="320">
        <f t="shared" si="37"/>
        <v>264.68409283992429</v>
      </c>
      <c r="O136" s="320">
        <f t="shared" si="37"/>
        <v>285.20652047224002</v>
      </c>
      <c r="P136" s="320">
        <f t="shared" si="37"/>
        <v>280.2514288157667</v>
      </c>
      <c r="Q136" s="320">
        <f t="shared" si="37"/>
        <v>285.27648268907285</v>
      </c>
      <c r="R136" s="320">
        <f t="shared" si="37"/>
        <v>284.96811574599616</v>
      </c>
      <c r="S136" s="320">
        <f t="shared" si="37"/>
        <v>281.40224947745645</v>
      </c>
      <c r="T136" s="320">
        <f t="shared" si="37"/>
        <v>286.36578246234581</v>
      </c>
      <c r="U136" s="320">
        <f t="shared" si="37"/>
        <v>295.62341674110445</v>
      </c>
      <c r="V136" s="320">
        <f t="shared" si="37"/>
        <v>298.20915007357206</v>
      </c>
      <c r="W136" s="320">
        <f t="shared" si="37"/>
        <v>296.0802666002258</v>
      </c>
      <c r="X136" s="320">
        <f t="shared" si="37"/>
        <v>312.81280994991181</v>
      </c>
      <c r="Y136" s="320">
        <f t="shared" si="37"/>
        <v>343.54293674930955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1.3031306456285485</v>
      </c>
      <c r="C137" s="273">
        <f>IF(C$6=0,0,C$6/PPA!C$10*1000)</f>
        <v>1.4556003447470938</v>
      </c>
      <c r="D137" s="273">
        <f>IF(D$6=0,0,D$6/PPA!D$10*1000)</f>
        <v>1.335167809718812</v>
      </c>
      <c r="E137" s="273">
        <f>IF(E$6=0,0,E$6/PPA!E$10*1000)</f>
        <v>1.3693914936148113</v>
      </c>
      <c r="F137" s="273">
        <f>IF(F$6=0,0,F$6/PPA!F$10*1000)</f>
        <v>1.2593721131476641</v>
      </c>
      <c r="G137" s="273">
        <f>IF(G$6=0,0,G$6/PPA!G$10*1000)</f>
        <v>1.3737572898378572</v>
      </c>
      <c r="H137" s="273">
        <f>IF(H$6=0,0,H$6/PPA!H$10*1000)</f>
        <v>1.3976236339115586</v>
      </c>
      <c r="I137" s="273">
        <f>IF(I$6=0,0,I$6/PPA!I$10*1000)</f>
        <v>1.3540011487228552</v>
      </c>
      <c r="J137" s="273">
        <f>IF(J$6=0,0,J$6/PPA!J$10*1000)</f>
        <v>1.3438507459340421</v>
      </c>
      <c r="K137" s="273">
        <f>IF(K$6=0,0,K$6/PPA!K$10*1000)</f>
        <v>1.4326137492791264</v>
      </c>
      <c r="L137" s="273">
        <f>IF(L$6=0,0,L$6/PPA!L$10*1000)</f>
        <v>1.4249562837917631</v>
      </c>
      <c r="M137" s="273">
        <f>IF(M$6=0,0,M$6/PPA!M$10*1000)</f>
        <v>1.3708846545535389</v>
      </c>
      <c r="N137" s="273">
        <f>IF(N$6=0,0,N$6/PPA!N$10*1000)</f>
        <v>1.3234204641997449</v>
      </c>
      <c r="O137" s="273">
        <f>IF(O$6=0,0,O$6/PPA!O$10*1000)</f>
        <v>1.4260326023613157</v>
      </c>
      <c r="P137" s="273">
        <f>IF(P$6=0,0,P$6/PPA!P$10*1000)</f>
        <v>1.4012571440789832</v>
      </c>
      <c r="Q137" s="273">
        <f>IF(Q$6=0,0,Q$6/PPA!Q$10*1000)</f>
        <v>1.4263824134455609</v>
      </c>
      <c r="R137" s="273">
        <f>IF(R$6=0,0,R$6/PPA!R$10*1000)</f>
        <v>1.4248405787301242</v>
      </c>
      <c r="S137" s="273">
        <f>IF(S$6=0,0,S$6/PPA!S$10*1000)</f>
        <v>1.4070112473873968</v>
      </c>
      <c r="T137" s="273">
        <f>IF(T$6=0,0,T$6/PPA!T$10*1000)</f>
        <v>1.4318289123118688</v>
      </c>
      <c r="U137" s="273">
        <f>IF(U$6=0,0,U$6/PPA!U$10*1000)</f>
        <v>1.4781170837056496</v>
      </c>
      <c r="V137" s="273">
        <f>IF(V$6=0,0,V$6/PPA!V$10*1000)</f>
        <v>1.4910457503679715</v>
      </c>
      <c r="W137" s="273">
        <f>IF(W$6=0,0,W$6/PPA!W$10*1000)</f>
        <v>1.4804013330012238</v>
      </c>
      <c r="X137" s="273">
        <f>IF(X$6=0,0,X$6/PPA!X$10*1000)</f>
        <v>1.5640640497496494</v>
      </c>
      <c r="Y137" s="273">
        <f>IF(Y$6=0,0,Y$6/PPA!Y$10*1000)</f>
        <v>1.717714683746584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1.8243829038799682</v>
      </c>
      <c r="C138" s="274">
        <f>IF(C$7=0,0,C$7/PPA!C$10*1000)</f>
        <v>2.0378404826459304</v>
      </c>
      <c r="D138" s="274">
        <f>IF(D$7=0,0,D$7/PPA!D$10*1000)</f>
        <v>1.869234933606337</v>
      </c>
      <c r="E138" s="274">
        <f>IF(E$7=0,0,E$7/PPA!E$10*1000)</f>
        <v>1.9171480910607366</v>
      </c>
      <c r="F138" s="274">
        <f>IF(F$7=0,0,F$7/PPA!F$10*1000)</f>
        <v>1.7631209584067298</v>
      </c>
      <c r="G138" s="274">
        <f>IF(G$7=0,0,G$7/PPA!G$10*1000)</f>
        <v>1.9232602057729988</v>
      </c>
      <c r="H138" s="274">
        <f>IF(H$7=0,0,H$7/PPA!H$10*1000)</f>
        <v>1.9566730874761811</v>
      </c>
      <c r="I138" s="274">
        <f>IF(I$7=0,0,I$7/PPA!I$10*1000)</f>
        <v>1.8956016082119971</v>
      </c>
      <c r="J138" s="274">
        <f>IF(J$7=0,0,J$7/PPA!J$10*1000)</f>
        <v>1.8813910443076589</v>
      </c>
      <c r="K138" s="274">
        <f>IF(K$7=0,0,K$7/PPA!K$10*1000)</f>
        <v>2.005659248990777</v>
      </c>
      <c r="L138" s="274">
        <f>IF(L$7=0,0,L$7/PPA!L$10*1000)</f>
        <v>1.9949387973084678</v>
      </c>
      <c r="M138" s="274">
        <f>IF(M$7=0,0,M$7/PPA!M$10*1000)</f>
        <v>1.9192385163749546</v>
      </c>
      <c r="N138" s="274">
        <f>IF(N$7=0,0,N$7/PPA!N$10*1000)</f>
        <v>1.8527886498796433</v>
      </c>
      <c r="O138" s="274">
        <f>IF(O$7=0,0,O$7/PPA!O$10*1000)</f>
        <v>1.9964456433058417</v>
      </c>
      <c r="P138" s="274">
        <f>IF(P$7=0,0,P$7/PPA!P$10*1000)</f>
        <v>1.961760001710577</v>
      </c>
      <c r="Q138" s="274">
        <f>IF(Q$7=0,0,Q$7/PPA!Q$10*1000)</f>
        <v>1.9969353788237858</v>
      </c>
      <c r="R138" s="274">
        <f>IF(R$7=0,0,R$7/PPA!R$10*1000)</f>
        <v>1.9947768102221743</v>
      </c>
      <c r="S138" s="274">
        <f>IF(S$7=0,0,S$7/PPA!S$10*1000)</f>
        <v>1.9698157463423562</v>
      </c>
      <c r="T138" s="274">
        <f>IF(T$7=0,0,T$7/PPA!T$10*1000)</f>
        <v>2.0045604772366175</v>
      </c>
      <c r="U138" s="274">
        <f>IF(U$7=0,0,U$7/PPA!U$10*1000)</f>
        <v>2.0693639171879092</v>
      </c>
      <c r="V138" s="274">
        <f>IF(V$7=0,0,V$7/PPA!V$10*1000)</f>
        <v>2.0874640505151589</v>
      </c>
      <c r="W138" s="274">
        <f>IF(W$7=0,0,W$7/PPA!W$10*1000)</f>
        <v>2.0725618662017129</v>
      </c>
      <c r="X138" s="274">
        <f>IF(X$7=0,0,X$7/PPA!X$10*1000)</f>
        <v>2.1896896696495101</v>
      </c>
      <c r="Y138" s="274">
        <f>IF(Y$7=0,0,Y$7/PPA!Y$10*1000)</f>
        <v>2.4048005572452178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10.425045165028388</v>
      </c>
      <c r="C139" s="274">
        <f>IF(C$8=0,0,C$8/PPA!C$10*1000)</f>
        <v>11.644802757976748</v>
      </c>
      <c r="D139" s="274">
        <f>IF(D$8=0,0,D$8/PPA!D$10*1000)</f>
        <v>10.681342477750496</v>
      </c>
      <c r="E139" s="274">
        <f>IF(E$8=0,0,E$8/PPA!E$10*1000)</f>
        <v>10.95513194891849</v>
      </c>
      <c r="F139" s="274">
        <f>IF(F$8=0,0,F$8/PPA!F$10*1000)</f>
        <v>10.074976905181311</v>
      </c>
      <c r="G139" s="274">
        <f>IF(G$8=0,0,G$8/PPA!G$10*1000)</f>
        <v>10.990058318702857</v>
      </c>
      <c r="H139" s="274">
        <f>IF(H$8=0,0,H$8/PPA!H$10*1000)</f>
        <v>11.180989071292469</v>
      </c>
      <c r="I139" s="274">
        <f>IF(I$8=0,0,I$8/PPA!I$10*1000)</f>
        <v>10.832009189782841</v>
      </c>
      <c r="J139" s="274">
        <f>IF(J$8=0,0,J$8/PPA!J$10*1000)</f>
        <v>10.750805967472338</v>
      </c>
      <c r="K139" s="274">
        <f>IF(K$8=0,0,K$8/PPA!K$10*1000)</f>
        <v>11.460909994233011</v>
      </c>
      <c r="L139" s="274">
        <f>IF(L$8=0,0,L$8/PPA!L$10*1000)</f>
        <v>11.399650270334101</v>
      </c>
      <c r="M139" s="274">
        <f>IF(M$8=0,0,M$8/PPA!M$10*1000)</f>
        <v>10.967077236428313</v>
      </c>
      <c r="N139" s="274">
        <f>IF(N$8=0,0,N$8/PPA!N$10*1000)</f>
        <v>10.587363713597959</v>
      </c>
      <c r="O139" s="274">
        <f>IF(O$8=0,0,O$8/PPA!O$10*1000)</f>
        <v>11.408260818890524</v>
      </c>
      <c r="P139" s="274">
        <f>IF(P$8=0,0,P$8/PPA!P$10*1000)</f>
        <v>11.210057152631865</v>
      </c>
      <c r="Q139" s="274">
        <f>IF(Q$8=0,0,Q$8/PPA!Q$10*1000)</f>
        <v>11.411059307564489</v>
      </c>
      <c r="R139" s="274">
        <f>IF(R$8=0,0,R$8/PPA!R$10*1000)</f>
        <v>11.398724629840997</v>
      </c>
      <c r="S139" s="274">
        <f>IF(S$8=0,0,S$8/PPA!S$10*1000)</f>
        <v>11.256089979099176</v>
      </c>
      <c r="T139" s="274">
        <f>IF(T$8=0,0,T$8/PPA!T$10*1000)</f>
        <v>11.454631298494952</v>
      </c>
      <c r="U139" s="274">
        <f>IF(U$8=0,0,U$8/PPA!U$10*1000)</f>
        <v>11.824936669645199</v>
      </c>
      <c r="V139" s="274">
        <f>IF(V$8=0,0,V$8/PPA!V$10*1000)</f>
        <v>11.92836600294377</v>
      </c>
      <c r="W139" s="274">
        <f>IF(W$8=0,0,W$8/PPA!W$10*1000)</f>
        <v>11.843210664009794</v>
      </c>
      <c r="X139" s="274">
        <f>IF(X$8=0,0,X$8/PPA!X$10*1000)</f>
        <v>12.512512397997197</v>
      </c>
      <c r="Y139" s="274">
        <f>IF(Y$8=0,0,Y$8/PPA!Y$10*1000)</f>
        <v>13.741717469972672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5.212522582514195</v>
      </c>
      <c r="C140" s="274">
        <f>IF(C$9=0,0,C$9/PPA!C$10*1000)</f>
        <v>5.8224013789883742</v>
      </c>
      <c r="D140" s="274">
        <f>IF(D$9=0,0,D$9/PPA!D$10*1000)</f>
        <v>5.3406712388752471</v>
      </c>
      <c r="E140" s="274">
        <f>IF(E$9=0,0,E$9/PPA!E$10*1000)</f>
        <v>5.4775659744592451</v>
      </c>
      <c r="F140" s="274">
        <f>IF(F$9=0,0,F$9/PPA!F$10*1000)</f>
        <v>5.0374884525906563</v>
      </c>
      <c r="G140" s="274">
        <f>IF(G$9=0,0,G$9/PPA!G$10*1000)</f>
        <v>5.4950291593514287</v>
      </c>
      <c r="H140" s="274">
        <f>IF(H$9=0,0,H$9/PPA!H$10*1000)</f>
        <v>5.5904945356462346</v>
      </c>
      <c r="I140" s="274">
        <f>IF(I$9=0,0,I$9/PPA!I$10*1000)</f>
        <v>5.4160045948914179</v>
      </c>
      <c r="J140" s="274">
        <f>IF(J$9=0,0,J$9/PPA!J$10*1000)</f>
        <v>5.3754029837361674</v>
      </c>
      <c r="K140" s="274">
        <f>IF(K$9=0,0,K$9/PPA!K$10*1000)</f>
        <v>5.7304549971165057</v>
      </c>
      <c r="L140" s="274">
        <f>IF(L$9=0,0,L$9/PPA!L$10*1000)</f>
        <v>5.6998251351670506</v>
      </c>
      <c r="M140" s="274">
        <f>IF(M$9=0,0,M$9/PPA!M$10*1000)</f>
        <v>5.4835386182141539</v>
      </c>
      <c r="N140" s="274">
        <f>IF(N$9=0,0,N$9/PPA!N$10*1000)</f>
        <v>5.2936818567989796</v>
      </c>
      <c r="O140" s="274">
        <f>IF(O$9=0,0,O$9/PPA!O$10*1000)</f>
        <v>5.7041304094452645</v>
      </c>
      <c r="P140" s="274">
        <f>IF(P$9=0,0,P$9/PPA!P$10*1000)</f>
        <v>5.6050285763159309</v>
      </c>
      <c r="Q140" s="274">
        <f>IF(Q$9=0,0,Q$9/PPA!Q$10*1000)</f>
        <v>5.7055296537822482</v>
      </c>
      <c r="R140" s="274">
        <f>IF(R$9=0,0,R$9/PPA!R$10*1000)</f>
        <v>5.6993623149204984</v>
      </c>
      <c r="S140" s="274">
        <f>IF(S$9=0,0,S$9/PPA!S$10*1000)</f>
        <v>5.6280449895495854</v>
      </c>
      <c r="T140" s="274">
        <f>IF(T$9=0,0,T$9/PPA!T$10*1000)</f>
        <v>5.7273156492474762</v>
      </c>
      <c r="U140" s="274">
        <f>IF(U$9=0,0,U$9/PPA!U$10*1000)</f>
        <v>5.9124683348225977</v>
      </c>
      <c r="V140" s="274">
        <f>IF(V$9=0,0,V$9/PPA!V$10*1000)</f>
        <v>5.9641830014718851</v>
      </c>
      <c r="W140" s="274">
        <f>IF(W$9=0,0,W$9/PPA!W$10*1000)</f>
        <v>5.9216053320048943</v>
      </c>
      <c r="X140" s="274">
        <f>IF(X$9=0,0,X$9/PPA!X$10*1000)</f>
        <v>6.2562561989985985</v>
      </c>
      <c r="Y140" s="274">
        <f>IF(Y$9=0,0,Y$9/PPA!Y$10*1000)</f>
        <v>6.8708587349863395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3.0833411418464554</v>
      </c>
      <c r="C141" s="275">
        <f>IF(C$10=0,0,C$10/PPA!C$10*1000)</f>
        <v>3.4475398419580414</v>
      </c>
      <c r="D141" s="275">
        <f>IF(D$10=0,0,D$10/PPA!D$10*1000)</f>
        <v>3.1642268496636383</v>
      </c>
      <c r="E141" s="275">
        <f>IF(E$10=0,0,E$10/PPA!E$10*1000)</f>
        <v>3.2823713881482526</v>
      </c>
      <c r="F141" s="275">
        <f>IF(F$10=0,0,F$10/PPA!F$10*1000)</f>
        <v>2.9814283489553159</v>
      </c>
      <c r="G141" s="275">
        <f>IF(G$10=0,0,G$10/PPA!G$10*1000)</f>
        <v>3.2660752382954219</v>
      </c>
      <c r="H141" s="275">
        <f>IF(H$10=0,0,H$10/PPA!H$10*1000)</f>
        <v>3.3094538563104328</v>
      </c>
      <c r="I141" s="275">
        <f>IF(I$10=0,0,I$10/PPA!I$10*1000)</f>
        <v>3.208098040058883</v>
      </c>
      <c r="J141" s="275">
        <f>IF(J$10=0,0,J$10/PPA!J$10*1000)</f>
        <v>3.198947018331685</v>
      </c>
      <c r="K141" s="275">
        <f>IF(K$10=0,0,K$10/PPA!K$10*1000)</f>
        <v>3.4667397193528213</v>
      </c>
      <c r="L141" s="275">
        <f>IF(L$10=0,0,L$10/PPA!L$10*1000)</f>
        <v>3.4641189206094012</v>
      </c>
      <c r="M141" s="275">
        <f>IF(M$10=0,0,M$10/PPA!M$10*1000)</f>
        <v>3.3224220913412759</v>
      </c>
      <c r="N141" s="275">
        <f>IF(N$10=0,0,N$10/PPA!N$10*1000)</f>
        <v>3.1832495075306579</v>
      </c>
      <c r="O141" s="275">
        <f>IF(O$10=0,0,O$10/PPA!O$10*1000)</f>
        <v>3.4239332880285374</v>
      </c>
      <c r="P141" s="275">
        <f>IF(P$10=0,0,P$10/PPA!P$10*1000)</f>
        <v>3.3759947823519778</v>
      </c>
      <c r="Q141" s="275">
        <f>IF(Q$10=0,0,Q$10/PPA!Q$10*1000)</f>
        <v>3.4251584848537013</v>
      </c>
      <c r="R141" s="275">
        <f>IF(R$10=0,0,R$10/PPA!R$10*1000)</f>
        <v>3.4197507853426963</v>
      </c>
      <c r="S141" s="275">
        <f>IF(S$10=0,0,S$10/PPA!S$10*1000)</f>
        <v>3.4004907499347725</v>
      </c>
      <c r="T141" s="275">
        <f>IF(T$10=0,0,T$10/PPA!T$10*1000)</f>
        <v>3.5084253736303026</v>
      </c>
      <c r="U141" s="275">
        <f>IF(U$10=0,0,U$10/PPA!U$10*1000)</f>
        <v>3.658395749986656</v>
      </c>
      <c r="V141" s="275">
        <f>IF(V$10=0,0,V$10/PPA!V$10*1000)</f>
        <v>3.6959673388091416</v>
      </c>
      <c r="W141" s="275">
        <f>IF(W$10=0,0,W$10/PPA!W$10*1000)</f>
        <v>3.7582035179047066</v>
      </c>
      <c r="X141" s="275">
        <f>IF(X$10=0,0,X$10/PPA!X$10*1000)</f>
        <v>3.9716829801235498</v>
      </c>
      <c r="Y141" s="275">
        <f>IF(Y$10=0,0,Y$10/PPA!Y$10*1000)</f>
        <v>4.4091226832594668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7.2040126664150943</v>
      </c>
      <c r="C142" s="276">
        <f>IF(C$16=0,0,C$16/PPA!C$10*1000)</f>
        <v>7.2239223229931824</v>
      </c>
      <c r="D142" s="276">
        <f>IF(D$16=0,0,D$16/PPA!D$10*1000)</f>
        <v>7.3726952992446808</v>
      </c>
      <c r="E142" s="276">
        <f>IF(E$16=0,0,E$16/PPA!E$10*1000)</f>
        <v>6.6063566110536804</v>
      </c>
      <c r="F142" s="276">
        <f>IF(F$16=0,0,F$16/PPA!F$10*1000)</f>
        <v>6.8793163381365119</v>
      </c>
      <c r="G142" s="276">
        <f>IF(G$16=0,0,G$16/PPA!G$10*1000)</f>
        <v>6.8112746310500007</v>
      </c>
      <c r="H142" s="276">
        <f>IF(H$16=0,0,H$16/PPA!H$10*1000)</f>
        <v>6.7066950752404413</v>
      </c>
      <c r="I142" s="276">
        <f>IF(I$16=0,0,I$16/PPA!I$10*1000)</f>
        <v>6.6094408958327557</v>
      </c>
      <c r="J142" s="276">
        <f>IF(J$16=0,0,J$16/PPA!J$10*1000)</f>
        <v>6.4033423873705617</v>
      </c>
      <c r="K142" s="276">
        <f>IF(K$16=0,0,K$16/PPA!K$10*1000)</f>
        <v>6.3896638094309379</v>
      </c>
      <c r="L142" s="276">
        <f>IF(L$16=0,0,L$16/PPA!L$10*1000)</f>
        <v>6.2528481070824089</v>
      </c>
      <c r="M142" s="276">
        <f>IF(M$16=0,0,M$16/PPA!M$10*1000)</f>
        <v>6.2237832025071818</v>
      </c>
      <c r="N142" s="276">
        <f>IF(N$16=0,0,N$16/PPA!N$10*1000)</f>
        <v>6.2978719088313388</v>
      </c>
      <c r="O142" s="276">
        <f>IF(O$16=0,0,O$16/PPA!O$10*1000)</f>
        <v>6.7647195622603151</v>
      </c>
      <c r="P142" s="276">
        <f>IF(P$16=0,0,P$16/PPA!P$10*1000)</f>
        <v>6.7623426807932443</v>
      </c>
      <c r="Q142" s="276">
        <f>IF(Q$16=0,0,Q$16/PPA!Q$10*1000)</f>
        <v>7.0961990715142766</v>
      </c>
      <c r="R142" s="276">
        <f>IF(R$16=0,0,R$16/PPA!R$10*1000)</f>
        <v>6.5312241037996746</v>
      </c>
      <c r="S142" s="276">
        <f>IF(S$16=0,0,S$16/PPA!S$10*1000)</f>
        <v>6.3506509364161552</v>
      </c>
      <c r="T142" s="276">
        <f>IF(T$16=0,0,T$16/PPA!T$10*1000)</f>
        <v>6.392844519182761</v>
      </c>
      <c r="U142" s="276">
        <f>IF(U$16=0,0,U$16/PPA!U$10*1000)</f>
        <v>6.3765099129509393</v>
      </c>
      <c r="V142" s="276">
        <f>IF(V$16=0,0,V$16/PPA!V$10*1000)</f>
        <v>6.3415919841714086</v>
      </c>
      <c r="W142" s="276">
        <f>IF(W$16=0,0,W$16/PPA!W$10*1000)</f>
        <v>5.6494134633234907</v>
      </c>
      <c r="X142" s="276">
        <f>IF(X$16=0,0,X$16/PPA!X$10*1000)</f>
        <v>5.7961695730212881</v>
      </c>
      <c r="Y142" s="276">
        <f>IF(Y$16=0,0,Y$16/PPA!Y$10*1000)</f>
        <v>5.5418281735678905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215.56477698387923</v>
      </c>
      <c r="C143" s="276">
        <f>IF(C$17=0,0,C$17/PPA!C$10*1000)</f>
        <v>243.43480110231897</v>
      </c>
      <c r="D143" s="276">
        <f>IF(D$17=0,0,D$17/PPA!D$10*1000)</f>
        <v>220.88645600320783</v>
      </c>
      <c r="E143" s="276">
        <f>IF(E$17=0,0,E$17/PPA!E$10*1000)</f>
        <v>229.58954074667415</v>
      </c>
      <c r="F143" s="276">
        <f>IF(F$17=0,0,F$17/PPA!F$10*1000)</f>
        <v>208.5913498727833</v>
      </c>
      <c r="G143" s="276">
        <f>IF(G$17=0,0,G$17/PPA!G$10*1000)</f>
        <v>229.75583727775611</v>
      </c>
      <c r="H143" s="276">
        <f>IF(H$17=0,0,H$17/PPA!H$10*1000)</f>
        <v>234.47903068853864</v>
      </c>
      <c r="I143" s="276">
        <f>IF(I$17=0,0,I$17/PPA!I$10*1000)</f>
        <v>226.79742783186362</v>
      </c>
      <c r="J143" s="276">
        <f>IF(J$17=0,0,J$17/PPA!J$10*1000)</f>
        <v>225.58675928991806</v>
      </c>
      <c r="K143" s="276">
        <f>IF(K$17=0,0,K$17/PPA!K$10*1000)</f>
        <v>241.83745542755298</v>
      </c>
      <c r="L143" s="276">
        <f>IF(L$17=0,0,L$17/PPA!L$10*1000)</f>
        <v>240.85970122829474</v>
      </c>
      <c r="M143" s="276">
        <f>IF(M$17=0,0,M$17/PPA!M$10*1000)</f>
        <v>231.05935725235668</v>
      </c>
      <c r="N143" s="276">
        <f>IF(N$17=0,0,N$17/PPA!N$10*1000)</f>
        <v>222.15044583057195</v>
      </c>
      <c r="O143" s="276">
        <f>IF(O$17=0,0,O$17/PPA!O$10*1000)</f>
        <v>239.45028800959199</v>
      </c>
      <c r="P143" s="276">
        <f>IF(P$17=0,0,P$17/PPA!P$10*1000)</f>
        <v>234.90756029834361</v>
      </c>
      <c r="Q143" s="276">
        <f>IF(Q$17=0,0,Q$17/PPA!Q$10*1000)</f>
        <v>238.44588710905714</v>
      </c>
      <c r="R143" s="276">
        <f>IF(R$17=0,0,R$17/PPA!R$10*1000)</f>
        <v>239.98560518136298</v>
      </c>
      <c r="S143" s="276">
        <f>IF(S$17=0,0,S$17/PPA!S$10*1000)</f>
        <v>237.2775881922467</v>
      </c>
      <c r="T143" s="276">
        <f>IF(T$17=0,0,T$17/PPA!T$10*1000)</f>
        <v>241.63985507850245</v>
      </c>
      <c r="U143" s="276">
        <f>IF(U$17=0,0,U$17/PPA!U$10*1000)</f>
        <v>250.13360304402565</v>
      </c>
      <c r="V143" s="276">
        <f>IF(V$17=0,0,V$17/PPA!V$10*1000)</f>
        <v>252.60810531380079</v>
      </c>
      <c r="W143" s="276">
        <f>IF(W$17=0,0,W$17/PPA!W$10*1000)</f>
        <v>252.80061828306117</v>
      </c>
      <c r="X143" s="276">
        <f>IF(X$17=0,0,X$17/PPA!X$10*1000)</f>
        <v>267.64205825143586</v>
      </c>
      <c r="Y143" s="276">
        <f>IF(Y$17=0,0,Y$17/PPA!Y$10*1000)</f>
        <v>296.54172072749168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16.008917036477925</v>
      </c>
      <c r="C144" s="277">
        <f>IF(C$30=0,0,C$30/PPA!C$10*1000)</f>
        <v>16.053160717762577</v>
      </c>
      <c r="D144" s="277">
        <f>IF(D$30=0,0,D$30/PPA!D$10*1000)</f>
        <v>16.383767331654784</v>
      </c>
      <c r="E144" s="277">
        <f>IF(E$30=0,0,E$30/PPA!E$10*1000)</f>
        <v>14.680792469008123</v>
      </c>
      <c r="F144" s="277">
        <f>IF(F$30=0,0,F$30/PPA!F$10*1000)</f>
        <v>15.287369640303291</v>
      </c>
      <c r="G144" s="277">
        <f>IF(G$30=0,0,G$30/PPA!G$10*1000)</f>
        <v>15.136165846777722</v>
      </c>
      <c r="H144" s="277">
        <f>IF(H$30=0,0,H$30/PPA!H$10*1000)</f>
        <v>14.903766833867589</v>
      </c>
      <c r="I144" s="277">
        <f>IF(I$30=0,0,I$30/PPA!I$10*1000)</f>
        <v>14.687646435183851</v>
      </c>
      <c r="J144" s="277">
        <f>IF(J$30=0,0,J$30/PPA!J$10*1000)</f>
        <v>14.229649749712316</v>
      </c>
      <c r="K144" s="277">
        <f>IF(K$30=0,0,K$30/PPA!K$10*1000)</f>
        <v>14.199252909846486</v>
      </c>
      <c r="L144" s="277">
        <f>IF(L$30=0,0,L$30/PPA!L$10*1000)</f>
        <v>13.895218015738637</v>
      </c>
      <c r="M144" s="277">
        <f>IF(M$30=0,0,M$30/PPA!M$10*1000)</f>
        <v>13.830629338904799</v>
      </c>
      <c r="N144" s="277">
        <f>IF(N$30=0,0,N$30/PPA!N$10*1000)</f>
        <v>13.995270908514032</v>
      </c>
      <c r="O144" s="277">
        <f>IF(O$30=0,0,O$30/PPA!O$10*1000)</f>
        <v>15.032710138356201</v>
      </c>
      <c r="P144" s="277">
        <f>IF(P$30=0,0,P$30/PPA!P$10*1000)</f>
        <v>15.02742817954049</v>
      </c>
      <c r="Q144" s="277">
        <f>IF(Q$30=0,0,Q$30/PPA!Q$10*1000)</f>
        <v>15.769331270031664</v>
      </c>
      <c r="R144" s="277">
        <f>IF(R$30=0,0,R$30/PPA!R$10*1000)</f>
        <v>14.513831341776996</v>
      </c>
      <c r="S144" s="277">
        <f>IF(S$30=0,0,S$30/PPA!S$10*1000)</f>
        <v>14.112557636480297</v>
      </c>
      <c r="T144" s="277">
        <f>IF(T$30=0,0,T$30/PPA!T$10*1000)</f>
        <v>14.206321153739415</v>
      </c>
      <c r="U144" s="277">
        <f>IF(U$30=0,0,U$30/PPA!U$10*1000)</f>
        <v>14.170022028779814</v>
      </c>
      <c r="V144" s="277">
        <f>IF(V$30=0,0,V$30/PPA!V$10*1000)</f>
        <v>14.092426631491966</v>
      </c>
      <c r="W144" s="277">
        <f>IF(W$30=0,0,W$30/PPA!W$10*1000)</f>
        <v>12.55425214071882</v>
      </c>
      <c r="X144" s="277">
        <f>IF(X$30=0,0,X$30/PPA!X$10*1000)</f>
        <v>12.880376828936157</v>
      </c>
      <c r="Y144" s="277">
        <f>IF(Y$30=0,0,Y$30/PPA!Y$10*1000)</f>
        <v>12.315173719039711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217.09576090439239</v>
      </c>
      <c r="C146" s="320">
        <f t="shared" si="38"/>
        <v>238.43960853773189</v>
      </c>
      <c r="D146" s="320">
        <f t="shared" si="38"/>
        <v>217.97646755447349</v>
      </c>
      <c r="E146" s="320">
        <f t="shared" si="38"/>
        <v>222.61579888719697</v>
      </c>
      <c r="F146" s="320">
        <f t="shared" si="38"/>
        <v>204.44307021996411</v>
      </c>
      <c r="G146" s="320">
        <f t="shared" si="38"/>
        <v>217.44291217827936</v>
      </c>
      <c r="H146" s="320">
        <f t="shared" si="38"/>
        <v>215.40057618152787</v>
      </c>
      <c r="I146" s="320">
        <f t="shared" si="38"/>
        <v>215.6661133781314</v>
      </c>
      <c r="J146" s="320">
        <f t="shared" si="38"/>
        <v>207.51948406999671</v>
      </c>
      <c r="K146" s="320">
        <f t="shared" si="38"/>
        <v>221.65103122248308</v>
      </c>
      <c r="L146" s="320">
        <f t="shared" si="38"/>
        <v>220.21782134352861</v>
      </c>
      <c r="M146" s="320">
        <f t="shared" si="38"/>
        <v>219.58717055476055</v>
      </c>
      <c r="N146" s="320">
        <f t="shared" si="38"/>
        <v>211.99356280646762</v>
      </c>
      <c r="O146" s="320">
        <f t="shared" si="38"/>
        <v>220.08828070172831</v>
      </c>
      <c r="P146" s="320">
        <f t="shared" si="38"/>
        <v>216.7031435765534</v>
      </c>
      <c r="Q146" s="320">
        <f t="shared" si="38"/>
        <v>212.00406288531144</v>
      </c>
      <c r="R146" s="320">
        <f t="shared" si="38"/>
        <v>231.01557943994959</v>
      </c>
      <c r="S146" s="320">
        <f t="shared" si="38"/>
        <v>227.6355881185556</v>
      </c>
      <c r="T146" s="320">
        <f t="shared" si="38"/>
        <v>231.35957795233813</v>
      </c>
      <c r="U146" s="320">
        <f t="shared" si="38"/>
        <v>239.55599463035566</v>
      </c>
      <c r="V146" s="320">
        <f t="shared" si="38"/>
        <v>228.9444909706761</v>
      </c>
      <c r="W146" s="320">
        <f t="shared" si="38"/>
        <v>226.73142674538582</v>
      </c>
      <c r="X146" s="320">
        <f t="shared" si="38"/>
        <v>239.5846259210972</v>
      </c>
      <c r="Y146" s="320">
        <f t="shared" si="38"/>
        <v>264.44177492102204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1.1458579377339144</v>
      </c>
      <c r="C147" s="273">
        <f>IF(C$33=0,0,C$33/PPA!C$11*1000)</f>
        <v>1.2585133720481567</v>
      </c>
      <c r="D147" s="273">
        <f>IF(D$33=0,0,D$33/PPA!D$11*1000)</f>
        <v>1.1505064149847199</v>
      </c>
      <c r="E147" s="273">
        <f>IF(E$33=0,0,E$33/PPA!E$11*1000)</f>
        <v>1.174993372312916</v>
      </c>
      <c r="F147" s="273">
        <f>IF(F$33=0,0,F$33/PPA!F$11*1000)</f>
        <v>1.0790754911581357</v>
      </c>
      <c r="G147" s="273">
        <f>IF(G$33=0,0,G$33/PPA!G$11*1000)</f>
        <v>1.1476902445515931</v>
      </c>
      <c r="H147" s="273">
        <f>IF(H$33=0,0,H$33/PPA!H$11*1000)</f>
        <v>1.1369105457511501</v>
      </c>
      <c r="I147" s="273">
        <f>IF(I$33=0,0,I$33/PPA!I$11*1000)</f>
        <v>1.1383120835022214</v>
      </c>
      <c r="J147" s="273">
        <f>IF(J$33=0,0,J$33/PPA!J$11*1000)</f>
        <v>1.0953131791494726</v>
      </c>
      <c r="K147" s="273">
        <f>IF(K$33=0,0,K$33/PPA!K$11*1000)</f>
        <v>1.1699012107613402</v>
      </c>
      <c r="L147" s="273">
        <f>IF(L$33=0,0,L$33/PPA!L$11*1000)</f>
        <v>1.1623365539969173</v>
      </c>
      <c r="M147" s="273">
        <f>IF(M$33=0,0,M$33/PPA!M$11*1000)</f>
        <v>1.1590079021188882</v>
      </c>
      <c r="N147" s="273">
        <f>IF(N$33=0,0,N$33/PPA!N$11*1000)</f>
        <v>1.1189279130939551</v>
      </c>
      <c r="O147" s="273">
        <f>IF(O$33=0,0,O$33/PPA!O$11*1000)</f>
        <v>1.161652822670113</v>
      </c>
      <c r="P147" s="273">
        <f>IF(P$33=0,0,P$33/PPA!P$11*1000)</f>
        <v>1.1437856555312758</v>
      </c>
      <c r="Q147" s="273">
        <f>IF(Q$33=0,0,Q$33/PPA!Q$11*1000)</f>
        <v>1.1189833337922768</v>
      </c>
      <c r="R147" s="273">
        <f>IF(R$33=0,0,R$33/PPA!R$11*1000)</f>
        <v>1.2193284398494146</v>
      </c>
      <c r="S147" s="273">
        <f>IF(S$33=0,0,S$33/PPA!S$11*1000)</f>
        <v>1.2014884328914421</v>
      </c>
      <c r="T147" s="273">
        <f>IF(T$33=0,0,T$33/PPA!T$11*1000)</f>
        <v>1.2211441060068116</v>
      </c>
      <c r="U147" s="273">
        <f>IF(U$33=0,0,U$33/PPA!U$11*1000)</f>
        <v>1.2644057941777889</v>
      </c>
      <c r="V147" s="273">
        <f>IF(V$33=0,0,V$33/PPA!V$11*1000)</f>
        <v>1.2083969819878102</v>
      </c>
      <c r="W147" s="273">
        <f>IF(W$33=0,0,W$33/PPA!W$11*1000)</f>
        <v>1.196716158747837</v>
      </c>
      <c r="X147" s="273">
        <f>IF(X$33=0,0,X$33/PPA!X$11*1000)</f>
        <v>1.2645569136267123</v>
      </c>
      <c r="Y147" s="273">
        <f>IF(Y$33=0,0,Y$33/PPA!Y$11*1000)</f>
        <v>1.3957559815972687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1.6260585179348903</v>
      </c>
      <c r="C148" s="274">
        <f>IF(C$34=0,0,C$34/PPA!C$11*1000)</f>
        <v>1.7859250446010138</v>
      </c>
      <c r="D148" s="274">
        <f>IF(D$34=0,0,D$34/PPA!D$11*1000)</f>
        <v>1.6326550564587206</v>
      </c>
      <c r="E148" s="274">
        <f>IF(E$34=0,0,E$34/PPA!E$11*1000)</f>
        <v>1.6674038889541041</v>
      </c>
      <c r="F148" s="274">
        <f>IF(F$34=0,0,F$34/PPA!F$11*1000)</f>
        <v>1.5312892079470994</v>
      </c>
      <c r="G148" s="274">
        <f>IF(G$34=0,0,G$34/PPA!G$11*1000)</f>
        <v>1.6286586989959455</v>
      </c>
      <c r="H148" s="274">
        <f>IF(H$34=0,0,H$34/PPA!H$11*1000)</f>
        <v>1.6133614963689802</v>
      </c>
      <c r="I148" s="274">
        <f>IF(I$34=0,0,I$34/PPA!I$11*1000)</f>
        <v>1.6153503837548324</v>
      </c>
      <c r="J148" s="274">
        <f>IF(J$34=0,0,J$34/PPA!J$11*1000)</f>
        <v>1.5543317073708047</v>
      </c>
      <c r="K148" s="274">
        <f>IF(K$34=0,0,K$34/PPA!K$11*1000)</f>
        <v>1.6601777290672901</v>
      </c>
      <c r="L148" s="274">
        <f>IF(L$34=0,0,L$34/PPA!L$11*1000)</f>
        <v>1.649442912680392</v>
      </c>
      <c r="M148" s="274">
        <f>IF(M$34=0,0,M$34/PPA!M$11*1000)</f>
        <v>1.6447193055374212</v>
      </c>
      <c r="N148" s="274">
        <f>IF(N$34=0,0,N$34/PPA!N$11*1000)</f>
        <v>1.587842789342389</v>
      </c>
      <c r="O148" s="274">
        <f>IF(O$34=0,0,O$34/PPA!O$11*1000)</f>
        <v>1.6484726465493849</v>
      </c>
      <c r="P148" s="274">
        <f>IF(P$34=0,0,P$34/PPA!P$11*1000)</f>
        <v>1.6231177937698777</v>
      </c>
      <c r="Q148" s="274">
        <f>IF(Q$34=0,0,Q$34/PPA!Q$11*1000)</f>
        <v>1.5879214354778379</v>
      </c>
      <c r="R148" s="274">
        <f>IF(R$34=0,0,R$34/PPA!R$11*1000)</f>
        <v>1.7303186813004503</v>
      </c>
      <c r="S148" s="274">
        <f>IF(S$34=0,0,S$34/PPA!S$11*1000)</f>
        <v>1.7050023708585145</v>
      </c>
      <c r="T148" s="274">
        <f>IF(T$34=0,0,T$34/PPA!T$11*1000)</f>
        <v>1.7328952480141226</v>
      </c>
      <c r="U148" s="274">
        <f>IF(U$34=0,0,U$34/PPA!U$11*1000)</f>
        <v>1.7942868343828298</v>
      </c>
      <c r="V148" s="274">
        <f>IF(V$34=0,0,V$34/PPA!V$11*1000)</f>
        <v>1.7148061211619212</v>
      </c>
      <c r="W148" s="274">
        <f>IF(W$34=0,0,W$34/PPA!W$11*1000)</f>
        <v>1.6982301552412138</v>
      </c>
      <c r="X148" s="274">
        <f>IF(X$34=0,0,X$34/PPA!X$11*1000)</f>
        <v>1.7945012842365644</v>
      </c>
      <c r="Y148" s="274">
        <f>IF(Y$34=0,0,Y$34/PPA!Y$11*1000)</f>
        <v>1.98068262050286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5.7861622858639592</v>
      </c>
      <c r="C149" s="274">
        <f>IF(C$35=0,0,C$35/PPA!C$11*1000)</f>
        <v>6.3550309072358164</v>
      </c>
      <c r="D149" s="274">
        <f>IF(D$35=0,0,D$35/PPA!D$11*1000)</f>
        <v>5.809635390923118</v>
      </c>
      <c r="E149" s="274">
        <f>IF(E$35=0,0,E$35/PPA!E$11*1000)</f>
        <v>5.9332855436359173</v>
      </c>
      <c r="F149" s="274">
        <f>IF(F$35=0,0,F$35/PPA!F$11*1000)</f>
        <v>5.4489354263994407</v>
      </c>
      <c r="G149" s="274">
        <f>IF(G$35=0,0,G$35/PPA!G$11*1000)</f>
        <v>5.7954147632046888</v>
      </c>
      <c r="H149" s="274">
        <f>IF(H$35=0,0,H$35/PPA!H$11*1000)</f>
        <v>5.7409812382465715</v>
      </c>
      <c r="I149" s="274">
        <f>IF(I$35=0,0,I$35/PPA!I$11*1000)</f>
        <v>5.7480584898066578</v>
      </c>
      <c r="J149" s="274">
        <f>IF(J$35=0,0,J$35/PPA!J$11*1000)</f>
        <v>5.5309297947858953</v>
      </c>
      <c r="K149" s="274">
        <f>IF(K$35=0,0,K$35/PPA!K$11*1000)</f>
        <v>5.9075719956008763</v>
      </c>
      <c r="L149" s="274">
        <f>IF(L$35=0,0,L$35/PPA!L$11*1000)</f>
        <v>5.8693732536500463</v>
      </c>
      <c r="M149" s="274">
        <f>IF(M$35=0,0,M$35/PPA!M$11*1000)</f>
        <v>5.8525647826126059</v>
      </c>
      <c r="N149" s="274">
        <f>IF(N$35=0,0,N$35/PPA!N$11*1000)</f>
        <v>5.6501755393417143</v>
      </c>
      <c r="O149" s="274">
        <f>IF(O$35=0,0,O$35/PPA!O$11*1000)</f>
        <v>5.8659206612417396</v>
      </c>
      <c r="P149" s="274">
        <f>IF(P$35=0,0,P$35/PPA!P$11*1000)</f>
        <v>5.7756980208519355</v>
      </c>
      <c r="Q149" s="274">
        <f>IF(Q$35=0,0,Q$35/PPA!Q$11*1000)</f>
        <v>5.6504553935399766</v>
      </c>
      <c r="R149" s="274">
        <f>IF(R$35=0,0,R$35/PPA!R$11*1000)</f>
        <v>6.1571613726311263</v>
      </c>
      <c r="S149" s="274">
        <f>IF(S$35=0,0,S$35/PPA!S$11*1000)</f>
        <v>6.0670758811923591</v>
      </c>
      <c r="T149" s="274">
        <f>IF(T$35=0,0,T$35/PPA!T$11*1000)</f>
        <v>6.1663298207412192</v>
      </c>
      <c r="U149" s="274">
        <f>IF(U$35=0,0,U$35/PPA!U$11*1000)</f>
        <v>6.3847854776551589</v>
      </c>
      <c r="V149" s="274">
        <f>IF(V$35=0,0,V$35/PPA!V$11*1000)</f>
        <v>6.1019615200792341</v>
      </c>
      <c r="W149" s="274">
        <f>IF(W$35=0,0,W$35/PPA!W$11*1000)</f>
        <v>6.0429776472331467</v>
      </c>
      <c r="X149" s="274">
        <f>IF(X$35=0,0,X$35/PPA!X$11*1000)</f>
        <v>6.3855485754417378</v>
      </c>
      <c r="Y149" s="274">
        <f>IF(Y$35=0,0,Y$35/PPA!Y$11*1000)</f>
        <v>7.0480557449893286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4.5834317509356577</v>
      </c>
      <c r="C150" s="274">
        <f>IF(C$36=0,0,C$36/PPA!C$11*1000)</f>
        <v>5.0340534881926233</v>
      </c>
      <c r="D150" s="274">
        <f>IF(D$36=0,0,D$36/PPA!D$11*1000)</f>
        <v>4.602025659938878</v>
      </c>
      <c r="E150" s="274">
        <f>IF(E$36=0,0,E$36/PPA!E$11*1000)</f>
        <v>4.6999734892516623</v>
      </c>
      <c r="F150" s="274">
        <f>IF(F$36=0,0,F$36/PPA!F$11*1000)</f>
        <v>4.3163019646325447</v>
      </c>
      <c r="G150" s="274">
        <f>IF(G$36=0,0,G$36/PPA!G$11*1000)</f>
        <v>4.5907609782063723</v>
      </c>
      <c r="H150" s="274">
        <f>IF(H$36=0,0,H$36/PPA!H$11*1000)</f>
        <v>4.5476421830045997</v>
      </c>
      <c r="I150" s="274">
        <f>IF(I$36=0,0,I$36/PPA!I$11*1000)</f>
        <v>4.5532483340088854</v>
      </c>
      <c r="J150" s="274">
        <f>IF(J$36=0,0,J$36/PPA!J$11*1000)</f>
        <v>4.3812527165978894</v>
      </c>
      <c r="K150" s="274">
        <f>IF(K$36=0,0,K$36/PPA!K$11*1000)</f>
        <v>4.679604843045361</v>
      </c>
      <c r="L150" s="274">
        <f>IF(L$36=0,0,L$36/PPA!L$11*1000)</f>
        <v>4.64934621598767</v>
      </c>
      <c r="M150" s="274">
        <f>IF(M$36=0,0,M$36/PPA!M$11*1000)</f>
        <v>4.6360316084755526</v>
      </c>
      <c r="N150" s="274">
        <f>IF(N$36=0,0,N$36/PPA!N$11*1000)</f>
        <v>4.4757116523758187</v>
      </c>
      <c r="O150" s="274">
        <f>IF(O$36=0,0,O$36/PPA!O$11*1000)</f>
        <v>4.6466112906804513</v>
      </c>
      <c r="P150" s="274">
        <f>IF(P$36=0,0,P$36/PPA!P$11*1000)</f>
        <v>4.5751426221251013</v>
      </c>
      <c r="Q150" s="274">
        <f>IF(Q$36=0,0,Q$36/PPA!Q$11*1000)</f>
        <v>4.4759333351691053</v>
      </c>
      <c r="R150" s="274">
        <f>IF(R$36=0,0,R$36/PPA!R$11*1000)</f>
        <v>4.8773137593976577</v>
      </c>
      <c r="S150" s="274">
        <f>IF(S$36=0,0,S$36/PPA!S$11*1000)</f>
        <v>4.8059537315657694</v>
      </c>
      <c r="T150" s="274">
        <f>IF(T$36=0,0,T$36/PPA!T$11*1000)</f>
        <v>4.8845764240272462</v>
      </c>
      <c r="U150" s="274">
        <f>IF(U$36=0,0,U$36/PPA!U$11*1000)</f>
        <v>5.0576231767111555</v>
      </c>
      <c r="V150" s="274">
        <f>IF(V$36=0,0,V$36/PPA!V$11*1000)</f>
        <v>4.8335879279512417</v>
      </c>
      <c r="W150" s="274">
        <f>IF(W$36=0,0,W$36/PPA!W$11*1000)</f>
        <v>4.7868646349913453</v>
      </c>
      <c r="X150" s="274">
        <f>IF(X$36=0,0,X$36/PPA!X$11*1000)</f>
        <v>5.0582276545068492</v>
      </c>
      <c r="Y150" s="274">
        <f>IF(Y$36=0,0,Y$36/PPA!Y$11*1000)</f>
        <v>5.5830239263890737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2.617299653442358</v>
      </c>
      <c r="C151" s="275">
        <f>IF(C$37=0,0,C$37/PPA!C$11*1000)</f>
        <v>2.7811355456365838</v>
      </c>
      <c r="D151" s="275">
        <f>IF(D$37=0,0,D$37/PPA!D$11*1000)</f>
        <v>2.6311446222321453</v>
      </c>
      <c r="E151" s="275">
        <f>IF(E$37=0,0,E$37/PPA!E$11*1000)</f>
        <v>2.6065335724510605</v>
      </c>
      <c r="F151" s="275">
        <f>IF(F$37=0,0,F$37/PPA!F$11*1000)</f>
        <v>2.4562125954319947</v>
      </c>
      <c r="G151" s="275">
        <f>IF(G$37=0,0,G$37/PPA!G$11*1000)</f>
        <v>2.5452079730296244</v>
      </c>
      <c r="H151" s="275">
        <f>IF(H$37=0,0,H$37/PPA!H$11*1000)</f>
        <v>2.4876279573653828</v>
      </c>
      <c r="I151" s="275">
        <f>IF(I$37=0,0,I$37/PPA!I$11*1000)</f>
        <v>2.5043668164723161</v>
      </c>
      <c r="J151" s="275">
        <f>IF(J$37=0,0,J$37/PPA!J$11*1000)</f>
        <v>2.4045728439213989</v>
      </c>
      <c r="K151" s="275">
        <f>IF(K$37=0,0,K$37/PPA!K$11*1000)</f>
        <v>2.565257570706152</v>
      </c>
      <c r="L151" s="275">
        <f>IF(L$37=0,0,L$37/PPA!L$11*1000)</f>
        <v>2.5499068639195874</v>
      </c>
      <c r="M151" s="275">
        <f>IF(M$37=0,0,M$37/PPA!M$11*1000)</f>
        <v>2.5570048586065828</v>
      </c>
      <c r="N151" s="275">
        <f>IF(N$37=0,0,N$37/PPA!N$11*1000)</f>
        <v>2.4813046671253778</v>
      </c>
      <c r="O151" s="275">
        <f>IF(O$37=0,0,O$37/PPA!O$11*1000)</f>
        <v>2.5691646076658987</v>
      </c>
      <c r="P151" s="275">
        <f>IF(P$37=0,0,P$37/PPA!P$11*1000)</f>
        <v>2.5506225440677293</v>
      </c>
      <c r="Q151" s="275">
        <f>IF(Q$37=0,0,Q$37/PPA!Q$11*1000)</f>
        <v>2.5090002986868174</v>
      </c>
      <c r="R151" s="275">
        <f>IF(R$37=0,0,R$37/PPA!R$11*1000)</f>
        <v>2.6707041593369509</v>
      </c>
      <c r="S151" s="275">
        <f>IF(S$37=0,0,S$37/PPA!S$11*1000)</f>
        <v>2.6392959315817439</v>
      </c>
      <c r="T151" s="275">
        <f>IF(T$37=0,0,T$37/PPA!T$11*1000)</f>
        <v>2.7121605811389151</v>
      </c>
      <c r="U151" s="275">
        <f>IF(U$37=0,0,U$37/PPA!U$11*1000)</f>
        <v>2.8122802710915078</v>
      </c>
      <c r="V151" s="275">
        <f>IF(V$37=0,0,V$37/PPA!V$11*1000)</f>
        <v>2.6824720586140502</v>
      </c>
      <c r="W151" s="275">
        <f>IF(W$37=0,0,W$37/PPA!W$11*1000)</f>
        <v>2.6549886628729364</v>
      </c>
      <c r="X151" s="275">
        <f>IF(X$37=0,0,X$37/PPA!X$11*1000)</f>
        <v>2.7892026153562282</v>
      </c>
      <c r="Y151" s="275">
        <f>IF(Y$37=0,0,Y$37/PPA!Y$11*1000)</f>
        <v>3.0318985109530585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13.350291662333628</v>
      </c>
      <c r="C152" s="276">
        <f>IF(C$43=0,0,C$43/PPA!C$11*1000)</f>
        <v>13.556151044893065</v>
      </c>
      <c r="D152" s="276">
        <f>IF(D$43=0,0,D$43/PPA!D$11*1000)</f>
        <v>13.392697945030177</v>
      </c>
      <c r="E152" s="276">
        <f>IF(E$43=0,0,E$43/PPA!E$11*1000)</f>
        <v>12.413204240226349</v>
      </c>
      <c r="F152" s="276">
        <f>IF(F$43=0,0,F$43/PPA!F$11*1000)</f>
        <v>12.458503826908546</v>
      </c>
      <c r="G152" s="276">
        <f>IF(G$43=0,0,G$43/PPA!G$11*1000)</f>
        <v>12.354103973679111</v>
      </c>
      <c r="H152" s="276">
        <f>IF(H$43=0,0,H$43/PPA!H$11*1000)</f>
        <v>11.968393330514637</v>
      </c>
      <c r="I152" s="276">
        <f>IF(I$43=0,0,I$43/PPA!I$11*1000)</f>
        <v>12.122710260478589</v>
      </c>
      <c r="J152" s="276">
        <f>IF(J$43=0,0,J$43/PPA!J$11*1000)</f>
        <v>11.475900079622596</v>
      </c>
      <c r="K152" s="276">
        <f>IF(K$43=0,0,K$43/PPA!K$11*1000)</f>
        <v>11.742094740564426</v>
      </c>
      <c r="L152" s="276">
        <f>IF(L$43=0,0,L$43/PPA!L$11*1000)</f>
        <v>11.547713189681554</v>
      </c>
      <c r="M152" s="276">
        <f>IF(M$43=0,0,M$43/PPA!M$11*1000)</f>
        <v>11.764446931445345</v>
      </c>
      <c r="N152" s="276">
        <f>IF(N$43=0,0,N$43/PPA!N$11*1000)</f>
        <v>11.71273825852659</v>
      </c>
      <c r="O152" s="276">
        <f>IF(O$43=0,0,O$43/PPA!O$11*1000)</f>
        <v>12.134431406330593</v>
      </c>
      <c r="P152" s="276">
        <f>IF(P$43=0,0,P$43/PPA!P$11*1000)</f>
        <v>12.085983722253086</v>
      </c>
      <c r="Q152" s="276">
        <f>IF(Q$43=0,0,Q$43/PPA!Q$11*1000)</f>
        <v>12.072939792328928</v>
      </c>
      <c r="R152" s="276">
        <f>IF(R$43=0,0,R$43/PPA!R$11*1000)</f>
        <v>12.45393892396439</v>
      </c>
      <c r="S152" s="276">
        <f>IF(S$43=0,0,S$43/PPA!S$11*1000)</f>
        <v>12.150479423327507</v>
      </c>
      <c r="T152" s="276">
        <f>IF(T$43=0,0,T$43/PPA!T$11*1000)</f>
        <v>12.263809673674103</v>
      </c>
      <c r="U152" s="276">
        <f>IF(U$43=0,0,U$43/PPA!U$11*1000)</f>
        <v>12.429469128817162</v>
      </c>
      <c r="V152" s="276">
        <f>IF(V$43=0,0,V$43/PPA!V$11*1000)</f>
        <v>11.776694028599048</v>
      </c>
      <c r="W152" s="276">
        <f>IF(W$43=0,0,W$43/PPA!W$11*1000)</f>
        <v>10.955061703057225</v>
      </c>
      <c r="X152" s="276">
        <f>IF(X$43=0,0,X$43/PPA!X$11*1000)</f>
        <v>11.393337766498128</v>
      </c>
      <c r="Y152" s="276">
        <f>IF(Y$43=0,0,Y$43/PPA!Y$11*1000)</f>
        <v>11.725485051389285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166.39316017867864</v>
      </c>
      <c r="C153" s="276">
        <f>IF(C$56=0,0,C$56/PPA!C$11*1000)</f>
        <v>183.57921143555043</v>
      </c>
      <c r="D153" s="276">
        <f>IF(D$56=0,0,D$56/PPA!D$11*1000)</f>
        <v>167.07320956555603</v>
      </c>
      <c r="E153" s="276">
        <f>IF(E$56=0,0,E$56/PPA!E$11*1000)</f>
        <v>171.55085430792806</v>
      </c>
      <c r="F153" s="276">
        <f>IF(F$56=0,0,F$56/PPA!F$11*1000)</f>
        <v>156.77953648688518</v>
      </c>
      <c r="G153" s="276">
        <f>IF(G$56=0,0,G$56/PPA!G$11*1000)</f>
        <v>167.41105937203886</v>
      </c>
      <c r="H153" s="276">
        <f>IF(H$56=0,0,H$56/PPA!H$11*1000)</f>
        <v>166.04986772787572</v>
      </c>
      <c r="I153" s="276">
        <f>IF(I$56=0,0,I$56/PPA!I$11*1000)</f>
        <v>166.14859476448331</v>
      </c>
      <c r="J153" s="276">
        <f>IF(J$56=0,0,J$56/PPA!J$11*1000)</f>
        <v>160.00404252484955</v>
      </c>
      <c r="K153" s="276">
        <f>IF(K$56=0,0,K$56/PPA!K$11*1000)</f>
        <v>171.2490166933093</v>
      </c>
      <c r="L153" s="276">
        <f>IF(L$56=0,0,L$56/PPA!L$11*1000)</f>
        <v>170.22023938199814</v>
      </c>
      <c r="M153" s="276">
        <f>IF(M$56=0,0,M$56/PPA!M$11*1000)</f>
        <v>169.55204329402167</v>
      </c>
      <c r="N153" s="276">
        <f>IF(N$56=0,0,N$56/PPA!N$11*1000)</f>
        <v>163.43868168986319</v>
      </c>
      <c r="O153" s="276">
        <f>IF(O$56=0,0,O$56/PPA!O$11*1000)</f>
        <v>169.70268286104033</v>
      </c>
      <c r="P153" s="276">
        <f>IF(P$56=0,0,P$56/PPA!P$11*1000)</f>
        <v>166.98097621984627</v>
      </c>
      <c r="Q153" s="276">
        <f>IF(Q$56=0,0,Q$56/PPA!Q$11*1000)</f>
        <v>163.18051752638127</v>
      </c>
      <c r="R153" s="276">
        <f>IF(R$56=0,0,R$56/PPA!R$11*1000)</f>
        <v>178.34170151894617</v>
      </c>
      <c r="S153" s="276">
        <f>IF(S$56=0,0,S$56/PPA!S$11*1000)</f>
        <v>175.80707022486854</v>
      </c>
      <c r="T153" s="276">
        <f>IF(T$56=0,0,T$56/PPA!T$11*1000)</f>
        <v>178.71421920277717</v>
      </c>
      <c r="U153" s="276">
        <f>IF(U$56=0,0,U$56/PPA!U$11*1000)</f>
        <v>185.22267376613573</v>
      </c>
      <c r="V153" s="276">
        <f>IF(V$56=0,0,V$56/PPA!V$11*1000)</f>
        <v>177.09129803752668</v>
      </c>
      <c r="W153" s="276">
        <f>IF(W$56=0,0,W$56/PPA!W$11*1000)</f>
        <v>175.8566432899797</v>
      </c>
      <c r="X153" s="276">
        <f>IF(X$56=0,0,X$56/PPA!X$11*1000)</f>
        <v>185.96313720019634</v>
      </c>
      <c r="Y153" s="276">
        <f>IF(Y$56=0,0,Y$56/PPA!Y$11*1000)</f>
        <v>205.86984680705481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21.593498917469343</v>
      </c>
      <c r="C154" s="277">
        <f>IF(C$69=0,0,C$69/PPA!C$11*1000)</f>
        <v>24.089587699574203</v>
      </c>
      <c r="D154" s="277">
        <f>IF(D$69=0,0,D$69/PPA!D$11*1000)</f>
        <v>21.684592899349699</v>
      </c>
      <c r="E154" s="277">
        <f>IF(E$69=0,0,E$69/PPA!E$11*1000)</f>
        <v>22.569550472436891</v>
      </c>
      <c r="F154" s="277">
        <f>IF(F$69=0,0,F$69/PPA!F$11*1000)</f>
        <v>20.373215220601168</v>
      </c>
      <c r="G154" s="277">
        <f>IF(G$69=0,0,G$69/PPA!G$11*1000)</f>
        <v>21.970016174573189</v>
      </c>
      <c r="H154" s="277">
        <f>IF(H$69=0,0,H$69/PPA!H$11*1000)</f>
        <v>21.855791702400825</v>
      </c>
      <c r="I154" s="277">
        <f>IF(I$69=0,0,I$69/PPA!I$11*1000)</f>
        <v>21.83547224562459</v>
      </c>
      <c r="J154" s="277">
        <f>IF(J$69=0,0,J$69/PPA!J$11*1000)</f>
        <v>21.073141223699107</v>
      </c>
      <c r="K154" s="277">
        <f>IF(K$69=0,0,K$69/PPA!K$11*1000)</f>
        <v>22.677406439428356</v>
      </c>
      <c r="L154" s="277">
        <f>IF(L$69=0,0,L$69/PPA!L$11*1000)</f>
        <v>22.569462971614303</v>
      </c>
      <c r="M154" s="277">
        <f>IF(M$69=0,0,M$69/PPA!M$11*1000)</f>
        <v>22.421351871942466</v>
      </c>
      <c r="N154" s="277">
        <f>IF(N$69=0,0,N$69/PPA!N$11*1000)</f>
        <v>21.528180296798578</v>
      </c>
      <c r="O154" s="277">
        <f>IF(O$69=0,0,O$69/PPA!O$11*1000)</f>
        <v>22.359344405549795</v>
      </c>
      <c r="P154" s="277">
        <f>IF(P$69=0,0,P$69/PPA!P$11*1000)</f>
        <v>21.96781699810813</v>
      </c>
      <c r="Q154" s="277">
        <f>IF(Q$69=0,0,Q$69/PPA!Q$11*1000)</f>
        <v>21.408311769935231</v>
      </c>
      <c r="R154" s="277">
        <f>IF(R$69=0,0,R$69/PPA!R$11*1000)</f>
        <v>23.565112584523437</v>
      </c>
      <c r="S154" s="277">
        <f>IF(S$69=0,0,S$69/PPA!S$11*1000)</f>
        <v>23.259222122269723</v>
      </c>
      <c r="T154" s="277">
        <f>IF(T$69=0,0,T$69/PPA!T$11*1000)</f>
        <v>23.66444289595853</v>
      </c>
      <c r="U154" s="277">
        <f>IF(U$69=0,0,U$69/PPA!U$11*1000)</f>
        <v>24.590470181384333</v>
      </c>
      <c r="V154" s="277">
        <f>IF(V$69=0,0,V$69/PPA!V$11*1000)</f>
        <v>23.53527429475611</v>
      </c>
      <c r="W154" s="277">
        <f>IF(W$69=0,0,W$69/PPA!W$11*1000)</f>
        <v>23.539944493262396</v>
      </c>
      <c r="X154" s="277">
        <f>IF(X$69=0,0,X$69/PPA!X$11*1000)</f>
        <v>24.936113911234632</v>
      </c>
      <c r="Y154" s="277">
        <f>IF(Y$69=0,0,Y$69/PPA!Y$11*1000)</f>
        <v>27.807026278146392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128.0694522415281</v>
      </c>
      <c r="C156" s="320">
        <f t="shared" si="39"/>
        <v>145.70780758519876</v>
      </c>
      <c r="D156" s="320">
        <f t="shared" si="39"/>
        <v>146.15516715025097</v>
      </c>
      <c r="E156" s="320">
        <f t="shared" si="39"/>
        <v>168.48216694284122</v>
      </c>
      <c r="F156" s="320">
        <f t="shared" si="39"/>
        <v>154.78865315917136</v>
      </c>
      <c r="G156" s="320">
        <f t="shared" si="39"/>
        <v>176.67342357055625</v>
      </c>
      <c r="H156" s="320">
        <f t="shared" si="39"/>
        <v>165.26402757870324</v>
      </c>
      <c r="I156" s="320">
        <f t="shared" si="39"/>
        <v>155.55189212908709</v>
      </c>
      <c r="J156" s="320">
        <f t="shared" si="39"/>
        <v>151.27823384504981</v>
      </c>
      <c r="K156" s="320">
        <f t="shared" si="39"/>
        <v>152.23557100848353</v>
      </c>
      <c r="L156" s="320">
        <f t="shared" si="39"/>
        <v>150.36665824790578</v>
      </c>
      <c r="M156" s="320">
        <f t="shared" si="39"/>
        <v>158.59391712045206</v>
      </c>
      <c r="N156" s="320">
        <f t="shared" si="39"/>
        <v>153.03357419092754</v>
      </c>
      <c r="O156" s="320">
        <f t="shared" si="39"/>
        <v>161.0283694260699</v>
      </c>
      <c r="P156" s="320">
        <f t="shared" si="39"/>
        <v>144.56295288058487</v>
      </c>
      <c r="Q156" s="320">
        <f t="shared" si="39"/>
        <v>144.37156560547049</v>
      </c>
      <c r="R156" s="320">
        <f t="shared" si="39"/>
        <v>140.25793547992038</v>
      </c>
      <c r="S156" s="320">
        <f t="shared" si="39"/>
        <v>148.81939823670319</v>
      </c>
      <c r="T156" s="320">
        <f t="shared" si="39"/>
        <v>141.17189152871239</v>
      </c>
      <c r="U156" s="320">
        <f t="shared" si="39"/>
        <v>130.5368253323031</v>
      </c>
      <c r="V156" s="320">
        <f t="shared" si="39"/>
        <v>126.80493214545291</v>
      </c>
      <c r="W156" s="320">
        <f t="shared" si="39"/>
        <v>138.29584650137824</v>
      </c>
      <c r="X156" s="320">
        <f t="shared" si="39"/>
        <v>135.57884981718732</v>
      </c>
      <c r="Y156" s="320">
        <f t="shared" si="39"/>
        <v>124.13532485869231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4.7421246857843808</v>
      </c>
      <c r="C157" s="330">
        <f>IF(C$84=0,0,C$84/PPA!C$12*1000)</f>
        <v>5.3952334391030607</v>
      </c>
      <c r="D157" s="330">
        <f>IF(D$84=0,0,D$84/PPA!D$12*1000)</f>
        <v>5.4117981608216832</v>
      </c>
      <c r="E157" s="330">
        <f>IF(E$84=0,0,E$84/PPA!E$12*1000)</f>
        <v>6.2385169061790329</v>
      </c>
      <c r="F157" s="330">
        <f>IF(F$84=0,0,F$84/PPA!F$12*1000)</f>
        <v>5.7314767915216622</v>
      </c>
      <c r="G157" s="330">
        <f>IF(G$84=0,0,G$84/PPA!G$12*1000)</f>
        <v>6.5418207743697163</v>
      </c>
      <c r="H157" s="330">
        <f>IF(H$84=0,0,H$84/PPA!H$12*1000)</f>
        <v>6.1193564205693827</v>
      </c>
      <c r="I157" s="330">
        <f>IF(I$84=0,0,I$84/PPA!I$12*1000)</f>
        <v>5.759737819401443</v>
      </c>
      <c r="J157" s="330">
        <f>IF(J$84=0,0,J$84/PPA!J$12*1000)</f>
        <v>5.6014938346532652</v>
      </c>
      <c r="K157" s="330">
        <f>IF(K$84=0,0,K$84/PPA!K$12*1000)</f>
        <v>5.636941883472514</v>
      </c>
      <c r="L157" s="330">
        <f>IF(L$84=0,0,L$84/PPA!L$12*1000)</f>
        <v>5.567740234037287</v>
      </c>
      <c r="M157" s="330">
        <f>IF(M$84=0,0,M$84/PPA!M$12*1000)</f>
        <v>5.8723771846369743</v>
      </c>
      <c r="N157" s="330">
        <f>IF(N$84=0,0,N$84/PPA!N$12*1000)</f>
        <v>5.6664901522015789</v>
      </c>
      <c r="O157" s="330">
        <f>IF(O$84=0,0,O$84/PPA!O$12*1000)</f>
        <v>5.962519495489361</v>
      </c>
      <c r="P157" s="330">
        <f>IF(P$84=0,0,P$84/PPA!P$12*1000)</f>
        <v>5.352842036147532</v>
      </c>
      <c r="Q157" s="330">
        <f>IF(Q$84=0,0,Q$84/PPA!Q$12*1000)</f>
        <v>5.3457553944398182</v>
      </c>
      <c r="R157" s="330">
        <f>IF(R$84=0,0,R$84/PPA!R$12*1000)</f>
        <v>5.1934368936166058</v>
      </c>
      <c r="S157" s="330">
        <f>IF(S$84=0,0,S$84/PPA!S$12*1000)</f>
        <v>5.5104486647662299</v>
      </c>
      <c r="T157" s="330">
        <f>IF(T$84=0,0,T$84/PPA!T$12*1000)</f>
        <v>5.2272786370209881</v>
      </c>
      <c r="U157" s="330">
        <f>IF(U$84=0,0,U$84/PPA!U$12*1000)</f>
        <v>4.8334859795035969</v>
      </c>
      <c r="V157" s="330">
        <f>IF(V$84=0,0,V$84/PPA!V$12*1000)</f>
        <v>4.6953023416699198</v>
      </c>
      <c r="W157" s="330">
        <f>IF(W$84=0,0,W$84/PPA!W$12*1000)</f>
        <v>5.1207851377292943</v>
      </c>
      <c r="X157" s="330">
        <f>IF(X$84=0,0,X$84/PPA!X$12*1000)</f>
        <v>5.0201808419995686</v>
      </c>
      <c r="Y157" s="330">
        <f>IF(Y$84=0,0,Y$84/PPA!Y$12*1000)</f>
        <v>4.5964527690798658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2.0909785247664106</v>
      </c>
      <c r="C158" s="331">
        <f>IF(C$85=0,0,C$85/PPA!C$12*1000)</f>
        <v>2.3789583793704319</v>
      </c>
      <c r="D158" s="331">
        <f>IF(D$85=0,0,D$85/PPA!D$12*1000)</f>
        <v>2.3862623790915283</v>
      </c>
      <c r="E158" s="331">
        <f>IF(E$85=0,0,E$85/PPA!E$12*1000)</f>
        <v>2.7507933134522551</v>
      </c>
      <c r="F158" s="331">
        <f>IF(F$85=0,0,F$85/PPA!F$12*1000)</f>
        <v>2.5272205351738002</v>
      </c>
      <c r="G158" s="331">
        <f>IF(G$85=0,0,G$85/PPA!G$12*1000)</f>
        <v>2.8845312298690167</v>
      </c>
      <c r="H158" s="331">
        <f>IF(H$85=0,0,H$85/PPA!H$12*1000)</f>
        <v>2.6982510390668009</v>
      </c>
      <c r="I158" s="331">
        <f>IF(I$85=0,0,I$85/PPA!I$12*1000)</f>
        <v>2.5396818697653583</v>
      </c>
      <c r="J158" s="331">
        <f>IF(J$85=0,0,J$85/PPA!J$12*1000)</f>
        <v>2.4699062321120895</v>
      </c>
      <c r="K158" s="331">
        <f>IF(K$85=0,0,K$85/PPA!K$12*1000)</f>
        <v>2.4855365905984712</v>
      </c>
      <c r="L158" s="331">
        <f>IF(L$85=0,0,L$85/PPA!L$12*1000)</f>
        <v>2.4550230186375215</v>
      </c>
      <c r="M158" s="331">
        <f>IF(M$85=0,0,M$85/PPA!M$12*1000)</f>
        <v>2.5893487404946036</v>
      </c>
      <c r="N158" s="331">
        <f>IF(N$85=0,0,N$85/PPA!N$12*1000)</f>
        <v>2.4985655173877044</v>
      </c>
      <c r="O158" s="331">
        <f>IF(O$85=0,0,O$85/PPA!O$12*1000)</f>
        <v>2.6290958261691282</v>
      </c>
      <c r="P158" s="331">
        <f>IF(P$85=0,0,P$85/PPA!P$12*1000)</f>
        <v>2.3602664387134427</v>
      </c>
      <c r="Q158" s="331">
        <f>IF(Q$85=0,0,Q$85/PPA!Q$12*1000)</f>
        <v>2.3571416757421169</v>
      </c>
      <c r="R158" s="331">
        <f>IF(R$85=0,0,R$85/PPA!R$12*1000)</f>
        <v>2.2899788035593782</v>
      </c>
      <c r="S158" s="331">
        <f>IF(S$85=0,0,S$85/PPA!S$12*1000)</f>
        <v>2.4297610424277716</v>
      </c>
      <c r="T158" s="331">
        <f>IF(T$85=0,0,T$85/PPA!T$12*1000)</f>
        <v>2.3049008824560677</v>
      </c>
      <c r="U158" s="331">
        <f>IF(U$85=0,0,U$85/PPA!U$12*1000)</f>
        <v>2.1312631051643991</v>
      </c>
      <c r="V158" s="331">
        <f>IF(V$85=0,0,V$85/PPA!V$12*1000)</f>
        <v>2.0703328179346085</v>
      </c>
      <c r="W158" s="331">
        <f>IF(W$85=0,0,W$85/PPA!W$12*1000)</f>
        <v>2.2579439517971833</v>
      </c>
      <c r="X158" s="331">
        <f>IF(X$85=0,0,X$85/PPA!X$12*1000)</f>
        <v>2.2135837892521737</v>
      </c>
      <c r="Y158" s="331">
        <f>IF(Y$85=0,0,Y$85/PPA!Y$12*1000)</f>
        <v>2.0267463778547521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16.218967551949461</v>
      </c>
      <c r="C159" s="331">
        <f>IF(C$86=0,0,C$86/PPA!C$12*1000)</f>
        <v>18.452723595885644</v>
      </c>
      <c r="D159" s="331">
        <f>IF(D$86=0,0,D$86/PPA!D$12*1000)</f>
        <v>18.509378091889687</v>
      </c>
      <c r="E159" s="331">
        <f>IF(E$86=0,0,E$86/PPA!E$12*1000)</f>
        <v>21.336913298995139</v>
      </c>
      <c r="F159" s="331">
        <f>IF(F$86=0,0,F$86/PPA!F$12*1000)</f>
        <v>19.602739756106867</v>
      </c>
      <c r="G159" s="331">
        <f>IF(G$86=0,0,G$86/PPA!G$12*1000)</f>
        <v>22.374270163801345</v>
      </c>
      <c r="H159" s="331">
        <f>IF(H$86=0,0,H$86/PPA!H$12*1000)</f>
        <v>20.929361794630214</v>
      </c>
      <c r="I159" s="331">
        <f>IF(I$86=0,0,I$86/PPA!I$12*1000)</f>
        <v>19.699397841783309</v>
      </c>
      <c r="J159" s="331">
        <f>IF(J$86=0,0,J$86/PPA!J$12*1000)</f>
        <v>19.158173343487054</v>
      </c>
      <c r="K159" s="331">
        <f>IF(K$86=0,0,K$86/PPA!K$12*1000)</f>
        <v>19.279412406496686</v>
      </c>
      <c r="L159" s="331">
        <f>IF(L$86=0,0,L$86/PPA!L$12*1000)</f>
        <v>19.04272961532169</v>
      </c>
      <c r="M159" s="331">
        <f>IF(M$86=0,0,M$86/PPA!M$12*1000)</f>
        <v>20.084645875286899</v>
      </c>
      <c r="N159" s="331">
        <f>IF(N$86=0,0,N$86/PPA!N$12*1000)</f>
        <v>19.380473100486796</v>
      </c>
      <c r="O159" s="331">
        <f>IF(O$86=0,0,O$86/PPA!O$12*1000)</f>
        <v>20.392949707776854</v>
      </c>
      <c r="P159" s="331">
        <f>IF(P$86=0,0,P$86/PPA!P$12*1000)</f>
        <v>18.307736942312751</v>
      </c>
      <c r="Q159" s="331">
        <f>IF(Q$86=0,0,Q$86/PPA!Q$12*1000)</f>
        <v>18.28349928102681</v>
      </c>
      <c r="R159" s="331">
        <f>IF(R$86=0,0,R$86/PPA!R$12*1000)</f>
        <v>17.762541063749438</v>
      </c>
      <c r="S159" s="331">
        <f>IF(S$86=0,0,S$86/PPA!S$12*1000)</f>
        <v>18.846781561531976</v>
      </c>
      <c r="T159" s="331">
        <f>IF(T$86=0,0,T$86/PPA!T$12*1000)</f>
        <v>17.878286257000568</v>
      </c>
      <c r="U159" s="331">
        <f>IF(U$86=0,0,U$86/PPA!U$12*1000)</f>
        <v>16.531440537482329</v>
      </c>
      <c r="V159" s="331">
        <f>IF(V$86=0,0,V$86/PPA!V$12*1000)</f>
        <v>16.058826237619385</v>
      </c>
      <c r="W159" s="331">
        <f>IF(W$86=0,0,W$86/PPA!W$12*1000)</f>
        <v>17.514058252898678</v>
      </c>
      <c r="X159" s="331">
        <f>IF(X$86=0,0,X$86/PPA!X$12*1000)</f>
        <v>17.169972444080013</v>
      </c>
      <c r="Y159" s="331">
        <f>IF(Y$86=0,0,Y$86/PPA!Y$12*1000)</f>
        <v>15.720741915381229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7.161581998669738</v>
      </c>
      <c r="C160" s="331">
        <f>IF(C$87=0,0,C$87/PPA!C$12*1000)</f>
        <v>8.1479103221239857</v>
      </c>
      <c r="D160" s="331">
        <f>IF(D$87=0,0,D$87/PPA!D$12*1000)</f>
        <v>8.1729264532326145</v>
      </c>
      <c r="E160" s="331">
        <f>IF(E$87=0,0,E$87/PPA!E$12*1000)</f>
        <v>9.4214415128349991</v>
      </c>
      <c r="F160" s="331">
        <f>IF(F$87=0,0,F$87/PPA!F$12*1000)</f>
        <v>8.6557068267313113</v>
      </c>
      <c r="G160" s="331">
        <f>IF(G$87=0,0,G$87/PPA!G$12*1000)</f>
        <v>9.8794926326363761</v>
      </c>
      <c r="H160" s="331">
        <f>IF(H$87=0,0,H$87/PPA!H$12*1000)</f>
        <v>9.2414847117721735</v>
      </c>
      <c r="I160" s="331">
        <f>IF(I$87=0,0,I$87/PPA!I$12*1000)</f>
        <v>8.6983867818017604</v>
      </c>
      <c r="J160" s="331">
        <f>IF(J$87=0,0,J$87/PPA!J$12*1000)</f>
        <v>8.459405871838003</v>
      </c>
      <c r="K160" s="331">
        <f>IF(K$87=0,0,K$87/PPA!K$12*1000)</f>
        <v>8.5129397042724264</v>
      </c>
      <c r="L160" s="331">
        <f>IF(L$87=0,0,L$87/PPA!L$12*1000)</f>
        <v>8.4084310041196773</v>
      </c>
      <c r="M160" s="331">
        <f>IF(M$87=0,0,M$87/PPA!M$12*1000)</f>
        <v>8.8684953520868408</v>
      </c>
      <c r="N160" s="331">
        <f>IF(N$87=0,0,N$87/PPA!N$12*1000)</f>
        <v>8.557563657340614</v>
      </c>
      <c r="O160" s="331">
        <f>IF(O$87=0,0,O$87/PPA!O$12*1000)</f>
        <v>9.0046287508256242</v>
      </c>
      <c r="P160" s="331">
        <f>IF(P$87=0,0,P$87/PPA!P$12*1000)</f>
        <v>8.0838905992316814</v>
      </c>
      <c r="Q160" s="331">
        <f>IF(Q$87=0,0,Q$87/PPA!Q$12*1000)</f>
        <v>8.0731883151190083</v>
      </c>
      <c r="R160" s="331">
        <f>IF(R$87=0,0,R$87/PPA!R$12*1000)</f>
        <v>7.8431561025899041</v>
      </c>
      <c r="S160" s="331">
        <f>IF(S$87=0,0,S$87/PPA!S$12*1000)</f>
        <v>8.3219089705685327</v>
      </c>
      <c r="T160" s="331">
        <f>IF(T$87=0,0,T$87/PPA!T$12*1000)</f>
        <v>7.8942640840175029</v>
      </c>
      <c r="U160" s="331">
        <f>IF(U$87=0,0,U$87/PPA!U$12*1000)</f>
        <v>7.2995563118370272</v>
      </c>
      <c r="V160" s="331">
        <f>IF(V$87=0,0,V$87/PPA!V$12*1000)</f>
        <v>7.0908706448011163</v>
      </c>
      <c r="W160" s="331">
        <f>IF(W$87=0,0,W$87/PPA!W$12*1000)</f>
        <v>7.7334370332676494</v>
      </c>
      <c r="X160" s="331">
        <f>IF(X$87=0,0,X$87/PPA!X$12*1000)</f>
        <v>7.581503889154706</v>
      </c>
      <c r="Y160" s="331">
        <f>IF(Y$87=0,0,Y$87/PPA!Y$12*1000)</f>
        <v>6.9415874929347563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26.376344344505426</v>
      </c>
      <c r="C161" s="332">
        <f>IF(C$88=0,0,C$88/PPA!C$12*1000)</f>
        <v>32.454823356832243</v>
      </c>
      <c r="D161" s="332">
        <f>IF(D$88=0,0,D$88/PPA!D$12*1000)</f>
        <v>30.161658998179455</v>
      </c>
      <c r="E161" s="332">
        <f>IF(E$88=0,0,E$88/PPA!E$12*1000)</f>
        <v>38.6072018768673</v>
      </c>
      <c r="F161" s="332">
        <f>IF(F$88=0,0,F$88/PPA!F$12*1000)</f>
        <v>32.171351391622011</v>
      </c>
      <c r="G161" s="332">
        <f>IF(G$88=0,0,G$88/PPA!G$12*1000)</f>
        <v>39.484554007149924</v>
      </c>
      <c r="H161" s="332">
        <f>IF(H$88=0,0,H$88/PPA!H$12*1000)</f>
        <v>37.688227974694648</v>
      </c>
      <c r="I161" s="332">
        <f>IF(I$88=0,0,I$88/PPA!I$12*1000)</f>
        <v>35.064197329629408</v>
      </c>
      <c r="J161" s="332">
        <f>IF(J$88=0,0,J$88/PPA!J$12*1000)</f>
        <v>34.797812488558947</v>
      </c>
      <c r="K161" s="332">
        <f>IF(K$88=0,0,K$88/PPA!K$12*1000)</f>
        <v>37.070594964614344</v>
      </c>
      <c r="L161" s="332">
        <f>IF(L$88=0,0,L$88/PPA!L$12*1000)</f>
        <v>37.138550029607806</v>
      </c>
      <c r="M161" s="332">
        <f>IF(M$88=0,0,M$88/PPA!M$12*1000)</f>
        <v>38.193477611544239</v>
      </c>
      <c r="N161" s="332">
        <f>IF(N$88=0,0,N$88/PPA!N$12*1000)</f>
        <v>35.489854998659524</v>
      </c>
      <c r="O161" s="332">
        <f>IF(O$88=0,0,O$88/PPA!O$12*1000)</f>
        <v>37.379781346851011</v>
      </c>
      <c r="P161" s="332">
        <f>IF(P$88=0,0,P$88/PPA!P$12*1000)</f>
        <v>33.237303698559913</v>
      </c>
      <c r="Q161" s="332">
        <f>IF(Q$88=0,0,Q$88/PPA!Q$12*1000)</f>
        <v>32.415829680648159</v>
      </c>
      <c r="R161" s="332">
        <f>IF(R$88=0,0,R$88/PPA!R$12*1000)</f>
        <v>33.331881501086521</v>
      </c>
      <c r="S161" s="332">
        <f>IF(S$88=0,0,S$88/PPA!S$12*1000)</f>
        <v>35.914332968512056</v>
      </c>
      <c r="T161" s="332">
        <f>IF(T$88=0,0,T$88/PPA!T$12*1000)</f>
        <v>34.645343426158348</v>
      </c>
      <c r="U161" s="332">
        <f>IF(U$88=0,0,U$88/PPA!U$12*1000)</f>
        <v>33.008806521565248</v>
      </c>
      <c r="V161" s="332">
        <f>IF(V$88=0,0,V$88/PPA!V$12*1000)</f>
        <v>32.403017308192027</v>
      </c>
      <c r="W161" s="332">
        <f>IF(W$88=0,0,W$88/PPA!W$12*1000)</f>
        <v>38.515518631250792</v>
      </c>
      <c r="X161" s="332">
        <f>IF(X$88=0,0,X$88/PPA!X$12*1000)</f>
        <v>38.472006173061224</v>
      </c>
      <c r="Y161" s="332">
        <f>IF(Y$88=0,0,Y$88/PPA!Y$12*1000)</f>
        <v>38.590461920962106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71.479455135852675</v>
      </c>
      <c r="C162" s="333">
        <f>IF(C$94=0,0,C$94/PPA!C$12*1000)</f>
        <v>78.878158491883397</v>
      </c>
      <c r="D162" s="333">
        <f>IF(D$94=0,0,D$94/PPA!D$12*1000)</f>
        <v>81.513143067035983</v>
      </c>
      <c r="E162" s="333">
        <f>IF(E$94=0,0,E$94/PPA!E$12*1000)</f>
        <v>90.127300034512515</v>
      </c>
      <c r="F162" s="333">
        <f>IF(F$94=0,0,F$94/PPA!F$12*1000)</f>
        <v>86.100157858015706</v>
      </c>
      <c r="G162" s="333">
        <f>IF(G$94=0,0,G$94/PPA!G$12*1000)</f>
        <v>95.508754762729865</v>
      </c>
      <c r="H162" s="333">
        <f>IF(H$94=0,0,H$94/PPA!H$12*1000)</f>
        <v>88.587345637970031</v>
      </c>
      <c r="I162" s="333">
        <f>IF(I$94=0,0,I$94/PPA!I$12*1000)</f>
        <v>83.790490486705792</v>
      </c>
      <c r="J162" s="333">
        <f>IF(J$94=0,0,J$94/PPA!J$12*1000)</f>
        <v>80.791442074400464</v>
      </c>
      <c r="K162" s="333">
        <f>IF(K$94=0,0,K$94/PPA!K$12*1000)</f>
        <v>79.250145459029099</v>
      </c>
      <c r="L162" s="333">
        <f>IF(L$94=0,0,L$94/PPA!L$12*1000)</f>
        <v>77.754184346181802</v>
      </c>
      <c r="M162" s="333">
        <f>IF(M$94=0,0,M$94/PPA!M$12*1000)</f>
        <v>82.985572356402514</v>
      </c>
      <c r="N162" s="333">
        <f>IF(N$94=0,0,N$94/PPA!N$12*1000)</f>
        <v>81.440626764851302</v>
      </c>
      <c r="O162" s="333">
        <f>IF(O$94=0,0,O$94/PPA!O$12*1000)</f>
        <v>85.659394298957935</v>
      </c>
      <c r="P162" s="333">
        <f>IF(P$94=0,0,P$94/PPA!P$12*1000)</f>
        <v>77.22091316561955</v>
      </c>
      <c r="Q162" s="333">
        <f>IF(Q$94=0,0,Q$94/PPA!Q$12*1000)</f>
        <v>77.896151258494569</v>
      </c>
      <c r="R162" s="333">
        <f>IF(R$94=0,0,R$94/PPA!R$12*1000)</f>
        <v>73.83694111531851</v>
      </c>
      <c r="S162" s="333">
        <f>IF(S$94=0,0,S$94/PPA!S$12*1000)</f>
        <v>77.796165028896624</v>
      </c>
      <c r="T162" s="333">
        <f>IF(T$94=0,0,T$94/PPA!T$12*1000)</f>
        <v>73.22181824205893</v>
      </c>
      <c r="U162" s="333">
        <f>IF(U$94=0,0,U$94/PPA!U$12*1000)</f>
        <v>66.7322728767505</v>
      </c>
      <c r="V162" s="333">
        <f>IF(V$94=0,0,V$94/PPA!V$12*1000)</f>
        <v>64.486582795235847</v>
      </c>
      <c r="W162" s="333">
        <f>IF(W$94=0,0,W$94/PPA!W$12*1000)</f>
        <v>67.154103494434636</v>
      </c>
      <c r="X162" s="333">
        <f>IF(X$94=0,0,X$94/PPA!X$12*1000)</f>
        <v>65.121602679639636</v>
      </c>
      <c r="Y162" s="333">
        <f>IF(Y$94=0,0,Y$94/PPA!Y$12*1000)</f>
        <v>56.259334382479615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AT: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285.7016423691735</v>
      </c>
      <c r="C5" s="223">
        <v>312.72176764464092</v>
      </c>
      <c r="D5" s="223">
        <v>292.02219843892391</v>
      </c>
      <c r="E5" s="223">
        <v>313.34705475366661</v>
      </c>
      <c r="F5" s="223">
        <v>306.30666575099178</v>
      </c>
      <c r="G5" s="223">
        <v>331.78739203048468</v>
      </c>
      <c r="H5" s="223">
        <v>335.7266156718992</v>
      </c>
      <c r="I5" s="223">
        <v>338.59593103651849</v>
      </c>
      <c r="J5" s="223">
        <v>337.60807328801349</v>
      </c>
      <c r="K5" s="223">
        <v>329.48461863156092</v>
      </c>
      <c r="L5" s="223">
        <v>358.36499649186879</v>
      </c>
      <c r="M5" s="223">
        <v>352.96636355832629</v>
      </c>
      <c r="N5" s="223">
        <v>344.08923813838283</v>
      </c>
      <c r="O5" s="223">
        <v>362.93680453325112</v>
      </c>
      <c r="P5" s="223">
        <v>348.38741485603418</v>
      </c>
      <c r="Q5" s="223">
        <v>331.1556757442599</v>
      </c>
      <c r="R5" s="223">
        <v>392.76261058323888</v>
      </c>
      <c r="S5" s="223">
        <v>381.39201924929739</v>
      </c>
      <c r="T5" s="223">
        <v>400.12001181078767</v>
      </c>
      <c r="U5" s="223">
        <v>416.86815373353153</v>
      </c>
      <c r="V5" s="223">
        <v>406.88472478035118</v>
      </c>
      <c r="W5" s="223">
        <v>399.92220190730728</v>
      </c>
      <c r="X5" s="223">
        <v>415.28620185655672</v>
      </c>
      <c r="Y5" s="223">
        <v>397.03713606405239</v>
      </c>
      <c r="DA5" s="89" t="s">
        <v>1941</v>
      </c>
    </row>
    <row r="6" spans="1:105" ht="12" customHeight="1" x14ac:dyDescent="0.25">
      <c r="A6" s="55" t="s">
        <v>91</v>
      </c>
      <c r="B6" s="259">
        <v>1.055332535000532</v>
      </c>
      <c r="C6" s="259">
        <v>1.156719084654547</v>
      </c>
      <c r="D6" s="259">
        <v>1.0769795461565861</v>
      </c>
      <c r="E6" s="259">
        <v>1.1530468619897269</v>
      </c>
      <c r="F6" s="259">
        <v>1.1307614796090291</v>
      </c>
      <c r="G6" s="259">
        <v>1.2319668089630029</v>
      </c>
      <c r="H6" s="259">
        <v>1.2507748523827551</v>
      </c>
      <c r="I6" s="259">
        <v>1.260961045128288</v>
      </c>
      <c r="J6" s="259">
        <v>1.25147666589013</v>
      </c>
      <c r="K6" s="259">
        <v>1.2188521209286871</v>
      </c>
      <c r="L6" s="259">
        <v>1.324031476586945</v>
      </c>
      <c r="M6" s="259">
        <v>1.3049445586557891</v>
      </c>
      <c r="N6" s="259">
        <v>1.2732312439858191</v>
      </c>
      <c r="O6" s="259">
        <v>1.3451817761640299</v>
      </c>
      <c r="P6" s="259">
        <v>1.292825545998082</v>
      </c>
      <c r="Q6" s="259">
        <v>1.227105149147077</v>
      </c>
      <c r="R6" s="259">
        <v>1.4539871757270759</v>
      </c>
      <c r="S6" s="259">
        <v>1.414534783553107</v>
      </c>
      <c r="T6" s="259">
        <v>1.4767405757062131</v>
      </c>
      <c r="U6" s="259">
        <v>1.5465742648472109</v>
      </c>
      <c r="V6" s="259">
        <v>1.510762509061389</v>
      </c>
      <c r="W6" s="259">
        <v>1.486840786552373</v>
      </c>
      <c r="X6" s="259">
        <v>1.5494573292533289</v>
      </c>
      <c r="Y6" s="259">
        <v>1.491911677505771</v>
      </c>
      <c r="DA6" s="67" t="s">
        <v>1942</v>
      </c>
    </row>
    <row r="7" spans="1:105" ht="12" customHeight="1" x14ac:dyDescent="0.25">
      <c r="A7" s="173" t="s">
        <v>92</v>
      </c>
      <c r="B7" s="224">
        <v>0.38396431585889629</v>
      </c>
      <c r="C7" s="224">
        <v>0.42085204165537071</v>
      </c>
      <c r="D7" s="224">
        <v>0.39184020289285409</v>
      </c>
      <c r="E7" s="224">
        <v>0.41951596755889808</v>
      </c>
      <c r="F7" s="224">
        <v>0.41140782030135681</v>
      </c>
      <c r="G7" s="224">
        <v>0.44822961225592128</v>
      </c>
      <c r="H7" s="224">
        <v>0.45507259044980958</v>
      </c>
      <c r="I7" s="224">
        <v>0.4587786588207084</v>
      </c>
      <c r="J7" s="224">
        <v>0.45532793304020902</v>
      </c>
      <c r="K7" s="224">
        <v>0.44345806200821081</v>
      </c>
      <c r="L7" s="224">
        <v>0.4817257340437196</v>
      </c>
      <c r="M7" s="224">
        <v>0.4747812922282425</v>
      </c>
      <c r="N7" s="224">
        <v>0.4632429564269428</v>
      </c>
      <c r="O7" s="224">
        <v>0.48942090124267451</v>
      </c>
      <c r="P7" s="224">
        <v>0.4703720010809746</v>
      </c>
      <c r="Q7" s="224">
        <v>0.44646078222060021</v>
      </c>
      <c r="R7" s="224">
        <v>0.53948562526388288</v>
      </c>
      <c r="S7" s="224">
        <v>0.5180888448643588</v>
      </c>
      <c r="T7" s="224">
        <v>0.54377782848795997</v>
      </c>
      <c r="U7" s="224">
        <v>0.56324329765778203</v>
      </c>
      <c r="V7" s="224">
        <v>0.54966455972735973</v>
      </c>
      <c r="W7" s="224">
        <v>0.5409610586860164</v>
      </c>
      <c r="X7" s="224">
        <v>0.56374299440982112</v>
      </c>
      <c r="Y7" s="224">
        <v>0.54280601381735383</v>
      </c>
      <c r="DA7" s="177" t="s">
        <v>1943</v>
      </c>
    </row>
    <row r="8" spans="1:105" ht="12" customHeight="1" x14ac:dyDescent="0.25">
      <c r="A8" s="173" t="s">
        <v>93</v>
      </c>
      <c r="B8" s="224">
        <v>12.067900662672301</v>
      </c>
      <c r="C8" s="224">
        <v>13.227272490202591</v>
      </c>
      <c r="D8" s="224">
        <v>12.31543778638553</v>
      </c>
      <c r="E8" s="224">
        <v>13.18528002161046</v>
      </c>
      <c r="F8" s="224">
        <v>12.93044301822006</v>
      </c>
      <c r="G8" s="224">
        <v>14.0877425618906</v>
      </c>
      <c r="H8" s="224">
        <v>14.30281562381291</v>
      </c>
      <c r="I8" s="224">
        <v>14.41929640888022</v>
      </c>
      <c r="J8" s="224">
        <v>14.31084097640068</v>
      </c>
      <c r="K8" s="224">
        <v>13.937773952782971</v>
      </c>
      <c r="L8" s="224">
        <v>15.140517139173131</v>
      </c>
      <c r="M8" s="224">
        <v>14.92225510146417</v>
      </c>
      <c r="N8" s="224">
        <v>14.559608145714749</v>
      </c>
      <c r="O8" s="224">
        <v>15.38237428449642</v>
      </c>
      <c r="P8" s="224">
        <v>14.783672203626381</v>
      </c>
      <c r="Q8" s="224">
        <v>14.03214868435108</v>
      </c>
      <c r="R8" s="224">
        <v>16.578317293497559</v>
      </c>
      <c r="S8" s="224">
        <v>16.087460135833709</v>
      </c>
      <c r="T8" s="224">
        <v>16.757384232019849</v>
      </c>
      <c r="U8" s="224">
        <v>17.515260940134649</v>
      </c>
      <c r="V8" s="224">
        <v>17.231787757465408</v>
      </c>
      <c r="W8" s="224">
        <v>17.00226830713083</v>
      </c>
      <c r="X8" s="224">
        <v>17.71829874502</v>
      </c>
      <c r="Y8" s="224">
        <v>17.060254777051259</v>
      </c>
      <c r="DA8" s="177" t="s">
        <v>1944</v>
      </c>
    </row>
    <row r="9" spans="1:105" ht="12" customHeight="1" x14ac:dyDescent="0.25">
      <c r="A9" s="173" t="s">
        <v>94</v>
      </c>
      <c r="B9" s="224">
        <v>4.2359995571223301</v>
      </c>
      <c r="C9" s="224">
        <v>4.6429550571082689</v>
      </c>
      <c r="D9" s="224">
        <v>4.322888501250282</v>
      </c>
      <c r="E9" s="224">
        <v>4.6282151215278464</v>
      </c>
      <c r="F9" s="224">
        <v>4.5387638189629254</v>
      </c>
      <c r="G9" s="224">
        <v>4.9449919187358908</v>
      </c>
      <c r="H9" s="224">
        <v>5.0204855294738264</v>
      </c>
      <c r="I9" s="224">
        <v>5.0613718913813752</v>
      </c>
      <c r="J9" s="224">
        <v>5.0233025389071786</v>
      </c>
      <c r="K9" s="224">
        <v>4.8923508687704116</v>
      </c>
      <c r="L9" s="224">
        <v>5.3145303138365758</v>
      </c>
      <c r="M9" s="224">
        <v>5.2379173286193934</v>
      </c>
      <c r="N9" s="224">
        <v>5.1106232460041854</v>
      </c>
      <c r="O9" s="224">
        <v>5.399425507218905</v>
      </c>
      <c r="P9" s="224">
        <v>5.1892728203262992</v>
      </c>
      <c r="Q9" s="224">
        <v>4.9254777010422881</v>
      </c>
      <c r="R9" s="224">
        <v>5.9563063769407298</v>
      </c>
      <c r="S9" s="224">
        <v>5.7156981176395281</v>
      </c>
      <c r="T9" s="224">
        <v>5.999106024983937</v>
      </c>
      <c r="U9" s="224">
        <v>6.2138544153339588</v>
      </c>
      <c r="V9" s="224">
        <v>6.0640500572626053</v>
      </c>
      <c r="W9" s="224">
        <v>5.9680306485993988</v>
      </c>
      <c r="X9" s="224">
        <v>6.2193672068432386</v>
      </c>
      <c r="Y9" s="224">
        <v>5.9883846992141638</v>
      </c>
      <c r="DA9" s="177" t="s">
        <v>1945</v>
      </c>
    </row>
    <row r="10" spans="1:105" ht="12" customHeight="1" x14ac:dyDescent="0.25">
      <c r="A10" s="56" t="s">
        <v>95</v>
      </c>
      <c r="B10" s="260">
        <v>3.881774331752085</v>
      </c>
      <c r="C10" s="260">
        <v>4.1717695073238952</v>
      </c>
      <c r="D10" s="260">
        <v>3.9585452874900779</v>
      </c>
      <c r="E10" s="260">
        <v>4.1665567019877612</v>
      </c>
      <c r="F10" s="260">
        <v>4.1461537064766913</v>
      </c>
      <c r="G10" s="260">
        <v>4.5087103728353126</v>
      </c>
      <c r="H10" s="260">
        <v>4.5456316130182381</v>
      </c>
      <c r="I10" s="260">
        <v>4.6009398584596868</v>
      </c>
      <c r="J10" s="260">
        <v>4.5292159839381361</v>
      </c>
      <c r="K10" s="260">
        <v>4.4376646225127683</v>
      </c>
      <c r="L10" s="260">
        <v>4.8257568526064762</v>
      </c>
      <c r="M10" s="260">
        <v>4.7794041288554441</v>
      </c>
      <c r="N10" s="260">
        <v>4.6734465124663558</v>
      </c>
      <c r="O10" s="260">
        <v>4.940626404579838</v>
      </c>
      <c r="P10" s="260">
        <v>4.8037224963401428</v>
      </c>
      <c r="Q10" s="260">
        <v>4.5387123930776303</v>
      </c>
      <c r="R10" s="260">
        <v>5.4578461829872298</v>
      </c>
      <c r="S10" s="260">
        <v>5.2709417766406119</v>
      </c>
      <c r="T10" s="260">
        <v>5.613514377641466</v>
      </c>
      <c r="U10" s="260">
        <v>5.8205367468111842</v>
      </c>
      <c r="V10" s="260">
        <v>5.6971936387796713</v>
      </c>
      <c r="W10" s="260">
        <v>5.6783608240249484</v>
      </c>
      <c r="X10" s="260">
        <v>5.939606713886433</v>
      </c>
      <c r="Y10" s="260">
        <v>5.7714115673769513</v>
      </c>
      <c r="DA10" s="68" t="s">
        <v>1946</v>
      </c>
    </row>
    <row r="11" spans="1:105" ht="12" customHeight="1" x14ac:dyDescent="0.25">
      <c r="A11" s="37" t="s">
        <v>159</v>
      </c>
      <c r="B11" s="226">
        <v>8.455438464372203E-3</v>
      </c>
      <c r="C11" s="226">
        <v>1.4808221693903081E-2</v>
      </c>
      <c r="D11" s="226">
        <v>8.3294446717112076E-3</v>
      </c>
      <c r="E11" s="226">
        <v>9.4727573483877857E-3</v>
      </c>
      <c r="F11" s="226">
        <v>1.2997337067571651E-2</v>
      </c>
      <c r="G11" s="226">
        <v>1.273033813822556E-2</v>
      </c>
      <c r="H11" s="226">
        <v>1.4377812106817101E-2</v>
      </c>
      <c r="I11" s="226">
        <v>1.052814550985152E-2</v>
      </c>
      <c r="J11" s="226">
        <v>6.8336347144778769E-3</v>
      </c>
      <c r="K11" s="226">
        <v>7.6167105505782354E-3</v>
      </c>
      <c r="L11" s="226">
        <v>8.202800972829976E-3</v>
      </c>
      <c r="M11" s="226">
        <v>8.076185370785624E-3</v>
      </c>
      <c r="N11" s="226">
        <v>7.512542087040692E-3</v>
      </c>
      <c r="O11" s="226">
        <v>2.8470010950495989E-3</v>
      </c>
      <c r="P11" s="226">
        <v>2.1269632533227598E-3</v>
      </c>
      <c r="Q11" s="226">
        <v>1.034517608252495E-3</v>
      </c>
      <c r="R11" s="226">
        <v>8.3245628070919338E-4</v>
      </c>
      <c r="S11" s="226">
        <v>7.7273870682709189E-4</v>
      </c>
      <c r="T11" s="226">
        <v>4.0268591833175438E-2</v>
      </c>
      <c r="U11" s="226">
        <v>4.0750933989388879E-2</v>
      </c>
      <c r="V11" s="226">
        <v>4.3965096926377817E-2</v>
      </c>
      <c r="W11" s="226">
        <v>3.6848921955435633E-2</v>
      </c>
      <c r="X11" s="226">
        <v>7.3565444399777177E-2</v>
      </c>
      <c r="Y11" s="226">
        <v>6.5146517900102632E-2</v>
      </c>
      <c r="DA11" s="69" t="s">
        <v>1947</v>
      </c>
    </row>
    <row r="12" spans="1:105" ht="12" customHeight="1" x14ac:dyDescent="0.25">
      <c r="A12" s="37" t="s">
        <v>35</v>
      </c>
      <c r="B12" s="226">
        <v>2.1466063469860259</v>
      </c>
      <c r="C12" s="226">
        <v>2.7009541996544009</v>
      </c>
      <c r="D12" s="226">
        <v>2.2321481409505601</v>
      </c>
      <c r="E12" s="226">
        <v>2.9039502826747881</v>
      </c>
      <c r="F12" s="226">
        <v>2.357506405158325</v>
      </c>
      <c r="G12" s="226">
        <v>2.7569898076401249</v>
      </c>
      <c r="H12" s="226">
        <v>2.839027805141451</v>
      </c>
      <c r="I12" s="226">
        <v>2.8121896768236438</v>
      </c>
      <c r="J12" s="226">
        <v>3.0114962361950668</v>
      </c>
      <c r="K12" s="226">
        <v>3.187858938219633</v>
      </c>
      <c r="L12" s="226">
        <v>3.545236073436131</v>
      </c>
      <c r="M12" s="226">
        <v>3.353212038819223</v>
      </c>
      <c r="N12" s="226">
        <v>3.0727495465582191</v>
      </c>
      <c r="O12" s="226">
        <v>3.2099268668732441</v>
      </c>
      <c r="P12" s="226">
        <v>2.979180257251183</v>
      </c>
      <c r="Q12" s="226">
        <v>2.808201333018097</v>
      </c>
      <c r="R12" s="226">
        <v>3.5427559974679581</v>
      </c>
      <c r="S12" s="226">
        <v>3.456676079718453</v>
      </c>
      <c r="T12" s="226">
        <v>3.652966660176618</v>
      </c>
      <c r="U12" s="226">
        <v>4.0171915116366383</v>
      </c>
      <c r="V12" s="226">
        <v>3.9081239983387568</v>
      </c>
      <c r="W12" s="226">
        <v>4.2211001792676237</v>
      </c>
      <c r="X12" s="226">
        <v>4.3094699448751506</v>
      </c>
      <c r="Y12" s="226">
        <v>4.2972987187324501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0.12647487643303079</v>
      </c>
      <c r="H14" s="226">
        <v>0.12516523690874609</v>
      </c>
      <c r="I14" s="226">
        <v>0.13683422098649531</v>
      </c>
      <c r="J14" s="226">
        <v>6.3344490532009495E-2</v>
      </c>
      <c r="K14" s="226">
        <v>9.992452905139107E-2</v>
      </c>
      <c r="L14" s="226">
        <v>0.1022752800159519</v>
      </c>
      <c r="M14" s="226">
        <v>0.1484900776789852</v>
      </c>
      <c r="N14" s="226">
        <v>0.16261137464776371</v>
      </c>
      <c r="O14" s="226">
        <v>0.1914900543284119</v>
      </c>
      <c r="P14" s="226">
        <v>0.26896879366700532</v>
      </c>
      <c r="Q14" s="226">
        <v>0.18346631336048241</v>
      </c>
      <c r="R14" s="226">
        <v>0.27826192898786772</v>
      </c>
      <c r="S14" s="226">
        <v>0.32435078667741229</v>
      </c>
      <c r="T14" s="226">
        <v>0.45557773100859228</v>
      </c>
      <c r="U14" s="226">
        <v>0.43469239597962128</v>
      </c>
      <c r="V14" s="226">
        <v>0.47038380730716101</v>
      </c>
      <c r="W14" s="226">
        <v>0.494582870820375</v>
      </c>
      <c r="X14" s="226">
        <v>0.61151313140226615</v>
      </c>
      <c r="Y14" s="226">
        <v>0.70462888023436598</v>
      </c>
      <c r="DA14" s="69" t="s">
        <v>1950</v>
      </c>
    </row>
    <row r="15" spans="1:105" ht="12" customHeight="1" x14ac:dyDescent="0.25">
      <c r="A15" s="37" t="s">
        <v>40</v>
      </c>
      <c r="B15" s="226">
        <v>1.7267125463016859</v>
      </c>
      <c r="C15" s="226">
        <v>1.4560070859755909</v>
      </c>
      <c r="D15" s="226">
        <v>1.718067701867807</v>
      </c>
      <c r="E15" s="226">
        <v>1.2531336619645861</v>
      </c>
      <c r="F15" s="226">
        <v>1.7756499642507939</v>
      </c>
      <c r="G15" s="226">
        <v>1.612515350623932</v>
      </c>
      <c r="H15" s="226">
        <v>1.567060758861224</v>
      </c>
      <c r="I15" s="226">
        <v>1.6413878151396959</v>
      </c>
      <c r="J15" s="226">
        <v>1.4475416224965809</v>
      </c>
      <c r="K15" s="226">
        <v>1.1422644446911649</v>
      </c>
      <c r="L15" s="226">
        <v>1.1700426981815639</v>
      </c>
      <c r="M15" s="226">
        <v>1.2696258269864491</v>
      </c>
      <c r="N15" s="226">
        <v>1.4305730491733331</v>
      </c>
      <c r="O15" s="226">
        <v>1.536362482283133</v>
      </c>
      <c r="P15" s="226">
        <v>1.553446482168632</v>
      </c>
      <c r="Q15" s="226">
        <v>1.546010229090798</v>
      </c>
      <c r="R15" s="226">
        <v>1.6359958002506949</v>
      </c>
      <c r="S15" s="226">
        <v>1.4891421715379189</v>
      </c>
      <c r="T15" s="226">
        <v>1.46470139462308</v>
      </c>
      <c r="U15" s="226">
        <v>1.327901905205535</v>
      </c>
      <c r="V15" s="226">
        <v>1.2747207362073749</v>
      </c>
      <c r="W15" s="226">
        <v>0.9258288519815141</v>
      </c>
      <c r="X15" s="226">
        <v>0.94505819320923812</v>
      </c>
      <c r="Y15" s="226">
        <v>0.70433745051003305</v>
      </c>
      <c r="DA15" s="69" t="s">
        <v>1951</v>
      </c>
    </row>
    <row r="16" spans="1:105" ht="12" customHeight="1" x14ac:dyDescent="0.25">
      <c r="A16" s="57" t="s">
        <v>1853</v>
      </c>
      <c r="B16" s="261">
        <v>7.2563776889087679</v>
      </c>
      <c r="C16" s="261">
        <v>7.1400764397143606</v>
      </c>
      <c r="D16" s="261">
        <v>7.3967668595751803</v>
      </c>
      <c r="E16" s="261">
        <v>6.9187141533894509</v>
      </c>
      <c r="F16" s="261">
        <v>7.6825652254658294</v>
      </c>
      <c r="G16" s="261">
        <v>7.5973377036003127</v>
      </c>
      <c r="H16" s="261">
        <v>7.4652010535014437</v>
      </c>
      <c r="I16" s="261">
        <v>7.6558145204673904</v>
      </c>
      <c r="J16" s="261">
        <v>7.416901074296538</v>
      </c>
      <c r="K16" s="261">
        <v>6.761514028497726</v>
      </c>
      <c r="L16" s="261">
        <v>7.2263449784676279</v>
      </c>
      <c r="M16" s="261">
        <v>7.3686791111391434</v>
      </c>
      <c r="N16" s="261">
        <v>7.5361113583142929</v>
      </c>
      <c r="O16" s="261">
        <v>7.9367986035015834</v>
      </c>
      <c r="P16" s="261">
        <v>7.7600282556348441</v>
      </c>
      <c r="Q16" s="261">
        <v>7.5930390915228871</v>
      </c>
      <c r="R16" s="261">
        <v>8.2894774497540169</v>
      </c>
      <c r="S16" s="261">
        <v>7.9408597756823189</v>
      </c>
      <c r="T16" s="261">
        <v>8.2004186048456571</v>
      </c>
      <c r="U16" s="261">
        <v>8.2979324238605479</v>
      </c>
      <c r="V16" s="261">
        <v>7.9918544964309994</v>
      </c>
      <c r="W16" s="261">
        <v>7.0571996128322132</v>
      </c>
      <c r="X16" s="261">
        <v>7.1418415730702476</v>
      </c>
      <c r="Y16" s="261">
        <v>5.9867232695201293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240.7904828991953</v>
      </c>
      <c r="C17" s="294">
        <f t="shared" si="0"/>
        <v>266.18922967077003</v>
      </c>
      <c r="D17" s="294">
        <f t="shared" si="0"/>
        <v>246.21980106548634</v>
      </c>
      <c r="E17" s="294">
        <f t="shared" si="0"/>
        <v>267.59183626361255</v>
      </c>
      <c r="F17" s="294">
        <f t="shared" si="0"/>
        <v>258.49528430939529</v>
      </c>
      <c r="G17" s="294">
        <f t="shared" si="0"/>
        <v>282.18539981992296</v>
      </c>
      <c r="H17" s="294">
        <f t="shared" si="0"/>
        <v>286.19551963320157</v>
      </c>
      <c r="I17" s="294">
        <f t="shared" si="0"/>
        <v>288.2265763284297</v>
      </c>
      <c r="J17" s="294">
        <f t="shared" si="0"/>
        <v>288.2365911357021</v>
      </c>
      <c r="K17" s="294">
        <f t="shared" si="0"/>
        <v>282.85638061661473</v>
      </c>
      <c r="L17" s="294">
        <f t="shared" si="0"/>
        <v>308.08862382963434</v>
      </c>
      <c r="M17" s="294">
        <f t="shared" si="0"/>
        <v>302.60049051122166</v>
      </c>
      <c r="N17" s="294">
        <f t="shared" si="0"/>
        <v>293.82521442300822</v>
      </c>
      <c r="O17" s="294">
        <f t="shared" si="0"/>
        <v>309.9100726122461</v>
      </c>
      <c r="P17" s="294">
        <f t="shared" si="0"/>
        <v>296.94511428746387</v>
      </c>
      <c r="Q17" s="294">
        <f t="shared" si="0"/>
        <v>281.61921462434299</v>
      </c>
      <c r="R17" s="294">
        <f t="shared" si="0"/>
        <v>335.7934689497348</v>
      </c>
      <c r="S17" s="294">
        <f t="shared" si="0"/>
        <v>326.78503655755543</v>
      </c>
      <c r="T17" s="294">
        <f t="shared" si="0"/>
        <v>343.19429784894294</v>
      </c>
      <c r="U17" s="294">
        <f t="shared" si="0"/>
        <v>358.5613779240561</v>
      </c>
      <c r="V17" s="294">
        <f t="shared" si="0"/>
        <v>350.1848852686785</v>
      </c>
      <c r="W17" s="294">
        <f t="shared" si="0"/>
        <v>346.59872761840683</v>
      </c>
      <c r="X17" s="294">
        <f t="shared" si="0"/>
        <v>360.37709464644803</v>
      </c>
      <c r="Y17" s="294">
        <f t="shared" si="0"/>
        <v>346.97058289073857</v>
      </c>
      <c r="DA17" s="70"/>
    </row>
    <row r="18" spans="1:105" ht="12" customHeight="1" x14ac:dyDescent="0.25">
      <c r="A18" s="60" t="s">
        <v>1856</v>
      </c>
      <c r="B18" s="329">
        <v>172.7619420656759</v>
      </c>
      <c r="C18" s="329">
        <v>199.25101304844819</v>
      </c>
      <c r="D18" s="329">
        <v>176.87511175696929</v>
      </c>
      <c r="E18" s="329">
        <v>202.72889107558669</v>
      </c>
      <c r="F18" s="329">
        <v>186.47123532065351</v>
      </c>
      <c r="G18" s="329">
        <v>210.9603588486703</v>
      </c>
      <c r="H18" s="329">
        <v>216.20925975662581</v>
      </c>
      <c r="I18" s="329">
        <v>216.45331519904821</v>
      </c>
      <c r="J18" s="329">
        <v>218.70314356417239</v>
      </c>
      <c r="K18" s="329">
        <v>219.46718659944881</v>
      </c>
      <c r="L18" s="329">
        <v>240.3416396565006</v>
      </c>
      <c r="M18" s="329">
        <v>233.51912384429249</v>
      </c>
      <c r="N18" s="329">
        <v>223.17417043881201</v>
      </c>
      <c r="O18" s="329">
        <v>235.50258570441909</v>
      </c>
      <c r="P18" s="329">
        <v>224.1948493908875</v>
      </c>
      <c r="Q18" s="329">
        <v>210.4344731413162</v>
      </c>
      <c r="R18" s="329">
        <v>258.07961785829121</v>
      </c>
      <c r="S18" s="329">
        <v>252.33947616053399</v>
      </c>
      <c r="T18" s="329">
        <v>266.31537342851527</v>
      </c>
      <c r="U18" s="329">
        <v>280.76826145036381</v>
      </c>
      <c r="V18" s="329">
        <v>275.26124936463822</v>
      </c>
      <c r="W18" s="329">
        <v>280.43748124810509</v>
      </c>
      <c r="X18" s="329">
        <v>293.42232989891471</v>
      </c>
      <c r="Y18" s="329">
        <v>290.84505223898759</v>
      </c>
      <c r="DA18" s="72" t="s">
        <v>1953</v>
      </c>
    </row>
    <row r="19" spans="1:105" ht="12" customHeight="1" x14ac:dyDescent="0.25">
      <c r="A19" s="64" t="s">
        <v>28</v>
      </c>
      <c r="B19" s="229">
        <v>11.193087483239999</v>
      </c>
      <c r="C19" s="229">
        <v>10.24783988596309</v>
      </c>
      <c r="D19" s="229">
        <v>12.700818119614221</v>
      </c>
      <c r="E19" s="229">
        <v>11.874043469800711</v>
      </c>
      <c r="F19" s="229">
        <v>11.837561732421481</v>
      </c>
      <c r="G19" s="229">
        <v>11.87361385365012</v>
      </c>
      <c r="H19" s="229">
        <v>13.2362520495418</v>
      </c>
      <c r="I19" s="229">
        <v>11.02234738063385</v>
      </c>
      <c r="J19" s="229">
        <v>9.2751364265919474</v>
      </c>
      <c r="K19" s="229">
        <v>10.552223965671489</v>
      </c>
      <c r="L19" s="229">
        <v>10.428833241133219</v>
      </c>
      <c r="M19" s="229">
        <v>11.385519274689679</v>
      </c>
      <c r="N19" s="229">
        <v>11.779897218717119</v>
      </c>
      <c r="O19" s="229">
        <v>13.193920270705281</v>
      </c>
      <c r="P19" s="229">
        <v>11.747489297761661</v>
      </c>
      <c r="Q19" s="229">
        <v>14.051506213710789</v>
      </c>
      <c r="R19" s="229">
        <v>20.590659739729869</v>
      </c>
      <c r="S19" s="229">
        <v>14.040396132048</v>
      </c>
      <c r="T19" s="229">
        <v>16.927701129168369</v>
      </c>
      <c r="U19" s="229">
        <v>11.16836401812029</v>
      </c>
      <c r="V19" s="229">
        <v>11.10790250509619</v>
      </c>
      <c r="W19" s="229">
        <v>11.860525528989569</v>
      </c>
      <c r="X19" s="229">
        <v>5.925756054081333</v>
      </c>
      <c r="Y19" s="229">
        <v>2.4889139627545269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0.39015708440577113</v>
      </c>
      <c r="C21" s="229">
        <v>0.20427669625224409</v>
      </c>
      <c r="D21" s="229">
        <v>0.39271562374964392</v>
      </c>
      <c r="E21" s="229">
        <v>0.20483679406795671</v>
      </c>
      <c r="F21" s="229">
        <v>0.20018750135641011</v>
      </c>
      <c r="G21" s="229">
        <v>0.1434720509451409</v>
      </c>
      <c r="H21" s="229">
        <v>0.15318080040657789</v>
      </c>
      <c r="I21" s="229">
        <v>8.8852975032729098E-2</v>
      </c>
      <c r="J21" s="229">
        <v>7.8410768745522524E-2</v>
      </c>
      <c r="K21" s="229">
        <v>9.4184981114318861E-2</v>
      </c>
      <c r="L21" s="229">
        <v>0.14669363494681681</v>
      </c>
      <c r="M21" s="229">
        <v>0.12026368275720389</v>
      </c>
      <c r="N21" s="229">
        <v>0.1006945875745741</v>
      </c>
      <c r="O21" s="229">
        <v>8.5007201964334381E-2</v>
      </c>
      <c r="P21" s="229">
        <v>8.9049586504295147E-2</v>
      </c>
      <c r="Q21" s="229">
        <v>7.5484711553095454E-2</v>
      </c>
      <c r="R21" s="229">
        <v>0.1103798594985145</v>
      </c>
      <c r="S21" s="229">
        <v>8.5530101509428483E-2</v>
      </c>
      <c r="T21" s="229">
        <v>7.4341492489171282E-2</v>
      </c>
      <c r="U21" s="229">
        <v>9.4912199804386477E-2</v>
      </c>
      <c r="V21" s="229">
        <v>8.4839331221613842E-2</v>
      </c>
      <c r="W21" s="229">
        <v>7.0712087050416955E-2</v>
      </c>
      <c r="X21" s="229">
        <v>7.3293024093569414E-2</v>
      </c>
      <c r="Y21" s="229">
        <v>7.5089479732676073E-2</v>
      </c>
      <c r="DA21" s="73" t="s">
        <v>1956</v>
      </c>
    </row>
    <row r="22" spans="1:105" ht="12" customHeight="1" x14ac:dyDescent="0.25">
      <c r="A22" s="64" t="s">
        <v>159</v>
      </c>
      <c r="B22" s="229">
        <v>0.34226013032700409</v>
      </c>
      <c r="C22" s="229">
        <v>0.53480847926129382</v>
      </c>
      <c r="D22" s="229">
        <v>0.34474012417936978</v>
      </c>
      <c r="E22" s="229">
        <v>0.3580129585825656</v>
      </c>
      <c r="F22" s="229">
        <v>0.52677424963235897</v>
      </c>
      <c r="G22" s="229">
        <v>0.44082503799056327</v>
      </c>
      <c r="H22" s="229">
        <v>0.4627970173928872</v>
      </c>
      <c r="I22" s="229">
        <v>0.3458834943079398</v>
      </c>
      <c r="J22" s="229">
        <v>0.2340598604090085</v>
      </c>
      <c r="K22" s="229">
        <v>0.25864131483214969</v>
      </c>
      <c r="L22" s="229">
        <v>0.28008456386373831</v>
      </c>
      <c r="M22" s="229">
        <v>0.28031705943267449</v>
      </c>
      <c r="N22" s="229">
        <v>0.26425973075112968</v>
      </c>
      <c r="O22" s="229">
        <v>9.8553991067567195E-2</v>
      </c>
      <c r="P22" s="229">
        <v>7.3277988773622113E-2</v>
      </c>
      <c r="Q22" s="229">
        <v>3.7357573874021832E-2</v>
      </c>
      <c r="R22" s="229">
        <v>2.560308267955012E-2</v>
      </c>
      <c r="S22" s="229">
        <v>2.4139674094099998E-2</v>
      </c>
      <c r="T22" s="229">
        <v>1.282078512963472</v>
      </c>
      <c r="U22" s="229">
        <v>1.317039845049468</v>
      </c>
      <c r="V22" s="229">
        <v>1.400290841024517</v>
      </c>
      <c r="W22" s="229">
        <v>1.1118487671650481</v>
      </c>
      <c r="X22" s="229">
        <v>2.0887373405600571</v>
      </c>
      <c r="Y22" s="229">
        <v>1.574675608148191</v>
      </c>
      <c r="DA22" s="73" t="s">
        <v>1957</v>
      </c>
    </row>
    <row r="23" spans="1:105" ht="12" customHeight="1" x14ac:dyDescent="0.25">
      <c r="A23" s="64" t="s">
        <v>32</v>
      </c>
      <c r="B23" s="229">
        <v>6.3504033424897841</v>
      </c>
      <c r="C23" s="229">
        <v>7.0289270943614106</v>
      </c>
      <c r="D23" s="229">
        <v>5.611206077767263</v>
      </c>
      <c r="E23" s="229">
        <v>6.8215888146865504</v>
      </c>
      <c r="F23" s="229">
        <v>4.7525780259328121</v>
      </c>
      <c r="G23" s="229">
        <v>6.265761093572924</v>
      </c>
      <c r="H23" s="229">
        <v>5.6998449254059373</v>
      </c>
      <c r="I23" s="229">
        <v>4.9474782649711937</v>
      </c>
      <c r="J23" s="229">
        <v>3.8787458791695268</v>
      </c>
      <c r="K23" s="229">
        <v>4.1031301437610894</v>
      </c>
      <c r="L23" s="229">
        <v>3.1148618875435372</v>
      </c>
      <c r="M23" s="229">
        <v>2.305835853425664</v>
      </c>
      <c r="N23" s="229">
        <v>1.497506141516223</v>
      </c>
      <c r="O23" s="229">
        <v>3.0649763561797312</v>
      </c>
      <c r="P23" s="229">
        <v>1.4827255090814191</v>
      </c>
      <c r="Q23" s="229">
        <v>1.467127333164459</v>
      </c>
      <c r="R23" s="229">
        <v>1.1843195296600111</v>
      </c>
      <c r="S23" s="229">
        <v>0.75651200005930241</v>
      </c>
      <c r="T23" s="229">
        <v>0.54904971918332779</v>
      </c>
      <c r="U23" s="229">
        <v>0.63512174820006051</v>
      </c>
      <c r="V23" s="229">
        <v>0.35445128748579119</v>
      </c>
      <c r="W23" s="229">
        <v>0.40913565105833222</v>
      </c>
      <c r="X23" s="229">
        <v>0.50876034289473626</v>
      </c>
      <c r="Y23" s="229">
        <v>0.30667093155902347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6.8517916427257887E-3</v>
      </c>
      <c r="I24" s="229">
        <v>7.2482361886257321E-3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83.027292264644686</v>
      </c>
      <c r="C25" s="229">
        <v>93.209651447951828</v>
      </c>
      <c r="D25" s="229">
        <v>88.276902787181399</v>
      </c>
      <c r="E25" s="229">
        <v>104.872059786962</v>
      </c>
      <c r="F25" s="229">
        <v>91.30011488501377</v>
      </c>
      <c r="G25" s="229">
        <v>91.22413672434709</v>
      </c>
      <c r="H25" s="229">
        <v>87.320392856089853</v>
      </c>
      <c r="I25" s="229">
        <v>88.281734274547134</v>
      </c>
      <c r="J25" s="229">
        <v>98.561157125952505</v>
      </c>
      <c r="K25" s="229">
        <v>103.4374559890301</v>
      </c>
      <c r="L25" s="229">
        <v>115.6699232226801</v>
      </c>
      <c r="M25" s="229">
        <v>111.21223127528189</v>
      </c>
      <c r="N25" s="229">
        <v>103.280782767232</v>
      </c>
      <c r="O25" s="229">
        <v>106.17689169157239</v>
      </c>
      <c r="P25" s="229">
        <v>98.07506910475368</v>
      </c>
      <c r="Q25" s="229">
        <v>96.89855606262654</v>
      </c>
      <c r="R25" s="229">
        <v>103.82853281795219</v>
      </c>
      <c r="S25" s="229">
        <v>103.18241951926051</v>
      </c>
      <c r="T25" s="229">
        <v>111.1327790602667</v>
      </c>
      <c r="U25" s="229">
        <v>124.0601125616616</v>
      </c>
      <c r="V25" s="229">
        <v>118.9396990788332</v>
      </c>
      <c r="W25" s="229">
        <v>121.70120515958661</v>
      </c>
      <c r="X25" s="229">
        <v>116.9181975525281</v>
      </c>
      <c r="Y25" s="229">
        <v>99.253018643815864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67.794381427512093</v>
      </c>
      <c r="C27" s="229">
        <v>84.179183640117714</v>
      </c>
      <c r="D27" s="229">
        <v>66.116230434965161</v>
      </c>
      <c r="E27" s="229">
        <v>74.87495630211582</v>
      </c>
      <c r="F27" s="229">
        <v>74.291600320039976</v>
      </c>
      <c r="G27" s="229">
        <v>96.876682127861741</v>
      </c>
      <c r="H27" s="229">
        <v>105.3415483778132</v>
      </c>
      <c r="I27" s="229">
        <v>108.01248306798701</v>
      </c>
      <c r="J27" s="229">
        <v>102.7572403754294</v>
      </c>
      <c r="K27" s="229">
        <v>97.544095258720503</v>
      </c>
      <c r="L27" s="229">
        <v>106.731007707666</v>
      </c>
      <c r="M27" s="229">
        <v>104.3085210136492</v>
      </c>
      <c r="N27" s="229">
        <v>101.07051108188431</v>
      </c>
      <c r="O27" s="229">
        <v>108.0589187226872</v>
      </c>
      <c r="P27" s="229">
        <v>107.7653523270132</v>
      </c>
      <c r="Q27" s="229">
        <v>94.761758869879941</v>
      </c>
      <c r="R27" s="229">
        <v>128.03254991948421</v>
      </c>
      <c r="S27" s="229">
        <v>130.18468982569991</v>
      </c>
      <c r="T27" s="229">
        <v>132.3808367833536</v>
      </c>
      <c r="U27" s="229">
        <v>139.4396679167908</v>
      </c>
      <c r="V27" s="229">
        <v>137.87502926249391</v>
      </c>
      <c r="W27" s="229">
        <v>143.37156847304121</v>
      </c>
      <c r="X27" s="229">
        <v>165.77431476029071</v>
      </c>
      <c r="Y27" s="229">
        <v>184.953392766371</v>
      </c>
      <c r="DA27" s="73" t="s">
        <v>1962</v>
      </c>
    </row>
    <row r="28" spans="1:105" ht="12" customHeight="1" x14ac:dyDescent="0.25">
      <c r="A28" s="64" t="s">
        <v>39</v>
      </c>
      <c r="B28" s="229">
        <v>3.664360333056528</v>
      </c>
      <c r="C28" s="229">
        <v>3.8463258045406699</v>
      </c>
      <c r="D28" s="229">
        <v>3.4324985895122562</v>
      </c>
      <c r="E28" s="229">
        <v>3.7233929493710232</v>
      </c>
      <c r="F28" s="229">
        <v>3.5624186062567</v>
      </c>
      <c r="G28" s="229">
        <v>4.135867960302738</v>
      </c>
      <c r="H28" s="229">
        <v>3.988391938332783</v>
      </c>
      <c r="I28" s="229">
        <v>3.7472875053797292</v>
      </c>
      <c r="J28" s="229">
        <v>3.9183931278745781</v>
      </c>
      <c r="K28" s="229">
        <v>3.4774549463191691</v>
      </c>
      <c r="L28" s="229">
        <v>3.9702353986671</v>
      </c>
      <c r="M28" s="229">
        <v>3.9064356850561772</v>
      </c>
      <c r="N28" s="229">
        <v>5.1805189111366658</v>
      </c>
      <c r="O28" s="229">
        <v>4.8243174702425176</v>
      </c>
      <c r="P28" s="229">
        <v>4.9618855769996451</v>
      </c>
      <c r="Q28" s="229">
        <v>3.142682376507318</v>
      </c>
      <c r="R28" s="229">
        <v>4.3075729092868871</v>
      </c>
      <c r="S28" s="229">
        <v>4.0657889078627294</v>
      </c>
      <c r="T28" s="229">
        <v>3.9685867310905469</v>
      </c>
      <c r="U28" s="229">
        <v>4.0530431607371664</v>
      </c>
      <c r="V28" s="229">
        <v>5.4990370584829966</v>
      </c>
      <c r="W28" s="229">
        <v>1.91248558121407</v>
      </c>
      <c r="X28" s="229">
        <v>2.1332708244662109</v>
      </c>
      <c r="Y28" s="229">
        <v>2.1932908466063759</v>
      </c>
      <c r="DA28" s="73" t="s">
        <v>1963</v>
      </c>
    </row>
    <row r="29" spans="1:105" ht="12" customHeight="1" x14ac:dyDescent="0.25">
      <c r="A29" s="60" t="s">
        <v>1868</v>
      </c>
      <c r="B29" s="262">
        <v>68.028540833519401</v>
      </c>
      <c r="C29" s="262">
        <v>66.93821662232186</v>
      </c>
      <c r="D29" s="262">
        <v>69.344689308517047</v>
      </c>
      <c r="E29" s="262">
        <v>64.862945188025847</v>
      </c>
      <c r="F29" s="262">
        <v>72.024048988741811</v>
      </c>
      <c r="G29" s="262">
        <v>71.225040971252682</v>
      </c>
      <c r="H29" s="262">
        <v>69.986259876575758</v>
      </c>
      <c r="I29" s="262">
        <v>71.773261129381481</v>
      </c>
      <c r="J29" s="262">
        <v>69.53344757152972</v>
      </c>
      <c r="K29" s="262">
        <v>63.389194017165899</v>
      </c>
      <c r="L29" s="262">
        <v>67.746984173133754</v>
      </c>
      <c r="M29" s="262">
        <v>69.081366666929156</v>
      </c>
      <c r="N29" s="262">
        <v>70.651043984196193</v>
      </c>
      <c r="O29" s="262">
        <v>74.407486907827021</v>
      </c>
      <c r="P29" s="262">
        <v>72.750264896576368</v>
      </c>
      <c r="Q29" s="262">
        <v>71.18474148302677</v>
      </c>
      <c r="R29" s="262">
        <v>77.713851091443559</v>
      </c>
      <c r="S29" s="262">
        <v>74.445560397021424</v>
      </c>
      <c r="T29" s="262">
        <v>76.87892442042768</v>
      </c>
      <c r="U29" s="262">
        <v>77.793116473692294</v>
      </c>
      <c r="V29" s="262">
        <v>74.92363590404031</v>
      </c>
      <c r="W29" s="262">
        <v>66.161246370301726</v>
      </c>
      <c r="X29" s="262">
        <v>66.954764747533304</v>
      </c>
      <c r="Y29" s="262">
        <v>56.125530651750971</v>
      </c>
      <c r="DA29" s="72" t="s">
        <v>1964</v>
      </c>
    </row>
    <row r="30" spans="1:105" ht="12" customHeight="1" x14ac:dyDescent="0.25">
      <c r="A30" s="132" t="s">
        <v>1870</v>
      </c>
      <c r="B30" s="316">
        <v>16.029810378663321</v>
      </c>
      <c r="C30" s="316">
        <v>15.772893353211691</v>
      </c>
      <c r="D30" s="316">
        <v>16.339939189687051</v>
      </c>
      <c r="E30" s="316">
        <v>15.283889661989919</v>
      </c>
      <c r="F30" s="316">
        <v>16.97128637256057</v>
      </c>
      <c r="G30" s="316">
        <v>16.78301323228073</v>
      </c>
      <c r="H30" s="316">
        <v>16.491114776058659</v>
      </c>
      <c r="I30" s="316">
        <v>16.912192324951139</v>
      </c>
      <c r="J30" s="316">
        <v>16.384416979838459</v>
      </c>
      <c r="K30" s="316">
        <v>14.936624359445361</v>
      </c>
      <c r="L30" s="316">
        <v>15.96346616751998</v>
      </c>
      <c r="M30" s="316">
        <v>16.27789152614254</v>
      </c>
      <c r="N30" s="316">
        <v>16.647760252462209</v>
      </c>
      <c r="O30" s="316">
        <v>17.532904443801449</v>
      </c>
      <c r="P30" s="316">
        <v>17.14240724556365</v>
      </c>
      <c r="Q30" s="316">
        <v>16.773517318555349</v>
      </c>
      <c r="R30" s="316">
        <v>18.693721529333679</v>
      </c>
      <c r="S30" s="316">
        <v>17.659399257528399</v>
      </c>
      <c r="T30" s="316">
        <v>18.3347723181597</v>
      </c>
      <c r="U30" s="316">
        <v>18.349373720830069</v>
      </c>
      <c r="V30" s="316">
        <v>17.654526492945269</v>
      </c>
      <c r="W30" s="316">
        <v>15.58981305107462</v>
      </c>
      <c r="X30" s="316">
        <v>15.776792647625649</v>
      </c>
      <c r="Y30" s="316">
        <v>13.225061168828249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671.11454526933858</v>
      </c>
      <c r="C32" s="223">
        <v>714.21057315093469</v>
      </c>
      <c r="D32" s="223">
        <v>680.55262465714031</v>
      </c>
      <c r="E32" s="223">
        <v>724.72403713110486</v>
      </c>
      <c r="F32" s="223">
        <v>706.98669672802396</v>
      </c>
      <c r="G32" s="223">
        <v>766.96565730904899</v>
      </c>
      <c r="H32" s="223">
        <v>802.20375483357429</v>
      </c>
      <c r="I32" s="223">
        <v>801.24945855306385</v>
      </c>
      <c r="J32" s="223">
        <v>775.6901106267519</v>
      </c>
      <c r="K32" s="223">
        <v>743.10008410657645</v>
      </c>
      <c r="L32" s="223">
        <v>804.37207716292914</v>
      </c>
      <c r="M32" s="223">
        <v>783.85716522344455</v>
      </c>
      <c r="N32" s="223">
        <v>771.24083323062268</v>
      </c>
      <c r="O32" s="223">
        <v>784.7126217485561</v>
      </c>
      <c r="P32" s="223">
        <v>776.02664492016663</v>
      </c>
      <c r="Q32" s="223">
        <v>789.13875897615571</v>
      </c>
      <c r="R32" s="223">
        <v>859.87644677237131</v>
      </c>
      <c r="S32" s="223">
        <v>825.61262150240793</v>
      </c>
      <c r="T32" s="223">
        <v>888.14259479570251</v>
      </c>
      <c r="U32" s="223">
        <v>914.68826985965393</v>
      </c>
      <c r="V32" s="223">
        <v>838.45724928327877</v>
      </c>
      <c r="W32" s="223">
        <v>897.50156659169681</v>
      </c>
      <c r="X32" s="223">
        <v>864.58329448766199</v>
      </c>
      <c r="Y32" s="223">
        <v>797.68776869750752</v>
      </c>
      <c r="DA32" s="89" t="s">
        <v>1966</v>
      </c>
    </row>
    <row r="33" spans="1:105" ht="12" customHeight="1" x14ac:dyDescent="0.25">
      <c r="A33" s="55" t="s">
        <v>91</v>
      </c>
      <c r="B33" s="259">
        <v>2.347276670775893</v>
      </c>
      <c r="C33" s="259">
        <v>2.498680177984129</v>
      </c>
      <c r="D33" s="259">
        <v>2.3750729486951649</v>
      </c>
      <c r="E33" s="259">
        <v>2.517470427406308</v>
      </c>
      <c r="F33" s="259">
        <v>2.4701966128550579</v>
      </c>
      <c r="G33" s="259">
        <v>2.697002715947622</v>
      </c>
      <c r="H33" s="259">
        <v>2.8318879300700899</v>
      </c>
      <c r="I33" s="259">
        <v>2.8277642920859729</v>
      </c>
      <c r="J33" s="259">
        <v>2.7200486217213649</v>
      </c>
      <c r="K33" s="259">
        <v>2.5967988035401728</v>
      </c>
      <c r="L33" s="259">
        <v>2.805985431270158</v>
      </c>
      <c r="M33" s="259">
        <v>2.7377502720309632</v>
      </c>
      <c r="N33" s="259">
        <v>2.6984535318165719</v>
      </c>
      <c r="O33" s="259">
        <v>2.7461789320942902</v>
      </c>
      <c r="P33" s="259">
        <v>2.725922497038201</v>
      </c>
      <c r="Q33" s="259">
        <v>2.7548061807453501</v>
      </c>
      <c r="R33" s="259">
        <v>3.037256633414994</v>
      </c>
      <c r="S33" s="259">
        <v>2.9121715018995098</v>
      </c>
      <c r="T33" s="259">
        <v>3.1100506638033378</v>
      </c>
      <c r="U33" s="259">
        <v>3.2044942739676112</v>
      </c>
      <c r="V33" s="259">
        <v>2.9227159376093921</v>
      </c>
      <c r="W33" s="259">
        <v>3.129827400549523</v>
      </c>
      <c r="X33" s="259">
        <v>3.044975588222103</v>
      </c>
      <c r="Y33" s="259">
        <v>2.8330685564620719</v>
      </c>
      <c r="DA33" s="67" t="s">
        <v>1967</v>
      </c>
    </row>
    <row r="34" spans="1:105" ht="12" customHeight="1" x14ac:dyDescent="0.25">
      <c r="A34" s="173" t="s">
        <v>92</v>
      </c>
      <c r="B34" s="224">
        <v>0.86574062785966011</v>
      </c>
      <c r="C34" s="224">
        <v>0.92158243339649293</v>
      </c>
      <c r="D34" s="224">
        <v>0.87599266478295867</v>
      </c>
      <c r="E34" s="224">
        <v>0.92851279765006867</v>
      </c>
      <c r="F34" s="224">
        <v>0.91107690592053014</v>
      </c>
      <c r="G34" s="224">
        <v>0.99472927657560639</v>
      </c>
      <c r="H34" s="224">
        <v>1.044478678261932</v>
      </c>
      <c r="I34" s="224">
        <v>1.042957766397608</v>
      </c>
      <c r="J34" s="224">
        <v>1.003229244722762</v>
      </c>
      <c r="K34" s="224">
        <v>0.95777129922181459</v>
      </c>
      <c r="L34" s="224">
        <v>1.0349251195130289</v>
      </c>
      <c r="M34" s="224">
        <v>1.009758103482354</v>
      </c>
      <c r="N34" s="224">
        <v>0.995264377638439</v>
      </c>
      <c r="O34" s="224">
        <v>1.015192638182892</v>
      </c>
      <c r="P34" s="224">
        <v>1.005395692576174</v>
      </c>
      <c r="Q34" s="224">
        <v>1.02175778040864</v>
      </c>
      <c r="R34" s="224">
        <v>1.1202243423287801</v>
      </c>
      <c r="S34" s="224">
        <v>1.074089482453771</v>
      </c>
      <c r="T34" s="224">
        <v>1.1592500297561661</v>
      </c>
      <c r="U34" s="224">
        <v>1.183602740677915</v>
      </c>
      <c r="V34" s="224">
        <v>1.094416339019467</v>
      </c>
      <c r="W34" s="224">
        <v>1.163478046452564</v>
      </c>
      <c r="X34" s="224">
        <v>1.124601823364481</v>
      </c>
      <c r="Y34" s="224">
        <v>1.04491412596462</v>
      </c>
      <c r="DA34" s="177" t="s">
        <v>1968</v>
      </c>
    </row>
    <row r="35" spans="1:105" ht="12" customHeight="1" x14ac:dyDescent="0.25">
      <c r="A35" s="173" t="s">
        <v>93</v>
      </c>
      <c r="B35" s="224">
        <v>16.888016820077478</v>
      </c>
      <c r="C35" s="224">
        <v>17.97732384902103</v>
      </c>
      <c r="D35" s="224">
        <v>17.088003474774219</v>
      </c>
      <c r="E35" s="224">
        <v>18.112514579728678</v>
      </c>
      <c r="F35" s="224">
        <v>17.77239234989932</v>
      </c>
      <c r="G35" s="224">
        <v>19.404200534938429</v>
      </c>
      <c r="H35" s="224">
        <v>20.374662940687561</v>
      </c>
      <c r="I35" s="224">
        <v>20.344994487665939</v>
      </c>
      <c r="J35" s="224">
        <v>19.57000955489185</v>
      </c>
      <c r="K35" s="224">
        <v>18.683260656293779</v>
      </c>
      <c r="L35" s="224">
        <v>20.18830151135051</v>
      </c>
      <c r="M35" s="224">
        <v>19.697368111253599</v>
      </c>
      <c r="N35" s="224">
        <v>19.414638760266829</v>
      </c>
      <c r="O35" s="224">
        <v>19.708412402057348</v>
      </c>
      <c r="P35" s="224">
        <v>19.612270489184262</v>
      </c>
      <c r="Q35" s="224">
        <v>19.77104304636298</v>
      </c>
      <c r="R35" s="224">
        <v>21.852234868865839</v>
      </c>
      <c r="S35" s="224">
        <v>20.952281390319641</v>
      </c>
      <c r="T35" s="224">
        <v>22.321476875599789</v>
      </c>
      <c r="U35" s="224">
        <v>22.949755884113859</v>
      </c>
      <c r="V35" s="224">
        <v>20.891745333176551</v>
      </c>
      <c r="W35" s="224">
        <v>22.33424094844807</v>
      </c>
      <c r="X35" s="224">
        <v>21.695970096227139</v>
      </c>
      <c r="Y35" s="224">
        <v>20.24893768091987</v>
      </c>
      <c r="DA35" s="177" t="s">
        <v>1969</v>
      </c>
    </row>
    <row r="36" spans="1:105" ht="12" customHeight="1" x14ac:dyDescent="0.25">
      <c r="A36" s="173" t="s">
        <v>94</v>
      </c>
      <c r="B36" s="224">
        <v>9.4286944513024302</v>
      </c>
      <c r="C36" s="224">
        <v>10.036861961377049</v>
      </c>
      <c r="D36" s="224">
        <v>9.540348358422662</v>
      </c>
      <c r="E36" s="224">
        <v>10.1123398642043</v>
      </c>
      <c r="F36" s="224">
        <v>9.9224473140415057</v>
      </c>
      <c r="G36" s="224">
        <v>10.83349690285862</v>
      </c>
      <c r="H36" s="224">
        <v>11.375312652911999</v>
      </c>
      <c r="I36" s="224">
        <v>11.358748554157019</v>
      </c>
      <c r="J36" s="224">
        <v>10.92606920445369</v>
      </c>
      <c r="K36" s="224">
        <v>10.430991273812939</v>
      </c>
      <c r="L36" s="224">
        <v>11.27126580161814</v>
      </c>
      <c r="M36" s="224">
        <v>10.99717435116732</v>
      </c>
      <c r="N36" s="224">
        <v>10.83932463492946</v>
      </c>
      <c r="O36" s="224">
        <v>11.056361324179131</v>
      </c>
      <c r="P36" s="224">
        <v>10.949663770998409</v>
      </c>
      <c r="Q36" s="224">
        <v>11.127861630487921</v>
      </c>
      <c r="R36" s="224">
        <v>12.200251092341571</v>
      </c>
      <c r="S36" s="224">
        <v>11.6978009550637</v>
      </c>
      <c r="T36" s="224">
        <v>12.62527594466315</v>
      </c>
      <c r="U36" s="224">
        <v>12.890498879746771</v>
      </c>
      <c r="V36" s="224">
        <v>11.919178713650849</v>
      </c>
      <c r="W36" s="224">
        <v>12.67132285095644</v>
      </c>
      <c r="X36" s="224">
        <v>12.247925799781401</v>
      </c>
      <c r="Y36" s="224">
        <v>11.380055070220431</v>
      </c>
      <c r="DA36" s="177" t="s">
        <v>1970</v>
      </c>
    </row>
    <row r="37" spans="1:105" ht="12" customHeight="1" x14ac:dyDescent="0.25">
      <c r="A37" s="56" t="s">
        <v>95</v>
      </c>
      <c r="B37" s="260">
        <v>8.3339036416143628</v>
      </c>
      <c r="C37" s="260">
        <v>8.4072592270654045</v>
      </c>
      <c r="D37" s="260">
        <v>8.4233184188026335</v>
      </c>
      <c r="E37" s="260">
        <v>8.4181510616548554</v>
      </c>
      <c r="F37" s="260">
        <v>8.7077092817657018</v>
      </c>
      <c r="G37" s="260">
        <v>9.2060071920476467</v>
      </c>
      <c r="H37" s="260">
        <v>9.5090774259090498</v>
      </c>
      <c r="I37" s="260">
        <v>9.5796639193512991</v>
      </c>
      <c r="J37" s="260">
        <v>9.0776773331180376</v>
      </c>
      <c r="K37" s="260">
        <v>8.5661487913752605</v>
      </c>
      <c r="L37" s="260">
        <v>9.2280065380870084</v>
      </c>
      <c r="M37" s="260">
        <v>9.1268513077030722</v>
      </c>
      <c r="N37" s="260">
        <v>9.1307040859896809</v>
      </c>
      <c r="O37" s="260">
        <v>9.3110767731996429</v>
      </c>
      <c r="P37" s="260">
        <v>9.3739643246376581</v>
      </c>
      <c r="Q37" s="260">
        <v>9.5666945168091342</v>
      </c>
      <c r="R37" s="260">
        <v>10.191050479987361</v>
      </c>
      <c r="S37" s="260">
        <v>9.7967294215828318</v>
      </c>
      <c r="T37" s="260">
        <v>10.699168608859861</v>
      </c>
      <c r="U37" s="260">
        <v>10.841651594975749</v>
      </c>
      <c r="V37" s="260">
        <v>10.01997039892751</v>
      </c>
      <c r="W37" s="260">
        <v>10.52732595793038</v>
      </c>
      <c r="X37" s="260">
        <v>10.151475307132371</v>
      </c>
      <c r="Y37" s="260">
        <v>9.2737248991557877</v>
      </c>
      <c r="DA37" s="68" t="s">
        <v>1971</v>
      </c>
    </row>
    <row r="38" spans="1:105" ht="12" customHeight="1" x14ac:dyDescent="0.25">
      <c r="A38" s="37" t="s">
        <v>159</v>
      </c>
      <c r="B38" s="226">
        <v>1.8153247300667169E-2</v>
      </c>
      <c r="C38" s="226">
        <v>2.984262631335035E-2</v>
      </c>
      <c r="D38" s="226">
        <v>1.7724077818017971E-2</v>
      </c>
      <c r="E38" s="226">
        <v>1.913884966238092E-2</v>
      </c>
      <c r="F38" s="226">
        <v>2.7296873351496252E-2</v>
      </c>
      <c r="G38" s="226">
        <v>2.599314987358662E-2</v>
      </c>
      <c r="H38" s="226">
        <v>3.0077168626543471E-2</v>
      </c>
      <c r="I38" s="226">
        <v>2.1920759405920549E-2</v>
      </c>
      <c r="J38" s="226">
        <v>1.369630663903258E-2</v>
      </c>
      <c r="K38" s="226">
        <v>1.470275052920658E-2</v>
      </c>
      <c r="L38" s="226">
        <v>1.568572626426816E-2</v>
      </c>
      <c r="M38" s="226">
        <v>1.542245456239731E-2</v>
      </c>
      <c r="N38" s="226">
        <v>1.467756152709487E-2</v>
      </c>
      <c r="O38" s="226">
        <v>5.3654422736391094E-3</v>
      </c>
      <c r="P38" s="226">
        <v>4.1505473456581246E-3</v>
      </c>
      <c r="Q38" s="226">
        <v>2.1805554248174549E-3</v>
      </c>
      <c r="R38" s="226">
        <v>1.5543867845771E-3</v>
      </c>
      <c r="S38" s="226">
        <v>1.436235182471265E-3</v>
      </c>
      <c r="T38" s="226">
        <v>7.6750574538569191E-2</v>
      </c>
      <c r="U38" s="226">
        <v>7.5904928995570109E-2</v>
      </c>
      <c r="V38" s="226">
        <v>7.7323854114715471E-2</v>
      </c>
      <c r="W38" s="226">
        <v>6.8315597519257573E-2</v>
      </c>
      <c r="X38" s="226">
        <v>0.12573185873343939</v>
      </c>
      <c r="Y38" s="226">
        <v>0.1046799172248359</v>
      </c>
      <c r="DA38" s="69" t="s">
        <v>1972</v>
      </c>
    </row>
    <row r="39" spans="1:105" ht="12" customHeight="1" x14ac:dyDescent="0.25">
      <c r="A39" s="37" t="s">
        <v>35</v>
      </c>
      <c r="B39" s="226">
        <v>4.6086168136890802</v>
      </c>
      <c r="C39" s="226">
        <v>5.4431631654290484</v>
      </c>
      <c r="D39" s="226">
        <v>4.7497485019519399</v>
      </c>
      <c r="E39" s="226">
        <v>5.8671689607462083</v>
      </c>
      <c r="F39" s="226">
        <v>4.9512106543353118</v>
      </c>
      <c r="G39" s="226">
        <v>5.6292966056225584</v>
      </c>
      <c r="H39" s="226">
        <v>5.9390063937612751</v>
      </c>
      <c r="I39" s="226">
        <v>5.8552888779682153</v>
      </c>
      <c r="J39" s="226">
        <v>6.0357888029681668</v>
      </c>
      <c r="K39" s="226">
        <v>6.1536137391208117</v>
      </c>
      <c r="L39" s="226">
        <v>6.779343150507124</v>
      </c>
      <c r="M39" s="226">
        <v>6.4033646991119637</v>
      </c>
      <c r="N39" s="226">
        <v>6.0033567871467186</v>
      </c>
      <c r="O39" s="226">
        <v>6.0494101448568616</v>
      </c>
      <c r="P39" s="226">
        <v>5.8135601024859849</v>
      </c>
      <c r="Q39" s="226">
        <v>5.9191246256657948</v>
      </c>
      <c r="R39" s="226">
        <v>6.6151379130133323</v>
      </c>
      <c r="S39" s="226">
        <v>6.4246811454332509</v>
      </c>
      <c r="T39" s="226">
        <v>6.96243094618998</v>
      </c>
      <c r="U39" s="226">
        <v>7.4826416624410426</v>
      </c>
      <c r="V39" s="226">
        <v>6.8734344067477418</v>
      </c>
      <c r="W39" s="226">
        <v>7.8256558301504278</v>
      </c>
      <c r="X39" s="226">
        <v>7.3653829015228061</v>
      </c>
      <c r="Y39" s="226">
        <v>6.9050639798907456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0.25823983484741497</v>
      </c>
      <c r="H41" s="226">
        <v>0.26183510458456077</v>
      </c>
      <c r="I41" s="226">
        <v>0.28490393051034402</v>
      </c>
      <c r="J41" s="226">
        <v>0.126958141965302</v>
      </c>
      <c r="K41" s="226">
        <v>0.1928871279320867</v>
      </c>
      <c r="L41" s="226">
        <v>0.19557490803999411</v>
      </c>
      <c r="M41" s="226">
        <v>0.28355979597187292</v>
      </c>
      <c r="N41" s="226">
        <v>0.31770051052561882</v>
      </c>
      <c r="O41" s="226">
        <v>0.36088108088950749</v>
      </c>
      <c r="P41" s="226">
        <v>0.52486459786056872</v>
      </c>
      <c r="Q41" s="226">
        <v>0.38671015522416979</v>
      </c>
      <c r="R41" s="226">
        <v>0.51957883566112451</v>
      </c>
      <c r="S41" s="226">
        <v>0.60284803540010701</v>
      </c>
      <c r="T41" s="226">
        <v>0.86831575205667921</v>
      </c>
      <c r="U41" s="226">
        <v>0.80968194398535842</v>
      </c>
      <c r="V41" s="226">
        <v>0.82729008774961332</v>
      </c>
      <c r="W41" s="226">
        <v>0.91692572129371663</v>
      </c>
      <c r="X41" s="226">
        <v>1.045146716348061</v>
      </c>
      <c r="Y41" s="226">
        <v>1.1322246412351391</v>
      </c>
      <c r="DA41" s="69" t="s">
        <v>1975</v>
      </c>
    </row>
    <row r="42" spans="1:105" ht="12" customHeight="1" x14ac:dyDescent="0.25">
      <c r="A42" s="37" t="s">
        <v>40</v>
      </c>
      <c r="B42" s="226">
        <v>3.7071335806246171</v>
      </c>
      <c r="C42" s="226">
        <v>2.9342534353230061</v>
      </c>
      <c r="D42" s="226">
        <v>3.655845839032676</v>
      </c>
      <c r="E42" s="226">
        <v>2.5318432512462659</v>
      </c>
      <c r="F42" s="226">
        <v>3.7292017540788929</v>
      </c>
      <c r="G42" s="226">
        <v>3.292477601704086</v>
      </c>
      <c r="H42" s="226">
        <v>3.2781587589366712</v>
      </c>
      <c r="I42" s="226">
        <v>3.4175503514668191</v>
      </c>
      <c r="J42" s="226">
        <v>2.9012340815455362</v>
      </c>
      <c r="K42" s="226">
        <v>2.2049451737931549</v>
      </c>
      <c r="L42" s="226">
        <v>2.2374027532756231</v>
      </c>
      <c r="M42" s="226">
        <v>2.4245043580568382</v>
      </c>
      <c r="N42" s="226">
        <v>2.7949692267902471</v>
      </c>
      <c r="O42" s="226">
        <v>2.8954201051796331</v>
      </c>
      <c r="P42" s="226">
        <v>3.0313890769454468</v>
      </c>
      <c r="Q42" s="226">
        <v>3.2586791804943518</v>
      </c>
      <c r="R42" s="226">
        <v>3.0547793445283258</v>
      </c>
      <c r="S42" s="226">
        <v>2.767764005567003</v>
      </c>
      <c r="T42" s="226">
        <v>2.791671336074633</v>
      </c>
      <c r="U42" s="226">
        <v>2.4734230595537818</v>
      </c>
      <c r="V42" s="226">
        <v>2.241922050315436</v>
      </c>
      <c r="W42" s="226">
        <v>1.7164288089669759</v>
      </c>
      <c r="X42" s="226">
        <v>1.615213830528065</v>
      </c>
      <c r="Y42" s="226">
        <v>1.131756360805066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37.704562086901298</v>
      </c>
      <c r="C43" s="261">
        <f t="shared" si="1"/>
        <v>37.239062918058089</v>
      </c>
      <c r="D43" s="261">
        <f t="shared" si="1"/>
        <v>38.160559775374033</v>
      </c>
      <c r="E43" s="261">
        <f t="shared" si="1"/>
        <v>36.975234684697966</v>
      </c>
      <c r="F43" s="261">
        <f t="shared" si="1"/>
        <v>39.356712212775108</v>
      </c>
      <c r="G43" s="261">
        <f t="shared" si="1"/>
        <v>40.058069521327937</v>
      </c>
      <c r="H43" s="261">
        <f t="shared" si="1"/>
        <v>41.09089174581861</v>
      </c>
      <c r="I43" s="261">
        <f t="shared" si="1"/>
        <v>41.493170369330585</v>
      </c>
      <c r="J43" s="261">
        <f t="shared" si="1"/>
        <v>39.433676501625492</v>
      </c>
      <c r="K43" s="261">
        <f t="shared" si="1"/>
        <v>36.211199966585291</v>
      </c>
      <c r="L43" s="261">
        <f t="shared" si="1"/>
        <v>38.790749838217231</v>
      </c>
      <c r="M43" s="261">
        <f t="shared" si="1"/>
        <v>38.597357007568981</v>
      </c>
      <c r="N43" s="261">
        <f t="shared" si="1"/>
        <v>39.132802081923472</v>
      </c>
      <c r="O43" s="261">
        <f t="shared" si="1"/>
        <v>39.747139637112689</v>
      </c>
      <c r="P43" s="261">
        <f t="shared" si="1"/>
        <v>39.799344326479314</v>
      </c>
      <c r="Q43" s="261">
        <f t="shared" si="1"/>
        <v>41.16971041169117</v>
      </c>
      <c r="R43" s="261">
        <f t="shared" si="1"/>
        <v>42.802218544378739</v>
      </c>
      <c r="S43" s="261">
        <f t="shared" si="1"/>
        <v>40.683485344339211</v>
      </c>
      <c r="T43" s="261">
        <f t="shared" si="1"/>
        <v>43.338747135530951</v>
      </c>
      <c r="U43" s="261">
        <f t="shared" si="1"/>
        <v>43.760845722996507</v>
      </c>
      <c r="V43" s="261">
        <f t="shared" si="1"/>
        <v>39.6991860852008</v>
      </c>
      <c r="W43" s="261">
        <f t="shared" si="1"/>
        <v>40.071773031712155</v>
      </c>
      <c r="X43" s="261">
        <f t="shared" si="1"/>
        <v>38.175314481140902</v>
      </c>
      <c r="Y43" s="261">
        <f t="shared" si="1"/>
        <v>33.038252377038397</v>
      </c>
      <c r="DA43" s="70"/>
    </row>
    <row r="44" spans="1:105" ht="12" customHeight="1" x14ac:dyDescent="0.25">
      <c r="A44" s="60" t="s">
        <v>1884</v>
      </c>
      <c r="B44" s="262">
        <v>15.18195368828235</v>
      </c>
      <c r="C44" s="262">
        <v>16.436463317790999</v>
      </c>
      <c r="D44" s="262">
        <v>15.40591048046443</v>
      </c>
      <c r="E44" s="262">
        <v>16.766206848368011</v>
      </c>
      <c r="F44" s="262">
        <v>16.030437034419322</v>
      </c>
      <c r="G44" s="262">
        <v>17.631594412778259</v>
      </c>
      <c r="H44" s="262">
        <v>18.513889760245782</v>
      </c>
      <c r="I44" s="262">
        <v>18.44822220952874</v>
      </c>
      <c r="J44" s="262">
        <v>17.94276615236442</v>
      </c>
      <c r="K44" s="262">
        <v>17.341903606603029</v>
      </c>
      <c r="L44" s="262">
        <v>18.81322111928916</v>
      </c>
      <c r="M44" s="262">
        <v>18.254240759239341</v>
      </c>
      <c r="N44" s="262">
        <v>17.846760096484491</v>
      </c>
      <c r="O44" s="262">
        <v>18.164447446994529</v>
      </c>
      <c r="P44" s="262">
        <v>17.907149537800841</v>
      </c>
      <c r="Q44" s="262">
        <v>18.152764547447461</v>
      </c>
      <c r="R44" s="262">
        <v>19.958566315423351</v>
      </c>
      <c r="S44" s="262">
        <v>19.203156294665941</v>
      </c>
      <c r="T44" s="262">
        <v>20.7011757130782</v>
      </c>
      <c r="U44" s="262">
        <v>21.410146731426071</v>
      </c>
      <c r="V44" s="262">
        <v>19.66512483680404</v>
      </c>
      <c r="W44" s="262">
        <v>21.282607170743841</v>
      </c>
      <c r="X44" s="262">
        <v>20.528663314785959</v>
      </c>
      <c r="Y44" s="262">
        <v>19.13097993666694</v>
      </c>
      <c r="DA44" s="72" t="s">
        <v>1977</v>
      </c>
    </row>
    <row r="45" spans="1:105" ht="12" customHeight="1" x14ac:dyDescent="0.25">
      <c r="A45" s="64" t="s">
        <v>28</v>
      </c>
      <c r="B45" s="229">
        <v>0.98393499639180926</v>
      </c>
      <c r="C45" s="229">
        <v>0.84559962795668842</v>
      </c>
      <c r="D45" s="229">
        <v>1.1065667488826949</v>
      </c>
      <c r="E45" s="229">
        <v>0.98228242028493939</v>
      </c>
      <c r="F45" s="229">
        <v>1.0179327765680759</v>
      </c>
      <c r="G45" s="229">
        <v>0.99265928976664364</v>
      </c>
      <c r="H45" s="229">
        <v>1.133724401489667</v>
      </c>
      <c r="I45" s="229">
        <v>0.93967166149538994</v>
      </c>
      <c r="J45" s="229">
        <v>0.76115014671925496</v>
      </c>
      <c r="K45" s="229">
        <v>0.83401422019782134</v>
      </c>
      <c r="L45" s="229">
        <v>0.81653818544838663</v>
      </c>
      <c r="M45" s="229">
        <v>0.89022212221305896</v>
      </c>
      <c r="N45" s="229">
        <v>0.94233823219572854</v>
      </c>
      <c r="O45" s="229">
        <v>1.0180991307438649</v>
      </c>
      <c r="P45" s="229">
        <v>0.93861774879382542</v>
      </c>
      <c r="Q45" s="229">
        <v>1.2126918012809369</v>
      </c>
      <c r="R45" s="229">
        <v>1.5859218651280711</v>
      </c>
      <c r="S45" s="229">
        <v>1.068490276056741</v>
      </c>
      <c r="T45" s="229">
        <v>1.3210263905810491</v>
      </c>
      <c r="U45" s="229">
        <v>0.85176598154230487</v>
      </c>
      <c r="V45" s="229">
        <v>0.7971865772039306</v>
      </c>
      <c r="W45" s="229">
        <v>0.90032090819096744</v>
      </c>
      <c r="X45" s="229">
        <v>0.4146804496172789</v>
      </c>
      <c r="Y45" s="229">
        <v>0.1637496445416218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3.4296989995999658E-2</v>
      </c>
      <c r="C47" s="229">
        <v>1.6855874044999799E-2</v>
      </c>
      <c r="D47" s="229">
        <v>3.421559516209205E-2</v>
      </c>
      <c r="E47" s="229">
        <v>1.6945161296757261E-2</v>
      </c>
      <c r="F47" s="229">
        <v>1.72144757253377E-2</v>
      </c>
      <c r="G47" s="229">
        <v>1.1994567614204969E-2</v>
      </c>
      <c r="H47" s="229">
        <v>1.3120391679657339E-2</v>
      </c>
      <c r="I47" s="229">
        <v>7.5748495120475474E-3</v>
      </c>
      <c r="J47" s="229">
        <v>6.4346620243680543E-3</v>
      </c>
      <c r="K47" s="229">
        <v>7.4440813456906696E-3</v>
      </c>
      <c r="L47" s="229">
        <v>1.1485556603193531E-2</v>
      </c>
      <c r="M47" s="229">
        <v>9.4032945100076815E-3</v>
      </c>
      <c r="N47" s="229">
        <v>8.0551093006086365E-3</v>
      </c>
      <c r="O47" s="229">
        <v>6.5595180697746239E-3</v>
      </c>
      <c r="P47" s="229">
        <v>7.1150115822287566E-3</v>
      </c>
      <c r="Q47" s="229">
        <v>6.5145820974818469E-3</v>
      </c>
      <c r="R47" s="229">
        <v>8.5322550022262928E-3</v>
      </c>
      <c r="S47" s="229">
        <v>6.5089389867264329E-3</v>
      </c>
      <c r="T47" s="229">
        <v>5.7824176706278369E-3</v>
      </c>
      <c r="U47" s="229">
        <v>7.2385698474331274E-3</v>
      </c>
      <c r="V47" s="229">
        <v>6.0684506495359454E-3</v>
      </c>
      <c r="W47" s="229">
        <v>5.3676854602861604E-3</v>
      </c>
      <c r="X47" s="229">
        <v>5.1289968583837133E-3</v>
      </c>
      <c r="Y47" s="229">
        <v>4.9402573970186358E-3</v>
      </c>
      <c r="DA47" s="73" t="s">
        <v>1980</v>
      </c>
    </row>
    <row r="48" spans="1:105" ht="12" customHeight="1" x14ac:dyDescent="0.25">
      <c r="A48" s="64" t="s">
        <v>159</v>
      </c>
      <c r="B48" s="229">
        <v>3.0086579829078631E-2</v>
      </c>
      <c r="C48" s="229">
        <v>4.4129675729114033E-2</v>
      </c>
      <c r="D48" s="229">
        <v>3.003569965571392E-2</v>
      </c>
      <c r="E48" s="229">
        <v>2.9616687554181301E-2</v>
      </c>
      <c r="F48" s="229">
        <v>4.5298245253006422E-2</v>
      </c>
      <c r="G48" s="229">
        <v>3.6853907708018052E-2</v>
      </c>
      <c r="H48" s="229">
        <v>3.9639942605438447E-2</v>
      </c>
      <c r="I48" s="229">
        <v>2.9487087147264491E-2</v>
      </c>
      <c r="J48" s="229">
        <v>1.9207771066378401E-2</v>
      </c>
      <c r="K48" s="229">
        <v>2.044218689846088E-2</v>
      </c>
      <c r="L48" s="229">
        <v>2.1929561654832688E-2</v>
      </c>
      <c r="M48" s="229">
        <v>2.1917704543825571E-2</v>
      </c>
      <c r="N48" s="229">
        <v>2.1139577272445701E-2</v>
      </c>
      <c r="O48" s="229">
        <v>7.6048460638352177E-3</v>
      </c>
      <c r="P48" s="229">
        <v>5.8548698462693319E-3</v>
      </c>
      <c r="Q48" s="229">
        <v>3.224083088585085E-3</v>
      </c>
      <c r="R48" s="229">
        <v>1.977700379939714E-3</v>
      </c>
      <c r="S48" s="229">
        <v>1.837056931595445E-3</v>
      </c>
      <c r="T48" s="229">
        <v>9.9788675152195763E-2</v>
      </c>
      <c r="U48" s="229">
        <v>0.10044530555493961</v>
      </c>
      <c r="V48" s="229">
        <v>0.1002263760059515</v>
      </c>
      <c r="W48" s="229">
        <v>8.439935392224758E-2</v>
      </c>
      <c r="X48" s="229">
        <v>0.1461684435894525</v>
      </c>
      <c r="Y48" s="229">
        <v>0.1036004357568303</v>
      </c>
      <c r="DA48" s="73" t="s">
        <v>1981</v>
      </c>
    </row>
    <row r="49" spans="1:105" ht="12" customHeight="1" x14ac:dyDescent="0.25">
      <c r="A49" s="64" t="s">
        <v>32</v>
      </c>
      <c r="B49" s="229">
        <v>0.55823597369673517</v>
      </c>
      <c r="C49" s="229">
        <v>0.57999131544472904</v>
      </c>
      <c r="D49" s="229">
        <v>0.48887985075518442</v>
      </c>
      <c r="E49" s="229">
        <v>0.56431718379008433</v>
      </c>
      <c r="F49" s="229">
        <v>0.40868255263616649</v>
      </c>
      <c r="G49" s="229">
        <v>0.52383091059353581</v>
      </c>
      <c r="H49" s="229">
        <v>0.48820869022839891</v>
      </c>
      <c r="I49" s="229">
        <v>0.42177994948934933</v>
      </c>
      <c r="J49" s="229">
        <v>0.31830345767769858</v>
      </c>
      <c r="K49" s="229">
        <v>0.32429835628505971</v>
      </c>
      <c r="L49" s="229">
        <v>0.24388190076196509</v>
      </c>
      <c r="M49" s="229">
        <v>0.1802909500557234</v>
      </c>
      <c r="N49" s="229">
        <v>0.1197936844352471</v>
      </c>
      <c r="O49" s="229">
        <v>0.23650664093411861</v>
      </c>
      <c r="P49" s="229">
        <v>0.1184689293292954</v>
      </c>
      <c r="Q49" s="229">
        <v>0.12661797684206069</v>
      </c>
      <c r="R49" s="229">
        <v>9.1217972669517061E-2</v>
      </c>
      <c r="S49" s="229">
        <v>5.757143232864715E-2</v>
      </c>
      <c r="T49" s="229">
        <v>4.2847470146581183E-2</v>
      </c>
      <c r="U49" s="229">
        <v>4.8438168596293553E-2</v>
      </c>
      <c r="V49" s="229">
        <v>2.543808865145215E-2</v>
      </c>
      <c r="W49" s="229">
        <v>3.105708765044253E-2</v>
      </c>
      <c r="X49" s="229">
        <v>3.5602708888720407E-2</v>
      </c>
      <c r="Y49" s="229">
        <v>2.0176372821847859E-2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5.8687635670628556E-4</v>
      </c>
      <c r="I50" s="229">
        <v>6.1792301649317828E-4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7.298563388980817</v>
      </c>
      <c r="C51" s="229">
        <v>7.6911863830270377</v>
      </c>
      <c r="D51" s="229">
        <v>7.6911805522030594</v>
      </c>
      <c r="E51" s="229">
        <v>8.6755603489072382</v>
      </c>
      <c r="F51" s="229">
        <v>7.8510576372618583</v>
      </c>
      <c r="G51" s="229">
        <v>7.6265312217920744</v>
      </c>
      <c r="H51" s="229">
        <v>7.4792516611256321</v>
      </c>
      <c r="I51" s="229">
        <v>7.5261503798374836</v>
      </c>
      <c r="J51" s="229">
        <v>8.08827339640583</v>
      </c>
      <c r="K51" s="229">
        <v>8.1753675316772618</v>
      </c>
      <c r="L51" s="229">
        <v>9.0565173529362522</v>
      </c>
      <c r="M51" s="229">
        <v>8.6955707643496432</v>
      </c>
      <c r="N51" s="229">
        <v>8.2619931605195731</v>
      </c>
      <c r="O51" s="229">
        <v>8.1930615706606016</v>
      </c>
      <c r="P51" s="229">
        <v>7.8361425358729839</v>
      </c>
      <c r="Q51" s="229">
        <v>8.3608792885092207</v>
      </c>
      <c r="R51" s="229">
        <v>8.0424541189163872</v>
      </c>
      <c r="S51" s="229">
        <v>7.8523006672644069</v>
      </c>
      <c r="T51" s="229">
        <v>8.62726897534165</v>
      </c>
      <c r="U51" s="229">
        <v>9.4615633386310005</v>
      </c>
      <c r="V51" s="229">
        <v>8.4913330529959694</v>
      </c>
      <c r="W51" s="229">
        <v>9.2382196125628813</v>
      </c>
      <c r="X51" s="229">
        <v>8.1818573506972712</v>
      </c>
      <c r="Y51" s="229">
        <v>6.5300154066477649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5.9595053237228219</v>
      </c>
      <c r="C53" s="229">
        <v>6.9460381075315372</v>
      </c>
      <c r="D53" s="229">
        <v>5.7604180669127487</v>
      </c>
      <c r="E53" s="229">
        <v>6.1940444703800512</v>
      </c>
      <c r="F53" s="229">
        <v>6.3884655217755313</v>
      </c>
      <c r="G53" s="229">
        <v>8.0990960007032236</v>
      </c>
      <c r="H53" s="229">
        <v>9.0228172929636301</v>
      </c>
      <c r="I53" s="229">
        <v>9.208226335260111</v>
      </c>
      <c r="J53" s="229">
        <v>8.4326186689808758</v>
      </c>
      <c r="K53" s="229">
        <v>7.7095750437786368</v>
      </c>
      <c r="L53" s="229">
        <v>8.356634088361881</v>
      </c>
      <c r="M53" s="229">
        <v>8.1557767108700556</v>
      </c>
      <c r="N53" s="229">
        <v>8.08518147244021</v>
      </c>
      <c r="O53" s="229">
        <v>8.3382867990310334</v>
      </c>
      <c r="P53" s="229">
        <v>8.610390683090694</v>
      </c>
      <c r="Q53" s="229">
        <v>8.1782555057573916</v>
      </c>
      <c r="R53" s="229">
        <v>9.8967906777686068</v>
      </c>
      <c r="S53" s="229">
        <v>9.9072044593326751</v>
      </c>
      <c r="T53" s="229">
        <v>10.29682434718492</v>
      </c>
      <c r="U53" s="229">
        <v>10.63449986196529</v>
      </c>
      <c r="V53" s="229">
        <v>9.8620274209518062</v>
      </c>
      <c r="W53" s="229">
        <v>10.883195725257931</v>
      </c>
      <c r="X53" s="229">
        <v>11.600775791714719</v>
      </c>
      <c r="Y53" s="229">
        <v>12.16838057702167</v>
      </c>
      <c r="DA53" s="73" t="s">
        <v>1986</v>
      </c>
    </row>
    <row r="54" spans="1:105" ht="12" customHeight="1" x14ac:dyDescent="0.25">
      <c r="A54" s="64" t="s">
        <v>39</v>
      </c>
      <c r="B54" s="229">
        <v>0.31733043566509361</v>
      </c>
      <c r="C54" s="229">
        <v>0.31266233405689481</v>
      </c>
      <c r="D54" s="229">
        <v>0.29461396689293218</v>
      </c>
      <c r="E54" s="229">
        <v>0.30344057615475478</v>
      </c>
      <c r="F54" s="229">
        <v>0.30178582519934449</v>
      </c>
      <c r="G54" s="229">
        <v>0.34062851460056209</v>
      </c>
      <c r="H54" s="229">
        <v>0.33654050379664752</v>
      </c>
      <c r="I54" s="229">
        <v>0.31471402377059982</v>
      </c>
      <c r="J54" s="229">
        <v>0.31677804949001448</v>
      </c>
      <c r="K54" s="229">
        <v>0.2707621864201003</v>
      </c>
      <c r="L54" s="229">
        <v>0.30623447352265298</v>
      </c>
      <c r="M54" s="229">
        <v>0.30105921269702629</v>
      </c>
      <c r="N54" s="229">
        <v>0.40825886032067088</v>
      </c>
      <c r="O54" s="229">
        <v>0.36432894149130107</v>
      </c>
      <c r="P54" s="229">
        <v>0.39055975928554371</v>
      </c>
      <c r="Q54" s="229">
        <v>0.26458130987178308</v>
      </c>
      <c r="R54" s="229">
        <v>0.33167172555860791</v>
      </c>
      <c r="S54" s="229">
        <v>0.30924346376514411</v>
      </c>
      <c r="T54" s="229">
        <v>0.30763743700117491</v>
      </c>
      <c r="U54" s="229">
        <v>0.30619550528880352</v>
      </c>
      <c r="V54" s="229">
        <v>0.38284487034539078</v>
      </c>
      <c r="W54" s="229">
        <v>0.14004679769909001</v>
      </c>
      <c r="X54" s="229">
        <v>0.14444957342013631</v>
      </c>
      <c r="Y54" s="229">
        <v>0.14011724248018681</v>
      </c>
      <c r="DA54" s="73" t="s">
        <v>1987</v>
      </c>
    </row>
    <row r="55" spans="1:105" ht="12" customHeight="1" x14ac:dyDescent="0.25">
      <c r="A55" s="60" t="s">
        <v>1896</v>
      </c>
      <c r="B55" s="262">
        <v>22.522608398618949</v>
      </c>
      <c r="C55" s="262">
        <v>20.80259960026709</v>
      </c>
      <c r="D55" s="262">
        <v>22.754649294909601</v>
      </c>
      <c r="E55" s="262">
        <v>20.209027836329959</v>
      </c>
      <c r="F55" s="262">
        <v>23.32627517835579</v>
      </c>
      <c r="G55" s="262">
        <v>22.426475108549681</v>
      </c>
      <c r="H55" s="262">
        <v>22.577001985572831</v>
      </c>
      <c r="I55" s="262">
        <v>23.044948159801841</v>
      </c>
      <c r="J55" s="262">
        <v>21.490910349261071</v>
      </c>
      <c r="K55" s="262">
        <v>18.869296359982261</v>
      </c>
      <c r="L55" s="262">
        <v>19.97752871892807</v>
      </c>
      <c r="M55" s="262">
        <v>20.34311624832964</v>
      </c>
      <c r="N55" s="262">
        <v>21.286041985438981</v>
      </c>
      <c r="O55" s="262">
        <v>21.582692190118159</v>
      </c>
      <c r="P55" s="262">
        <v>21.89219478867847</v>
      </c>
      <c r="Q55" s="262">
        <v>23.016945864243709</v>
      </c>
      <c r="R55" s="262">
        <v>22.843652228955388</v>
      </c>
      <c r="S55" s="262">
        <v>21.480329049673269</v>
      </c>
      <c r="T55" s="262">
        <v>22.637571422452751</v>
      </c>
      <c r="U55" s="262">
        <v>22.350698991570439</v>
      </c>
      <c r="V55" s="262">
        <v>20.03406124839676</v>
      </c>
      <c r="W55" s="262">
        <v>18.789165860968311</v>
      </c>
      <c r="X55" s="262">
        <v>17.646651166354939</v>
      </c>
      <c r="Y55" s="262">
        <v>13.907272440371459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528.85480827048491</v>
      </c>
      <c r="C56" s="261">
        <f t="shared" si="2"/>
        <v>565.14483946874884</v>
      </c>
      <c r="D56" s="261">
        <f t="shared" si="2"/>
        <v>536.44887648244367</v>
      </c>
      <c r="E56" s="261">
        <f t="shared" si="2"/>
        <v>574.39080771328611</v>
      </c>
      <c r="F56" s="261">
        <f t="shared" si="2"/>
        <v>557.46960567491271</v>
      </c>
      <c r="G56" s="261">
        <f t="shared" si="2"/>
        <v>606.46800326758523</v>
      </c>
      <c r="H56" s="261">
        <f t="shared" si="2"/>
        <v>634.80533059640527</v>
      </c>
      <c r="I56" s="261">
        <f t="shared" si="2"/>
        <v>633.68770962207532</v>
      </c>
      <c r="J56" s="261">
        <f t="shared" si="2"/>
        <v>614.41638099219324</v>
      </c>
      <c r="K56" s="261">
        <f t="shared" si="2"/>
        <v>589.90542992304597</v>
      </c>
      <c r="L56" s="261">
        <f t="shared" si="2"/>
        <v>638.93458845465284</v>
      </c>
      <c r="M56" s="261">
        <f t="shared" si="2"/>
        <v>621.93522734315832</v>
      </c>
      <c r="N56" s="261">
        <f t="shared" si="2"/>
        <v>610.94285657523358</v>
      </c>
      <c r="O56" s="261">
        <f t="shared" si="2"/>
        <v>621.64794008928914</v>
      </c>
      <c r="P56" s="261">
        <f t="shared" si="2"/>
        <v>614.11538053406457</v>
      </c>
      <c r="Q56" s="261">
        <f t="shared" si="2"/>
        <v>624.244640623642</v>
      </c>
      <c r="R56" s="261">
        <f t="shared" si="2"/>
        <v>681.24681783258723</v>
      </c>
      <c r="S56" s="261">
        <f t="shared" si="2"/>
        <v>654.43040798977961</v>
      </c>
      <c r="T56" s="261">
        <f t="shared" si="2"/>
        <v>704.40915781968374</v>
      </c>
      <c r="U56" s="261">
        <f t="shared" si="2"/>
        <v>726.33580792196472</v>
      </c>
      <c r="V56" s="261">
        <f t="shared" si="2"/>
        <v>666.11203843229237</v>
      </c>
      <c r="W56" s="261">
        <f t="shared" si="2"/>
        <v>714.91491096988113</v>
      </c>
      <c r="X56" s="261">
        <f t="shared" si="2"/>
        <v>688.60197752678653</v>
      </c>
      <c r="Y56" s="261">
        <f t="shared" si="2"/>
        <v>636.46733188885423</v>
      </c>
      <c r="DA56" s="70"/>
    </row>
    <row r="57" spans="1:105" ht="12" customHeight="1" x14ac:dyDescent="0.25">
      <c r="A57" s="60" t="s">
        <v>1899</v>
      </c>
      <c r="B57" s="262">
        <v>482.25029362779247</v>
      </c>
      <c r="C57" s="262">
        <v>522.09942303571427</v>
      </c>
      <c r="D57" s="262">
        <v>489.36421526181118</v>
      </c>
      <c r="E57" s="262">
        <v>532.57362930110139</v>
      </c>
      <c r="F57" s="262">
        <v>509.20211756390808</v>
      </c>
      <c r="G57" s="262">
        <v>560.06241075883884</v>
      </c>
      <c r="H57" s="262">
        <v>588.08826297251301</v>
      </c>
      <c r="I57" s="262">
        <v>586.00235253797189</v>
      </c>
      <c r="J57" s="262">
        <v>569.94668954569352</v>
      </c>
      <c r="K57" s="262">
        <v>550.86046750386106</v>
      </c>
      <c r="L57" s="262">
        <v>597.59643555389107</v>
      </c>
      <c r="M57" s="262">
        <v>579.84058882289673</v>
      </c>
      <c r="N57" s="262">
        <v>566.89708541774246</v>
      </c>
      <c r="O57" s="262">
        <v>576.98833066923805</v>
      </c>
      <c r="P57" s="262">
        <v>568.81533825955592</v>
      </c>
      <c r="Q57" s="262">
        <v>576.6172268012723</v>
      </c>
      <c r="R57" s="262">
        <v>633.97798884285953</v>
      </c>
      <c r="S57" s="262">
        <v>609.9826117129179</v>
      </c>
      <c r="T57" s="262">
        <v>657.56675794483681</v>
      </c>
      <c r="U57" s="262">
        <v>680.08701382176946</v>
      </c>
      <c r="V57" s="262">
        <v>624.6569065808344</v>
      </c>
      <c r="W57" s="262">
        <v>676.03575718833383</v>
      </c>
      <c r="X57" s="262">
        <v>652.0869523520247</v>
      </c>
      <c r="Y57" s="262">
        <v>607.68995092942032</v>
      </c>
      <c r="DA57" s="72" t="s">
        <v>1989</v>
      </c>
    </row>
    <row r="58" spans="1:105" ht="12" customHeight="1" x14ac:dyDescent="0.25">
      <c r="A58" s="64" t="s">
        <v>28</v>
      </c>
      <c r="B58" s="229">
        <v>31.254405767739829</v>
      </c>
      <c r="C58" s="229">
        <v>26.86022347627128</v>
      </c>
      <c r="D58" s="229">
        <v>35.149767317450333</v>
      </c>
      <c r="E58" s="229">
        <v>31.201912173756899</v>
      </c>
      <c r="F58" s="229">
        <v>32.334335255691833</v>
      </c>
      <c r="G58" s="229">
        <v>31.53153038082279</v>
      </c>
      <c r="H58" s="229">
        <v>36.012422164965919</v>
      </c>
      <c r="I58" s="229">
        <v>29.848393953382988</v>
      </c>
      <c r="J58" s="229">
        <v>24.177710542846931</v>
      </c>
      <c r="K58" s="229">
        <v>26.492216406283742</v>
      </c>
      <c r="L58" s="229">
        <v>25.937095302478159</v>
      </c>
      <c r="M58" s="229">
        <v>28.277643882061881</v>
      </c>
      <c r="N58" s="229">
        <v>29.933096787393719</v>
      </c>
      <c r="O58" s="229">
        <v>32.339619447158071</v>
      </c>
      <c r="P58" s="229">
        <v>29.814916726392099</v>
      </c>
      <c r="Q58" s="229">
        <v>38.520798393629782</v>
      </c>
      <c r="R58" s="229">
        <v>50.376341598185803</v>
      </c>
      <c r="S58" s="229">
        <v>33.940279357096458</v>
      </c>
      <c r="T58" s="229">
        <v>41.962014759633362</v>
      </c>
      <c r="U58" s="229">
        <v>27.056095884284989</v>
      </c>
      <c r="V58" s="229">
        <v>25.32239715824252</v>
      </c>
      <c r="W58" s="229">
        <v>28.598428848418958</v>
      </c>
      <c r="X58" s="229">
        <v>13.172202517254741</v>
      </c>
      <c r="Y58" s="229">
        <v>5.2014592972044582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1.0894337998729311</v>
      </c>
      <c r="C60" s="229">
        <v>0.5354218814294055</v>
      </c>
      <c r="D60" s="229">
        <v>1.0868483169135119</v>
      </c>
      <c r="E60" s="229">
        <v>0.53825806472052484</v>
      </c>
      <c r="F60" s="229">
        <v>0.54681275833425658</v>
      </c>
      <c r="G60" s="229">
        <v>0.3810039124512164</v>
      </c>
      <c r="H60" s="229">
        <v>0.41676538276558628</v>
      </c>
      <c r="I60" s="229">
        <v>0.24061286685327499</v>
      </c>
      <c r="J60" s="229">
        <v>0.20439514665639699</v>
      </c>
      <c r="K60" s="229">
        <v>0.23645905451017421</v>
      </c>
      <c r="L60" s="229">
        <v>0.36483532739555941</v>
      </c>
      <c r="M60" s="229">
        <v>0.29869288443553799</v>
      </c>
      <c r="N60" s="229">
        <v>0.25586817778403897</v>
      </c>
      <c r="O60" s="229">
        <v>0.20836116221637041</v>
      </c>
      <c r="P60" s="229">
        <v>0.22600625025903101</v>
      </c>
      <c r="Q60" s="229">
        <v>0.20693378427295281</v>
      </c>
      <c r="R60" s="229">
        <v>0.2710245706589528</v>
      </c>
      <c r="S60" s="229">
        <v>0.20675453251954551</v>
      </c>
      <c r="T60" s="229">
        <v>0.1836767965964137</v>
      </c>
      <c r="U60" s="229">
        <v>0.2299310422125817</v>
      </c>
      <c r="V60" s="229">
        <v>0.19276255004408299</v>
      </c>
      <c r="W60" s="229">
        <v>0.17050294991497211</v>
      </c>
      <c r="X60" s="229">
        <v>0.16292107667807079</v>
      </c>
      <c r="Y60" s="229">
        <v>0.1569258231994155</v>
      </c>
      <c r="DA60" s="73" t="s">
        <v>1992</v>
      </c>
    </row>
    <row r="61" spans="1:105" ht="12" customHeight="1" x14ac:dyDescent="0.25">
      <c r="A61" s="64" t="s">
        <v>159</v>
      </c>
      <c r="B61" s="229">
        <v>0.95569135927661586</v>
      </c>
      <c r="C61" s="229">
        <v>1.401766170218917</v>
      </c>
      <c r="D61" s="229">
        <v>0.95407516553444227</v>
      </c>
      <c r="E61" s="229">
        <v>0.94076536936811206</v>
      </c>
      <c r="F61" s="229">
        <v>1.4388854374484401</v>
      </c>
      <c r="G61" s="229">
        <v>1.170653538960573</v>
      </c>
      <c r="H61" s="229">
        <v>1.259151118055104</v>
      </c>
      <c r="I61" s="229">
        <v>0.93664865056016688</v>
      </c>
      <c r="J61" s="229">
        <v>0.61012919857907888</v>
      </c>
      <c r="K61" s="229">
        <v>0.6493400544216984</v>
      </c>
      <c r="L61" s="229">
        <v>0.69658607609468559</v>
      </c>
      <c r="M61" s="229">
        <v>0.69620943845092997</v>
      </c>
      <c r="N61" s="229">
        <v>0.67149245453651041</v>
      </c>
      <c r="O61" s="229">
        <v>0.24156569849829521</v>
      </c>
      <c r="P61" s="229">
        <v>0.18597821864620229</v>
      </c>
      <c r="Q61" s="229">
        <v>0.10241205104917329</v>
      </c>
      <c r="R61" s="229">
        <v>6.2821070892202679E-2</v>
      </c>
      <c r="S61" s="229">
        <v>5.8353573121267058E-2</v>
      </c>
      <c r="T61" s="229">
        <v>3.1697579165991598</v>
      </c>
      <c r="U61" s="229">
        <v>3.1906155882157279</v>
      </c>
      <c r="V61" s="229">
        <v>3.1836613554831681</v>
      </c>
      <c r="W61" s="229">
        <v>2.6809206540008059</v>
      </c>
      <c r="X61" s="229">
        <v>4.6429976199002541</v>
      </c>
      <c r="Y61" s="229">
        <v>3.2908373710993168</v>
      </c>
      <c r="DA61" s="73" t="s">
        <v>1993</v>
      </c>
    </row>
    <row r="62" spans="1:105" ht="12" customHeight="1" x14ac:dyDescent="0.25">
      <c r="A62" s="64" t="s">
        <v>32</v>
      </c>
      <c r="B62" s="229">
        <v>17.732201517425711</v>
      </c>
      <c r="C62" s="229">
        <v>18.42325354942081</v>
      </c>
      <c r="D62" s="229">
        <v>15.52912467104704</v>
      </c>
      <c r="E62" s="229">
        <v>17.92536936744974</v>
      </c>
      <c r="F62" s="229">
        <v>12.98168108373706</v>
      </c>
      <c r="G62" s="229">
        <v>16.63933480708878</v>
      </c>
      <c r="H62" s="229">
        <v>15.50780545431385</v>
      </c>
      <c r="I62" s="229">
        <v>13.397716042602861</v>
      </c>
      <c r="J62" s="229">
        <v>10.11081571446808</v>
      </c>
      <c r="K62" s="229">
        <v>10.30124190552543</v>
      </c>
      <c r="L62" s="229">
        <v>7.7468368477330118</v>
      </c>
      <c r="M62" s="229">
        <v>5.7268890017700391</v>
      </c>
      <c r="N62" s="229">
        <v>3.8052111526490249</v>
      </c>
      <c r="O62" s="229">
        <v>7.5125638884955306</v>
      </c>
      <c r="P62" s="229">
        <v>3.763130696342325</v>
      </c>
      <c r="Q62" s="229">
        <v>4.0219827938066341</v>
      </c>
      <c r="R62" s="229">
        <v>2.8975120730317179</v>
      </c>
      <c r="S62" s="229">
        <v>1.8287396151452631</v>
      </c>
      <c r="T62" s="229">
        <v>1.3610372870090499</v>
      </c>
      <c r="U62" s="229">
        <v>1.5386241789410899</v>
      </c>
      <c r="V62" s="229">
        <v>0.80803340422259828</v>
      </c>
      <c r="W62" s="229">
        <v>0.98651925477876234</v>
      </c>
      <c r="X62" s="229">
        <v>1.1309095764652359</v>
      </c>
      <c r="Y62" s="229">
        <v>0.64089654845869692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1.8641954860082018E-2</v>
      </c>
      <c r="I63" s="229">
        <v>1.9628142876842138E-2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231.83671941468481</v>
      </c>
      <c r="C64" s="229">
        <v>244.30827334321179</v>
      </c>
      <c r="D64" s="229">
        <v>244.30808812880309</v>
      </c>
      <c r="E64" s="229">
        <v>275.57662284764172</v>
      </c>
      <c r="F64" s="229">
        <v>249.3865367130239</v>
      </c>
      <c r="G64" s="229">
        <v>242.25452116280701</v>
      </c>
      <c r="H64" s="229">
        <v>237.57622923575539</v>
      </c>
      <c r="I64" s="229">
        <v>239.06595324189669</v>
      </c>
      <c r="J64" s="229">
        <v>256.92162553289108</v>
      </c>
      <c r="K64" s="229">
        <v>259.68814512386598</v>
      </c>
      <c r="L64" s="229">
        <v>287.67761003444559</v>
      </c>
      <c r="M64" s="229">
        <v>276.21224780875332</v>
      </c>
      <c r="N64" s="229">
        <v>262.43978274591592</v>
      </c>
      <c r="O64" s="229">
        <v>260.25019106804268</v>
      </c>
      <c r="P64" s="229">
        <v>248.9127629042006</v>
      </c>
      <c r="Q64" s="229">
        <v>265.58087151735168</v>
      </c>
      <c r="R64" s="229">
        <v>255.46618965969699</v>
      </c>
      <c r="S64" s="229">
        <v>249.42602119545759</v>
      </c>
      <c r="T64" s="229">
        <v>274.04266156967589</v>
      </c>
      <c r="U64" s="229">
        <v>300.54377663886709</v>
      </c>
      <c r="V64" s="229">
        <v>269.72469697751922</v>
      </c>
      <c r="W64" s="229">
        <v>293.44932886964438</v>
      </c>
      <c r="X64" s="229">
        <v>259.89429231626627</v>
      </c>
      <c r="Y64" s="229">
        <v>207.42401879939959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189.30193381237211</v>
      </c>
      <c r="C66" s="229">
        <v>220.63885753335481</v>
      </c>
      <c r="D66" s="229">
        <v>182.9779856548756</v>
      </c>
      <c r="E66" s="229">
        <v>196.75200082383691</v>
      </c>
      <c r="F66" s="229">
        <v>202.92772833875219</v>
      </c>
      <c r="G66" s="229">
        <v>257.26540237527882</v>
      </c>
      <c r="H66" s="229">
        <v>286.60713754119769</v>
      </c>
      <c r="I66" s="229">
        <v>292.49660123767421</v>
      </c>
      <c r="J66" s="229">
        <v>267.85965183821622</v>
      </c>
      <c r="K66" s="229">
        <v>244.89238374355679</v>
      </c>
      <c r="L66" s="229">
        <v>265.44602398325969</v>
      </c>
      <c r="M66" s="229">
        <v>259.06584846293123</v>
      </c>
      <c r="N66" s="229">
        <v>256.82341147751248</v>
      </c>
      <c r="O66" s="229">
        <v>264.86322773392692</v>
      </c>
      <c r="P66" s="229">
        <v>273.5065275805278</v>
      </c>
      <c r="Q66" s="229">
        <v>259.77988077111718</v>
      </c>
      <c r="R66" s="229">
        <v>314.36864505853219</v>
      </c>
      <c r="S66" s="229">
        <v>314.69943576703793</v>
      </c>
      <c r="T66" s="229">
        <v>327.07559691057969</v>
      </c>
      <c r="U66" s="229">
        <v>337.80176032125058</v>
      </c>
      <c r="V66" s="229">
        <v>313.26440043023399</v>
      </c>
      <c r="W66" s="229">
        <v>345.70151127289898</v>
      </c>
      <c r="X66" s="229">
        <v>368.49523103093821</v>
      </c>
      <c r="Y66" s="229">
        <v>386.52503009362943</v>
      </c>
      <c r="DA66" s="73" t="s">
        <v>1998</v>
      </c>
    </row>
    <row r="67" spans="1:105" ht="12" customHeight="1" x14ac:dyDescent="0.25">
      <c r="A67" s="64" t="s">
        <v>39</v>
      </c>
      <c r="B67" s="229">
        <v>10.07990795642062</v>
      </c>
      <c r="C67" s="229">
        <v>9.9316270818072461</v>
      </c>
      <c r="D67" s="229">
        <v>9.3583260071872605</v>
      </c>
      <c r="E67" s="229">
        <v>9.6387006543275042</v>
      </c>
      <c r="F67" s="229">
        <v>9.586137976920357</v>
      </c>
      <c r="G67" s="229">
        <v>10.819964581429611</v>
      </c>
      <c r="H67" s="229">
        <v>10.690110120599391</v>
      </c>
      <c r="I67" s="229">
        <v>9.9967984021249361</v>
      </c>
      <c r="J67" s="229">
        <v>10.06236157203575</v>
      </c>
      <c r="K67" s="229">
        <v>8.6006812156973034</v>
      </c>
      <c r="L67" s="229">
        <v>9.7274479824842732</v>
      </c>
      <c r="M67" s="229">
        <v>9.5630573444937816</v>
      </c>
      <c r="N67" s="229">
        <v>12.968222621950719</v>
      </c>
      <c r="O67" s="229">
        <v>11.57280167090015</v>
      </c>
      <c r="P67" s="229">
        <v>12.406015883187861</v>
      </c>
      <c r="Q67" s="229">
        <v>8.4043474900448771</v>
      </c>
      <c r="R67" s="229">
        <v>10.53545481186166</v>
      </c>
      <c r="S67" s="229">
        <v>9.8230276725398706</v>
      </c>
      <c r="T67" s="229">
        <v>9.7720127047432026</v>
      </c>
      <c r="U67" s="229">
        <v>9.7262101679972943</v>
      </c>
      <c r="V67" s="229">
        <v>12.160954705088891</v>
      </c>
      <c r="W67" s="229">
        <v>4.4485453386769773</v>
      </c>
      <c r="X67" s="229">
        <v>4.5883982145219759</v>
      </c>
      <c r="Y67" s="229">
        <v>4.4507829964294636</v>
      </c>
      <c r="DA67" s="73" t="s">
        <v>1999</v>
      </c>
    </row>
    <row r="68" spans="1:105" ht="12" customHeight="1" x14ac:dyDescent="0.25">
      <c r="A68" s="60" t="s">
        <v>1911</v>
      </c>
      <c r="B68" s="262">
        <v>46.604514642692443</v>
      </c>
      <c r="C68" s="262">
        <v>43.045416433034603</v>
      </c>
      <c r="D68" s="262">
        <v>47.084661220632483</v>
      </c>
      <c r="E68" s="262">
        <v>41.817178412184717</v>
      </c>
      <c r="F68" s="262">
        <v>48.267488111004688</v>
      </c>
      <c r="G68" s="262">
        <v>46.40559250874643</v>
      </c>
      <c r="H68" s="262">
        <v>46.717067623892241</v>
      </c>
      <c r="I68" s="262">
        <v>47.68535708410348</v>
      </c>
      <c r="J68" s="262">
        <v>44.469691446499709</v>
      </c>
      <c r="K68" s="262">
        <v>39.044962419184948</v>
      </c>
      <c r="L68" s="262">
        <v>41.338152900761777</v>
      </c>
      <c r="M68" s="262">
        <v>42.094638520261597</v>
      </c>
      <c r="N68" s="262">
        <v>44.045771157491089</v>
      </c>
      <c r="O68" s="262">
        <v>44.65960942005109</v>
      </c>
      <c r="P68" s="262">
        <v>45.300042274508613</v>
      </c>
      <c r="Q68" s="262">
        <v>47.627413822369732</v>
      </c>
      <c r="R68" s="262">
        <v>47.268828989727737</v>
      </c>
      <c r="S68" s="262">
        <v>44.447796276861688</v>
      </c>
      <c r="T68" s="262">
        <v>46.842399874846933</v>
      </c>
      <c r="U68" s="262">
        <v>46.248794100195219</v>
      </c>
      <c r="V68" s="262">
        <v>41.455131851457978</v>
      </c>
      <c r="W68" s="262">
        <v>38.879153781547267</v>
      </c>
      <c r="X68" s="262">
        <v>36.515025174761867</v>
      </c>
      <c r="Y68" s="262">
        <v>28.77738095943397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66.691542700322515</v>
      </c>
      <c r="C69" s="261">
        <f t="shared" si="3"/>
        <v>71.98496311528362</v>
      </c>
      <c r="D69" s="261">
        <f t="shared" si="3"/>
        <v>67.640452533844751</v>
      </c>
      <c r="E69" s="261">
        <f t="shared" si="3"/>
        <v>73.269006002476601</v>
      </c>
      <c r="F69" s="261">
        <f t="shared" si="3"/>
        <v>70.376556375853966</v>
      </c>
      <c r="G69" s="261">
        <f t="shared" si="3"/>
        <v>77.304147897767976</v>
      </c>
      <c r="H69" s="261">
        <f t="shared" si="3"/>
        <v>81.172112863509781</v>
      </c>
      <c r="I69" s="261">
        <f t="shared" si="3"/>
        <v>80.914449542000014</v>
      </c>
      <c r="J69" s="261">
        <f t="shared" si="3"/>
        <v>78.543019174025488</v>
      </c>
      <c r="K69" s="261">
        <f t="shared" si="3"/>
        <v>75.748483392701132</v>
      </c>
      <c r="L69" s="261">
        <f t="shared" si="3"/>
        <v>82.11825446822013</v>
      </c>
      <c r="M69" s="261">
        <f t="shared" si="3"/>
        <v>79.755678727079854</v>
      </c>
      <c r="N69" s="261">
        <f t="shared" si="3"/>
        <v>78.08678918282466</v>
      </c>
      <c r="O69" s="261">
        <f t="shared" si="3"/>
        <v>79.480319952440937</v>
      </c>
      <c r="P69" s="261">
        <f t="shared" si="3"/>
        <v>78.444703285188041</v>
      </c>
      <c r="Q69" s="261">
        <f t="shared" si="3"/>
        <v>79.482244786008337</v>
      </c>
      <c r="R69" s="261">
        <f t="shared" si="3"/>
        <v>87.426392978466765</v>
      </c>
      <c r="S69" s="261">
        <f t="shared" si="3"/>
        <v>84.06565541696979</v>
      </c>
      <c r="T69" s="261">
        <f t="shared" si="3"/>
        <v>90.479467717805562</v>
      </c>
      <c r="U69" s="261">
        <f t="shared" si="3"/>
        <v>93.521612841210839</v>
      </c>
      <c r="V69" s="261">
        <f t="shared" si="3"/>
        <v>85.797998043401762</v>
      </c>
      <c r="W69" s="261">
        <f t="shared" si="3"/>
        <v>92.688687385766571</v>
      </c>
      <c r="X69" s="261">
        <f t="shared" si="3"/>
        <v>89.541053865006944</v>
      </c>
      <c r="Y69" s="261">
        <f t="shared" si="3"/>
        <v>83.40148409889197</v>
      </c>
      <c r="DA69" s="70"/>
    </row>
    <row r="70" spans="1:105" ht="12" customHeight="1" x14ac:dyDescent="0.25">
      <c r="A70" s="60" t="s">
        <v>1914</v>
      </c>
      <c r="B70" s="262">
        <v>54.699686082781881</v>
      </c>
      <c r="C70" s="262">
        <v>59.219610483217451</v>
      </c>
      <c r="D70" s="262">
        <v>55.506589231084931</v>
      </c>
      <c r="E70" s="262">
        <v>60.407657027208117</v>
      </c>
      <c r="F70" s="262">
        <v>57.756721668128293</v>
      </c>
      <c r="G70" s="262">
        <v>63.5255975166274</v>
      </c>
      <c r="H70" s="262">
        <v>66.704455753826551</v>
      </c>
      <c r="I70" s="262">
        <v>66.467859431390139</v>
      </c>
      <c r="J70" s="262">
        <v>64.646730990136376</v>
      </c>
      <c r="K70" s="262">
        <v>62.481858582613732</v>
      </c>
      <c r="L70" s="262">
        <v>67.782929032732824</v>
      </c>
      <c r="M70" s="262">
        <v>65.768955676670984</v>
      </c>
      <c r="N70" s="262">
        <v>64.300826818215967</v>
      </c>
      <c r="O70" s="262">
        <v>65.445435654612467</v>
      </c>
      <c r="P70" s="262">
        <v>64.518406422958705</v>
      </c>
      <c r="Q70" s="262">
        <v>65.403342854773797</v>
      </c>
      <c r="R70" s="262">
        <v>71.909540401157528</v>
      </c>
      <c r="S70" s="262">
        <v>69.187842532252091</v>
      </c>
      <c r="T70" s="262">
        <v>74.585118378002122</v>
      </c>
      <c r="U70" s="262">
        <v>77.139499252931969</v>
      </c>
      <c r="V70" s="262">
        <v>70.852288014955576</v>
      </c>
      <c r="W70" s="262">
        <v>76.679981718121041</v>
      </c>
      <c r="X70" s="262">
        <v>73.963566354743364</v>
      </c>
      <c r="Y70" s="262">
        <v>68.927795360049799</v>
      </c>
      <c r="DA70" s="72" t="s">
        <v>2001</v>
      </c>
    </row>
    <row r="71" spans="1:105" ht="12" customHeight="1" x14ac:dyDescent="0.25">
      <c r="A71" s="64" t="s">
        <v>28</v>
      </c>
      <c r="B71" s="229">
        <v>3.5450599134704812</v>
      </c>
      <c r="C71" s="229">
        <v>3.0466457183733562</v>
      </c>
      <c r="D71" s="229">
        <v>3.986894904062642</v>
      </c>
      <c r="E71" s="229">
        <v>3.5391057789677882</v>
      </c>
      <c r="F71" s="229">
        <v>3.667551915576146</v>
      </c>
      <c r="G71" s="229">
        <v>3.5764930293062811</v>
      </c>
      <c r="H71" s="229">
        <v>4.0847423288965867</v>
      </c>
      <c r="I71" s="229">
        <v>3.3855817215642641</v>
      </c>
      <c r="J71" s="229">
        <v>2.742379205091428</v>
      </c>
      <c r="K71" s="229">
        <v>3.0049041757127322</v>
      </c>
      <c r="L71" s="229">
        <v>2.9419390505125622</v>
      </c>
      <c r="M71" s="229">
        <v>3.2074179403264549</v>
      </c>
      <c r="N71" s="229">
        <v>3.3951892189404842</v>
      </c>
      <c r="O71" s="229">
        <v>3.6681512798859748</v>
      </c>
      <c r="P71" s="229">
        <v>3.3817845360953909</v>
      </c>
      <c r="Q71" s="229">
        <v>4.3692572252033672</v>
      </c>
      <c r="R71" s="229">
        <v>5.7139831905349476</v>
      </c>
      <c r="S71" s="229">
        <v>3.8497076122632459</v>
      </c>
      <c r="T71" s="229">
        <v>4.7595803778287724</v>
      </c>
      <c r="U71" s="229">
        <v>3.068862727615651</v>
      </c>
      <c r="V71" s="229">
        <v>2.8722163443376858</v>
      </c>
      <c r="W71" s="229">
        <v>3.2438032721586252</v>
      </c>
      <c r="X71" s="229">
        <v>1.4940692670034279</v>
      </c>
      <c r="Y71" s="229">
        <v>0.58998033695142993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0.1235700374855867</v>
      </c>
      <c r="C73" s="229">
        <v>6.0730722662131489E-2</v>
      </c>
      <c r="D73" s="229">
        <v>0.123276776686949</v>
      </c>
      <c r="E73" s="229">
        <v>6.1052419378022353E-2</v>
      </c>
      <c r="F73" s="229">
        <v>6.2022743422172427E-2</v>
      </c>
      <c r="G73" s="229">
        <v>4.3215721551179552E-2</v>
      </c>
      <c r="H73" s="229">
        <v>4.7271999434059429E-2</v>
      </c>
      <c r="I73" s="229">
        <v>2.7291737212524168E-2</v>
      </c>
      <c r="J73" s="229">
        <v>2.3183708764267199E-2</v>
      </c>
      <c r="K73" s="229">
        <v>2.6820587201385439E-2</v>
      </c>
      <c r="L73" s="229">
        <v>4.1381784820329552E-2</v>
      </c>
      <c r="M73" s="229">
        <v>3.3879516984586397E-2</v>
      </c>
      <c r="N73" s="229">
        <v>2.9022084980133971E-2</v>
      </c>
      <c r="O73" s="229">
        <v>2.3633557751393811E-2</v>
      </c>
      <c r="P73" s="229">
        <v>2.5634968200677059E-2</v>
      </c>
      <c r="Q73" s="229">
        <v>2.3471656086515431E-2</v>
      </c>
      <c r="R73" s="229">
        <v>3.0741212875668191E-2</v>
      </c>
      <c r="S73" s="229">
        <v>2.345132429041135E-2</v>
      </c>
      <c r="T73" s="229">
        <v>2.0833710725056132E-2</v>
      </c>
      <c r="U73" s="229">
        <v>2.608014136207518E-2</v>
      </c>
      <c r="V73" s="229">
        <v>2.1864270722592689E-2</v>
      </c>
      <c r="W73" s="229">
        <v>1.9339454967207431E-2</v>
      </c>
      <c r="X73" s="229">
        <v>1.8479473975058919E-2</v>
      </c>
      <c r="Y73" s="229">
        <v>1.77994567980818E-2</v>
      </c>
      <c r="DA73" s="73" t="s">
        <v>2004</v>
      </c>
    </row>
    <row r="74" spans="1:105" ht="12" customHeight="1" x14ac:dyDescent="0.25">
      <c r="A74" s="64" t="s">
        <v>159</v>
      </c>
      <c r="B74" s="229">
        <v>0.1084001773253566</v>
      </c>
      <c r="C74" s="229">
        <v>0.1589966257887194</v>
      </c>
      <c r="D74" s="229">
        <v>0.1082168590536749</v>
      </c>
      <c r="E74" s="229">
        <v>0.1067071830996236</v>
      </c>
      <c r="F74" s="229">
        <v>0.16320691304391979</v>
      </c>
      <c r="G74" s="229">
        <v>0.13278246159506471</v>
      </c>
      <c r="H74" s="229">
        <v>0.14282038144606471</v>
      </c>
      <c r="I74" s="229">
        <v>0.1062402404570556</v>
      </c>
      <c r="J74" s="229">
        <v>6.9204469283274964E-2</v>
      </c>
      <c r="K74" s="229">
        <v>7.365199691357209E-2</v>
      </c>
      <c r="L74" s="229">
        <v>7.9010920668146981E-2</v>
      </c>
      <c r="M74" s="229">
        <v>7.896820019466548E-2</v>
      </c>
      <c r="N74" s="229">
        <v>7.6164653408076211E-2</v>
      </c>
      <c r="O74" s="229">
        <v>2.7399813024112121E-2</v>
      </c>
      <c r="P74" s="229">
        <v>2.1094751651999741E-2</v>
      </c>
      <c r="Q74" s="229">
        <v>1.161618171622565E-2</v>
      </c>
      <c r="R74" s="229">
        <v>7.1255381336063073E-3</v>
      </c>
      <c r="S74" s="229">
        <v>6.6188080623659244E-3</v>
      </c>
      <c r="T74" s="229">
        <v>0.35953272665129282</v>
      </c>
      <c r="U74" s="229">
        <v>0.36189852736706091</v>
      </c>
      <c r="V74" s="229">
        <v>0.36110973708026572</v>
      </c>
      <c r="W74" s="229">
        <v>0.30408590751397951</v>
      </c>
      <c r="X74" s="229">
        <v>0.52663630410905538</v>
      </c>
      <c r="Y74" s="229">
        <v>0.37326627588857902</v>
      </c>
      <c r="DA74" s="73" t="s">
        <v>2005</v>
      </c>
    </row>
    <row r="75" spans="1:105" ht="12" customHeight="1" x14ac:dyDescent="0.25">
      <c r="A75" s="64" t="s">
        <v>32</v>
      </c>
      <c r="B75" s="229">
        <v>2.0112913758191149</v>
      </c>
      <c r="C75" s="229">
        <v>2.0896745924111522</v>
      </c>
      <c r="D75" s="229">
        <v>1.7614053446326461</v>
      </c>
      <c r="E75" s="229">
        <v>2.0332016180672108</v>
      </c>
      <c r="F75" s="229">
        <v>1.4724591969979499</v>
      </c>
      <c r="G75" s="229">
        <v>1.8873319572855281</v>
      </c>
      <c r="H75" s="229">
        <v>1.7589871927346681</v>
      </c>
      <c r="I75" s="229">
        <v>1.5196483474248581</v>
      </c>
      <c r="J75" s="229">
        <v>1.146828634279941</v>
      </c>
      <c r="K75" s="229">
        <v>1.168427901321168</v>
      </c>
      <c r="L75" s="229">
        <v>0.87869214245119609</v>
      </c>
      <c r="M75" s="229">
        <v>0.64957768770076685</v>
      </c>
      <c r="N75" s="229">
        <v>0.43160959833287438</v>
      </c>
      <c r="O75" s="229">
        <v>0.85211951513027795</v>
      </c>
      <c r="P75" s="229">
        <v>0.4268365836129015</v>
      </c>
      <c r="Q75" s="229">
        <v>0.45619712244565891</v>
      </c>
      <c r="R75" s="229">
        <v>0.32865298976517099</v>
      </c>
      <c r="S75" s="229">
        <v>0.20742648412527229</v>
      </c>
      <c r="T75" s="229">
        <v>0.15437691449871119</v>
      </c>
      <c r="U75" s="229">
        <v>0.17451987214841019</v>
      </c>
      <c r="V75" s="229">
        <v>9.1651937053025975E-2</v>
      </c>
      <c r="W75" s="229">
        <v>0.1118968599170353</v>
      </c>
      <c r="X75" s="229">
        <v>0.12827446584906579</v>
      </c>
      <c r="Y75" s="229">
        <v>7.2694284431657555E-2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2.1144809910741118E-3</v>
      </c>
      <c r="I76" s="229">
        <v>2.2263402800121799E-3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26.296294563239641</v>
      </c>
      <c r="C77" s="229">
        <v>27.710892115317939</v>
      </c>
      <c r="D77" s="229">
        <v>27.710871107202131</v>
      </c>
      <c r="E77" s="229">
        <v>31.257533610033359</v>
      </c>
      <c r="F77" s="229">
        <v>28.286898840134569</v>
      </c>
      <c r="G77" s="229">
        <v>27.477943372633131</v>
      </c>
      <c r="H77" s="229">
        <v>26.94730377905552</v>
      </c>
      <c r="I77" s="229">
        <v>27.11627710382616</v>
      </c>
      <c r="J77" s="229">
        <v>29.14157326646211</v>
      </c>
      <c r="K77" s="229">
        <v>29.455368312660649</v>
      </c>
      <c r="L77" s="229">
        <v>32.630099286314348</v>
      </c>
      <c r="M77" s="229">
        <v>31.329629959789081</v>
      </c>
      <c r="N77" s="229">
        <v>29.767475357754261</v>
      </c>
      <c r="O77" s="229">
        <v>29.5191188942918</v>
      </c>
      <c r="P77" s="229">
        <v>28.23316060718934</v>
      </c>
      <c r="Q77" s="229">
        <v>30.123756260069921</v>
      </c>
      <c r="R77" s="229">
        <v>28.976489104919271</v>
      </c>
      <c r="S77" s="229">
        <v>28.291377404114321</v>
      </c>
      <c r="T77" s="229">
        <v>31.083542631745559</v>
      </c>
      <c r="U77" s="229">
        <v>34.089456146538083</v>
      </c>
      <c r="V77" s="229">
        <v>30.593773499764829</v>
      </c>
      <c r="W77" s="229">
        <v>33.284761839380892</v>
      </c>
      <c r="X77" s="229">
        <v>29.478750748835679</v>
      </c>
      <c r="Y77" s="229">
        <v>23.5272613915985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21.471747122236589</v>
      </c>
      <c r="C79" s="229">
        <v>25.02616671095916</v>
      </c>
      <c r="D79" s="229">
        <v>20.75444744696501</v>
      </c>
      <c r="E79" s="229">
        <v>22.31677787122219</v>
      </c>
      <c r="F79" s="229">
        <v>23.017265482867661</v>
      </c>
      <c r="G79" s="229">
        <v>29.180566473121839</v>
      </c>
      <c r="H79" s="229">
        <v>32.508679952589468</v>
      </c>
      <c r="I79" s="229">
        <v>33.176697825569427</v>
      </c>
      <c r="J79" s="229">
        <v>30.382229027945741</v>
      </c>
      <c r="K79" s="229">
        <v>27.777145378320029</v>
      </c>
      <c r="L79" s="229">
        <v>30.10846105365669</v>
      </c>
      <c r="M79" s="229">
        <v>29.3847837376935</v>
      </c>
      <c r="N79" s="229">
        <v>29.130433246291851</v>
      </c>
      <c r="O79" s="229">
        <v>30.04235684944997</v>
      </c>
      <c r="P79" s="229">
        <v>31.02273113760608</v>
      </c>
      <c r="Q79" s="229">
        <v>29.465773513390541</v>
      </c>
      <c r="R79" s="229">
        <v>35.657554647842687</v>
      </c>
      <c r="S79" s="229">
        <v>35.695074890242637</v>
      </c>
      <c r="T79" s="229">
        <v>37.098852427357343</v>
      </c>
      <c r="U79" s="229">
        <v>38.31547744384546</v>
      </c>
      <c r="V79" s="229">
        <v>35.532304678429227</v>
      </c>
      <c r="W79" s="229">
        <v>39.211514010120403</v>
      </c>
      <c r="X79" s="229">
        <v>41.796912778972057</v>
      </c>
      <c r="Y79" s="229">
        <v>43.84195943191618</v>
      </c>
      <c r="DA79" s="73" t="s">
        <v>2010</v>
      </c>
    </row>
    <row r="80" spans="1:105" ht="12" customHeight="1" x14ac:dyDescent="0.25">
      <c r="A80" s="64" t="s">
        <v>39</v>
      </c>
      <c r="B80" s="229">
        <v>1.143322893205114</v>
      </c>
      <c r="C80" s="229">
        <v>1.126503997704986</v>
      </c>
      <c r="D80" s="229">
        <v>1.061476792481886</v>
      </c>
      <c r="E80" s="229">
        <v>1.0932785464399231</v>
      </c>
      <c r="F80" s="229">
        <v>1.087316576085871</v>
      </c>
      <c r="G80" s="229">
        <v>1.227264501134375</v>
      </c>
      <c r="H80" s="229">
        <v>1.2125356386790951</v>
      </c>
      <c r="I80" s="229">
        <v>1.133896115055834</v>
      </c>
      <c r="J80" s="229">
        <v>1.1413326783096081</v>
      </c>
      <c r="K80" s="229">
        <v>0.97554023048418226</v>
      </c>
      <c r="L80" s="229">
        <v>1.103344794309556</v>
      </c>
      <c r="M80" s="229">
        <v>1.08469863398193</v>
      </c>
      <c r="N80" s="229">
        <v>1.4709326585082949</v>
      </c>
      <c r="O80" s="229">
        <v>1.3126557450789491</v>
      </c>
      <c r="P80" s="229">
        <v>1.407163838602322</v>
      </c>
      <c r="Q80" s="229">
        <v>0.95327089586156932</v>
      </c>
      <c r="R80" s="229">
        <v>1.1949937170861571</v>
      </c>
      <c r="S80" s="229">
        <v>1.1141860091538249</v>
      </c>
      <c r="T80" s="229">
        <v>1.108399589195407</v>
      </c>
      <c r="U80" s="229">
        <v>1.1032043940552461</v>
      </c>
      <c r="V80" s="229">
        <v>1.379367547567949</v>
      </c>
      <c r="W80" s="229">
        <v>0.50458037406289669</v>
      </c>
      <c r="X80" s="229">
        <v>0.52044331599901905</v>
      </c>
      <c r="Y80" s="229">
        <v>0.50483418246537759</v>
      </c>
      <c r="DA80" s="73" t="s">
        <v>2011</v>
      </c>
    </row>
    <row r="81" spans="1:105" ht="12" customHeight="1" x14ac:dyDescent="0.25">
      <c r="A81" s="61" t="s">
        <v>1926</v>
      </c>
      <c r="B81" s="263">
        <v>11.99185661754063</v>
      </c>
      <c r="C81" s="263">
        <v>12.76535263206617</v>
      </c>
      <c r="D81" s="263">
        <v>12.133863302759821</v>
      </c>
      <c r="E81" s="263">
        <v>12.86134897526849</v>
      </c>
      <c r="F81" s="263">
        <v>12.619834707725669</v>
      </c>
      <c r="G81" s="263">
        <v>13.778550381140571</v>
      </c>
      <c r="H81" s="263">
        <v>14.46765710968323</v>
      </c>
      <c r="I81" s="263">
        <v>14.446590110609881</v>
      </c>
      <c r="J81" s="263">
        <v>13.896288183889119</v>
      </c>
      <c r="K81" s="263">
        <v>13.2666248100874</v>
      </c>
      <c r="L81" s="263">
        <v>14.335325435487309</v>
      </c>
      <c r="M81" s="263">
        <v>13.98672305040887</v>
      </c>
      <c r="N81" s="263">
        <v>13.78596236460869</v>
      </c>
      <c r="O81" s="263">
        <v>14.034884297828469</v>
      </c>
      <c r="P81" s="263">
        <v>13.92629686222933</v>
      </c>
      <c r="Q81" s="263">
        <v>14.07890193123454</v>
      </c>
      <c r="R81" s="263">
        <v>15.516852577309241</v>
      </c>
      <c r="S81" s="263">
        <v>14.8778128847177</v>
      </c>
      <c r="T81" s="263">
        <v>15.894349339803441</v>
      </c>
      <c r="U81" s="263">
        <v>16.38211358827887</v>
      </c>
      <c r="V81" s="263">
        <v>14.945710028446189</v>
      </c>
      <c r="W81" s="263">
        <v>16.008705667645529</v>
      </c>
      <c r="X81" s="263">
        <v>15.57748751026358</v>
      </c>
      <c r="Y81" s="263">
        <v>14.473688738842171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27.28557532376265</v>
      </c>
      <c r="C83" s="223">
        <v>29.260042399957449</v>
      </c>
      <c r="D83" s="223">
        <v>27.672186671813598</v>
      </c>
      <c r="E83" s="223">
        <v>29.19590458790503</v>
      </c>
      <c r="F83" s="223">
        <v>28.701731463856198</v>
      </c>
      <c r="G83" s="223">
        <v>31.27615501299282</v>
      </c>
      <c r="H83" s="223">
        <v>32.48201392751141</v>
      </c>
      <c r="I83" s="223">
        <v>32.591583512159772</v>
      </c>
      <c r="J83" s="223">
        <v>31.54383396247427</v>
      </c>
      <c r="K83" s="223">
        <v>30.332063146697241</v>
      </c>
      <c r="L83" s="223">
        <v>32.982413338155382</v>
      </c>
      <c r="M83" s="223">
        <v>32.20262365663126</v>
      </c>
      <c r="N83" s="223">
        <v>31.684557311664431</v>
      </c>
      <c r="O83" s="223">
        <v>32.402436459001088</v>
      </c>
      <c r="P83" s="223">
        <v>29.25981226080404</v>
      </c>
      <c r="Q83" s="223">
        <v>29.044755219733201</v>
      </c>
      <c r="R83" s="223">
        <v>24.58383928295811</v>
      </c>
      <c r="S83" s="223">
        <v>25.388133228778521</v>
      </c>
      <c r="T83" s="223">
        <v>25.105029252263961</v>
      </c>
      <c r="U83" s="223">
        <v>23.003838801930929</v>
      </c>
      <c r="V83" s="223">
        <v>21.509392804503761</v>
      </c>
      <c r="W83" s="223">
        <v>24.683150941800431</v>
      </c>
      <c r="X83" s="223">
        <v>22.910794658078739</v>
      </c>
      <c r="Y83" s="223">
        <v>21.742326185961669</v>
      </c>
      <c r="DA83" s="89" t="s">
        <v>2013</v>
      </c>
    </row>
    <row r="84" spans="1:105" ht="12" customHeight="1" x14ac:dyDescent="0.25">
      <c r="A84" s="55" t="s">
        <v>91</v>
      </c>
      <c r="B84" s="259">
        <v>0.76019486155598326</v>
      </c>
      <c r="C84" s="259">
        <v>0.81703529914941442</v>
      </c>
      <c r="D84" s="259">
        <v>0.7713410182735192</v>
      </c>
      <c r="E84" s="259">
        <v>0.81654901079372066</v>
      </c>
      <c r="F84" s="259">
        <v>0.79884813330425697</v>
      </c>
      <c r="G84" s="259">
        <v>0.86982335385264065</v>
      </c>
      <c r="H84" s="259">
        <v>0.90111669116967774</v>
      </c>
      <c r="I84" s="259">
        <v>0.90161135435421491</v>
      </c>
      <c r="J84" s="259">
        <v>0.8725225478996248</v>
      </c>
      <c r="K84" s="259">
        <v>0.83974547607726135</v>
      </c>
      <c r="L84" s="259">
        <v>0.91015145538702058</v>
      </c>
      <c r="M84" s="259">
        <v>0.88791397253576687</v>
      </c>
      <c r="N84" s="259">
        <v>0.87218209825730553</v>
      </c>
      <c r="O84" s="259">
        <v>0.89077467307487646</v>
      </c>
      <c r="P84" s="259">
        <v>0.79788331485460295</v>
      </c>
      <c r="Q84" s="259">
        <v>0.7931159512135747</v>
      </c>
      <c r="R84" s="259">
        <v>0.67032022106198952</v>
      </c>
      <c r="S84" s="259">
        <v>0.6917492798530146</v>
      </c>
      <c r="T84" s="259">
        <v>0.67725456817642316</v>
      </c>
      <c r="U84" s="259">
        <v>0.62067222193012161</v>
      </c>
      <c r="V84" s="259">
        <v>0.57444324116719958</v>
      </c>
      <c r="W84" s="259">
        <v>0.65707754428092746</v>
      </c>
      <c r="X84" s="259">
        <v>0.60232509518991606</v>
      </c>
      <c r="Y84" s="259">
        <v>0.56691213723223965</v>
      </c>
      <c r="DA84" s="67" t="s">
        <v>2014</v>
      </c>
    </row>
    <row r="85" spans="1:105" ht="12" customHeight="1" x14ac:dyDescent="0.25">
      <c r="A85" s="173" t="s">
        <v>92</v>
      </c>
      <c r="B85" s="224">
        <v>8.4203272194810039E-2</v>
      </c>
      <c r="C85" s="224">
        <v>9.0499224825370372E-2</v>
      </c>
      <c r="D85" s="224">
        <v>8.5437880471550695E-2</v>
      </c>
      <c r="E85" s="224">
        <v>9.0445360911194678E-2</v>
      </c>
      <c r="F85" s="224">
        <v>8.889354304471124E-2</v>
      </c>
      <c r="G85" s="224">
        <v>9.658594477827695E-2</v>
      </c>
      <c r="H85" s="224">
        <v>0.1008495022426746</v>
      </c>
      <c r="I85" s="224">
        <v>0.10167955463321759</v>
      </c>
      <c r="J85" s="224">
        <v>9.9234317293804303E-2</v>
      </c>
      <c r="K85" s="224">
        <v>9.5374311566877507E-2</v>
      </c>
      <c r="L85" s="224">
        <v>0.1045133647031684</v>
      </c>
      <c r="M85" s="224">
        <v>0.1018493558068083</v>
      </c>
      <c r="N85" s="224">
        <v>0.1000448101971485</v>
      </c>
      <c r="O85" s="224">
        <v>0.1021774962754534</v>
      </c>
      <c r="P85" s="224">
        <v>9.3209077542246471E-2</v>
      </c>
      <c r="Q85" s="224">
        <v>9.2787917215119239E-2</v>
      </c>
      <c r="R85" s="224">
        <v>7.8421846243729609E-2</v>
      </c>
      <c r="S85" s="224">
        <v>8.0928866472054481E-2</v>
      </c>
      <c r="T85" s="224">
        <v>8.0510121467339588E-2</v>
      </c>
      <c r="U85" s="224">
        <v>7.4692968472277785E-2</v>
      </c>
      <c r="V85" s="224">
        <v>7.0020370826241823E-2</v>
      </c>
      <c r="W85" s="224">
        <v>8.1009817425434713E-2</v>
      </c>
      <c r="X85" s="224">
        <v>7.5015972856263324E-2</v>
      </c>
      <c r="Y85" s="224">
        <v>7.1246303955552787E-2</v>
      </c>
      <c r="DA85" s="177" t="s">
        <v>2015</v>
      </c>
    </row>
    <row r="86" spans="1:105" ht="12" customHeight="1" x14ac:dyDescent="0.25">
      <c r="A86" s="173" t="s">
        <v>93</v>
      </c>
      <c r="B86" s="224">
        <v>3.6637829861259128</v>
      </c>
      <c r="C86" s="224">
        <v>3.937727258456976</v>
      </c>
      <c r="D86" s="224">
        <v>3.7175022381329801</v>
      </c>
      <c r="E86" s="224">
        <v>3.9353835764695759</v>
      </c>
      <c r="F86" s="224">
        <v>3.8455747096981958</v>
      </c>
      <c r="G86" s="224">
        <v>4.1811357873261308</v>
      </c>
      <c r="H86" s="224">
        <v>4.3232973410123421</v>
      </c>
      <c r="I86" s="224">
        <v>4.3182578601470736</v>
      </c>
      <c r="J86" s="224">
        <v>4.1725021075934121</v>
      </c>
      <c r="K86" s="224">
        <v>4.0102005724980483</v>
      </c>
      <c r="L86" s="224">
        <v>4.3410167878541817</v>
      </c>
      <c r="M86" s="224">
        <v>4.2303657971896191</v>
      </c>
      <c r="N86" s="224">
        <v>4.1554130597265191</v>
      </c>
      <c r="O86" s="224">
        <v>4.2439952816790774</v>
      </c>
      <c r="P86" s="224">
        <v>3.8014249011868348</v>
      </c>
      <c r="Q86" s="224">
        <v>3.778711335781197</v>
      </c>
      <c r="R86" s="224">
        <v>3.1936649541022919</v>
      </c>
      <c r="S86" s="224">
        <v>3.2957612834534622</v>
      </c>
      <c r="T86" s="224">
        <v>3.2267028674205882</v>
      </c>
      <c r="U86" s="224">
        <v>2.957122671941177</v>
      </c>
      <c r="V86" s="224">
        <v>2.7368699164857202</v>
      </c>
      <c r="W86" s="224">
        <v>3.1305717168623688</v>
      </c>
      <c r="X86" s="224">
        <v>2.8697098596201691</v>
      </c>
      <c r="Y86" s="224">
        <v>2.7009888227232808</v>
      </c>
      <c r="DA86" s="177" t="s">
        <v>2016</v>
      </c>
    </row>
    <row r="87" spans="1:105" ht="12" customHeight="1" x14ac:dyDescent="0.25">
      <c r="A87" s="173" t="s">
        <v>94</v>
      </c>
      <c r="B87" s="224">
        <v>1.148436346781476</v>
      </c>
      <c r="C87" s="224">
        <v>1.2343059412768269</v>
      </c>
      <c r="D87" s="224">
        <v>1.165274991908781</v>
      </c>
      <c r="E87" s="224">
        <v>1.233571299080545</v>
      </c>
      <c r="F87" s="224">
        <v>1.212406277876485</v>
      </c>
      <c r="G87" s="224">
        <v>1.3173218413053389</v>
      </c>
      <c r="H87" s="224">
        <v>1.375471889766372</v>
      </c>
      <c r="I87" s="224">
        <v>1.3867928552132609</v>
      </c>
      <c r="J87" s="224">
        <v>1.353442614018447</v>
      </c>
      <c r="K87" s="224">
        <v>1.3007965497974341</v>
      </c>
      <c r="L87" s="224">
        <v>1.425442784121931</v>
      </c>
      <c r="M87" s="224">
        <v>1.3891087490543761</v>
      </c>
      <c r="N87" s="224">
        <v>1.364496810426105</v>
      </c>
      <c r="O87" s="224">
        <v>1.393584209819964</v>
      </c>
      <c r="P87" s="224">
        <v>1.267613745764848</v>
      </c>
      <c r="Q87" s="224">
        <v>1.265521088366464</v>
      </c>
      <c r="R87" s="224">
        <v>1.0695843078359439</v>
      </c>
      <c r="S87" s="224">
        <v>1.1037771969871351</v>
      </c>
      <c r="T87" s="224">
        <v>1.094966559747292</v>
      </c>
      <c r="U87" s="224">
        <v>1.0152950387920721</v>
      </c>
      <c r="V87" s="224">
        <v>0.94951042884294057</v>
      </c>
      <c r="W87" s="224">
        <v>1.096225128765016</v>
      </c>
      <c r="X87" s="224">
        <v>1.01323419902084</v>
      </c>
      <c r="Y87" s="224">
        <v>0.96073930009013719</v>
      </c>
      <c r="DA87" s="177" t="s">
        <v>2017</v>
      </c>
    </row>
    <row r="88" spans="1:105" ht="12" customHeight="1" x14ac:dyDescent="0.25">
      <c r="A88" s="56" t="s">
        <v>95</v>
      </c>
      <c r="B88" s="260">
        <v>6.5894887354922318</v>
      </c>
      <c r="C88" s="260">
        <v>7.5026192658791864</v>
      </c>
      <c r="D88" s="260">
        <v>6.6839668011081654</v>
      </c>
      <c r="E88" s="260">
        <v>7.6369032917350674</v>
      </c>
      <c r="F88" s="260">
        <v>6.9944061927953491</v>
      </c>
      <c r="G88" s="260">
        <v>8.1218219117571984</v>
      </c>
      <c r="H88" s="260">
        <v>8.6277292668030174</v>
      </c>
      <c r="I88" s="260">
        <v>8.6274984152780245</v>
      </c>
      <c r="J88" s="260">
        <v>8.482580909058612</v>
      </c>
      <c r="K88" s="260">
        <v>8.5408782807351287</v>
      </c>
      <c r="L88" s="260">
        <v>9.4594843321095379</v>
      </c>
      <c r="M88" s="260">
        <v>9.060144607142032</v>
      </c>
      <c r="N88" s="260">
        <v>8.6539739761783299</v>
      </c>
      <c r="O88" s="260">
        <v>8.8683164264981613</v>
      </c>
      <c r="P88" s="260">
        <v>8.0902756860858034</v>
      </c>
      <c r="Q88" s="260">
        <v>7.8436725234876281</v>
      </c>
      <c r="R88" s="260">
        <v>6.9790130568752557</v>
      </c>
      <c r="S88" s="260">
        <v>7.3113835384716976</v>
      </c>
      <c r="T88" s="260">
        <v>7.4901675448464173</v>
      </c>
      <c r="U88" s="260">
        <v>7.0130922316192796</v>
      </c>
      <c r="V88" s="260">
        <v>6.7535677538897074</v>
      </c>
      <c r="W88" s="260">
        <v>8.332167140527579</v>
      </c>
      <c r="X88" s="260">
        <v>8.0262472947255539</v>
      </c>
      <c r="Y88" s="260">
        <v>8.2736946346345412</v>
      </c>
      <c r="DA88" s="68" t="s">
        <v>2018</v>
      </c>
    </row>
    <row r="89" spans="1:105" ht="12" customHeight="1" x14ac:dyDescent="0.25">
      <c r="A89" s="37" t="s">
        <v>159</v>
      </c>
      <c r="B89" s="226">
        <v>1.4353491922205541E-2</v>
      </c>
      <c r="C89" s="226">
        <v>2.6631492746433151E-2</v>
      </c>
      <c r="D89" s="226">
        <v>1.406418964899225E-2</v>
      </c>
      <c r="E89" s="226">
        <v>1.7362665853364569E-2</v>
      </c>
      <c r="F89" s="226">
        <v>2.192602139502537E-2</v>
      </c>
      <c r="G89" s="226">
        <v>2.2931954081162109E-2</v>
      </c>
      <c r="H89" s="226">
        <v>2.7289468409916869E-2</v>
      </c>
      <c r="I89" s="226">
        <v>1.974195740356173E-2</v>
      </c>
      <c r="J89" s="226">
        <v>1.2798431245954461E-2</v>
      </c>
      <c r="K89" s="226">
        <v>1.46593767771581E-2</v>
      </c>
      <c r="L89" s="226">
        <v>1.607919123401089E-2</v>
      </c>
      <c r="M89" s="226">
        <v>1.5309734301737229E-2</v>
      </c>
      <c r="N89" s="226">
        <v>1.3911220240302811E-2</v>
      </c>
      <c r="O89" s="226">
        <v>5.1103047488233969E-3</v>
      </c>
      <c r="P89" s="226">
        <v>3.582163438180555E-3</v>
      </c>
      <c r="Q89" s="226">
        <v>1.787823646038952E-3</v>
      </c>
      <c r="R89" s="226">
        <v>1.0644717820111689E-3</v>
      </c>
      <c r="S89" s="226">
        <v>1.071874685786484E-3</v>
      </c>
      <c r="T89" s="226">
        <v>5.3757333870272997E-2</v>
      </c>
      <c r="U89" s="226">
        <v>4.9100292812133697E-2</v>
      </c>
      <c r="V89" s="226">
        <v>5.2158867528535408E-2</v>
      </c>
      <c r="W89" s="226">
        <v>5.4070423876888353E-2</v>
      </c>
      <c r="X89" s="226">
        <v>9.9544990682606069E-2</v>
      </c>
      <c r="Y89" s="226">
        <v>9.3391779345962211E-2</v>
      </c>
      <c r="DA89" s="69" t="s">
        <v>2019</v>
      </c>
    </row>
    <row r="90" spans="1:105" ht="12" customHeight="1" x14ac:dyDescent="0.25">
      <c r="A90" s="37" t="s">
        <v>35</v>
      </c>
      <c r="B90" s="226">
        <v>3.643962047792721</v>
      </c>
      <c r="C90" s="226">
        <v>4.8574665927752791</v>
      </c>
      <c r="D90" s="226">
        <v>3.7689613193054181</v>
      </c>
      <c r="E90" s="226">
        <v>5.3226654667183277</v>
      </c>
      <c r="F90" s="226">
        <v>3.9770251098110818</v>
      </c>
      <c r="G90" s="226">
        <v>4.9663381274370284</v>
      </c>
      <c r="H90" s="226">
        <v>5.3885500121780678</v>
      </c>
      <c r="I90" s="226">
        <v>5.2733056129057418</v>
      </c>
      <c r="J90" s="226">
        <v>5.6401064933623752</v>
      </c>
      <c r="K90" s="226">
        <v>6.1354603115704656</v>
      </c>
      <c r="L90" s="226">
        <v>6.9493980145695016</v>
      </c>
      <c r="M90" s="226">
        <v>6.3565635278026118</v>
      </c>
      <c r="N90" s="226">
        <v>5.689910976898128</v>
      </c>
      <c r="O90" s="226">
        <v>5.7617485780673254</v>
      </c>
      <c r="P90" s="226">
        <v>5.0174400411491744</v>
      </c>
      <c r="Q90" s="226">
        <v>4.8530529649356078</v>
      </c>
      <c r="R90" s="226">
        <v>4.5301643788941206</v>
      </c>
      <c r="S90" s="226">
        <v>4.7947948693127014</v>
      </c>
      <c r="T90" s="226">
        <v>4.8765983469605034</v>
      </c>
      <c r="U90" s="226">
        <v>4.8402640183691874</v>
      </c>
      <c r="V90" s="226">
        <v>4.6364806668296259</v>
      </c>
      <c r="W90" s="226">
        <v>6.1938494753207394</v>
      </c>
      <c r="X90" s="226">
        <v>5.8313539598609028</v>
      </c>
      <c r="Y90" s="226">
        <v>6.1604577905293514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0.22782710304246309</v>
      </c>
      <c r="H92" s="226">
        <v>0.23756693669834991</v>
      </c>
      <c r="I92" s="226">
        <v>0.25658605872583912</v>
      </c>
      <c r="J92" s="226">
        <v>0.11863527109026629</v>
      </c>
      <c r="K92" s="226">
        <v>0.19231810253485579</v>
      </c>
      <c r="L92" s="226">
        <v>0.20048076155151989</v>
      </c>
      <c r="M92" s="226">
        <v>0.28148730264823563</v>
      </c>
      <c r="N92" s="226">
        <v>0.30111280843346577</v>
      </c>
      <c r="O92" s="226">
        <v>0.34372046280153801</v>
      </c>
      <c r="P92" s="226">
        <v>0.45298863399746259</v>
      </c>
      <c r="Q92" s="226">
        <v>0.31706121835038548</v>
      </c>
      <c r="R92" s="226">
        <v>0.35581684982091538</v>
      </c>
      <c r="S92" s="226">
        <v>0.44991068065164669</v>
      </c>
      <c r="T92" s="226">
        <v>0.60448046784453346</v>
      </c>
      <c r="U92" s="226">
        <v>0.52375545383487421</v>
      </c>
      <c r="V92" s="226">
        <v>0.55263791053812428</v>
      </c>
      <c r="W92" s="226">
        <v>0.72572829945602224</v>
      </c>
      <c r="X92" s="226">
        <v>0.8165440114535244</v>
      </c>
      <c r="Y92" s="226">
        <v>1.010131424131522</v>
      </c>
      <c r="DA92" s="69" t="s">
        <v>2022</v>
      </c>
    </row>
    <row r="93" spans="1:105" ht="12" customHeight="1" x14ac:dyDescent="0.25">
      <c r="A93" s="37" t="s">
        <v>40</v>
      </c>
      <c r="B93" s="226">
        <v>2.9311731957773048</v>
      </c>
      <c r="C93" s="226">
        <v>2.6185211803574742</v>
      </c>
      <c r="D93" s="226">
        <v>2.9009412921537541</v>
      </c>
      <c r="E93" s="226">
        <v>2.296875159163374</v>
      </c>
      <c r="F93" s="226">
        <v>2.995455061589241</v>
      </c>
      <c r="G93" s="226">
        <v>2.904724727196546</v>
      </c>
      <c r="H93" s="226">
        <v>2.9743228495166831</v>
      </c>
      <c r="I93" s="226">
        <v>3.0778647862428832</v>
      </c>
      <c r="J93" s="226">
        <v>2.7110407133600152</v>
      </c>
      <c r="K93" s="226">
        <v>2.1984404898526488</v>
      </c>
      <c r="L93" s="226">
        <v>2.2935263647545039</v>
      </c>
      <c r="M93" s="226">
        <v>2.4067840423894471</v>
      </c>
      <c r="N93" s="226">
        <v>2.649038970606433</v>
      </c>
      <c r="O93" s="226">
        <v>2.7577370808804749</v>
      </c>
      <c r="P93" s="226">
        <v>2.6162648475009869</v>
      </c>
      <c r="Q93" s="226">
        <v>2.6717705165555961</v>
      </c>
      <c r="R93" s="226">
        <v>2.0919673563782069</v>
      </c>
      <c r="S93" s="226">
        <v>2.0656061138215631</v>
      </c>
      <c r="T93" s="226">
        <v>1.9553313961711081</v>
      </c>
      <c r="U93" s="226">
        <v>1.5999724666030839</v>
      </c>
      <c r="V93" s="226">
        <v>1.512290308993421</v>
      </c>
      <c r="W93" s="226">
        <v>1.358518941873929</v>
      </c>
      <c r="X93" s="226">
        <v>1.278804332728521</v>
      </c>
      <c r="Y93" s="226">
        <v>1.009713640627705</v>
      </c>
      <c r="DA93" s="69" t="s">
        <v>2023</v>
      </c>
    </row>
    <row r="94" spans="1:105" ht="12" customHeight="1" x14ac:dyDescent="0.25">
      <c r="A94" s="132" t="s">
        <v>1939</v>
      </c>
      <c r="B94" s="316">
        <v>15.03946912161223</v>
      </c>
      <c r="C94" s="316">
        <v>15.677855410369681</v>
      </c>
      <c r="D94" s="316">
        <v>15.248663741918611</v>
      </c>
      <c r="E94" s="316">
        <v>15.48305204891493</v>
      </c>
      <c r="F94" s="316">
        <v>15.761602607137201</v>
      </c>
      <c r="G94" s="316">
        <v>16.68946617397323</v>
      </c>
      <c r="H94" s="316">
        <v>17.153549236517321</v>
      </c>
      <c r="I94" s="316">
        <v>17.255743472533979</v>
      </c>
      <c r="J94" s="316">
        <v>16.56355146661037</v>
      </c>
      <c r="K94" s="316">
        <v>15.5450679560225</v>
      </c>
      <c r="L94" s="316">
        <v>16.741804613979539</v>
      </c>
      <c r="M94" s="316">
        <v>16.53324117490266</v>
      </c>
      <c r="N94" s="316">
        <v>16.53844655687902</v>
      </c>
      <c r="O94" s="316">
        <v>16.903588371653559</v>
      </c>
      <c r="P94" s="316">
        <v>15.20940553536971</v>
      </c>
      <c r="Q94" s="316">
        <v>15.270946403669219</v>
      </c>
      <c r="R94" s="316">
        <v>12.5928348968389</v>
      </c>
      <c r="S94" s="316">
        <v>12.904533063541161</v>
      </c>
      <c r="T94" s="316">
        <v>12.535427590605909</v>
      </c>
      <c r="U94" s="316">
        <v>11.322963669176</v>
      </c>
      <c r="V94" s="316">
        <v>10.424981093291951</v>
      </c>
      <c r="W94" s="316">
        <v>11.386099593939109</v>
      </c>
      <c r="X94" s="316">
        <v>10.324262236666</v>
      </c>
      <c r="Y94" s="316">
        <v>9.168744987325919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0.99999999999999944</v>
      </c>
      <c r="D98" s="232">
        <f t="shared" si="4"/>
        <v>0.99999999999999989</v>
      </c>
      <c r="E98" s="232">
        <f t="shared" si="4"/>
        <v>0.99999999999999989</v>
      </c>
      <c r="F98" s="232">
        <f t="shared" si="4"/>
        <v>1</v>
      </c>
      <c r="G98" s="232">
        <f t="shared" si="4"/>
        <v>1.0000000000000002</v>
      </c>
      <c r="H98" s="232">
        <f t="shared" si="4"/>
        <v>1</v>
      </c>
      <c r="I98" s="232">
        <f t="shared" si="4"/>
        <v>1</v>
      </c>
      <c r="J98" s="232">
        <f t="shared" si="4"/>
        <v>0.99999999999999989</v>
      </c>
      <c r="K98" s="232">
        <f t="shared" si="4"/>
        <v>0.99999999999999967</v>
      </c>
      <c r="L98" s="232">
        <f t="shared" si="4"/>
        <v>1</v>
      </c>
      <c r="M98" s="232">
        <f t="shared" si="4"/>
        <v>1.0000000000000002</v>
      </c>
      <c r="N98" s="232">
        <f t="shared" si="4"/>
        <v>0.99999999999999989</v>
      </c>
      <c r="O98" s="232">
        <f t="shared" si="4"/>
        <v>0.99999999999999967</v>
      </c>
      <c r="P98" s="232">
        <f t="shared" si="4"/>
        <v>1.0000000000000002</v>
      </c>
      <c r="Q98" s="232">
        <f t="shared" si="4"/>
        <v>1</v>
      </c>
      <c r="R98" s="232">
        <f t="shared" si="4"/>
        <v>1.0000000000000002</v>
      </c>
      <c r="S98" s="232">
        <f t="shared" si="4"/>
        <v>1</v>
      </c>
      <c r="T98" s="232">
        <f t="shared" si="4"/>
        <v>1.0000000000000002</v>
      </c>
      <c r="U98" s="232">
        <f t="shared" si="4"/>
        <v>0.99999999999999989</v>
      </c>
      <c r="V98" s="232">
        <f t="shared" si="4"/>
        <v>1</v>
      </c>
      <c r="W98" s="232">
        <f t="shared" si="4"/>
        <v>0.99999999999999978</v>
      </c>
      <c r="X98" s="232">
        <f t="shared" si="4"/>
        <v>1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3.6938273306699053E-3</v>
      </c>
      <c r="C99" s="266">
        <f t="shared" si="5"/>
        <v>3.6988761395368428E-3</v>
      </c>
      <c r="D99" s="266">
        <f t="shared" si="5"/>
        <v>3.6880057472132039E-3</v>
      </c>
      <c r="E99" s="266">
        <f t="shared" si="5"/>
        <v>3.6797756497062933E-3</v>
      </c>
      <c r="F99" s="266">
        <f t="shared" si="5"/>
        <v>3.6915993219953877E-3</v>
      </c>
      <c r="G99" s="266">
        <f t="shared" si="5"/>
        <v>3.7131212293015931E-3</v>
      </c>
      <c r="H99" s="266">
        <f t="shared" si="5"/>
        <v>3.725575495048386E-3</v>
      </c>
      <c r="I99" s="266">
        <f t="shared" si="5"/>
        <v>3.7240880044488484E-3</v>
      </c>
      <c r="J99" s="266">
        <f t="shared" si="5"/>
        <v>3.7068919996545669E-3</v>
      </c>
      <c r="K99" s="266">
        <f t="shared" si="5"/>
        <v>3.6992686517231393E-3</v>
      </c>
      <c r="L99" s="266">
        <f t="shared" si="5"/>
        <v>3.6946450952192451E-3</v>
      </c>
      <c r="M99" s="266">
        <f t="shared" si="5"/>
        <v>3.697079080001775E-3</v>
      </c>
      <c r="N99" s="266">
        <f t="shared" si="5"/>
        <v>3.7002937112312765E-3</v>
      </c>
      <c r="O99" s="266">
        <f t="shared" si="5"/>
        <v>3.7063801724214183E-3</v>
      </c>
      <c r="P99" s="266">
        <f t="shared" si="5"/>
        <v>3.7108847532059176E-3</v>
      </c>
      <c r="Q99" s="266">
        <f t="shared" si="5"/>
        <v>3.7055235317625299E-3</v>
      </c>
      <c r="R99" s="266">
        <f t="shared" si="5"/>
        <v>3.7019490566272471E-3</v>
      </c>
      <c r="S99" s="266">
        <f t="shared" si="5"/>
        <v>3.7088735793092053E-3</v>
      </c>
      <c r="T99" s="266">
        <f t="shared" si="5"/>
        <v>3.6907441070569281E-3</v>
      </c>
      <c r="U99" s="266">
        <f t="shared" si="5"/>
        <v>3.7099842024291563E-3</v>
      </c>
      <c r="V99" s="266">
        <f t="shared" si="5"/>
        <v>3.7129988349327804E-3</v>
      </c>
      <c r="W99" s="266">
        <f t="shared" si="5"/>
        <v>3.7178250656286099E-3</v>
      </c>
      <c r="X99" s="266">
        <f t="shared" si="5"/>
        <v>3.7310590198431979E-3</v>
      </c>
      <c r="Y99" s="266">
        <f t="shared" si="5"/>
        <v>3.7576124296471022E-3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1.3439345769064612E-3</v>
      </c>
      <c r="C100" s="267">
        <f t="shared" si="6"/>
        <v>1.3457714978562119E-3</v>
      </c>
      <c r="D100" s="267">
        <f t="shared" si="6"/>
        <v>1.3418164954155257E-3</v>
      </c>
      <c r="E100" s="267">
        <f t="shared" si="6"/>
        <v>1.3388221181421178E-3</v>
      </c>
      <c r="F100" s="267">
        <f t="shared" si="6"/>
        <v>1.3431239548531591E-3</v>
      </c>
      <c r="G100" s="267">
        <f t="shared" si="6"/>
        <v>1.3509543250357684E-3</v>
      </c>
      <c r="H100" s="267">
        <f t="shared" si="6"/>
        <v>1.3554855921656967E-3</v>
      </c>
      <c r="I100" s="267">
        <f t="shared" si="6"/>
        <v>1.3549443946839039E-3</v>
      </c>
      <c r="J100" s="267">
        <f t="shared" si="6"/>
        <v>1.3486879285963304E-3</v>
      </c>
      <c r="K100" s="267">
        <f t="shared" si="6"/>
        <v>1.3459143065616009E-3</v>
      </c>
      <c r="L100" s="267">
        <f t="shared" si="6"/>
        <v>1.3442321062588764E-3</v>
      </c>
      <c r="M100" s="267">
        <f t="shared" si="6"/>
        <v>1.3451176691225615E-3</v>
      </c>
      <c r="N100" s="267">
        <f t="shared" si="6"/>
        <v>1.3462872565652279E-3</v>
      </c>
      <c r="O100" s="267">
        <f t="shared" si="6"/>
        <v>1.3485017091944868E-3</v>
      </c>
      <c r="P100" s="267">
        <f t="shared" si="6"/>
        <v>1.3501406222591269E-3</v>
      </c>
      <c r="Q100" s="267">
        <f t="shared" si="6"/>
        <v>1.348190035448423E-3</v>
      </c>
      <c r="R100" s="267">
        <f t="shared" si="6"/>
        <v>1.3735666550916479E-3</v>
      </c>
      <c r="S100" s="267">
        <f t="shared" si="6"/>
        <v>1.3584155375986234E-3</v>
      </c>
      <c r="T100" s="267">
        <f t="shared" si="6"/>
        <v>1.359036820045648E-3</v>
      </c>
      <c r="U100" s="267">
        <f t="shared" si="6"/>
        <v>1.3511305495833479E-3</v>
      </c>
      <c r="V100" s="267">
        <f t="shared" si="6"/>
        <v>1.3509097939817854E-3</v>
      </c>
      <c r="W100" s="267">
        <f t="shared" si="6"/>
        <v>1.3526657337503824E-3</v>
      </c>
      <c r="X100" s="267">
        <f t="shared" si="6"/>
        <v>1.3574806769152967E-3</v>
      </c>
      <c r="Y100" s="267">
        <f t="shared" si="6"/>
        <v>1.367141671427393E-3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4.2239521490319572E-2</v>
      </c>
      <c r="C101" s="267">
        <f t="shared" si="7"/>
        <v>4.2297255447958787E-2</v>
      </c>
      <c r="D101" s="267">
        <f t="shared" si="7"/>
        <v>4.2172950728474462E-2</v>
      </c>
      <c r="E101" s="267">
        <f t="shared" si="7"/>
        <v>4.2078838213353821E-2</v>
      </c>
      <c r="F101" s="267">
        <f t="shared" si="7"/>
        <v>4.2214043845626603E-2</v>
      </c>
      <c r="G101" s="267">
        <f t="shared" si="7"/>
        <v>4.2460150386293811E-2</v>
      </c>
      <c r="H101" s="267">
        <f t="shared" si="7"/>
        <v>4.2602566958202817E-2</v>
      </c>
      <c r="I101" s="267">
        <f t="shared" si="7"/>
        <v>4.2585557259177634E-2</v>
      </c>
      <c r="J101" s="267">
        <f t="shared" si="7"/>
        <v>4.2388918123388894E-2</v>
      </c>
      <c r="K101" s="267">
        <f t="shared" si="7"/>
        <v>4.2301743889199835E-2</v>
      </c>
      <c r="L101" s="267">
        <f t="shared" si="7"/>
        <v>4.2248872762093728E-2</v>
      </c>
      <c r="M101" s="267">
        <f t="shared" si="7"/>
        <v>4.2276705777371693E-2</v>
      </c>
      <c r="N101" s="267">
        <f t="shared" si="7"/>
        <v>4.2313465612834111E-2</v>
      </c>
      <c r="O101" s="267">
        <f t="shared" si="7"/>
        <v>4.2383065295013733E-2</v>
      </c>
      <c r="P101" s="267">
        <f t="shared" si="7"/>
        <v>4.243457591525087E-2</v>
      </c>
      <c r="Q101" s="267">
        <f t="shared" si="7"/>
        <v>4.2373269468549364E-2</v>
      </c>
      <c r="R101" s="267">
        <f t="shared" si="7"/>
        <v>4.2209509884047598E-2</v>
      </c>
      <c r="S101" s="267">
        <f t="shared" si="7"/>
        <v>4.2180903962015313E-2</v>
      </c>
      <c r="T101" s="267">
        <f t="shared" si="7"/>
        <v>4.1880895074911252E-2</v>
      </c>
      <c r="U101" s="267">
        <f t="shared" si="7"/>
        <v>4.2016308473711503E-2</v>
      </c>
      <c r="V101" s="267">
        <f t="shared" si="7"/>
        <v>4.2350539865480707E-2</v>
      </c>
      <c r="W101" s="267">
        <f t="shared" si="7"/>
        <v>4.2513939526347085E-2</v>
      </c>
      <c r="X101" s="267">
        <f t="shared" si="7"/>
        <v>4.2665271963791482E-2</v>
      </c>
      <c r="Y101" s="267">
        <f t="shared" si="7"/>
        <v>4.2968914560926608E-2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1.4826654554714538E-2</v>
      </c>
      <c r="C102" s="267">
        <f t="shared" si="8"/>
        <v>1.4846919970036294E-2</v>
      </c>
      <c r="D102" s="267">
        <f t="shared" si="8"/>
        <v>1.4803287299251015E-2</v>
      </c>
      <c r="E102" s="267">
        <f t="shared" si="8"/>
        <v>1.4770252508568343E-2</v>
      </c>
      <c r="F102" s="267">
        <f t="shared" si="8"/>
        <v>1.4817711550073342E-2</v>
      </c>
      <c r="G102" s="267">
        <f t="shared" si="8"/>
        <v>1.4904098339823426E-2</v>
      </c>
      <c r="H102" s="267">
        <f t="shared" si="8"/>
        <v>1.4954088520584483E-2</v>
      </c>
      <c r="I102" s="267">
        <f t="shared" si="8"/>
        <v>1.4948117881651367E-2</v>
      </c>
      <c r="J102" s="267">
        <f t="shared" si="8"/>
        <v>1.4879094833202636E-2</v>
      </c>
      <c r="K102" s="267">
        <f t="shared" si="8"/>
        <v>1.4848495474810548E-2</v>
      </c>
      <c r="L102" s="267">
        <f t="shared" si="8"/>
        <v>1.4829936980067642E-2</v>
      </c>
      <c r="M102" s="267">
        <f t="shared" si="8"/>
        <v>1.4839706752266348E-2</v>
      </c>
      <c r="N102" s="267">
        <f t="shared" si="8"/>
        <v>1.4852609961456683E-2</v>
      </c>
      <c r="O102" s="267">
        <f t="shared" si="8"/>
        <v>1.4877040409728485E-2</v>
      </c>
      <c r="P102" s="267">
        <f t="shared" si="8"/>
        <v>1.4895121347798076E-2</v>
      </c>
      <c r="Q102" s="267">
        <f t="shared" si="8"/>
        <v>1.487360193954841E-2</v>
      </c>
      <c r="R102" s="267">
        <f t="shared" si="8"/>
        <v>1.5165156296562499E-2</v>
      </c>
      <c r="S102" s="267">
        <f t="shared" si="8"/>
        <v>1.4986412481545542E-2</v>
      </c>
      <c r="T102" s="267">
        <f t="shared" si="8"/>
        <v>1.4993266639762191E-2</v>
      </c>
      <c r="U102" s="267">
        <f t="shared" si="8"/>
        <v>1.4906042497326263E-2</v>
      </c>
      <c r="V102" s="267">
        <f t="shared" si="8"/>
        <v>1.490360706103225E-2</v>
      </c>
      <c r="W102" s="267">
        <f t="shared" si="8"/>
        <v>1.4922979069770801E-2</v>
      </c>
      <c r="X102" s="267">
        <f t="shared" si="8"/>
        <v>1.4976098842290599E-2</v>
      </c>
      <c r="Y102" s="267">
        <f t="shared" si="8"/>
        <v>1.5082681581322111E-2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1.3586811400741597E-2</v>
      </c>
      <c r="C103" s="268">
        <f t="shared" si="9"/>
        <v>1.3340195467507253E-2</v>
      </c>
      <c r="D103" s="268">
        <f t="shared" si="9"/>
        <v>1.3555631416554803E-2</v>
      </c>
      <c r="E103" s="268">
        <f t="shared" si="9"/>
        <v>1.3296939092863794E-2</v>
      </c>
      <c r="F103" s="268">
        <f t="shared" si="9"/>
        <v>1.3535956510483699E-2</v>
      </c>
      <c r="G103" s="268">
        <f t="shared" si="9"/>
        <v>1.3589155227517059E-2</v>
      </c>
      <c r="H103" s="268">
        <f t="shared" si="9"/>
        <v>1.3539681993698762E-2</v>
      </c>
      <c r="I103" s="268">
        <f t="shared" si="9"/>
        <v>1.3588290456932463E-2</v>
      </c>
      <c r="J103" s="268">
        <f t="shared" si="9"/>
        <v>1.3415603305416992E-2</v>
      </c>
      <c r="K103" s="268">
        <f t="shared" si="9"/>
        <v>1.346850314574196E-2</v>
      </c>
      <c r="L103" s="268">
        <f t="shared" si="9"/>
        <v>1.3466038535702723E-2</v>
      </c>
      <c r="M103" s="268">
        <f t="shared" si="9"/>
        <v>1.3540678722678532E-2</v>
      </c>
      <c r="N103" s="268">
        <f t="shared" si="9"/>
        <v>1.3582076956986459E-2</v>
      </c>
      <c r="O103" s="268">
        <f t="shared" si="9"/>
        <v>1.3612910960996774E-2</v>
      </c>
      <c r="P103" s="268">
        <f t="shared" si="9"/>
        <v>1.378845013194638E-2</v>
      </c>
      <c r="Q103" s="268">
        <f t="shared" si="9"/>
        <v>1.3705675987213704E-2</v>
      </c>
      <c r="R103" s="268">
        <f t="shared" si="9"/>
        <v>1.3896043146475977E-2</v>
      </c>
      <c r="S103" s="268">
        <f t="shared" si="9"/>
        <v>1.3820272870458923E-2</v>
      </c>
      <c r="T103" s="268">
        <f t="shared" si="9"/>
        <v>1.4029576656855731E-2</v>
      </c>
      <c r="U103" s="268">
        <f t="shared" si="9"/>
        <v>1.3962536343161776E-2</v>
      </c>
      <c r="V103" s="268">
        <f t="shared" si="9"/>
        <v>1.4001984571564319E-2</v>
      </c>
      <c r="W103" s="268">
        <f t="shared" si="9"/>
        <v>1.4198663632435844E-2</v>
      </c>
      <c r="X103" s="268">
        <f t="shared" si="9"/>
        <v>1.4302441755428278E-2</v>
      </c>
      <c r="Y103" s="268">
        <f t="shared" si="9"/>
        <v>1.4536200881838601E-2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2.5398445835786744E-2</v>
      </c>
      <c r="C104" s="269">
        <f t="shared" si="10"/>
        <v>2.2832041701132663E-2</v>
      </c>
      <c r="D104" s="269">
        <f t="shared" si="10"/>
        <v>2.5329467756617156E-2</v>
      </c>
      <c r="E104" s="269">
        <f t="shared" si="10"/>
        <v>2.2080035693421471E-2</v>
      </c>
      <c r="F104" s="269">
        <f t="shared" si="10"/>
        <v>2.5081286450720847E-2</v>
      </c>
      <c r="G104" s="269">
        <f t="shared" si="10"/>
        <v>2.2898210981152255E-2</v>
      </c>
      <c r="H104" s="269">
        <f t="shared" si="10"/>
        <v>2.2235952423852737E-2</v>
      </c>
      <c r="I104" s="269">
        <f t="shared" si="10"/>
        <v>2.2610474074603367E-2</v>
      </c>
      <c r="J104" s="269">
        <f t="shared" si="10"/>
        <v>2.1968968342676979E-2</v>
      </c>
      <c r="K104" s="269">
        <f t="shared" si="10"/>
        <v>2.0521486121507369E-2</v>
      </c>
      <c r="L104" s="269">
        <f t="shared" si="10"/>
        <v>2.0164762321120255E-2</v>
      </c>
      <c r="M104" s="269">
        <f t="shared" si="10"/>
        <v>2.0876434334575051E-2</v>
      </c>
      <c r="N104" s="269">
        <f t="shared" si="10"/>
        <v>2.1901618891328082E-2</v>
      </c>
      <c r="O104" s="269">
        <f t="shared" si="10"/>
        <v>2.1868266057250854E-2</v>
      </c>
      <c r="P104" s="269">
        <f t="shared" si="10"/>
        <v>2.2274134841643343E-2</v>
      </c>
      <c r="Q104" s="269">
        <f t="shared" si="10"/>
        <v>2.2928911227197958E-2</v>
      </c>
      <c r="R104" s="269">
        <f t="shared" si="10"/>
        <v>2.1105566635898538E-2</v>
      </c>
      <c r="S104" s="269">
        <f t="shared" si="10"/>
        <v>2.082072873814322E-2</v>
      </c>
      <c r="T104" s="269">
        <f t="shared" si="10"/>
        <v>2.0494897437730617E-2</v>
      </c>
      <c r="U104" s="269">
        <f t="shared" si="10"/>
        <v>1.9905412177790661E-2</v>
      </c>
      <c r="V104" s="269">
        <f t="shared" si="10"/>
        <v>1.9641569244815586E-2</v>
      </c>
      <c r="W104" s="269">
        <f t="shared" si="10"/>
        <v>1.7646431178801894E-2</v>
      </c>
      <c r="X104" s="269">
        <f t="shared" si="10"/>
        <v>1.7197396737821544E-2</v>
      </c>
      <c r="Y104" s="269">
        <f t="shared" si="10"/>
        <v>1.5078497011308069E-2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0.84280398566296799</v>
      </c>
      <c r="C105" s="269">
        <f t="shared" si="11"/>
        <v>0.85120147431902538</v>
      </c>
      <c r="D105" s="269">
        <f t="shared" si="11"/>
        <v>0.84315439847283702</v>
      </c>
      <c r="E105" s="269">
        <f t="shared" si="11"/>
        <v>0.85397910145980505</v>
      </c>
      <c r="F105" s="269">
        <f t="shared" si="11"/>
        <v>0.8439100849327773</v>
      </c>
      <c r="G105" s="269">
        <f t="shared" si="11"/>
        <v>0.85050067180972244</v>
      </c>
      <c r="H105" s="269">
        <f t="shared" si="11"/>
        <v>0.85246598355161796</v>
      </c>
      <c r="I105" s="269">
        <f t="shared" si="11"/>
        <v>0.85124051977264803</v>
      </c>
      <c r="J105" s="269">
        <f t="shared" si="11"/>
        <v>0.85376095520620865</v>
      </c>
      <c r="K105" s="269">
        <f t="shared" si="11"/>
        <v>0.85848129054216271</v>
      </c>
      <c r="L105" s="269">
        <f t="shared" si="11"/>
        <v>0.85970624041297738</v>
      </c>
      <c r="M105" s="269">
        <f t="shared" si="11"/>
        <v>0.85730687610185874</v>
      </c>
      <c r="N105" s="269">
        <f t="shared" si="11"/>
        <v>0.85392154666819353</v>
      </c>
      <c r="O105" s="269">
        <f t="shared" si="11"/>
        <v>0.85389541303423555</v>
      </c>
      <c r="P105" s="269">
        <f t="shared" si="11"/>
        <v>0.85234167947820938</v>
      </c>
      <c r="Q105" s="269">
        <f t="shared" si="11"/>
        <v>0.85041337126840544</v>
      </c>
      <c r="R105" s="269">
        <f t="shared" si="11"/>
        <v>0.85495273710268171</v>
      </c>
      <c r="S105" s="269">
        <f t="shared" si="11"/>
        <v>0.85682190519029178</v>
      </c>
      <c r="T105" s="269">
        <f t="shared" si="11"/>
        <v>0.85772840077600454</v>
      </c>
      <c r="U105" s="269">
        <f t="shared" si="11"/>
        <v>0.86013137418324837</v>
      </c>
      <c r="V105" s="269">
        <f t="shared" si="11"/>
        <v>0.86064888638353043</v>
      </c>
      <c r="W105" s="269">
        <f t="shared" si="11"/>
        <v>0.86666538133019277</v>
      </c>
      <c r="X105" s="269">
        <f t="shared" si="11"/>
        <v>0.86778008283291164</v>
      </c>
      <c r="Y105" s="269">
        <f t="shared" si="11"/>
        <v>0.87389957103348437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0.60469355595246832</v>
      </c>
      <c r="C106" s="318">
        <f t="shared" si="12"/>
        <v>0.63715108337090753</v>
      </c>
      <c r="D106" s="318">
        <f t="shared" si="12"/>
        <v>0.60569063825455205</v>
      </c>
      <c r="E106" s="318">
        <f t="shared" si="12"/>
        <v>0.64697876683397948</v>
      </c>
      <c r="F106" s="318">
        <f t="shared" si="12"/>
        <v>0.60877302445727055</v>
      </c>
      <c r="G106" s="318">
        <f t="shared" si="12"/>
        <v>0.63582994386142078</v>
      </c>
      <c r="H106" s="318">
        <f t="shared" si="12"/>
        <v>0.64400392957799935</v>
      </c>
      <c r="I106" s="318">
        <f t="shared" si="12"/>
        <v>0.63926732532324237</v>
      </c>
      <c r="J106" s="318">
        <f t="shared" si="12"/>
        <v>0.64780187699361302</v>
      </c>
      <c r="K106" s="318">
        <f t="shared" si="12"/>
        <v>0.66609235815303192</v>
      </c>
      <c r="L106" s="318">
        <f t="shared" si="12"/>
        <v>0.6706615936524758</v>
      </c>
      <c r="M106" s="318">
        <f t="shared" si="12"/>
        <v>0.66159030421521847</v>
      </c>
      <c r="N106" s="318">
        <f t="shared" si="12"/>
        <v>0.64859386956199361</v>
      </c>
      <c r="O106" s="318">
        <f t="shared" si="12"/>
        <v>0.64888041874750979</v>
      </c>
      <c r="P106" s="318">
        <f t="shared" si="12"/>
        <v>0.64352166533780397</v>
      </c>
      <c r="Q106" s="318">
        <f t="shared" si="12"/>
        <v>0.6354548285134255</v>
      </c>
      <c r="R106" s="318">
        <f t="shared" si="12"/>
        <v>0.65708804989113379</v>
      </c>
      <c r="S106" s="318">
        <f t="shared" si="12"/>
        <v>0.66162757327019983</v>
      </c>
      <c r="T106" s="318">
        <f t="shared" si="12"/>
        <v>0.66558873729728085</v>
      </c>
      <c r="U106" s="318">
        <f t="shared" si="12"/>
        <v>0.67351813501646174</v>
      </c>
      <c r="V106" s="318">
        <f t="shared" si="12"/>
        <v>0.67650917471338512</v>
      </c>
      <c r="W106" s="318">
        <f t="shared" si="12"/>
        <v>0.7012300890289257</v>
      </c>
      <c r="X106" s="318">
        <f t="shared" si="12"/>
        <v>0.70655448841583524</v>
      </c>
      <c r="Y106" s="318">
        <f t="shared" si="12"/>
        <v>0.73253866155247183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0.23811042971049967</v>
      </c>
      <c r="C107" s="318">
        <f t="shared" si="13"/>
        <v>0.21405039094811784</v>
      </c>
      <c r="D107" s="318">
        <f t="shared" si="13"/>
        <v>0.23746376021828494</v>
      </c>
      <c r="E107" s="318">
        <f t="shared" si="13"/>
        <v>0.20700033462582548</v>
      </c>
      <c r="F107" s="318">
        <f t="shared" si="13"/>
        <v>0.23513706047550684</v>
      </c>
      <c r="G107" s="318">
        <f t="shared" si="13"/>
        <v>0.21467072794830164</v>
      </c>
      <c r="H107" s="318">
        <f t="shared" si="13"/>
        <v>0.20846205397361861</v>
      </c>
      <c r="I107" s="318">
        <f t="shared" si="13"/>
        <v>0.21197319444940566</v>
      </c>
      <c r="J107" s="318">
        <f t="shared" si="13"/>
        <v>0.20595907821259574</v>
      </c>
      <c r="K107" s="318">
        <f t="shared" si="13"/>
        <v>0.19238893238913074</v>
      </c>
      <c r="L107" s="318">
        <f t="shared" si="13"/>
        <v>0.18904464676050167</v>
      </c>
      <c r="M107" s="318">
        <f t="shared" si="13"/>
        <v>0.19571657188664021</v>
      </c>
      <c r="N107" s="318">
        <f t="shared" si="13"/>
        <v>0.2053276771061999</v>
      </c>
      <c r="O107" s="318">
        <f t="shared" si="13"/>
        <v>0.20501499428672587</v>
      </c>
      <c r="P107" s="318">
        <f t="shared" si="13"/>
        <v>0.20882001414040549</v>
      </c>
      <c r="Q107" s="318">
        <f t="shared" si="13"/>
        <v>0.21495854275497997</v>
      </c>
      <c r="R107" s="318">
        <f t="shared" si="13"/>
        <v>0.1978646872115479</v>
      </c>
      <c r="S107" s="318">
        <f t="shared" si="13"/>
        <v>0.19519433192009186</v>
      </c>
      <c r="T107" s="318">
        <f t="shared" si="13"/>
        <v>0.19213966347872366</v>
      </c>
      <c r="U107" s="318">
        <f t="shared" si="13"/>
        <v>0.18661323916678663</v>
      </c>
      <c r="V107" s="318">
        <f t="shared" si="13"/>
        <v>0.18413971167014534</v>
      </c>
      <c r="W107" s="318">
        <f t="shared" si="13"/>
        <v>0.16543529230126708</v>
      </c>
      <c r="X107" s="318">
        <f t="shared" si="13"/>
        <v>0.16122559441707632</v>
      </c>
      <c r="Y107" s="318">
        <f t="shared" si="13"/>
        <v>0.14136090948101254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5.6106819147893346E-2</v>
      </c>
      <c r="C108" s="319">
        <f t="shared" si="14"/>
        <v>5.0437465456946065E-2</v>
      </c>
      <c r="D108" s="319">
        <f t="shared" si="14"/>
        <v>5.5954442083636771E-2</v>
      </c>
      <c r="E108" s="319">
        <f t="shared" si="14"/>
        <v>4.8776235264139101E-2</v>
      </c>
      <c r="F108" s="319">
        <f t="shared" si="14"/>
        <v>5.5406193433469607E-2</v>
      </c>
      <c r="G108" s="319">
        <f t="shared" si="14"/>
        <v>5.058363770115383E-2</v>
      </c>
      <c r="H108" s="319">
        <f t="shared" si="14"/>
        <v>4.9120665464829245E-2</v>
      </c>
      <c r="I108" s="319">
        <f t="shared" si="14"/>
        <v>4.9948008155854401E-2</v>
      </c>
      <c r="J108" s="319">
        <f t="shared" si="14"/>
        <v>4.8530880260854753E-2</v>
      </c>
      <c r="K108" s="319">
        <f t="shared" si="14"/>
        <v>4.5333297868292662E-2</v>
      </c>
      <c r="L108" s="319">
        <f t="shared" si="14"/>
        <v>4.4545271786560175E-2</v>
      </c>
      <c r="M108" s="319">
        <f t="shared" si="14"/>
        <v>4.6117401562125571E-2</v>
      </c>
      <c r="N108" s="319">
        <f t="shared" si="14"/>
        <v>4.83821009414045E-2</v>
      </c>
      <c r="O108" s="319">
        <f t="shared" si="14"/>
        <v>4.8308422361158301E-2</v>
      </c>
      <c r="P108" s="319">
        <f t="shared" si="14"/>
        <v>4.920501290968702E-2</v>
      </c>
      <c r="Q108" s="319">
        <f t="shared" si="14"/>
        <v>5.0651456541874154E-2</v>
      </c>
      <c r="R108" s="319">
        <f t="shared" si="14"/>
        <v>4.7595471222614975E-2</v>
      </c>
      <c r="S108" s="319">
        <f t="shared" si="14"/>
        <v>4.6302487640637574E-2</v>
      </c>
      <c r="T108" s="319">
        <f t="shared" si="14"/>
        <v>4.5823182487633264E-2</v>
      </c>
      <c r="U108" s="319">
        <f t="shared" si="14"/>
        <v>4.4017211572748897E-2</v>
      </c>
      <c r="V108" s="319">
        <f t="shared" si="14"/>
        <v>4.3389504244662223E-2</v>
      </c>
      <c r="W108" s="319">
        <f t="shared" si="14"/>
        <v>3.898211446307244E-2</v>
      </c>
      <c r="X108" s="319">
        <f t="shared" si="14"/>
        <v>3.7990168170998088E-2</v>
      </c>
      <c r="Y108" s="319">
        <f t="shared" si="14"/>
        <v>3.3309380830045844E-2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0.99999999999999989</v>
      </c>
      <c r="D110" s="232">
        <f t="shared" si="15"/>
        <v>0.99999999999999978</v>
      </c>
      <c r="E110" s="232">
        <f t="shared" si="15"/>
        <v>1</v>
      </c>
      <c r="F110" s="232">
        <f t="shared" si="15"/>
        <v>1</v>
      </c>
      <c r="G110" s="232">
        <f t="shared" si="15"/>
        <v>1.0000000000000002</v>
      </c>
      <c r="H110" s="232">
        <f t="shared" si="15"/>
        <v>1.0000000000000002</v>
      </c>
      <c r="I110" s="232">
        <f t="shared" si="15"/>
        <v>0.99999999999999989</v>
      </c>
      <c r="J110" s="232">
        <f t="shared" si="15"/>
        <v>1</v>
      </c>
      <c r="K110" s="232">
        <f t="shared" si="15"/>
        <v>0.99999999999999989</v>
      </c>
      <c r="L110" s="232">
        <f t="shared" si="15"/>
        <v>0.99999999999999989</v>
      </c>
      <c r="M110" s="232">
        <f t="shared" si="15"/>
        <v>0.99999999999999989</v>
      </c>
      <c r="N110" s="232">
        <f t="shared" si="15"/>
        <v>0.99999999999999989</v>
      </c>
      <c r="O110" s="232">
        <f t="shared" si="15"/>
        <v>1</v>
      </c>
      <c r="P110" s="232">
        <f t="shared" si="15"/>
        <v>0.99999999999999989</v>
      </c>
      <c r="Q110" s="232">
        <f t="shared" si="15"/>
        <v>0.99999999999999978</v>
      </c>
      <c r="R110" s="232">
        <f t="shared" si="15"/>
        <v>1</v>
      </c>
      <c r="S110" s="232">
        <f t="shared" si="15"/>
        <v>1</v>
      </c>
      <c r="T110" s="232">
        <f t="shared" si="15"/>
        <v>1</v>
      </c>
      <c r="U110" s="232">
        <f t="shared" si="15"/>
        <v>1</v>
      </c>
      <c r="V110" s="232">
        <f t="shared" si="15"/>
        <v>0.99999999999999989</v>
      </c>
      <c r="W110" s="232">
        <f t="shared" si="15"/>
        <v>1</v>
      </c>
      <c r="X110" s="232">
        <f t="shared" si="15"/>
        <v>0.99999999999999989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3.4975797906955804E-3</v>
      </c>
      <c r="C111" s="299">
        <f t="shared" si="16"/>
        <v>3.4985202850757588E-3</v>
      </c>
      <c r="D111" s="299">
        <f t="shared" si="16"/>
        <v>3.4899181380598117E-3</v>
      </c>
      <c r="E111" s="299">
        <f t="shared" si="16"/>
        <v>3.4736952252501178E-3</v>
      </c>
      <c r="F111" s="299">
        <f t="shared" si="16"/>
        <v>3.4939789168413962E-3</v>
      </c>
      <c r="G111" s="299">
        <f t="shared" si="16"/>
        <v>3.5164582536983974E-3</v>
      </c>
      <c r="H111" s="299">
        <f t="shared" si="16"/>
        <v>3.5301354712028183E-3</v>
      </c>
      <c r="I111" s="299">
        <f t="shared" si="16"/>
        <v>3.5291933890257976E-3</v>
      </c>
      <c r="J111" s="299">
        <f t="shared" si="16"/>
        <v>3.5066176356478049E-3</v>
      </c>
      <c r="K111" s="299">
        <f t="shared" si="16"/>
        <v>3.4945478530826494E-3</v>
      </c>
      <c r="L111" s="299">
        <f t="shared" si="16"/>
        <v>3.4884172523330808E-3</v>
      </c>
      <c r="M111" s="299">
        <f t="shared" si="16"/>
        <v>3.4926647270622909E-3</v>
      </c>
      <c r="N111" s="299">
        <f t="shared" si="16"/>
        <v>3.4988468135343899E-3</v>
      </c>
      <c r="O111" s="299">
        <f t="shared" si="16"/>
        <v>3.4995982681851685E-3</v>
      </c>
      <c r="P111" s="299">
        <f t="shared" si="16"/>
        <v>3.5126661112501222E-3</v>
      </c>
      <c r="Q111" s="299">
        <f t="shared" si="16"/>
        <v>3.4909021378185636E-3</v>
      </c>
      <c r="R111" s="299">
        <f t="shared" si="16"/>
        <v>3.5322012189258445E-3</v>
      </c>
      <c r="S111" s="299">
        <f t="shared" si="16"/>
        <v>3.5272855889728139E-3</v>
      </c>
      <c r="T111" s="299">
        <f t="shared" si="16"/>
        <v>3.5017469965155043E-3</v>
      </c>
      <c r="U111" s="299">
        <f t="shared" si="16"/>
        <v>3.5033730939386552E-3</v>
      </c>
      <c r="V111" s="299">
        <f t="shared" si="16"/>
        <v>3.4858258308432034E-3</v>
      </c>
      <c r="W111" s="299">
        <f t="shared" si="16"/>
        <v>3.4872667826477289E-3</v>
      </c>
      <c r="X111" s="299">
        <f t="shared" si="16"/>
        <v>3.5218996337727138E-3</v>
      </c>
      <c r="Y111" s="299">
        <f t="shared" si="16"/>
        <v>3.5516008488985676E-3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1.2900042682165564E-3</v>
      </c>
      <c r="C112" s="233">
        <f t="shared" si="17"/>
        <v>1.2903511485844864E-3</v>
      </c>
      <c r="D112" s="233">
        <f t="shared" si="17"/>
        <v>1.287178438587729E-3</v>
      </c>
      <c r="E112" s="233">
        <f t="shared" si="17"/>
        <v>1.2811949791615616E-3</v>
      </c>
      <c r="F112" s="233">
        <f t="shared" si="17"/>
        <v>1.2886761662377066E-3</v>
      </c>
      <c r="G112" s="233">
        <f t="shared" si="17"/>
        <v>1.2969671680811386E-3</v>
      </c>
      <c r="H112" s="233">
        <f t="shared" si="17"/>
        <v>1.3020117045932054E-3</v>
      </c>
      <c r="I112" s="233">
        <f t="shared" si="17"/>
        <v>1.301664238601837E-3</v>
      </c>
      <c r="J112" s="233">
        <f t="shared" si="17"/>
        <v>1.2933376756758702E-3</v>
      </c>
      <c r="K112" s="233">
        <f t="shared" si="17"/>
        <v>1.2888860056762552E-3</v>
      </c>
      <c r="L112" s="233">
        <f t="shared" si="17"/>
        <v>1.286624870375007E-3</v>
      </c>
      <c r="M112" s="233">
        <f t="shared" si="17"/>
        <v>1.2881914566597278E-3</v>
      </c>
      <c r="N112" s="233">
        <f t="shared" si="17"/>
        <v>1.2904715813209892E-3</v>
      </c>
      <c r="O112" s="233">
        <f t="shared" si="17"/>
        <v>1.2937126408401115E-3</v>
      </c>
      <c r="P112" s="233">
        <f t="shared" si="17"/>
        <v>1.2955685209489214E-3</v>
      </c>
      <c r="Q112" s="233">
        <f t="shared" si="17"/>
        <v>1.2947758157694457E-3</v>
      </c>
      <c r="R112" s="233">
        <f t="shared" si="17"/>
        <v>1.3027736095501273E-3</v>
      </c>
      <c r="S112" s="233">
        <f t="shared" si="17"/>
        <v>1.3009605891188987E-3</v>
      </c>
      <c r="T112" s="233">
        <f t="shared" si="17"/>
        <v>1.305252148190039E-3</v>
      </c>
      <c r="U112" s="233">
        <f t="shared" si="17"/>
        <v>1.2939957575486588E-3</v>
      </c>
      <c r="V112" s="233">
        <f t="shared" si="17"/>
        <v>1.3052738704984477E-3</v>
      </c>
      <c r="W112" s="233">
        <f t="shared" si="17"/>
        <v>1.2963521065160087E-3</v>
      </c>
      <c r="X112" s="233">
        <f t="shared" si="17"/>
        <v>1.3007443360687437E-3</v>
      </c>
      <c r="Y112" s="233">
        <f t="shared" si="17"/>
        <v>1.3099287302233457E-3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2.5164134705648208E-2</v>
      </c>
      <c r="C113" s="233">
        <f t="shared" si="18"/>
        <v>2.5170901306752102E-2</v>
      </c>
      <c r="D113" s="233">
        <f t="shared" si="18"/>
        <v>2.5109011200100926E-2</v>
      </c>
      <c r="E113" s="233">
        <f t="shared" si="18"/>
        <v>2.4992291757603272E-2</v>
      </c>
      <c r="F113" s="233">
        <f t="shared" si="18"/>
        <v>2.5138227398267887E-2</v>
      </c>
      <c r="G113" s="233">
        <f t="shared" si="18"/>
        <v>2.5299960109060663E-2</v>
      </c>
      <c r="H113" s="233">
        <f t="shared" si="18"/>
        <v>2.5398363966663933E-2</v>
      </c>
      <c r="I113" s="233">
        <f t="shared" si="18"/>
        <v>2.5391585941793887E-2</v>
      </c>
      <c r="J113" s="233">
        <f t="shared" si="18"/>
        <v>2.5229159540372928E-2</v>
      </c>
      <c r="K113" s="233">
        <f t="shared" si="18"/>
        <v>2.5142320739684105E-2</v>
      </c>
      <c r="L113" s="233">
        <f t="shared" si="18"/>
        <v>2.5098212735772625E-2</v>
      </c>
      <c r="M113" s="233">
        <f t="shared" si="18"/>
        <v>2.5128772160472261E-2</v>
      </c>
      <c r="N113" s="233">
        <f t="shared" si="18"/>
        <v>2.5173250590145173E-2</v>
      </c>
      <c r="O113" s="233">
        <f t="shared" si="18"/>
        <v>2.5115452276199626E-2</v>
      </c>
      <c r="P113" s="233">
        <f t="shared" si="18"/>
        <v>2.5272676676200808E-2</v>
      </c>
      <c r="Q113" s="233">
        <f t="shared" si="18"/>
        <v>2.5053950045508248E-2</v>
      </c>
      <c r="R113" s="233">
        <f t="shared" si="18"/>
        <v>2.5413226459324822E-2</v>
      </c>
      <c r="S113" s="233">
        <f t="shared" si="18"/>
        <v>2.537785983963247E-2</v>
      </c>
      <c r="T113" s="233">
        <f t="shared" si="18"/>
        <v>2.513276247124973E-2</v>
      </c>
      <c r="U113" s="233">
        <f t="shared" si="18"/>
        <v>2.5090248383348324E-2</v>
      </c>
      <c r="V113" s="233">
        <f t="shared" si="18"/>
        <v>2.4916887952289773E-2</v>
      </c>
      <c r="W113" s="233">
        <f t="shared" si="18"/>
        <v>2.4884904695223396E-2</v>
      </c>
      <c r="X113" s="233">
        <f t="shared" si="18"/>
        <v>2.5094135214680291E-2</v>
      </c>
      <c r="Y113" s="233">
        <f t="shared" si="18"/>
        <v>2.5384540763340326E-2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1.4049307257255778E-2</v>
      </c>
      <c r="C114" s="233">
        <f t="shared" si="19"/>
        <v>1.4053085096593705E-2</v>
      </c>
      <c r="D114" s="233">
        <f t="shared" si="19"/>
        <v>1.4018531429849457E-2</v>
      </c>
      <c r="E114" s="233">
        <f t="shared" si="19"/>
        <v>1.3953366172640064E-2</v>
      </c>
      <c r="F114" s="233">
        <f t="shared" si="19"/>
        <v>1.403484303164851E-2</v>
      </c>
      <c r="G114" s="233">
        <f t="shared" si="19"/>
        <v>1.412513950216321E-2</v>
      </c>
      <c r="H114" s="233">
        <f t="shared" si="19"/>
        <v>1.4180079043972973E-2</v>
      </c>
      <c r="I114" s="233">
        <f t="shared" si="19"/>
        <v>1.4176294826668854E-2</v>
      </c>
      <c r="J114" s="233">
        <f t="shared" si="19"/>
        <v>1.4085611063966648E-2</v>
      </c>
      <c r="K114" s="233">
        <f t="shared" si="19"/>
        <v>1.4037128371952805E-2</v>
      </c>
      <c r="L114" s="233">
        <f t="shared" si="19"/>
        <v>1.4012502573899138E-2</v>
      </c>
      <c r="M114" s="233">
        <f t="shared" si="19"/>
        <v>1.402956410819118E-2</v>
      </c>
      <c r="N114" s="233">
        <f t="shared" si="19"/>
        <v>1.4054396717462439E-2</v>
      </c>
      <c r="O114" s="233">
        <f t="shared" si="19"/>
        <v>1.4089694772007756E-2</v>
      </c>
      <c r="P114" s="233">
        <f t="shared" si="19"/>
        <v>1.4109906976357559E-2</v>
      </c>
      <c r="Q114" s="233">
        <f t="shared" si="19"/>
        <v>1.4101273703658187E-2</v>
      </c>
      <c r="R114" s="233">
        <f t="shared" si="19"/>
        <v>1.4188376874533989E-2</v>
      </c>
      <c r="S114" s="233">
        <f t="shared" si="19"/>
        <v>1.4168631450639206E-2</v>
      </c>
      <c r="T114" s="233">
        <f t="shared" si="19"/>
        <v>1.421537039057035E-2</v>
      </c>
      <c r="U114" s="233">
        <f t="shared" si="19"/>
        <v>1.4092778167718973E-2</v>
      </c>
      <c r="V114" s="233">
        <f t="shared" si="19"/>
        <v>1.4215606966055188E-2</v>
      </c>
      <c r="W114" s="233">
        <f t="shared" si="19"/>
        <v>1.4118440928271988E-2</v>
      </c>
      <c r="X114" s="233">
        <f t="shared" si="19"/>
        <v>1.4166276260333392E-2</v>
      </c>
      <c r="Y114" s="233">
        <f t="shared" si="19"/>
        <v>1.4266302577012285E-2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1.241800479569358E-2</v>
      </c>
      <c r="C115" s="300">
        <f t="shared" si="20"/>
        <v>1.177140124091763E-2</v>
      </c>
      <c r="D115" s="300">
        <f t="shared" si="20"/>
        <v>1.2377174245777492E-2</v>
      </c>
      <c r="E115" s="300">
        <f t="shared" si="20"/>
        <v>1.1615664211965396E-2</v>
      </c>
      <c r="F115" s="300">
        <f t="shared" si="20"/>
        <v>1.231665223980238E-2</v>
      </c>
      <c r="G115" s="300">
        <f t="shared" si="20"/>
        <v>1.2003154384183963E-2</v>
      </c>
      <c r="H115" s="300">
        <f t="shared" si="20"/>
        <v>1.1853693489482368E-2</v>
      </c>
      <c r="I115" s="300">
        <f t="shared" si="20"/>
        <v>1.1955906886540345E-2</v>
      </c>
      <c r="J115" s="300">
        <f t="shared" si="20"/>
        <v>1.1702711184216777E-2</v>
      </c>
      <c r="K115" s="300">
        <f t="shared" si="20"/>
        <v>1.1527584203780942E-2</v>
      </c>
      <c r="L115" s="300">
        <f t="shared" si="20"/>
        <v>1.1472310887064562E-2</v>
      </c>
      <c r="M115" s="300">
        <f t="shared" si="20"/>
        <v>1.1643513273367084E-2</v>
      </c>
      <c r="N115" s="300">
        <f t="shared" si="20"/>
        <v>1.1838979074464207E-2</v>
      </c>
      <c r="O115" s="300">
        <f t="shared" si="20"/>
        <v>1.1865588133974442E-2</v>
      </c>
      <c r="P115" s="300">
        <f t="shared" si="20"/>
        <v>1.2079436171424244E-2</v>
      </c>
      <c r="Q115" s="300">
        <f t="shared" si="20"/>
        <v>1.2122956080906676E-2</v>
      </c>
      <c r="R115" s="300">
        <f t="shared" si="20"/>
        <v>1.1851761399257353E-2</v>
      </c>
      <c r="S115" s="300">
        <f t="shared" si="20"/>
        <v>1.1866012178635595E-2</v>
      </c>
      <c r="T115" s="300">
        <f t="shared" si="20"/>
        <v>1.2046678845890694E-2</v>
      </c>
      <c r="U115" s="300">
        <f t="shared" si="20"/>
        <v>1.185283768495167E-2</v>
      </c>
      <c r="V115" s="300">
        <f t="shared" si="20"/>
        <v>1.195048454467139E-2</v>
      </c>
      <c r="W115" s="300">
        <f t="shared" si="20"/>
        <v>1.1729590621115438E-2</v>
      </c>
      <c r="X115" s="300">
        <f t="shared" si="20"/>
        <v>1.1741465943021685E-2</v>
      </c>
      <c r="Y115" s="300">
        <f t="shared" si="20"/>
        <v>1.1625757925683442E-2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5.6182007010098872E-2</v>
      </c>
      <c r="C116" s="301">
        <f t="shared" si="21"/>
        <v>5.2140173105766005E-2</v>
      </c>
      <c r="D116" s="301">
        <f t="shared" si="21"/>
        <v>5.6072900746799957E-2</v>
      </c>
      <c r="E116" s="301">
        <f t="shared" si="21"/>
        <v>5.1019743778705426E-2</v>
      </c>
      <c r="F116" s="301">
        <f t="shared" si="21"/>
        <v>5.5668250046175254E-2</v>
      </c>
      <c r="G116" s="301">
        <f t="shared" si="21"/>
        <v>5.2229287112899411E-2</v>
      </c>
      <c r="H116" s="301">
        <f t="shared" si="21"/>
        <v>5.1222512358276545E-2</v>
      </c>
      <c r="I116" s="301">
        <f t="shared" si="21"/>
        <v>5.1785583037099354E-2</v>
      </c>
      <c r="J116" s="301">
        <f t="shared" si="21"/>
        <v>5.0836894735918924E-2</v>
      </c>
      <c r="K116" s="301">
        <f t="shared" si="21"/>
        <v>4.872990965964126E-2</v>
      </c>
      <c r="L116" s="301">
        <f t="shared" si="21"/>
        <v>4.8224883657118786E-2</v>
      </c>
      <c r="M116" s="301">
        <f t="shared" si="21"/>
        <v>4.9240293665704399E-2</v>
      </c>
      <c r="N116" s="301">
        <f t="shared" si="21"/>
        <v>5.0740054721949174E-2</v>
      </c>
      <c r="O116" s="301">
        <f t="shared" si="21"/>
        <v>5.0651841878807939E-2</v>
      </c>
      <c r="P116" s="301">
        <f t="shared" si="21"/>
        <v>5.1286053883592683E-2</v>
      </c>
      <c r="Q116" s="301">
        <f t="shared" si="21"/>
        <v>5.2170432567658402E-2</v>
      </c>
      <c r="R116" s="301">
        <f t="shared" si="21"/>
        <v>4.977717287761628E-2</v>
      </c>
      <c r="S116" s="301">
        <f t="shared" si="21"/>
        <v>4.9276724077092555E-2</v>
      </c>
      <c r="T116" s="301">
        <f t="shared" si="21"/>
        <v>4.8797059604488477E-2</v>
      </c>
      <c r="U116" s="301">
        <f t="shared" si="21"/>
        <v>4.7842360249914423E-2</v>
      </c>
      <c r="V116" s="301">
        <f t="shared" si="21"/>
        <v>4.7347895338892998E-2</v>
      </c>
      <c r="W116" s="301">
        <f t="shared" si="21"/>
        <v>4.4648137143522261E-2</v>
      </c>
      <c r="X116" s="301">
        <f t="shared" si="21"/>
        <v>4.4154582588555535E-2</v>
      </c>
      <c r="Y116" s="301">
        <f t="shared" si="21"/>
        <v>4.1417524090891368E-2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2.2622000663373155E-2</v>
      </c>
      <c r="C117" s="302">
        <f t="shared" si="22"/>
        <v>2.3013469606417418E-2</v>
      </c>
      <c r="D117" s="302">
        <f t="shared" si="22"/>
        <v>2.2637353706814172E-2</v>
      </c>
      <c r="E117" s="302">
        <f t="shared" si="22"/>
        <v>2.3134608470748087E-2</v>
      </c>
      <c r="F117" s="302">
        <f t="shared" si="22"/>
        <v>2.2674312131485821E-2</v>
      </c>
      <c r="G117" s="302">
        <f t="shared" si="22"/>
        <v>2.2988766504408949E-2</v>
      </c>
      <c r="H117" s="302">
        <f t="shared" si="22"/>
        <v>2.3078787214211787E-2</v>
      </c>
      <c r="I117" s="302">
        <f t="shared" si="22"/>
        <v>2.3024317848330852E-2</v>
      </c>
      <c r="J117" s="302">
        <f t="shared" si="22"/>
        <v>2.3131358652834697E-2</v>
      </c>
      <c r="K117" s="302">
        <f t="shared" si="22"/>
        <v>2.3337238115715014E-2</v>
      </c>
      <c r="L117" s="302">
        <f t="shared" si="22"/>
        <v>2.3388704871064859E-2</v>
      </c>
      <c r="M117" s="302">
        <f t="shared" si="22"/>
        <v>2.3287713079762216E-2</v>
      </c>
      <c r="N117" s="302">
        <f t="shared" si="22"/>
        <v>2.3140320542581812E-2</v>
      </c>
      <c r="O117" s="302">
        <f t="shared" si="22"/>
        <v>2.3147897642475958E-2</v>
      </c>
      <c r="P117" s="302">
        <f t="shared" si="22"/>
        <v>2.307543130770082E-2</v>
      </c>
      <c r="Q117" s="302">
        <f t="shared" si="22"/>
        <v>2.3003260631880785E-2</v>
      </c>
      <c r="R117" s="302">
        <f t="shared" si="22"/>
        <v>2.3210969890313595E-2</v>
      </c>
      <c r="S117" s="302">
        <f t="shared" si="22"/>
        <v>2.3259281404541771E-2</v>
      </c>
      <c r="T117" s="302">
        <f t="shared" si="22"/>
        <v>2.3308391956856935E-2</v>
      </c>
      <c r="U117" s="302">
        <f t="shared" si="22"/>
        <v>2.3407041980226945E-2</v>
      </c>
      <c r="V117" s="302">
        <f t="shared" si="22"/>
        <v>2.345393859211543E-2</v>
      </c>
      <c r="W117" s="302">
        <f t="shared" si="22"/>
        <v>2.3713169940823071E-2</v>
      </c>
      <c r="X117" s="302">
        <f t="shared" si="22"/>
        <v>2.3743997189942134E-2</v>
      </c>
      <c r="Y117" s="302">
        <f t="shared" si="22"/>
        <v>2.3983042848838804E-2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3.3560006346725721E-2</v>
      </c>
      <c r="C118" s="302">
        <f t="shared" si="23"/>
        <v>2.9126703499348587E-2</v>
      </c>
      <c r="D118" s="302">
        <f t="shared" si="23"/>
        <v>3.3435547039985782E-2</v>
      </c>
      <c r="E118" s="302">
        <f t="shared" si="23"/>
        <v>2.7885135307957342E-2</v>
      </c>
      <c r="F118" s="302">
        <f t="shared" si="23"/>
        <v>3.2993937914689436E-2</v>
      </c>
      <c r="G118" s="302">
        <f t="shared" si="23"/>
        <v>2.9240520608490462E-2</v>
      </c>
      <c r="H118" s="302">
        <f t="shared" si="23"/>
        <v>2.8143725144064765E-2</v>
      </c>
      <c r="I118" s="302">
        <f t="shared" si="23"/>
        <v>2.8761265188768495E-2</v>
      </c>
      <c r="J118" s="302">
        <f t="shared" si="23"/>
        <v>2.7705536083084226E-2</v>
      </c>
      <c r="K118" s="302">
        <f t="shared" si="23"/>
        <v>2.5392671543926243E-2</v>
      </c>
      <c r="L118" s="302">
        <f t="shared" si="23"/>
        <v>2.4836178786053924E-2</v>
      </c>
      <c r="M118" s="302">
        <f t="shared" si="23"/>
        <v>2.595258058594218E-2</v>
      </c>
      <c r="N118" s="302">
        <f t="shared" si="23"/>
        <v>2.7599734179367362E-2</v>
      </c>
      <c r="O118" s="302">
        <f t="shared" si="23"/>
        <v>2.7503944236331984E-2</v>
      </c>
      <c r="P118" s="302">
        <f t="shared" si="23"/>
        <v>2.821062257589186E-2</v>
      </c>
      <c r="Q118" s="302">
        <f t="shared" si="23"/>
        <v>2.9167171935777621E-2</v>
      </c>
      <c r="R118" s="302">
        <f t="shared" si="23"/>
        <v>2.6566202987302685E-2</v>
      </c>
      <c r="S118" s="302">
        <f t="shared" si="23"/>
        <v>2.6017442672550788E-2</v>
      </c>
      <c r="T118" s="302">
        <f t="shared" si="23"/>
        <v>2.5488667647631542E-2</v>
      </c>
      <c r="U118" s="302">
        <f t="shared" si="23"/>
        <v>2.4435318269687485E-2</v>
      </c>
      <c r="V118" s="302">
        <f t="shared" si="23"/>
        <v>2.3893956746777568E-2</v>
      </c>
      <c r="W118" s="302">
        <f t="shared" si="23"/>
        <v>2.0934967202699183E-2</v>
      </c>
      <c r="X118" s="302">
        <f t="shared" si="23"/>
        <v>2.0410585398613394E-2</v>
      </c>
      <c r="Y118" s="302">
        <f t="shared" si="23"/>
        <v>1.7434481242052564E-2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0.78802465540102318</v>
      </c>
      <c r="C119" s="301">
        <f t="shared" si="24"/>
        <v>0.7912860166371638</v>
      </c>
      <c r="D119" s="301">
        <f t="shared" si="24"/>
        <v>0.78825480506037937</v>
      </c>
      <c r="E119" s="301">
        <f t="shared" si="24"/>
        <v>0.79256486370601364</v>
      </c>
      <c r="F119" s="301">
        <f t="shared" si="24"/>
        <v>0.78851498656893382</v>
      </c>
      <c r="G119" s="301">
        <f t="shared" si="24"/>
        <v>0.79073684393564547</v>
      </c>
      <c r="H119" s="301">
        <f t="shared" si="24"/>
        <v>0.79132680041880676</v>
      </c>
      <c r="I119" s="301">
        <f t="shared" si="24"/>
        <v>0.7908744309998289</v>
      </c>
      <c r="J119" s="301">
        <f t="shared" si="24"/>
        <v>0.7920900016319008</v>
      </c>
      <c r="K119" s="301">
        <f t="shared" si="24"/>
        <v>0.79384384760537974</v>
      </c>
      <c r="L119" s="301">
        <f t="shared" si="24"/>
        <v>0.79432716101759182</v>
      </c>
      <c r="M119" s="301">
        <f t="shared" si="24"/>
        <v>0.79342928142510616</v>
      </c>
      <c r="N119" s="301">
        <f t="shared" si="24"/>
        <v>0.79215574467974847</v>
      </c>
      <c r="O119" s="301">
        <f t="shared" si="24"/>
        <v>0.79219821736024343</v>
      </c>
      <c r="P119" s="301">
        <f t="shared" si="24"/>
        <v>0.79135862737965834</v>
      </c>
      <c r="Q119" s="301">
        <f t="shared" si="24"/>
        <v>0.79104547016997284</v>
      </c>
      <c r="R119" s="301">
        <f t="shared" si="24"/>
        <v>0.79226128403645957</v>
      </c>
      <c r="S119" s="301">
        <f t="shared" si="24"/>
        <v>0.79266037236552944</v>
      </c>
      <c r="T119" s="301">
        <f t="shared" si="24"/>
        <v>0.79312619611687174</v>
      </c>
      <c r="U119" s="301">
        <f t="shared" si="24"/>
        <v>0.79408016026422945</v>
      </c>
      <c r="V119" s="301">
        <f t="shared" si="24"/>
        <v>0.79444961445761397</v>
      </c>
      <c r="W119" s="301">
        <f t="shared" si="24"/>
        <v>0.7965611844944217</v>
      </c>
      <c r="X119" s="301">
        <f t="shared" si="24"/>
        <v>0.79645533509277533</v>
      </c>
      <c r="Y119" s="301">
        <f t="shared" si="24"/>
        <v>0.79789029851629834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0.71858119754244165</v>
      </c>
      <c r="C120" s="302">
        <f t="shared" si="25"/>
        <v>0.73101609338031825</v>
      </c>
      <c r="D120" s="302">
        <f t="shared" si="25"/>
        <v>0.71906888245174416</v>
      </c>
      <c r="E120" s="302">
        <f t="shared" si="25"/>
        <v>0.73486403377670384</v>
      </c>
      <c r="F120" s="302">
        <f t="shared" si="25"/>
        <v>0.72024285594131465</v>
      </c>
      <c r="G120" s="302">
        <f t="shared" si="25"/>
        <v>0.73023140661063723</v>
      </c>
      <c r="H120" s="302">
        <f t="shared" si="25"/>
        <v>0.73309088798084499</v>
      </c>
      <c r="I120" s="302">
        <f t="shared" si="25"/>
        <v>0.73136068459403902</v>
      </c>
      <c r="J120" s="302">
        <f t="shared" si="25"/>
        <v>0.73476080426651413</v>
      </c>
      <c r="K120" s="302">
        <f t="shared" si="25"/>
        <v>0.74130050485212418</v>
      </c>
      <c r="L120" s="302">
        <f t="shared" si="25"/>
        <v>0.74293533119853095</v>
      </c>
      <c r="M120" s="302">
        <f t="shared" si="25"/>
        <v>0.73972735665127032</v>
      </c>
      <c r="N120" s="302">
        <f t="shared" si="25"/>
        <v>0.73504547605848081</v>
      </c>
      <c r="O120" s="302">
        <f t="shared" si="25"/>
        <v>0.73528616040805994</v>
      </c>
      <c r="P120" s="302">
        <f t="shared" si="25"/>
        <v>0.73298428859755516</v>
      </c>
      <c r="Q120" s="302">
        <f t="shared" si="25"/>
        <v>0.73069180830680136</v>
      </c>
      <c r="R120" s="302">
        <f t="shared" si="25"/>
        <v>0.73728963180996143</v>
      </c>
      <c r="S120" s="302">
        <f t="shared" si="25"/>
        <v>0.73882423285015009</v>
      </c>
      <c r="T120" s="302">
        <f t="shared" si="25"/>
        <v>0.74038421510016128</v>
      </c>
      <c r="U120" s="302">
        <f t="shared" si="25"/>
        <v>0.74351780407779722</v>
      </c>
      <c r="V120" s="302">
        <f t="shared" si="25"/>
        <v>0.74500746116131389</v>
      </c>
      <c r="W120" s="302">
        <f t="shared" si="25"/>
        <v>0.75324186870849763</v>
      </c>
      <c r="X120" s="302">
        <f t="shared" si="25"/>
        <v>0.75422108720992675</v>
      </c>
      <c r="Y120" s="302">
        <f t="shared" si="25"/>
        <v>0.76181430225723246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6.9443457858581567E-2</v>
      </c>
      <c r="C121" s="302">
        <f t="shared" si="26"/>
        <v>6.026992325684568E-2</v>
      </c>
      <c r="D121" s="302">
        <f t="shared" si="26"/>
        <v>6.9185922608635222E-2</v>
      </c>
      <c r="E121" s="302">
        <f t="shared" si="26"/>
        <v>5.7700829929309846E-2</v>
      </c>
      <c r="F121" s="302">
        <f t="shared" si="26"/>
        <v>6.8272130627619249E-2</v>
      </c>
      <c r="G121" s="302">
        <f t="shared" si="26"/>
        <v>6.0505437325008266E-2</v>
      </c>
      <c r="H121" s="302">
        <f t="shared" si="26"/>
        <v>5.8235912437961841E-2</v>
      </c>
      <c r="I121" s="302">
        <f t="shared" si="26"/>
        <v>5.9513746405789866E-2</v>
      </c>
      <c r="J121" s="302">
        <f t="shared" si="26"/>
        <v>5.7329197365386705E-2</v>
      </c>
      <c r="K121" s="302">
        <f t="shared" si="26"/>
        <v>5.2543342753255652E-2</v>
      </c>
      <c r="L121" s="302">
        <f t="shared" si="26"/>
        <v>5.1391829819060902E-2</v>
      </c>
      <c r="M121" s="302">
        <f t="shared" si="26"/>
        <v>5.3701924773835799E-2</v>
      </c>
      <c r="N121" s="302">
        <f t="shared" si="26"/>
        <v>5.7110268621267571E-2</v>
      </c>
      <c r="O121" s="302">
        <f t="shared" si="26"/>
        <v>5.691205695218355E-2</v>
      </c>
      <c r="P121" s="302">
        <f t="shared" si="26"/>
        <v>5.8374338782103075E-2</v>
      </c>
      <c r="Q121" s="302">
        <f t="shared" si="26"/>
        <v>6.0353661863171544E-2</v>
      </c>
      <c r="R121" s="302">
        <f t="shared" si="26"/>
        <v>5.4971652226498142E-2</v>
      </c>
      <c r="S121" s="302">
        <f t="shared" si="26"/>
        <v>5.3836139515379314E-2</v>
      </c>
      <c r="T121" s="302">
        <f t="shared" si="26"/>
        <v>5.2741981016710481E-2</v>
      </c>
      <c r="U121" s="302">
        <f t="shared" si="26"/>
        <v>5.0562356186432178E-2</v>
      </c>
      <c r="V121" s="302">
        <f t="shared" si="26"/>
        <v>4.9442153296300105E-2</v>
      </c>
      <c r="W121" s="302">
        <f t="shared" si="26"/>
        <v>4.3319315785924059E-2</v>
      </c>
      <c r="X121" s="302">
        <f t="shared" si="26"/>
        <v>4.2234247882848672E-2</v>
      </c>
      <c r="Y121" s="302">
        <f t="shared" si="26"/>
        <v>3.6075996259065976E-2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9.9374306771368187E-2</v>
      </c>
      <c r="C122" s="301">
        <f t="shared" si="27"/>
        <v>0.10078955117914641</v>
      </c>
      <c r="D122" s="301">
        <f t="shared" si="27"/>
        <v>9.9390480740444931E-2</v>
      </c>
      <c r="E122" s="301">
        <f t="shared" si="27"/>
        <v>0.10109918016866054</v>
      </c>
      <c r="F122" s="301">
        <f t="shared" si="27"/>
        <v>9.9544385632092947E-2</v>
      </c>
      <c r="G122" s="301">
        <f t="shared" si="27"/>
        <v>0.10079218953426783</v>
      </c>
      <c r="H122" s="301">
        <f t="shared" si="27"/>
        <v>0.10118640354700134</v>
      </c>
      <c r="I122" s="301">
        <f t="shared" si="27"/>
        <v>0.10098534068044096</v>
      </c>
      <c r="J122" s="301">
        <f t="shared" si="27"/>
        <v>0.10125566653230025</v>
      </c>
      <c r="K122" s="301">
        <f t="shared" si="27"/>
        <v>0.10193577556080209</v>
      </c>
      <c r="L122" s="301">
        <f t="shared" si="27"/>
        <v>0.10208988700584483</v>
      </c>
      <c r="M122" s="301">
        <f t="shared" si="27"/>
        <v>0.10174771918343679</v>
      </c>
      <c r="N122" s="301">
        <f t="shared" si="27"/>
        <v>0.10124825582137521</v>
      </c>
      <c r="O122" s="301">
        <f t="shared" si="27"/>
        <v>0.10128589466974147</v>
      </c>
      <c r="P122" s="301">
        <f t="shared" si="27"/>
        <v>0.10108506428056732</v>
      </c>
      <c r="Q122" s="301">
        <f t="shared" si="27"/>
        <v>0.10072023947870737</v>
      </c>
      <c r="R122" s="301">
        <f t="shared" si="27"/>
        <v>0.10167320352433203</v>
      </c>
      <c r="S122" s="301">
        <f t="shared" si="27"/>
        <v>0.10182215391037916</v>
      </c>
      <c r="T122" s="301">
        <f t="shared" si="27"/>
        <v>0.10187493342622347</v>
      </c>
      <c r="U122" s="301">
        <f t="shared" si="27"/>
        <v>0.10224424639834992</v>
      </c>
      <c r="V122" s="301">
        <f t="shared" si="27"/>
        <v>0.10232841103913493</v>
      </c>
      <c r="W122" s="301">
        <f t="shared" si="27"/>
        <v>0.10327412322828147</v>
      </c>
      <c r="X122" s="301">
        <f t="shared" si="27"/>
        <v>0.10356556093079212</v>
      </c>
      <c r="Y122" s="301">
        <f t="shared" si="27"/>
        <v>0.10455404654765213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8.1505737684211932E-2</v>
      </c>
      <c r="C123" s="302">
        <f t="shared" si="28"/>
        <v>8.2916177258415533E-2</v>
      </c>
      <c r="D123" s="302">
        <f t="shared" si="28"/>
        <v>8.1561053796609675E-2</v>
      </c>
      <c r="E123" s="302">
        <f t="shared" si="28"/>
        <v>8.3352633460783337E-2</v>
      </c>
      <c r="F123" s="302">
        <f t="shared" si="28"/>
        <v>8.169421282667666E-2</v>
      </c>
      <c r="G123" s="302">
        <f t="shared" si="28"/>
        <v>8.2827173435002635E-2</v>
      </c>
      <c r="H123" s="302">
        <f t="shared" si="28"/>
        <v>8.315151275708639E-2</v>
      </c>
      <c r="I123" s="302">
        <f t="shared" si="28"/>
        <v>8.2955262835897714E-2</v>
      </c>
      <c r="J123" s="302">
        <f t="shared" si="28"/>
        <v>8.3340924558007179E-2</v>
      </c>
      <c r="K123" s="302">
        <f t="shared" si="28"/>
        <v>8.4082696152208342E-2</v>
      </c>
      <c r="L123" s="302">
        <f t="shared" si="28"/>
        <v>8.4268127844277577E-2</v>
      </c>
      <c r="M123" s="302">
        <f t="shared" si="28"/>
        <v>8.3904260360907756E-2</v>
      </c>
      <c r="N123" s="302">
        <f t="shared" si="28"/>
        <v>8.3373213719595954E-2</v>
      </c>
      <c r="O123" s="302">
        <f t="shared" si="28"/>
        <v>8.3400513564802853E-2</v>
      </c>
      <c r="P123" s="302">
        <f t="shared" si="28"/>
        <v>8.313942162333357E-2</v>
      </c>
      <c r="Q123" s="302">
        <f t="shared" si="28"/>
        <v>8.2879394923687941E-2</v>
      </c>
      <c r="R123" s="302">
        <f t="shared" si="28"/>
        <v>8.3627759163629703E-2</v>
      </c>
      <c r="S123" s="302">
        <f t="shared" si="28"/>
        <v>8.3801822707539969E-2</v>
      </c>
      <c r="T123" s="302">
        <f t="shared" si="28"/>
        <v>8.3978765138675471E-2</v>
      </c>
      <c r="U123" s="302">
        <f t="shared" si="28"/>
        <v>8.4334195369935097E-2</v>
      </c>
      <c r="V123" s="302">
        <f t="shared" si="28"/>
        <v>8.450316110394511E-2</v>
      </c>
      <c r="W123" s="302">
        <f t="shared" si="28"/>
        <v>8.5437156404435902E-2</v>
      </c>
      <c r="X123" s="302">
        <f t="shared" si="28"/>
        <v>8.5548225169644262E-2</v>
      </c>
      <c r="Y123" s="302">
        <f t="shared" si="28"/>
        <v>8.6409492617139552E-2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1.7868569087156255E-2</v>
      </c>
      <c r="C124" s="303">
        <f t="shared" si="29"/>
        <v>1.7873373920730878E-2</v>
      </c>
      <c r="D124" s="303">
        <f t="shared" si="29"/>
        <v>1.7829426943835259E-2</v>
      </c>
      <c r="E124" s="303">
        <f t="shared" si="29"/>
        <v>1.774654670787721E-2</v>
      </c>
      <c r="F124" s="303">
        <f t="shared" si="29"/>
        <v>1.7850172805416294E-2</v>
      </c>
      <c r="G124" s="303">
        <f t="shared" si="29"/>
        <v>1.7965016099265187E-2</v>
      </c>
      <c r="H124" s="303">
        <f t="shared" si="29"/>
        <v>1.8034890789914965E-2</v>
      </c>
      <c r="I124" s="303">
        <f t="shared" si="29"/>
        <v>1.803007784454326E-2</v>
      </c>
      <c r="J124" s="303">
        <f t="shared" si="29"/>
        <v>1.7914741974293085E-2</v>
      </c>
      <c r="K124" s="303">
        <f t="shared" si="29"/>
        <v>1.7853079408593747E-2</v>
      </c>
      <c r="L124" s="303">
        <f t="shared" si="29"/>
        <v>1.7821759161567249E-2</v>
      </c>
      <c r="M124" s="303">
        <f t="shared" si="29"/>
        <v>1.7843458822529034E-2</v>
      </c>
      <c r="N124" s="303">
        <f t="shared" si="29"/>
        <v>1.7875042101779249E-2</v>
      </c>
      <c r="O124" s="303">
        <f t="shared" si="29"/>
        <v>1.7885381104938616E-2</v>
      </c>
      <c r="P124" s="303">
        <f t="shared" si="29"/>
        <v>1.7945642657233748E-2</v>
      </c>
      <c r="Q124" s="303">
        <f t="shared" si="29"/>
        <v>1.7840844555019431E-2</v>
      </c>
      <c r="R124" s="303">
        <f t="shared" si="29"/>
        <v>1.8045444360702326E-2</v>
      </c>
      <c r="S124" s="303">
        <f t="shared" si="29"/>
        <v>1.8020331202839187E-2</v>
      </c>
      <c r="T124" s="303">
        <f t="shared" si="29"/>
        <v>1.7896168287547996E-2</v>
      </c>
      <c r="U124" s="303">
        <f t="shared" si="29"/>
        <v>1.7910051028414822E-2</v>
      </c>
      <c r="V124" s="303">
        <f t="shared" si="29"/>
        <v>1.7825249935189809E-2</v>
      </c>
      <c r="W124" s="303">
        <f t="shared" si="29"/>
        <v>1.7836966823845578E-2</v>
      </c>
      <c r="X124" s="303">
        <f t="shared" si="29"/>
        <v>1.8017335761147855E-2</v>
      </c>
      <c r="Y124" s="303">
        <f t="shared" si="29"/>
        <v>1.8144553930512581E-2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1.0000000000000002</v>
      </c>
      <c r="D126" s="232">
        <f t="shared" si="30"/>
        <v>1.0000000000000004</v>
      </c>
      <c r="E126" s="232">
        <f t="shared" si="30"/>
        <v>1</v>
      </c>
      <c r="F126" s="232">
        <f t="shared" si="30"/>
        <v>1</v>
      </c>
      <c r="G126" s="232">
        <f t="shared" si="30"/>
        <v>0.99999999999999989</v>
      </c>
      <c r="H126" s="232">
        <f t="shared" si="30"/>
        <v>0.99999999999999989</v>
      </c>
      <c r="I126" s="232">
        <f t="shared" si="30"/>
        <v>1</v>
      </c>
      <c r="J126" s="232">
        <f t="shared" si="30"/>
        <v>1</v>
      </c>
      <c r="K126" s="232">
        <f t="shared" si="30"/>
        <v>1.0000000000000002</v>
      </c>
      <c r="L126" s="232">
        <f t="shared" si="30"/>
        <v>0.99999999999999989</v>
      </c>
      <c r="M126" s="232">
        <f t="shared" si="30"/>
        <v>1</v>
      </c>
      <c r="N126" s="232">
        <f t="shared" si="30"/>
        <v>0.99999999999999989</v>
      </c>
      <c r="O126" s="232">
        <f t="shared" si="30"/>
        <v>1.0000000000000002</v>
      </c>
      <c r="P126" s="232">
        <f t="shared" si="30"/>
        <v>1.0000000000000002</v>
      </c>
      <c r="Q126" s="232">
        <f t="shared" si="30"/>
        <v>1</v>
      </c>
      <c r="R126" s="232">
        <f t="shared" si="30"/>
        <v>1</v>
      </c>
      <c r="S126" s="232">
        <f t="shared" si="30"/>
        <v>1.0000000000000002</v>
      </c>
      <c r="T126" s="232">
        <f t="shared" si="30"/>
        <v>1.0000000000000004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2.786068655455249E-2</v>
      </c>
      <c r="C127" s="299">
        <f t="shared" si="31"/>
        <v>2.7923243855265314E-2</v>
      </c>
      <c r="D127" s="299">
        <f t="shared" si="31"/>
        <v>2.7874234422507475E-2</v>
      </c>
      <c r="E127" s="299">
        <f t="shared" si="31"/>
        <v>2.7967929828486695E-2</v>
      </c>
      <c r="F127" s="299">
        <f t="shared" si="31"/>
        <v>2.7832750588940545E-2</v>
      </c>
      <c r="G127" s="299">
        <f t="shared" si="31"/>
        <v>2.7811070558107172E-2</v>
      </c>
      <c r="H127" s="299">
        <f t="shared" si="31"/>
        <v>2.7742020343340092E-2</v>
      </c>
      <c r="I127" s="299">
        <f t="shared" si="31"/>
        <v>2.7663932131982105E-2</v>
      </c>
      <c r="J127" s="299">
        <f t="shared" si="31"/>
        <v>2.7660637224302231E-2</v>
      </c>
      <c r="K127" s="299">
        <f t="shared" si="31"/>
        <v>2.7685076086514031E-2</v>
      </c>
      <c r="L127" s="299">
        <f t="shared" si="31"/>
        <v>2.7595053341173213E-2</v>
      </c>
      <c r="M127" s="299">
        <f t="shared" si="31"/>
        <v>2.7572721465287348E-2</v>
      </c>
      <c r="N127" s="299">
        <f t="shared" si="31"/>
        <v>2.7527040686669724E-2</v>
      </c>
      <c r="O127" s="299">
        <f t="shared" si="31"/>
        <v>2.7490978161533522E-2</v>
      </c>
      <c r="P127" s="299">
        <f t="shared" si="31"/>
        <v>2.7268914364274109E-2</v>
      </c>
      <c r="Q127" s="299">
        <f t="shared" si="31"/>
        <v>2.7306683950799021E-2</v>
      </c>
      <c r="R127" s="299">
        <f t="shared" si="31"/>
        <v>2.726670205359932E-2</v>
      </c>
      <c r="S127" s="299">
        <f t="shared" si="31"/>
        <v>2.7246953276142714E-2</v>
      </c>
      <c r="T127" s="299">
        <f t="shared" si="31"/>
        <v>2.697684839842792E-2</v>
      </c>
      <c r="U127" s="299">
        <f t="shared" si="31"/>
        <v>2.6981245490123273E-2</v>
      </c>
      <c r="V127" s="299">
        <f t="shared" si="31"/>
        <v>2.6706622840925537E-2</v>
      </c>
      <c r="W127" s="299">
        <f t="shared" si="31"/>
        <v>2.6620488843998421E-2</v>
      </c>
      <c r="X127" s="299">
        <f t="shared" si="31"/>
        <v>2.6290013252662361E-2</v>
      </c>
      <c r="Y127" s="299">
        <f t="shared" si="31"/>
        <v>2.607412529751655E-2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3.0859995142370521E-3</v>
      </c>
      <c r="C128" s="233">
        <f t="shared" si="32"/>
        <v>3.0929286973795356E-3</v>
      </c>
      <c r="D128" s="233">
        <f t="shared" si="32"/>
        <v>3.0875001489700203E-3</v>
      </c>
      <c r="E128" s="233">
        <f t="shared" si="32"/>
        <v>3.0978783561535347E-3</v>
      </c>
      <c r="F128" s="233">
        <f t="shared" si="32"/>
        <v>3.0971491443522836E-3</v>
      </c>
      <c r="G128" s="233">
        <f t="shared" si="32"/>
        <v>3.0881655605733177E-3</v>
      </c>
      <c r="H128" s="233">
        <f t="shared" si="32"/>
        <v>3.1047798473252215E-3</v>
      </c>
      <c r="I128" s="233">
        <f t="shared" si="32"/>
        <v>3.1198101987060987E-3</v>
      </c>
      <c r="J128" s="233">
        <f t="shared" si="32"/>
        <v>3.14591807108347E-3</v>
      </c>
      <c r="K128" s="233">
        <f t="shared" si="32"/>
        <v>3.144339740610836E-3</v>
      </c>
      <c r="L128" s="233">
        <f t="shared" si="32"/>
        <v>3.1687603824388172E-3</v>
      </c>
      <c r="M128" s="233">
        <f t="shared" si="32"/>
        <v>3.1627657700441804E-3</v>
      </c>
      <c r="N128" s="233">
        <f t="shared" si="32"/>
        <v>3.1575258954404822E-3</v>
      </c>
      <c r="O128" s="233">
        <f t="shared" si="32"/>
        <v>3.1533892954234764E-3</v>
      </c>
      <c r="P128" s="233">
        <f t="shared" si="32"/>
        <v>3.1855664934360432E-3</v>
      </c>
      <c r="Q128" s="233">
        <f t="shared" si="32"/>
        <v>3.1946530970272564E-3</v>
      </c>
      <c r="R128" s="233">
        <f t="shared" si="32"/>
        <v>3.1899755502425866E-3</v>
      </c>
      <c r="S128" s="233">
        <f t="shared" si="32"/>
        <v>3.1876651088437727E-3</v>
      </c>
      <c r="T128" s="233">
        <f t="shared" si="32"/>
        <v>3.2069319919266464E-3</v>
      </c>
      <c r="U128" s="233">
        <f t="shared" si="32"/>
        <v>3.2469784332694986E-3</v>
      </c>
      <c r="V128" s="233">
        <f t="shared" si="32"/>
        <v>3.255339258650786E-3</v>
      </c>
      <c r="W128" s="233">
        <f t="shared" si="32"/>
        <v>3.2819884955711297E-3</v>
      </c>
      <c r="X128" s="233">
        <f t="shared" si="32"/>
        <v>3.2742632447195106E-3</v>
      </c>
      <c r="Y128" s="233">
        <f t="shared" si="32"/>
        <v>3.276848270336146E-3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0.13427545296929005</v>
      </c>
      <c r="C129" s="233">
        <f t="shared" si="33"/>
        <v>0.13457694984278978</v>
      </c>
      <c r="D129" s="233">
        <f t="shared" si="33"/>
        <v>0.13434074734395898</v>
      </c>
      <c r="E129" s="233">
        <f t="shared" si="33"/>
        <v>0.1347923152927375</v>
      </c>
      <c r="F129" s="233">
        <f t="shared" si="33"/>
        <v>0.13398406693829218</v>
      </c>
      <c r="G129" s="233">
        <f t="shared" si="33"/>
        <v>0.13368445659606151</v>
      </c>
      <c r="H129" s="233">
        <f t="shared" si="33"/>
        <v>0.13309819245384361</v>
      </c>
      <c r="I129" s="233">
        <f t="shared" si="33"/>
        <v>0.13249610466260259</v>
      </c>
      <c r="J129" s="233">
        <f t="shared" si="33"/>
        <v>0.13227631468505627</v>
      </c>
      <c r="K129" s="233">
        <f t="shared" si="33"/>
        <v>0.13220995067507321</v>
      </c>
      <c r="L129" s="233">
        <f t="shared" si="33"/>
        <v>0.13161610532702647</v>
      </c>
      <c r="M129" s="233">
        <f t="shared" si="33"/>
        <v>0.131367115993311</v>
      </c>
      <c r="N129" s="233">
        <f t="shared" si="33"/>
        <v>0.13114947508503566</v>
      </c>
      <c r="O129" s="233">
        <f t="shared" si="33"/>
        <v>0.13097765925871097</v>
      </c>
      <c r="P129" s="233">
        <f t="shared" si="33"/>
        <v>0.12991966138754624</v>
      </c>
      <c r="Q129" s="233">
        <f t="shared" si="33"/>
        <v>0.13009961031497747</v>
      </c>
      <c r="R129" s="233">
        <f t="shared" si="33"/>
        <v>0.12990912108330405</v>
      </c>
      <c r="S129" s="233">
        <f t="shared" si="33"/>
        <v>0.12981503026451655</v>
      </c>
      <c r="T129" s="233">
        <f t="shared" si="33"/>
        <v>0.12852814609365992</v>
      </c>
      <c r="U129" s="233">
        <f t="shared" si="33"/>
        <v>0.12854909554021732</v>
      </c>
      <c r="V129" s="233">
        <f t="shared" si="33"/>
        <v>0.12724068695759086</v>
      </c>
      <c r="W129" s="233">
        <f t="shared" si="33"/>
        <v>0.12683031126146893</v>
      </c>
      <c r="X129" s="233">
        <f t="shared" si="33"/>
        <v>0.1252557976468206</v>
      </c>
      <c r="Y129" s="233">
        <f t="shared" si="33"/>
        <v>0.12422722387760071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4.2089504551561269E-2</v>
      </c>
      <c r="C130" s="233">
        <f t="shared" si="34"/>
        <v>4.2184010686143844E-2</v>
      </c>
      <c r="D130" s="233">
        <f t="shared" si="34"/>
        <v>4.2109971493351828E-2</v>
      </c>
      <c r="E130" s="233">
        <f t="shared" si="34"/>
        <v>4.2251518371914938E-2</v>
      </c>
      <c r="F130" s="233">
        <f t="shared" si="34"/>
        <v>4.2241572756795388E-2</v>
      </c>
      <c r="G130" s="233">
        <f t="shared" si="34"/>
        <v>4.2119046946726468E-2</v>
      </c>
      <c r="H130" s="233">
        <f t="shared" si="34"/>
        <v>4.2345646819681448E-2</v>
      </c>
      <c r="I130" s="233">
        <f t="shared" si="34"/>
        <v>4.255064362539656E-2</v>
      </c>
      <c r="J130" s="233">
        <f t="shared" si="34"/>
        <v>4.2906725150422528E-2</v>
      </c>
      <c r="K130" s="233">
        <f t="shared" si="34"/>
        <v>4.2885198527587584E-2</v>
      </c>
      <c r="L130" s="233">
        <f t="shared" si="34"/>
        <v>4.3218268157258266E-2</v>
      </c>
      <c r="M130" s="233">
        <f t="shared" si="34"/>
        <v>4.3136508499000102E-2</v>
      </c>
      <c r="N130" s="233">
        <f t="shared" si="34"/>
        <v>4.306504260117202E-2</v>
      </c>
      <c r="O130" s="233">
        <f t="shared" si="34"/>
        <v>4.300862410711833E-2</v>
      </c>
      <c r="P130" s="233">
        <f t="shared" si="34"/>
        <v>4.3322688965537974E-2</v>
      </c>
      <c r="Q130" s="233">
        <f t="shared" si="34"/>
        <v>4.3571415176074907E-2</v>
      </c>
      <c r="R130" s="233">
        <f t="shared" si="34"/>
        <v>4.3507618786679754E-2</v>
      </c>
      <c r="S130" s="233">
        <f t="shared" si="34"/>
        <v>4.3476107007976349E-2</v>
      </c>
      <c r="T130" s="233">
        <f t="shared" si="34"/>
        <v>4.3615426564322698E-2</v>
      </c>
      <c r="U130" s="233">
        <f t="shared" si="34"/>
        <v>4.4135896079520814E-2</v>
      </c>
      <c r="V130" s="233">
        <f t="shared" si="34"/>
        <v>4.4143990370761492E-2</v>
      </c>
      <c r="W130" s="233">
        <f t="shared" si="34"/>
        <v>4.4411879640073842E-2</v>
      </c>
      <c r="X130" s="233">
        <f t="shared" si="34"/>
        <v>4.422518791435967E-2</v>
      </c>
      <c r="Y130" s="233">
        <f t="shared" si="34"/>
        <v>4.4187512038636238E-2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0.2415008170912025</v>
      </c>
      <c r="C131" s="300">
        <f t="shared" si="35"/>
        <v>0.25641177013093108</v>
      </c>
      <c r="D131" s="300">
        <f t="shared" si="35"/>
        <v>0.24154096965225869</v>
      </c>
      <c r="E131" s="300">
        <f t="shared" si="35"/>
        <v>0.26157447078720769</v>
      </c>
      <c r="F131" s="300">
        <f t="shared" si="35"/>
        <v>0.24369283092218094</v>
      </c>
      <c r="G131" s="300">
        <f t="shared" si="35"/>
        <v>0.25968095849324224</v>
      </c>
      <c r="H131" s="300">
        <f t="shared" si="35"/>
        <v>0.26561558917058276</v>
      </c>
      <c r="I131" s="300">
        <f t="shared" si="35"/>
        <v>0.26471553344620841</v>
      </c>
      <c r="J131" s="300">
        <f t="shared" si="35"/>
        <v>0.26891407427359049</v>
      </c>
      <c r="K131" s="300">
        <f t="shared" si="35"/>
        <v>0.28157920677628279</v>
      </c>
      <c r="L131" s="300">
        <f t="shared" si="35"/>
        <v>0.28680388651749827</v>
      </c>
      <c r="M131" s="300">
        <f t="shared" si="35"/>
        <v>0.28134802628966349</v>
      </c>
      <c r="N131" s="300">
        <f t="shared" si="35"/>
        <v>0.27312907960347088</v>
      </c>
      <c r="O131" s="300">
        <f t="shared" si="35"/>
        <v>0.27369288842582168</v>
      </c>
      <c r="P131" s="300">
        <f t="shared" si="35"/>
        <v>0.27649786724446634</v>
      </c>
      <c r="Q131" s="300">
        <f t="shared" si="35"/>
        <v>0.27005469538812243</v>
      </c>
      <c r="R131" s="300">
        <f t="shared" si="35"/>
        <v>0.28388621388821123</v>
      </c>
      <c r="S131" s="300">
        <f t="shared" si="35"/>
        <v>0.28798429063638031</v>
      </c>
      <c r="T131" s="300">
        <f t="shared" si="35"/>
        <v>0.29835326896386538</v>
      </c>
      <c r="U131" s="300">
        <f t="shared" si="35"/>
        <v>0.30486617003378602</v>
      </c>
      <c r="V131" s="300">
        <f t="shared" si="35"/>
        <v>0.31398225953061798</v>
      </c>
      <c r="W131" s="300">
        <f t="shared" si="35"/>
        <v>0.33756497135125557</v>
      </c>
      <c r="X131" s="300">
        <f t="shared" si="35"/>
        <v>0.35032601070846581</v>
      </c>
      <c r="Y131" s="300">
        <f t="shared" si="35"/>
        <v>0.38053401296024175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0.55118753931915643</v>
      </c>
      <c r="C132" s="235">
        <f t="shared" si="36"/>
        <v>0.53581109678749061</v>
      </c>
      <c r="D132" s="235">
        <f t="shared" si="36"/>
        <v>0.55104657693895331</v>
      </c>
      <c r="E132" s="235">
        <f t="shared" si="36"/>
        <v>0.53031588736349977</v>
      </c>
      <c r="F132" s="235">
        <f t="shared" si="36"/>
        <v>0.54915162964943864</v>
      </c>
      <c r="G132" s="235">
        <f t="shared" si="36"/>
        <v>0.53361630184528919</v>
      </c>
      <c r="H132" s="235">
        <f t="shared" si="36"/>
        <v>0.52809377136522673</v>
      </c>
      <c r="I132" s="235">
        <f t="shared" si="36"/>
        <v>0.52945397593510424</v>
      </c>
      <c r="J132" s="235">
        <f t="shared" si="36"/>
        <v>0.52509633059554506</v>
      </c>
      <c r="K132" s="235">
        <f t="shared" si="36"/>
        <v>0.51249622819393181</v>
      </c>
      <c r="L132" s="235">
        <f t="shared" si="36"/>
        <v>0.50759792627460487</v>
      </c>
      <c r="M132" s="235">
        <f t="shared" si="36"/>
        <v>0.51341286198269398</v>
      </c>
      <c r="N132" s="235">
        <f t="shared" si="36"/>
        <v>0.52197183612821108</v>
      </c>
      <c r="O132" s="235">
        <f t="shared" si="36"/>
        <v>0.52167646075139218</v>
      </c>
      <c r="P132" s="235">
        <f t="shared" si="36"/>
        <v>0.51980530154473947</v>
      </c>
      <c r="Q132" s="235">
        <f t="shared" si="36"/>
        <v>0.52577294207299896</v>
      </c>
      <c r="R132" s="235">
        <f t="shared" si="36"/>
        <v>0.51224036863796307</v>
      </c>
      <c r="S132" s="235">
        <f t="shared" si="36"/>
        <v>0.5082899537061405</v>
      </c>
      <c r="T132" s="235">
        <f t="shared" si="36"/>
        <v>0.4993193779877978</v>
      </c>
      <c r="U132" s="235">
        <f t="shared" si="36"/>
        <v>0.49222061442308301</v>
      </c>
      <c r="V132" s="235">
        <f t="shared" si="36"/>
        <v>0.48467110104145328</v>
      </c>
      <c r="W132" s="235">
        <f t="shared" si="36"/>
        <v>0.46129036040763227</v>
      </c>
      <c r="X132" s="235">
        <f t="shared" si="36"/>
        <v>0.45062872723297215</v>
      </c>
      <c r="Y132" s="235">
        <f t="shared" si="36"/>
        <v>0.42170027755566869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0.62249436889581911</v>
      </c>
      <c r="C136" s="322">
        <f>IF(C$5=0,0,C$5/PPA_fec!C$5)</f>
        <v>0.62164469051490778</v>
      </c>
      <c r="D136" s="322">
        <f>IF(D$5=0,0,D$5/PPA_fec!D$5)</f>
        <v>0.62347698746212354</v>
      </c>
      <c r="E136" s="322">
        <f>IF(E$5=0,0,E$5/PPA_fec!E$5)</f>
        <v>0.62759767622627527</v>
      </c>
      <c r="F136" s="322">
        <f>IF(F$5=0,0,F$5/PPA_fec!F$5)</f>
        <v>0.62869111415206469</v>
      </c>
      <c r="G136" s="322">
        <f>IF(G$5=0,0,G$5/PPA_fec!G$5)</f>
        <v>0.62504710927113827</v>
      </c>
      <c r="H136" s="322">
        <f>IF(H$5=0,0,H$5/PPA_fec!H$5)</f>
        <v>0.62295763267524906</v>
      </c>
      <c r="I136" s="322">
        <f>IF(I$5=0,0,I$5/PPA_fec!I$5)</f>
        <v>0.62863408230996054</v>
      </c>
      <c r="J136" s="322">
        <f>IF(J$5=0,0,J$5/PPA_fec!J$5)</f>
        <v>0.63155027050597135</v>
      </c>
      <c r="K136" s="322">
        <f>IF(K$5=0,0,K$5/PPA_fec!K$5)</f>
        <v>0.63285175139354433</v>
      </c>
      <c r="L136" s="322">
        <f>IF(L$5=0,0,L$5/PPA_fec!L$5)</f>
        <v>0.63364371537270192</v>
      </c>
      <c r="M136" s="322">
        <f>IF(M$5=0,0,M$5/PPA_fec!M$5)</f>
        <v>0.64192788293893233</v>
      </c>
      <c r="N136" s="322">
        <f>IF(N$5=0,0,N$5/PPA_fec!N$5)</f>
        <v>0.64137020790537191</v>
      </c>
      <c r="O136" s="322">
        <f>IF(O$5=0,0,O$5/PPA_fec!O$5)</f>
        <v>0.64031697680188027</v>
      </c>
      <c r="P136" s="322">
        <f>IF(P$5=0,0,P$5/PPA_fec!P$5)</f>
        <v>0.63953970675943628</v>
      </c>
      <c r="Q136" s="322">
        <f>IF(Q$5=0,0,Q$5/PPA_fec!Q$5)</f>
        <v>0.64046500488815161</v>
      </c>
      <c r="R136" s="322">
        <f>IF(R$5=0,0,R$5/PPA_fec!R$5)</f>
        <v>0.65126026731215791</v>
      </c>
      <c r="S136" s="322">
        <f>IF(S$5=0,0,S$5/PPA_fec!S$5)</f>
        <v>0.65918642053873699</v>
      </c>
      <c r="T136" s="322">
        <f>IF(T$5=0,0,T$5/PPA_fec!T$5)</f>
        <v>0.67069271596072122</v>
      </c>
      <c r="U136" s="322">
        <f>IF(U$5=0,0,U$5/PPA_fec!U$5)</f>
        <v>0.67461733894486187</v>
      </c>
      <c r="V136" s="322">
        <f>IF(V$5=0,0,V$5/PPA_fec!V$5)</f>
        <v>0.67472757987814658</v>
      </c>
      <c r="W136" s="322">
        <f>IF(W$5=0,0,W$5/PPA_fec!W$5)</f>
        <v>0.67385169386956001</v>
      </c>
      <c r="X136" s="322">
        <f>IF(X$5=0,0,X$5/PPA_fec!X$5)</f>
        <v>0.67146156216253516</v>
      </c>
      <c r="Y136" s="322">
        <f>IF(Y$5=0,0,Y$5/PPA_fec!Y$5)</f>
        <v>0.66671663586649399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0.45987734260302787</v>
      </c>
      <c r="C137" s="305">
        <f>IF(C$6=0,0,C$6/PPA_fec!C$6)</f>
        <v>0.45987734260302759</v>
      </c>
      <c r="D137" s="305">
        <f>IF(D$6=0,0,D$6/PPA_fec!D$6)</f>
        <v>0.45987734260302743</v>
      </c>
      <c r="E137" s="305">
        <f>IF(E$6=0,0,E$6/PPA_fec!E$6)</f>
        <v>0.46188372935789862</v>
      </c>
      <c r="F137" s="305">
        <f>IF(F$6=0,0,F$6/PPA_fec!F$6)</f>
        <v>0.46417513814960565</v>
      </c>
      <c r="G137" s="305">
        <f>IF(G$6=0,0,G$6/PPA_fec!G$6)</f>
        <v>0.46417513814960543</v>
      </c>
      <c r="H137" s="305">
        <f>IF(H$6=0,0,H$6/PPA_fec!H$6)</f>
        <v>0.46417513814960554</v>
      </c>
      <c r="I137" s="305">
        <f>IF(I$6=0,0,I$6/PPA_fec!I$6)</f>
        <v>0.46821772902360748</v>
      </c>
      <c r="J137" s="305">
        <f>IF(J$6=0,0,J$6/PPA_fec!J$6)</f>
        <v>0.46821772902360792</v>
      </c>
      <c r="K137" s="305">
        <f>IF(K$6=0,0,K$6/PPA_fec!K$6)</f>
        <v>0.4682177290236077</v>
      </c>
      <c r="L137" s="305">
        <f>IF(L$6=0,0,L$6/PPA_fec!L$6)</f>
        <v>0.46821772902360764</v>
      </c>
      <c r="M137" s="305">
        <f>IF(M$6=0,0,M$6/PPA_fec!M$6)</f>
        <v>0.47465162937662442</v>
      </c>
      <c r="N137" s="305">
        <f>IF(N$6=0,0,N$6/PPA_fec!N$6)</f>
        <v>0.47465162937662458</v>
      </c>
      <c r="O137" s="305">
        <f>IF(O$6=0,0,O$6/PPA_fec!O$6)</f>
        <v>0.47465162937662447</v>
      </c>
      <c r="P137" s="305">
        <f>IF(P$6=0,0,P$6/PPA_fec!P$6)</f>
        <v>0.47465162937662436</v>
      </c>
      <c r="Q137" s="305">
        <f>IF(Q$6=0,0,Q$6/PPA_fec!Q$6)</f>
        <v>0.47465162937662442</v>
      </c>
      <c r="R137" s="305">
        <f>IF(R$6=0,0,R$6/PPA_fec!R$6)</f>
        <v>0.48218646643896185</v>
      </c>
      <c r="S137" s="305">
        <f>IF(S$6=0,0,S$6/PPA_fec!S$6)</f>
        <v>0.48896781979506587</v>
      </c>
      <c r="T137" s="305">
        <f>IF(T$6=0,0,T$6/PPA_fec!T$6)</f>
        <v>0.49507103781555928</v>
      </c>
      <c r="U137" s="305">
        <f>IF(U$6=0,0,U$6/PPA_fec!U$6)</f>
        <v>0.50056393403400345</v>
      </c>
      <c r="V137" s="305">
        <f>IF(V$6=0,0,V$6/PPA_fec!V$6)</f>
        <v>0.50105254359687723</v>
      </c>
      <c r="W137" s="305">
        <f>IF(W$6=0,0,W$6/PPA_fec!W$6)</f>
        <v>0.50105254359687723</v>
      </c>
      <c r="X137" s="305">
        <f>IF(X$6=0,0,X$6/PPA_fec!X$6)</f>
        <v>0.50105254359687723</v>
      </c>
      <c r="Y137" s="305">
        <f>IF(Y$6=0,0,Y$6/PPA_fec!Y$6)</f>
        <v>0.50105254359687723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0.11951310089836133</v>
      </c>
      <c r="C138" s="306">
        <f>IF(C$7=0,0,C$7/PPA_fec!C$7)</f>
        <v>0.11951310089836131</v>
      </c>
      <c r="D138" s="306">
        <f>IF(D$7=0,0,D$7/PPA_fec!D$7)</f>
        <v>0.11951310089836131</v>
      </c>
      <c r="E138" s="306">
        <f>IF(E$7=0,0,E$7/PPA_fec!E$7)</f>
        <v>0.1200345214608938</v>
      </c>
      <c r="F138" s="306">
        <f>IF(F$7=0,0,F$7/PPA_fec!F$7)</f>
        <v>0.1206300136601237</v>
      </c>
      <c r="G138" s="306">
        <f>IF(G$7=0,0,G$7/PPA_fec!G$7)</f>
        <v>0.1206300136601237</v>
      </c>
      <c r="H138" s="306">
        <f>IF(H$7=0,0,H$7/PPA_fec!H$7)</f>
        <v>0.1206300136601237</v>
      </c>
      <c r="I138" s="306">
        <f>IF(I$7=0,0,I$7/PPA_fec!I$7)</f>
        <v>0.12168060373329563</v>
      </c>
      <c r="J138" s="306">
        <f>IF(J$7=0,0,J$7/PPA_fec!J$7)</f>
        <v>0.12168060373329564</v>
      </c>
      <c r="K138" s="306">
        <f>IF(K$7=0,0,K$7/PPA_fec!K$7)</f>
        <v>0.12168060373329562</v>
      </c>
      <c r="L138" s="306">
        <f>IF(L$7=0,0,L$7/PPA_fec!L$7)</f>
        <v>0.12168060373329563</v>
      </c>
      <c r="M138" s="306">
        <f>IF(M$7=0,0,M$7/PPA_fec!M$7)</f>
        <v>0.12335264823478748</v>
      </c>
      <c r="N138" s="306">
        <f>IF(N$7=0,0,N$7/PPA_fec!N$7)</f>
        <v>0.12335264823478746</v>
      </c>
      <c r="O138" s="306">
        <f>IF(O$7=0,0,O$7/PPA_fec!O$7)</f>
        <v>0.12335264823478749</v>
      </c>
      <c r="P138" s="306">
        <f>IF(P$7=0,0,P$7/PPA_fec!P$7)</f>
        <v>0.1233526482347875</v>
      </c>
      <c r="Q138" s="306">
        <f>IF(Q$7=0,0,Q$7/PPA_fec!Q$7)</f>
        <v>0.12335264823478748</v>
      </c>
      <c r="R138" s="306">
        <f>IF(R$7=0,0,R$7/PPA_fec!R$7)</f>
        <v>0.12779276956656616</v>
      </c>
      <c r="S138" s="306">
        <f>IF(S$7=0,0,S$7/PPA_fec!S$7)</f>
        <v>0.12792129654768103</v>
      </c>
      <c r="T138" s="306">
        <f>IF(T$7=0,0,T$7/PPA_fec!T$7)</f>
        <v>0.13021372798956402</v>
      </c>
      <c r="U138" s="306">
        <f>IF(U$7=0,0,U$7/PPA_fec!U$7)</f>
        <v>0.13021372798956404</v>
      </c>
      <c r="V138" s="306">
        <f>IF(V$7=0,0,V$7/PPA_fec!V$7)</f>
        <v>0.13021372798956402</v>
      </c>
      <c r="W138" s="306">
        <f>IF(W$7=0,0,W$7/PPA_fec!W$7)</f>
        <v>0.13021372798956402</v>
      </c>
      <c r="X138" s="306">
        <f>IF(X$7=0,0,X$7/PPA_fec!X$7)</f>
        <v>0.13021372798956396</v>
      </c>
      <c r="Y138" s="306">
        <f>IF(Y$7=0,0,Y$7/PPA_fec!Y$7)</f>
        <v>0.13021372798956399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0.65734660681434631</v>
      </c>
      <c r="C139" s="306">
        <f>IF(C$8=0,0,C$8/PPA_fec!C$8)</f>
        <v>0.65734660681434576</v>
      </c>
      <c r="D139" s="306">
        <f>IF(D$8=0,0,D$8/PPA_fec!D$8)</f>
        <v>0.65734660681434587</v>
      </c>
      <c r="E139" s="306">
        <f>IF(E$8=0,0,E$8/PPA_fec!E$8)</f>
        <v>0.66021452702499661</v>
      </c>
      <c r="F139" s="306">
        <f>IF(F$8=0,0,F$8/PPA_fec!F$8)</f>
        <v>0.66348985645420366</v>
      </c>
      <c r="G139" s="306">
        <f>IF(G$8=0,0,G$8/PPA_fec!G$8)</f>
        <v>0.66348985645420333</v>
      </c>
      <c r="H139" s="306">
        <f>IF(H$8=0,0,H$8/PPA_fec!H$8)</f>
        <v>0.66348985645420344</v>
      </c>
      <c r="I139" s="306">
        <f>IF(I$8=0,0,I$8/PPA_fec!I$8)</f>
        <v>0.66926831768197903</v>
      </c>
      <c r="J139" s="306">
        <f>IF(J$8=0,0,J$8/PPA_fec!J$8)</f>
        <v>0.66926831768197925</v>
      </c>
      <c r="K139" s="306">
        <f>IF(K$8=0,0,K$8/PPA_fec!K$8)</f>
        <v>0.66926831768197892</v>
      </c>
      <c r="L139" s="306">
        <f>IF(L$8=0,0,L$8/PPA_fec!L$8)</f>
        <v>0.66926831768197947</v>
      </c>
      <c r="M139" s="306">
        <f>IF(M$8=0,0,M$8/PPA_fec!M$8)</f>
        <v>0.67846490593244169</v>
      </c>
      <c r="N139" s="306">
        <f>IF(N$8=0,0,N$8/PPA_fec!N$8)</f>
        <v>0.67846490593244224</v>
      </c>
      <c r="O139" s="306">
        <f>IF(O$8=0,0,O$8/PPA_fec!O$8)</f>
        <v>0.67846490593244235</v>
      </c>
      <c r="P139" s="306">
        <f>IF(P$8=0,0,P$8/PPA_fec!P$8)</f>
        <v>0.67846490593244191</v>
      </c>
      <c r="Q139" s="306">
        <f>IF(Q$8=0,0,Q$8/PPA_fec!Q$8)</f>
        <v>0.67846490593244213</v>
      </c>
      <c r="R139" s="306">
        <f>IF(R$8=0,0,R$8/PPA_fec!R$8)</f>
        <v>0.68723441725493095</v>
      </c>
      <c r="S139" s="306">
        <f>IF(S$8=0,0,S$8/PPA_fec!S$8)</f>
        <v>0.69512697744517082</v>
      </c>
      <c r="T139" s="306">
        <f>IF(T$8=0,0,T$8/PPA_fec!T$8)</f>
        <v>0.7022302816163869</v>
      </c>
      <c r="U139" s="306">
        <f>IF(U$8=0,0,U$8/PPA_fec!U$8)</f>
        <v>0.70862325537048121</v>
      </c>
      <c r="V139" s="306">
        <f>IF(V$8=0,0,V$8/PPA_fec!V$8)</f>
        <v>0.71437693174916594</v>
      </c>
      <c r="W139" s="306">
        <f>IF(W$8=0,0,W$8/PPA_fec!W$8)</f>
        <v>0.71620225407237936</v>
      </c>
      <c r="X139" s="306">
        <f>IF(X$8=0,0,X$8/PPA_fec!X$8)</f>
        <v>0.71620225407237958</v>
      </c>
      <c r="Y139" s="306">
        <f>IF(Y$8=0,0,Y$8/PPA_fec!Y$8)</f>
        <v>0.71620225407237992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0.46147544849359678</v>
      </c>
      <c r="C140" s="306">
        <f>IF(C$9=0,0,C$9/PPA_fec!C$9)</f>
        <v>0.46147544849359678</v>
      </c>
      <c r="D140" s="306">
        <f>IF(D$9=0,0,D$9/PPA_fec!D$9)</f>
        <v>0.4614754484935969</v>
      </c>
      <c r="E140" s="306">
        <f>IF(E$9=0,0,E$9/PPA_fec!E$9)</f>
        <v>0.46348880758259836</v>
      </c>
      <c r="F140" s="306">
        <f>IF(F$9=0,0,F$9/PPA_fec!F$9)</f>
        <v>0.46578817917992443</v>
      </c>
      <c r="G140" s="306">
        <f>IF(G$9=0,0,G$9/PPA_fec!G$9)</f>
        <v>0.46578817917992421</v>
      </c>
      <c r="H140" s="306">
        <f>IF(H$9=0,0,H$9/PPA_fec!H$9)</f>
        <v>0.46578817917992438</v>
      </c>
      <c r="I140" s="306">
        <f>IF(I$9=0,0,I$9/PPA_fec!I$9)</f>
        <v>0.46984481833961167</v>
      </c>
      <c r="J140" s="306">
        <f>IF(J$9=0,0,J$9/PPA_fec!J$9)</f>
        <v>0.46984481833961156</v>
      </c>
      <c r="K140" s="306">
        <f>IF(K$9=0,0,K$9/PPA_fec!K$9)</f>
        <v>0.46984481833961139</v>
      </c>
      <c r="L140" s="306">
        <f>IF(L$9=0,0,L$9/PPA_fec!L$9)</f>
        <v>0.46984481833961156</v>
      </c>
      <c r="M140" s="306">
        <f>IF(M$9=0,0,M$9/PPA_fec!M$9)</f>
        <v>0.47630107694579915</v>
      </c>
      <c r="N140" s="306">
        <f>IF(N$9=0,0,N$9/PPA_fec!N$9)</f>
        <v>0.47630107694579915</v>
      </c>
      <c r="O140" s="306">
        <f>IF(O$9=0,0,O$9/PPA_fec!O$9)</f>
        <v>0.47630107694579876</v>
      </c>
      <c r="P140" s="306">
        <f>IF(P$9=0,0,P$9/PPA_fec!P$9)</f>
        <v>0.47630107694579932</v>
      </c>
      <c r="Q140" s="306">
        <f>IF(Q$9=0,0,Q$9/PPA_fec!Q$9)</f>
        <v>0.47630107694579865</v>
      </c>
      <c r="R140" s="306">
        <f>IF(R$9=0,0,R$9/PPA_fec!R$9)</f>
        <v>0.49382318717644758</v>
      </c>
      <c r="S140" s="306">
        <f>IF(S$9=0,0,S$9/PPA_fec!S$9)</f>
        <v>0.49394198002131273</v>
      </c>
      <c r="T140" s="306">
        <f>IF(T$9=0,0,T$9/PPA_fec!T$9)</f>
        <v>0.5027937361872199</v>
      </c>
      <c r="U140" s="306">
        <f>IF(U$9=0,0,U$9/PPA_fec!U$9)</f>
        <v>0.50279373618722001</v>
      </c>
      <c r="V140" s="306">
        <f>IF(V$9=0,0,V$9/PPA_fec!V$9)</f>
        <v>0.5027937361872199</v>
      </c>
      <c r="W140" s="306">
        <f>IF(W$9=0,0,W$9/PPA_fec!W$9)</f>
        <v>0.50279373618722012</v>
      </c>
      <c r="X140" s="306">
        <f>IF(X$9=0,0,X$9/PPA_fec!X$9)</f>
        <v>0.50279373618721979</v>
      </c>
      <c r="Y140" s="306">
        <f>IF(Y$9=0,0,Y$9/PPA_fec!Y$9)</f>
        <v>0.50279373618721968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0.7149066718024627</v>
      </c>
      <c r="C141" s="307">
        <f>IF(C$10=0,0,C$10/PPA_fec!C$10)</f>
        <v>0.70027282513299405</v>
      </c>
      <c r="D141" s="307">
        <f>IF(D$10=0,0,D$10/PPA_fec!D$10)</f>
        <v>0.71324447705785765</v>
      </c>
      <c r="E141" s="307">
        <f>IF(E$10=0,0,E$10/PPA_fec!E$10)</f>
        <v>0.69631044440121559</v>
      </c>
      <c r="F141" s="307">
        <f>IF(F$10=0,0,F$10/PPA_fec!F$10)</f>
        <v>0.71892893602481656</v>
      </c>
      <c r="G141" s="307">
        <f>IF(G$10=0,0,G$10/PPA_fec!G$10)</f>
        <v>0.71452763664876828</v>
      </c>
      <c r="H141" s="307">
        <f>IF(H$10=0,0,H$10/PPA_fec!H$10)</f>
        <v>0.71241142729510654</v>
      </c>
      <c r="I141" s="307">
        <f>IF(I$10=0,0,I$10/PPA_fec!I$10)</f>
        <v>0.72104794149960261</v>
      </c>
      <c r="J141" s="307">
        <f>IF(J$10=0,0,J$10/PPA_fec!J$10)</f>
        <v>0.71185594844391065</v>
      </c>
      <c r="K141" s="307">
        <f>IF(K$10=0,0,K$10/PPA_fec!K$10)</f>
        <v>0.70446462975845558</v>
      </c>
      <c r="L141" s="307">
        <f>IF(L$10=0,0,L$10/PPA_fec!L$10)</f>
        <v>0.70197836706135197</v>
      </c>
      <c r="M141" s="307">
        <f>IF(M$10=0,0,M$10/PPA_fec!M$10)</f>
        <v>0.71730321750670945</v>
      </c>
      <c r="N141" s="307">
        <f>IF(N$10=0,0,N$10/PPA_fec!N$10)</f>
        <v>0.72432275774980315</v>
      </c>
      <c r="O141" s="307">
        <f>IF(O$10=0,0,O$10/PPA_fec!O$10)</f>
        <v>0.72607281462541728</v>
      </c>
      <c r="P141" s="307">
        <f>IF(P$10=0,0,P$10/PPA_fec!P$10)</f>
        <v>0.73203026173584285</v>
      </c>
      <c r="Q141" s="307">
        <f>IF(Q$10=0,0,Q$10/PPA_fec!Q$10)</f>
        <v>0.73110737549928828</v>
      </c>
      <c r="R141" s="307">
        <f>IF(R$10=0,0,R$10/PPA_fec!R$10)</f>
        <v>0.75413231311399143</v>
      </c>
      <c r="S141" s="307">
        <f>IF(S$10=0,0,S$10/PPA_fec!S$10)</f>
        <v>0.75389495501444237</v>
      </c>
      <c r="T141" s="307">
        <f>IF(T$10=0,0,T$10/PPA_fec!T$10)</f>
        <v>0.76802796958788988</v>
      </c>
      <c r="U141" s="307">
        <f>IF(U$10=0,0,U$10/PPA_fec!U$10)</f>
        <v>0.76114949583171132</v>
      </c>
      <c r="V141" s="307">
        <f>IF(V$10=0,0,V$10/PPA_fec!V$10)</f>
        <v>0.76227363259185854</v>
      </c>
      <c r="W141" s="307">
        <f>IF(W$10=0,0,W$10/PPA_fec!W$10)</f>
        <v>0.75377367096424475</v>
      </c>
      <c r="X141" s="307">
        <f>IF(X$10=0,0,X$10/PPA_fec!X$10)</f>
        <v>0.75638219655591277</v>
      </c>
      <c r="Y141" s="307">
        <f>IF(Y$10=0,0,Y$10/PPA_fec!Y$10)</f>
        <v>0.75512882476701615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0.5719868647034666</v>
      </c>
      <c r="C142" s="308">
        <f>IF(C$16=0,0,C$16/PPA_fec!C$16)</f>
        <v>0.57198686470346682</v>
      </c>
      <c r="D142" s="308">
        <f>IF(D$16=0,0,D$16/PPA_fec!D$16)</f>
        <v>0.5719868647034666</v>
      </c>
      <c r="E142" s="308">
        <f>IF(E$16=0,0,E$16/PPA_fec!E$16)</f>
        <v>0.57448237114178158</v>
      </c>
      <c r="F142" s="308">
        <f>IF(F$16=0,0,F$16/PPA_fec!F$16)</f>
        <v>0.5773323826755179</v>
      </c>
      <c r="G142" s="308">
        <f>IF(G$16=0,0,G$16/PPA_fec!G$16)</f>
        <v>0.57733238267551767</v>
      </c>
      <c r="H142" s="308">
        <f>IF(H$16=0,0,H$16/PPA_fec!H$16)</f>
        <v>0.57733238267551767</v>
      </c>
      <c r="I142" s="308">
        <f>IF(I$16=0,0,I$16/PPA_fec!I$16)</f>
        <v>0.58236048183389577</v>
      </c>
      <c r="J142" s="308">
        <f>IF(J$16=0,0,J$16/PPA_fec!J$16)</f>
        <v>0.5823604818338961</v>
      </c>
      <c r="K142" s="308">
        <f>IF(K$16=0,0,K$16/PPA_fec!K$16)</f>
        <v>0.58236048183389599</v>
      </c>
      <c r="L142" s="308">
        <f>IF(L$16=0,0,L$16/PPA_fec!L$16)</f>
        <v>0.58236048183389577</v>
      </c>
      <c r="M142" s="308">
        <f>IF(M$16=0,0,M$16/PPA_fec!M$16)</f>
        <v>0.59036284713831855</v>
      </c>
      <c r="N142" s="308">
        <f>IF(N$16=0,0,N$16/PPA_fec!N$16)</f>
        <v>0.59036284713831833</v>
      </c>
      <c r="O142" s="308">
        <f>IF(O$16=0,0,O$16/PPA_fec!O$16)</f>
        <v>0.59036284713831844</v>
      </c>
      <c r="P142" s="308">
        <f>IF(P$16=0,0,P$16/PPA_fec!P$16)</f>
        <v>0.59036284713831833</v>
      </c>
      <c r="Q142" s="308">
        <f>IF(Q$16=0,0,Q$16/PPA_fec!Q$16)</f>
        <v>0.59036284713831821</v>
      </c>
      <c r="R142" s="308">
        <f>IF(R$16=0,0,R$16/PPA_fec!R$16)</f>
        <v>0.59972656242448641</v>
      </c>
      <c r="S142" s="308">
        <f>IF(S$16=0,0,S$16/PPA_fec!S$16)</f>
        <v>0.60815390618203813</v>
      </c>
      <c r="T142" s="308">
        <f>IF(T$16=0,0,T$16/PPA_fec!T$16)</f>
        <v>0.6157385155638343</v>
      </c>
      <c r="U142" s="308">
        <f>IF(U$16=0,0,U$16/PPA_fec!U$16)</f>
        <v>0.6225646640074507</v>
      </c>
      <c r="V142" s="308">
        <f>IF(V$16=0,0,V$16/PPA_fec!V$16)</f>
        <v>0.62319981202263297</v>
      </c>
      <c r="W142" s="308">
        <f>IF(W$16=0,0,W$16/PPA_fec!W$16)</f>
        <v>0.62319981202263319</v>
      </c>
      <c r="X142" s="308">
        <f>IF(X$16=0,0,X$16/PPA_fec!X$16)</f>
        <v>0.62319981202263341</v>
      </c>
      <c r="Y142" s="308">
        <f>IF(Y$16=0,0,Y$16/PPA_fec!Y$16)</f>
        <v>0.62319981202263319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0.63431088278462122</v>
      </c>
      <c r="C143" s="308">
        <f>IF(C$17=0,0,C$17/PPA_fec!C$17)</f>
        <v>0.63279651224462086</v>
      </c>
      <c r="D143" s="308">
        <f>IF(D$17=0,0,D$17/PPA_fec!D$17)</f>
        <v>0.63551279650459336</v>
      </c>
      <c r="E143" s="308">
        <f>IF(E$17=0,0,E$17/PPA_fec!E$17)</f>
        <v>0.63934326091087601</v>
      </c>
      <c r="F143" s="308">
        <f>IF(F$17=0,0,F$17/PPA_fec!F$17)</f>
        <v>0.64065065178540304</v>
      </c>
      <c r="G143" s="308">
        <f>IF(G$17=0,0,G$17/PPA_fec!G$17)</f>
        <v>0.63571266475546928</v>
      </c>
      <c r="H143" s="308">
        <f>IF(H$17=0,0,H$17/PPA_fec!H$17)</f>
        <v>0.63307008360148864</v>
      </c>
      <c r="I143" s="308">
        <f>IF(I$17=0,0,I$17/PPA_fec!I$17)</f>
        <v>0.63894152667800364</v>
      </c>
      <c r="J143" s="308">
        <f>IF(J$17=0,0,J$17/PPA_fec!J$17)</f>
        <v>0.64240903743308519</v>
      </c>
      <c r="K143" s="308">
        <f>IF(K$17=0,0,K$17/PPA_fec!K$17)</f>
        <v>0.64367755714890862</v>
      </c>
      <c r="L143" s="308">
        <f>IF(L$17=0,0,L$17/PPA_fec!L$17)</f>
        <v>0.64455889215330542</v>
      </c>
      <c r="M143" s="308">
        <f>IF(M$17=0,0,M$17/PPA_fec!M$17)</f>
        <v>0.65302513411304097</v>
      </c>
      <c r="N143" s="308">
        <f>IF(N$17=0,0,N$17/PPA_fec!N$17)</f>
        <v>0.65254040366357935</v>
      </c>
      <c r="O143" s="308">
        <f>IF(O$17=0,0,O$17/PPA_fec!O$17)</f>
        <v>0.65124407271702534</v>
      </c>
      <c r="P143" s="308">
        <f>IF(P$17=0,0,P$17/PPA_fec!P$17)</f>
        <v>0.65032744208026461</v>
      </c>
      <c r="Q143" s="308">
        <f>IF(Q$17=0,0,Q$17/PPA_fec!Q$17)</f>
        <v>0.65163082526805205</v>
      </c>
      <c r="R143" s="308">
        <f>IF(R$17=0,0,R$17/PPA_fec!R$17)</f>
        <v>0.66116182277265934</v>
      </c>
      <c r="S143" s="308">
        <f>IF(S$17=0,0,S$17/PPA_fec!S$17)</f>
        <v>0.66983781047542823</v>
      </c>
      <c r="T143" s="308">
        <f>IF(T$17=0,0,T$17/PPA_fec!T$17)</f>
        <v>0.68175124073556581</v>
      </c>
      <c r="U143" s="308">
        <f>IF(U$17=0,0,U$17/PPA_fec!U$17)</f>
        <v>0.68578673703769588</v>
      </c>
      <c r="V143" s="308">
        <f>IF(V$17=0,0,V$17/PPA_fec!V$17)</f>
        <v>0.68553267110288707</v>
      </c>
      <c r="W143" s="308">
        <f>IF(W$17=0,0,W$17/PPA_fec!W$17)</f>
        <v>0.68398583046231753</v>
      </c>
      <c r="X143" s="308">
        <f>IF(X$17=0,0,X$17/PPA_fec!X$17)</f>
        <v>0.68102178234251942</v>
      </c>
      <c r="Y143" s="308">
        <f>IF(Y$17=0,0,Y$17/PPA_fec!Y$17)</f>
        <v>0.67499108748627001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0.56860028763851667</v>
      </c>
      <c r="C144" s="309">
        <f>IF(C$30=0,0,C$30/PPA_fec!C$30)</f>
        <v>0.56860028763851655</v>
      </c>
      <c r="D144" s="309">
        <f>IF(D$30=0,0,D$30/PPA_fec!D$30)</f>
        <v>0.56860028763851667</v>
      </c>
      <c r="E144" s="309">
        <f>IF(E$30=0,0,E$30/PPA_fec!E$30)</f>
        <v>0.57108101886888385</v>
      </c>
      <c r="F144" s="309">
        <f>IF(F$30=0,0,F$30/PPA_fec!F$30)</f>
        <v>0.57391415626740694</v>
      </c>
      <c r="G144" s="309">
        <f>IF(G$30=0,0,G$30/PPA_fec!G$30)</f>
        <v>0.57391415626740727</v>
      </c>
      <c r="H144" s="309">
        <f>IF(H$30=0,0,H$30/PPA_fec!H$30)</f>
        <v>0.57391415626740694</v>
      </c>
      <c r="I144" s="309">
        <f>IF(I$30=0,0,I$30/PPA_fec!I$30)</f>
        <v>0.57891248543220508</v>
      </c>
      <c r="J144" s="309">
        <f>IF(J$30=0,0,J$30/PPA_fec!J$30)</f>
        <v>0.57891248543220508</v>
      </c>
      <c r="K144" s="309">
        <f>IF(K$30=0,0,K$30/PPA_fec!K$30)</f>
        <v>0.57891248543220519</v>
      </c>
      <c r="L144" s="309">
        <f>IF(L$30=0,0,L$30/PPA_fec!L$30)</f>
        <v>0.57891248543220497</v>
      </c>
      <c r="M144" s="309">
        <f>IF(M$30=0,0,M$30/PPA_fec!M$30)</f>
        <v>0.58686747093041591</v>
      </c>
      <c r="N144" s="309">
        <f>IF(N$30=0,0,N$30/PPA_fec!N$30)</f>
        <v>0.58686747093041602</v>
      </c>
      <c r="O144" s="309">
        <f>IF(O$30=0,0,O$30/PPA_fec!O$30)</f>
        <v>0.58686747093041602</v>
      </c>
      <c r="P144" s="309">
        <f>IF(P$30=0,0,P$30/PPA_fec!P$30)</f>
        <v>0.58686747093041591</v>
      </c>
      <c r="Q144" s="309">
        <f>IF(Q$30=0,0,Q$30/PPA_fec!Q$30)</f>
        <v>0.5868674709304158</v>
      </c>
      <c r="R144" s="309">
        <f>IF(R$30=0,0,R$30/PPA_fec!R$30)</f>
        <v>0.60860345405949356</v>
      </c>
      <c r="S144" s="309">
        <f>IF(S$30=0,0,S$30/PPA_fec!S$30)</f>
        <v>0.60860345405949334</v>
      </c>
      <c r="T144" s="309">
        <f>IF(T$30=0,0,T$30/PPA_fec!T$30)</f>
        <v>0.61951001716804155</v>
      </c>
      <c r="U144" s="309">
        <f>IF(U$30=0,0,U$30/PPA_fec!U$30)</f>
        <v>0.61951001716804099</v>
      </c>
      <c r="V144" s="309">
        <f>IF(V$30=0,0,V$30/PPA_fec!V$30)</f>
        <v>0.61951001716804133</v>
      </c>
      <c r="W144" s="309">
        <f>IF(W$30=0,0,W$30/PPA_fec!W$30)</f>
        <v>0.61951001716804144</v>
      </c>
      <c r="X144" s="309">
        <f>IF(X$30=0,0,X$30/PPA_fec!X$30)</f>
        <v>0.61951001716804133</v>
      </c>
      <c r="Y144" s="309">
        <f>IF(Y$30=0,0,Y$30/PPA_fec!Y$30)</f>
        <v>0.61951001716804155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0.70497823723934461</v>
      </c>
      <c r="C146" s="322">
        <f>IF(C$32=0,0,C$32/PPA_fec!C$32)</f>
        <v>0.70478872052482944</v>
      </c>
      <c r="D146" s="322">
        <f>IF(D$32=0,0,D$32/PPA_fec!D$32)</f>
        <v>0.706525923504704</v>
      </c>
      <c r="E146" s="322">
        <f>IF(E$32=0,0,E$32/PPA_fec!E$32)</f>
        <v>0.71314181398390386</v>
      </c>
      <c r="F146" s="322">
        <f>IF(F$32=0,0,F$32/PPA_fec!F$32)</f>
        <v>0.71272441407489473</v>
      </c>
      <c r="G146" s="322">
        <f>IF(G$32=0,0,G$32/PPA_fec!G$32)</f>
        <v>0.71256660187247289</v>
      </c>
      <c r="H146" s="322">
        <f>IF(H$32=0,0,H$32/PPA_fec!H$32)</f>
        <v>0.71441424382979024</v>
      </c>
      <c r="I146" s="322">
        <f>IF(I$32=0,0,I$32/PPA_fec!I$32)</f>
        <v>0.71460494942511099</v>
      </c>
      <c r="J146" s="322">
        <f>IF(J$32=0,0,J$32/PPA_fec!J$32)</f>
        <v>0.72543678705342873</v>
      </c>
      <c r="K146" s="322">
        <f>IF(K$32=0,0,K$32/PPA_fec!K$32)</f>
        <v>0.72794236564402803</v>
      </c>
      <c r="L146" s="322">
        <f>IF(L$32=0,0,L$32/PPA_fec!L$32)</f>
        <v>0.72922166329952864</v>
      </c>
      <c r="M146" s="322">
        <f>IF(M$32=0,0,M$32/PPA_fec!M$32)</f>
        <v>0.72833484740711185</v>
      </c>
      <c r="N146" s="322">
        <f>IF(N$32=0,0,N$32/PPA_fec!N$32)</f>
        <v>0.7270479579697765</v>
      </c>
      <c r="O146" s="322">
        <f>IF(O$32=0,0,O$32/PPA_fec!O$32)</f>
        <v>0.73715409793323816</v>
      </c>
      <c r="P146" s="322">
        <f>IF(P$32=0,0,P$32/PPA_fec!P$32)</f>
        <v>0.73609813709025085</v>
      </c>
      <c r="Q146" s="322">
        <f>IF(Q$32=0,0,Q$32/PPA_fec!Q$32)</f>
        <v>0.74977667545329307</v>
      </c>
      <c r="R146" s="322">
        <f>IF(R$32=0,0,R$32/PPA_fec!R$32)</f>
        <v>0.74517375811767361</v>
      </c>
      <c r="S146" s="322">
        <f>IF(S$32=0,0,S$32/PPA_fec!S$32)</f>
        <v>0.74621223327181863</v>
      </c>
      <c r="T146" s="322">
        <f>IF(T$32=0,0,T$32/PPA_fec!T$32)</f>
        <v>0.75938953050970992</v>
      </c>
      <c r="U146" s="322">
        <f>IF(U$32=0,0,U$32/PPA_fec!U$32)</f>
        <v>0.76599541399467952</v>
      </c>
      <c r="V146" s="322">
        <f>IF(V$32=0,0,V$32/PPA_fec!V$32)</f>
        <v>0.77614539538092397</v>
      </c>
      <c r="W146" s="322">
        <f>IF(W$32=0,0,W$32/PPA_fec!W$32)</f>
        <v>0.78148698891774926</v>
      </c>
      <c r="X146" s="322">
        <f>IF(X$32=0,0,X$32/PPA_fec!X$32)</f>
        <v>0.77884813810545184</v>
      </c>
      <c r="Y146" s="322">
        <f>IF(Y$32=0,0,Y$32/PPA_fec!Y$32)</f>
        <v>0.77338734613880478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0.46715812546684221</v>
      </c>
      <c r="C147" s="305">
        <f>IF(C$33=0,0,C$33/PPA_fec!C$33)</f>
        <v>0.46715812546684227</v>
      </c>
      <c r="D147" s="305">
        <f>IF(D$33=0,0,D$33/PPA_fec!D$33)</f>
        <v>0.46715812546684227</v>
      </c>
      <c r="E147" s="305">
        <f>IF(E$33=0,0,E$33/PPA_fec!E$33)</f>
        <v>0.46934065903692984</v>
      </c>
      <c r="F147" s="305">
        <f>IF(F$33=0,0,F$33/PPA_fec!F$33)</f>
        <v>0.47180493739931179</v>
      </c>
      <c r="G147" s="305">
        <f>IF(G$33=0,0,G$33/PPA_fec!G$33)</f>
        <v>0.47473526599300037</v>
      </c>
      <c r="H147" s="305">
        <f>IF(H$33=0,0,H$33/PPA_fec!H$33)</f>
        <v>0.47781749001941515</v>
      </c>
      <c r="I147" s="305">
        <f>IF(I$33=0,0,I$33/PPA_fec!I$33)</f>
        <v>0.47781749001941498</v>
      </c>
      <c r="J147" s="305">
        <f>IF(J$33=0,0,J$33/PPA_fec!J$33)</f>
        <v>0.48195728960294071</v>
      </c>
      <c r="K147" s="305">
        <f>IF(K$33=0,0,K$33/PPA_fec!K$33)</f>
        <v>0.48195728960294071</v>
      </c>
      <c r="L147" s="305">
        <f>IF(L$33=0,0,L$33/PPA_fec!L$33)</f>
        <v>0.48195728960294082</v>
      </c>
      <c r="M147" s="305">
        <f>IF(M$33=0,0,M$33/PPA_fec!M$33)</f>
        <v>0.48195728960294076</v>
      </c>
      <c r="N147" s="305">
        <f>IF(N$33=0,0,N$33/PPA_fec!N$33)</f>
        <v>0.48195728960294065</v>
      </c>
      <c r="O147" s="305">
        <f>IF(O$33=0,0,O$33/PPA_fec!O$33)</f>
        <v>0.48876156064264675</v>
      </c>
      <c r="P147" s="305">
        <f>IF(P$33=0,0,P$33/PPA_fec!P$33)</f>
        <v>0.48988388711866149</v>
      </c>
      <c r="Q147" s="305">
        <f>IF(Q$33=0,0,Q$33/PPA_fec!Q$33)</f>
        <v>0.49589549840679537</v>
      </c>
      <c r="R147" s="305">
        <f>IF(R$33=0,0,R$33/PPA_fec!R$33)</f>
        <v>0.49868184119587494</v>
      </c>
      <c r="S147" s="305">
        <f>IF(S$33=0,0,S$33/PPA_fec!S$33)</f>
        <v>0.49868184119587511</v>
      </c>
      <c r="T147" s="305">
        <f>IF(T$33=0,0,T$33/PPA_fec!T$33)</f>
        <v>0.50381365707628767</v>
      </c>
      <c r="U147" s="305">
        <f>IF(U$33=0,0,U$33/PPA_fec!U$33)</f>
        <v>0.50843229136865886</v>
      </c>
      <c r="V147" s="305">
        <f>IF(V$33=0,0,V$33/PPA_fec!V$33)</f>
        <v>0.51258906223179301</v>
      </c>
      <c r="W147" s="305">
        <f>IF(W$33=0,0,W$33/PPA_fec!W$33)</f>
        <v>0.51633015600861376</v>
      </c>
      <c r="X147" s="305">
        <f>IF(X$33=0,0,X$33/PPA_fec!X$33)</f>
        <v>0.5196971404077525</v>
      </c>
      <c r="Y147" s="305">
        <f>IF(Y$33=0,0,Y$33/PPA_fec!Y$33)</f>
        <v>0.52040538145085014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0.12141770796069506</v>
      </c>
      <c r="C148" s="306">
        <f>IF(C$34=0,0,C$34/PPA_fec!C$34)</f>
        <v>0.12141770796069505</v>
      </c>
      <c r="D148" s="306">
        <f>IF(D$34=0,0,D$34/PPA_fec!D$34)</f>
        <v>0.12141770796069509</v>
      </c>
      <c r="E148" s="306">
        <f>IF(E$34=0,0,E$34/PPA_fec!E$34)</f>
        <v>0.12198496390505545</v>
      </c>
      <c r="F148" s="306">
        <f>IF(F$34=0,0,F$34/PPA_fec!F$34)</f>
        <v>0.12262544731790102</v>
      </c>
      <c r="G148" s="306">
        <f>IF(G$34=0,0,G$34/PPA_fec!G$34)</f>
        <v>0.12338706048916248</v>
      </c>
      <c r="H148" s="306">
        <f>IF(H$34=0,0,H$34/PPA_fec!H$34)</f>
        <v>0.1241881523600032</v>
      </c>
      <c r="I148" s="306">
        <f>IF(I$34=0,0,I$34/PPA_fec!I$34)</f>
        <v>0.12418815236000318</v>
      </c>
      <c r="J148" s="306">
        <f>IF(J$34=0,0,J$34/PPA_fec!J$34)</f>
        <v>0.12526411561408557</v>
      </c>
      <c r="K148" s="306">
        <f>IF(K$34=0,0,K$34/PPA_fec!K$34)</f>
        <v>0.12526411561408551</v>
      </c>
      <c r="L148" s="306">
        <f>IF(L$34=0,0,L$34/PPA_fec!L$34)</f>
        <v>0.12526411561408557</v>
      </c>
      <c r="M148" s="306">
        <f>IF(M$34=0,0,M$34/PPA_fec!M$34)</f>
        <v>0.12526411561408549</v>
      </c>
      <c r="N148" s="306">
        <f>IF(N$34=0,0,N$34/PPA_fec!N$34)</f>
        <v>0.12526411561408554</v>
      </c>
      <c r="O148" s="306">
        <f>IF(O$34=0,0,O$34/PPA_fec!O$34)</f>
        <v>0.12732429449104288</v>
      </c>
      <c r="P148" s="306">
        <f>IF(P$34=0,0,P$34/PPA_fec!P$34)</f>
        <v>0.12732429449104285</v>
      </c>
      <c r="Q148" s="306">
        <f>IF(Q$34=0,0,Q$34/PPA_fec!Q$34)</f>
        <v>0.12961094511438634</v>
      </c>
      <c r="R148" s="306">
        <f>IF(R$34=0,0,R$34/PPA_fec!R$34)</f>
        <v>0.12961094511438628</v>
      </c>
      <c r="S148" s="306">
        <f>IF(S$34=0,0,S$34/PPA_fec!S$34)</f>
        <v>0.12961094511438626</v>
      </c>
      <c r="T148" s="306">
        <f>IF(T$34=0,0,T$34/PPA_fec!T$34)</f>
        <v>0.13233483937566939</v>
      </c>
      <c r="U148" s="306">
        <f>IF(U$34=0,0,U$34/PPA_fec!U$34)</f>
        <v>0.13233483937566939</v>
      </c>
      <c r="V148" s="306">
        <f>IF(V$34=0,0,V$34/PPA_fec!V$34)</f>
        <v>0.13525704720008827</v>
      </c>
      <c r="W148" s="306">
        <f>IF(W$34=0,0,W$34/PPA_fec!W$34)</f>
        <v>0.13525704720008827</v>
      </c>
      <c r="X148" s="306">
        <f>IF(X$34=0,0,X$34/PPA_fec!X$34)</f>
        <v>0.13525704720008835</v>
      </c>
      <c r="Y148" s="306">
        <f>IF(Y$34=0,0,Y$34/PPA_fec!Y$34)</f>
        <v>0.1352570472000883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0.66560786476972345</v>
      </c>
      <c r="C149" s="306">
        <f>IF(C$35=0,0,C$35/PPA_fec!C$35)</f>
        <v>0.66560786476972356</v>
      </c>
      <c r="D149" s="306">
        <f>IF(D$35=0,0,D$35/PPA_fec!D$35)</f>
        <v>0.66560786476972356</v>
      </c>
      <c r="E149" s="306">
        <f>IF(E$35=0,0,E$35/PPA_fec!E$35)</f>
        <v>0.66871754312097265</v>
      </c>
      <c r="F149" s="306">
        <f>IF(F$35=0,0,F$35/PPA_fec!F$35)</f>
        <v>0.67222865203584836</v>
      </c>
      <c r="G149" s="306">
        <f>IF(G$35=0,0,G$35/PPA_fec!G$35)</f>
        <v>0.67640379028559983</v>
      </c>
      <c r="H149" s="306">
        <f>IF(H$35=0,0,H$35/PPA_fec!H$35)</f>
        <v>0.68079534946251374</v>
      </c>
      <c r="I149" s="306">
        <f>IF(I$35=0,0,I$35/PPA_fec!I$35)</f>
        <v>0.68079534946251374</v>
      </c>
      <c r="J149" s="306">
        <f>IF(J$35=0,0,J$35/PPA_fec!J$35)</f>
        <v>0.68669374448371001</v>
      </c>
      <c r="K149" s="306">
        <f>IF(K$35=0,0,K$35/PPA_fec!K$35)</f>
        <v>0.6866937444837099</v>
      </c>
      <c r="L149" s="306">
        <f>IF(L$35=0,0,L$35/PPA_fec!L$35)</f>
        <v>0.68669374448370979</v>
      </c>
      <c r="M149" s="306">
        <f>IF(M$35=0,0,M$35/PPA_fec!M$35)</f>
        <v>0.68669374448371001</v>
      </c>
      <c r="N149" s="306">
        <f>IF(N$35=0,0,N$35/PPA_fec!N$35)</f>
        <v>0.68669374448371012</v>
      </c>
      <c r="O149" s="306">
        <f>IF(O$35=0,0,O$35/PPA_fec!O$35)</f>
        <v>0.69464037195107164</v>
      </c>
      <c r="P149" s="306">
        <f>IF(P$35=0,0,P$35/PPA_fec!P$35)</f>
        <v>0.69798757704212999</v>
      </c>
      <c r="Q149" s="306">
        <f>IF(Q$35=0,0,Q$35/PPA_fec!Q$35)</f>
        <v>0.70480482125364985</v>
      </c>
      <c r="R149" s="306">
        <f>IF(R$35=0,0,R$35/PPA_fec!R$35)</f>
        <v>0.71052292023416819</v>
      </c>
      <c r="S149" s="306">
        <f>IF(S$35=0,0,S$35/PPA_fec!S$35)</f>
        <v>0.71052292023416841</v>
      </c>
      <c r="T149" s="306">
        <f>IF(T$35=0,0,T$35/PPA_fec!T$35)</f>
        <v>0.71608663012648466</v>
      </c>
      <c r="U149" s="306">
        <f>IF(U$35=0,0,U$35/PPA_fec!U$35)</f>
        <v>0.72109396902956913</v>
      </c>
      <c r="V149" s="306">
        <f>IF(V$35=0,0,V$35/PPA_fec!V$35)</f>
        <v>0.72560057404234546</v>
      </c>
      <c r="W149" s="306">
        <f>IF(W$35=0,0,W$35/PPA_fec!W$35)</f>
        <v>0.72965651855384384</v>
      </c>
      <c r="X149" s="306">
        <f>IF(X$35=0,0,X$35/PPA_fec!X$35)</f>
        <v>0.7333068686141927</v>
      </c>
      <c r="Y149" s="306">
        <f>IF(Y$35=0,0,Y$35/PPA_fec!Y$35)</f>
        <v>0.73659218366850621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0.46912782803891706</v>
      </c>
      <c r="C150" s="306">
        <f>IF(C$36=0,0,C$36/PPA_fec!C$36)</f>
        <v>0.46912782803891734</v>
      </c>
      <c r="D150" s="306">
        <f>IF(D$36=0,0,D$36/PPA_fec!D$36)</f>
        <v>0.46912782803891728</v>
      </c>
      <c r="E150" s="306">
        <f>IF(E$36=0,0,E$36/PPA_fec!E$36)</f>
        <v>0.4713195639363375</v>
      </c>
      <c r="F150" s="306">
        <f>IF(F$36=0,0,F$36/PPA_fec!F$36)</f>
        <v>0.47379423256095399</v>
      </c>
      <c r="G150" s="306">
        <f>IF(G$36=0,0,G$36/PPA_fec!G$36)</f>
        <v>0.47673691644817895</v>
      </c>
      <c r="H150" s="306">
        <f>IF(H$36=0,0,H$36/PPA_fec!H$36)</f>
        <v>0.47983213621257081</v>
      </c>
      <c r="I150" s="306">
        <f>IF(I$36=0,0,I$36/PPA_fec!I$36)</f>
        <v>0.4798321362125712</v>
      </c>
      <c r="J150" s="306">
        <f>IF(J$36=0,0,J$36/PPA_fec!J$36)</f>
        <v>0.48398939064370206</v>
      </c>
      <c r="K150" s="306">
        <f>IF(K$36=0,0,K$36/PPA_fec!K$36)</f>
        <v>0.483989390643702</v>
      </c>
      <c r="L150" s="306">
        <f>IF(L$36=0,0,L$36/PPA_fec!L$36)</f>
        <v>0.483989390643702</v>
      </c>
      <c r="M150" s="306">
        <f>IF(M$36=0,0,M$36/PPA_fec!M$36)</f>
        <v>0.48398939064370194</v>
      </c>
      <c r="N150" s="306">
        <f>IF(N$36=0,0,N$36/PPA_fec!N$36)</f>
        <v>0.48398939064370167</v>
      </c>
      <c r="O150" s="306">
        <f>IF(O$36=0,0,O$36/PPA_fec!O$36)</f>
        <v>0.49194940947581062</v>
      </c>
      <c r="P150" s="306">
        <f>IF(P$36=0,0,P$36/PPA_fec!P$36)</f>
        <v>0.49194940947581095</v>
      </c>
      <c r="Q150" s="306">
        <f>IF(Q$36=0,0,Q$36/PPA_fec!Q$36)</f>
        <v>0.50078445881441513</v>
      </c>
      <c r="R150" s="306">
        <f>IF(R$36=0,0,R$36/PPA_fec!R$36)</f>
        <v>0.50078445881441502</v>
      </c>
      <c r="S150" s="306">
        <f>IF(S$36=0,0,S$36/PPA_fec!S$36)</f>
        <v>0.50078445881441491</v>
      </c>
      <c r="T150" s="306">
        <f>IF(T$36=0,0,T$36/PPA_fec!T$36)</f>
        <v>0.51130890883135183</v>
      </c>
      <c r="U150" s="306">
        <f>IF(U$36=0,0,U$36/PPA_fec!U$36)</f>
        <v>0.51130890883135216</v>
      </c>
      <c r="V150" s="306">
        <f>IF(V$36=0,0,V$36/PPA_fec!V$36)</f>
        <v>0.52259959313739879</v>
      </c>
      <c r="W150" s="306">
        <f>IF(W$36=0,0,W$36/PPA_fec!W$36)</f>
        <v>0.5225995931373989</v>
      </c>
      <c r="X150" s="306">
        <f>IF(X$36=0,0,X$36/PPA_fec!X$36)</f>
        <v>0.52259959313739868</v>
      </c>
      <c r="Y150" s="306">
        <f>IF(Y$36=0,0,Y$36/PPA_fec!Y$36)</f>
        <v>0.52259959313739879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0.72614847458586007</v>
      </c>
      <c r="C151" s="307">
        <f>IF(C$37=0,0,C$37/PPA_fec!C$37)</f>
        <v>0.71128451281926142</v>
      </c>
      <c r="D151" s="307">
        <f>IF(D$37=0,0,D$37/PPA_fec!D$37)</f>
        <v>0.72446014207216813</v>
      </c>
      <c r="E151" s="307">
        <f>IF(E$37=0,0,E$37/PPA_fec!E$37)</f>
        <v>0.70747746312915671</v>
      </c>
      <c r="F151" s="307">
        <f>IF(F$37=0,0,F$37/PPA_fec!F$37)</f>
        <v>0.73066912316190058</v>
      </c>
      <c r="G151" s="307">
        <f>IF(G$37=0,0,G$37/PPA_fec!G$37)</f>
        <v>0.73070627329645399</v>
      </c>
      <c r="H151" s="307">
        <f>IF(H$37=0,0,H$37/PPA_fec!H$37)</f>
        <v>0.7332722158831807</v>
      </c>
      <c r="I151" s="307">
        <f>IF(I$37=0,0,I$37/PPA_fec!I$37)</f>
        <v>0.73575380209853758</v>
      </c>
      <c r="J151" s="307">
        <f>IF(J$37=0,0,J$37/PPA_fec!J$37)</f>
        <v>0.73266762753235304</v>
      </c>
      <c r="K151" s="307">
        <f>IF(K$37=0,0,K$37/PPA_fec!K$37)</f>
        <v>0.72506021772220053</v>
      </c>
      <c r="L151" s="307">
        <f>IF(L$37=0,0,L$37/PPA_fec!L$37)</f>
        <v>0.7225012671428156</v>
      </c>
      <c r="M151" s="307">
        <f>IF(M$37=0,0,M$37/PPA_fec!M$37)</f>
        <v>0.72826684960502852</v>
      </c>
      <c r="N151" s="307">
        <f>IF(N$37=0,0,N$37/PPA_fec!N$37)</f>
        <v>0.7353936801193024</v>
      </c>
      <c r="O151" s="307">
        <f>IF(O$37=0,0,O$37/PPA_fec!O$37)</f>
        <v>0.74929449315691909</v>
      </c>
      <c r="P151" s="307">
        <f>IF(P$37=0,0,P$37/PPA_fec!P$37)</f>
        <v>0.75544247476867799</v>
      </c>
      <c r="Q151" s="307">
        <f>IF(Q$37=0,0,Q$37/PPA_fec!Q$37)</f>
        <v>0.76804015867588959</v>
      </c>
      <c r="R151" s="307">
        <f>IF(R$37=0,0,R$37/PPA_fec!R$37)</f>
        <v>0.76393417446599354</v>
      </c>
      <c r="S151" s="307">
        <f>IF(S$37=0,0,S$37/PPA_fec!S$37)</f>
        <v>0.76369373129616902</v>
      </c>
      <c r="T151" s="307">
        <f>IF(T$37=0,0,T$37/PPA_fec!T$37)</f>
        <v>0.78037621068593355</v>
      </c>
      <c r="U151" s="307">
        <f>IF(U$37=0,0,U$37/PPA_fec!U$37)</f>
        <v>0.77338714583712431</v>
      </c>
      <c r="V151" s="307">
        <f>IF(V$37=0,0,V$37/PPA_fec!V$37)</f>
        <v>0.7916324544436637</v>
      </c>
      <c r="W151" s="307">
        <f>IF(W$37=0,0,W$37/PPA_fec!W$37)</f>
        <v>0.78280511843432743</v>
      </c>
      <c r="X151" s="307">
        <f>IF(X$37=0,0,X$37/PPA_fec!X$37)</f>
        <v>0.78551411088575207</v>
      </c>
      <c r="Y151" s="307">
        <f>IF(Y$37=0,0,Y$37/PPA_fec!Y$37)</f>
        <v>0.78421246572428882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0.64407071023598106</v>
      </c>
      <c r="C152" s="308">
        <f>IF(C$43=0,0,C$43/PPA_fec!C$43)</f>
        <v>0.64635842594928117</v>
      </c>
      <c r="D152" s="308">
        <f>IF(D$43=0,0,D$43/PPA_fec!D$43)</f>
        <v>0.64479648477026263</v>
      </c>
      <c r="E152" s="308">
        <f>IF(E$43=0,0,E$43/PPA_fec!E$43)</f>
        <v>0.65250862434445223</v>
      </c>
      <c r="F152" s="308">
        <f>IF(F$43=0,0,F$43/PPA_fec!F$43)</f>
        <v>0.65108203065502179</v>
      </c>
      <c r="G152" s="308">
        <f>IF(G$43=0,0,G$43/PPA_fec!G$43)</f>
        <v>0.65504866354366365</v>
      </c>
      <c r="H152" s="308">
        <f>IF(H$43=0,0,H$43/PPA_fec!H$43)</f>
        <v>0.65860039667305104</v>
      </c>
      <c r="I152" s="308">
        <f>IF(I$43=0,0,I$43/PPA_fec!I$43)</f>
        <v>0.65835035851416057</v>
      </c>
      <c r="J152" s="308">
        <f>IF(J$43=0,0,J$43/PPA_fec!J$43)</f>
        <v>0.66688463362969863</v>
      </c>
      <c r="K152" s="308">
        <f>IF(K$43=0,0,K$43/PPA_fec!K$43)</f>
        <v>0.66960205522209271</v>
      </c>
      <c r="L152" s="308">
        <f>IF(L$43=0,0,L$43/PPA_fec!L$43)</f>
        <v>0.67063655698668556</v>
      </c>
      <c r="M152" s="308">
        <f>IF(M$43=0,0,M$43/PPA_fec!M$43)</f>
        <v>0.66940225575412626</v>
      </c>
      <c r="N152" s="308">
        <f>IF(N$43=0,0,N$43/PPA_fec!N$43)</f>
        <v>0.667695156251635</v>
      </c>
      <c r="O152" s="308">
        <f>IF(O$43=0,0,O$43/PPA_fec!O$43)</f>
        <v>0.6772219304221665</v>
      </c>
      <c r="P152" s="308">
        <f>IF(P$43=0,0,P$43/PPA_fec!P$43)</f>
        <v>0.67689017336937274</v>
      </c>
      <c r="Q152" s="308">
        <f>IF(Q$43=0,0,Q$43/PPA_fec!Q$43)</f>
        <v>0.68689050442827415</v>
      </c>
      <c r="R152" s="308">
        <f>IF(R$43=0,0,R$43/PPA_fec!R$43)</f>
        <v>0.6880536723112306</v>
      </c>
      <c r="S152" s="308">
        <f>IF(S$43=0,0,S$43/PPA_fec!S$43)</f>
        <v>0.68889167768456527</v>
      </c>
      <c r="T152" s="308">
        <f>IF(T$43=0,0,T$43/PPA_fec!T$43)</f>
        <v>0.69906947665580565</v>
      </c>
      <c r="U152" s="308">
        <f>IF(U$43=0,0,U$43/PPA_fec!U$43)</f>
        <v>0.70630654315380659</v>
      </c>
      <c r="V152" s="308">
        <f>IF(V$43=0,0,V$43/PPA_fec!V$43)</f>
        <v>0.71441500931203428</v>
      </c>
      <c r="W152" s="308">
        <f>IF(W$43=0,0,W$43/PPA_fec!W$43)</f>
        <v>0.72214097532024313</v>
      </c>
      <c r="X152" s="308">
        <f>IF(X$43=0,0,X$43/PPA_fec!X$43)</f>
        <v>0.72316357488932914</v>
      </c>
      <c r="Y152" s="308">
        <f>IF(Y$43=0,0,Y$43/PPA_fec!Y$43)</f>
        <v>0.72240449845676891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0.72482203806121581</v>
      </c>
      <c r="C153" s="308">
        <f>IF(C$56=0,0,C$56/PPA_fec!C$56)</f>
        <v>0.72434811820875422</v>
      </c>
      <c r="D153" s="308">
        <f>IF(D$56=0,0,D$56/PPA_fec!D$56)</f>
        <v>0.72660356237039658</v>
      </c>
      <c r="E153" s="308">
        <f>IF(E$56=0,0,E$56/PPA_fec!E$56)</f>
        <v>0.73345557504446746</v>
      </c>
      <c r="F153" s="308">
        <f>IF(F$56=0,0,F$56/PPA_fec!F$56)</f>
        <v>0.73284917925449367</v>
      </c>
      <c r="G153" s="308">
        <f>IF(G$56=0,0,G$56/PPA_fec!G$56)</f>
        <v>0.73184405497746519</v>
      </c>
      <c r="H153" s="308">
        <f>IF(H$56=0,0,H$56/PPA_fec!H$56)</f>
        <v>0.7333550822525563</v>
      </c>
      <c r="I153" s="308">
        <f>IF(I$56=0,0,I$56/PPA_fec!I$56)</f>
        <v>0.73359910722049937</v>
      </c>
      <c r="J153" s="308">
        <f>IF(J$56=0,0,J$56/PPA_fec!J$56)</f>
        <v>0.74525007772120344</v>
      </c>
      <c r="K153" s="308">
        <f>IF(K$56=0,0,K$56/PPA_fec!K$56)</f>
        <v>0.74795203598463911</v>
      </c>
      <c r="L153" s="308">
        <f>IF(L$56=0,0,L$56/PPA_fec!L$56)</f>
        <v>0.74937679330347928</v>
      </c>
      <c r="M153" s="308">
        <f>IF(M$56=0,0,M$56/PPA_fec!M$56)</f>
        <v>0.74841631846012169</v>
      </c>
      <c r="N153" s="308">
        <f>IF(N$56=0,0,N$56/PPA_fec!N$56)</f>
        <v>0.74703587451030207</v>
      </c>
      <c r="O153" s="308">
        <f>IF(O$56=0,0,O$56/PPA_fec!O$56)</f>
        <v>0.75735649556036733</v>
      </c>
      <c r="P153" s="308">
        <f>IF(P$56=0,0,P$56/PPA_fec!P$56)</f>
        <v>0.75597472498615836</v>
      </c>
      <c r="Q153" s="308">
        <f>IF(Q$56=0,0,Q$56/PPA_fec!Q$56)</f>
        <v>0.77056495161287797</v>
      </c>
      <c r="R153" s="308">
        <f>IF(R$56=0,0,R$56/PPA_fec!R$56)</f>
        <v>0.76474095552152477</v>
      </c>
      <c r="S153" s="308">
        <f>IF(S$56=0,0,S$56/PPA_fec!S$56)</f>
        <v>0.76586696089327266</v>
      </c>
      <c r="T153" s="308">
        <f>IF(T$56=0,0,T$56/PPA_fec!T$56)</f>
        <v>0.77971389747351971</v>
      </c>
      <c r="U153" s="308">
        <f>IF(U$56=0,0,U$56/PPA_fec!U$56)</f>
        <v>0.78668960022395706</v>
      </c>
      <c r="V153" s="308">
        <f>IF(V$56=0,0,V$56/PPA_fec!V$56)</f>
        <v>0.79715435003492607</v>
      </c>
      <c r="W153" s="308">
        <f>IF(W$56=0,0,W$56/PPA_fec!W$56)</f>
        <v>0.80259016475680844</v>
      </c>
      <c r="X153" s="308">
        <f>IF(X$56=0,0,X$56/PPA_fec!X$56)</f>
        <v>0.79918310412804794</v>
      </c>
      <c r="Y153" s="308">
        <f>IF(Y$56=0,0,Y$56/PPA_fec!Y$56)</f>
        <v>0.7926428906283246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0.70433317813388741</v>
      </c>
      <c r="C154" s="309">
        <f>IF(C$69=0,0,C$69/PPA_fec!C$69)</f>
        <v>0.70311034756174406</v>
      </c>
      <c r="D154" s="309">
        <f>IF(D$69=0,0,D$69/PPA_fec!D$69)</f>
        <v>0.70588057321706266</v>
      </c>
      <c r="E154" s="309">
        <f>IF(E$69=0,0,E$69/PPA_fec!E$69)</f>
        <v>0.71114245842113277</v>
      </c>
      <c r="F154" s="309">
        <f>IF(F$69=0,0,F$69/PPA_fec!F$69)</f>
        <v>0.71195284115289337</v>
      </c>
      <c r="G154" s="309">
        <f>IF(G$69=0,0,G$69/PPA_fec!G$69)</f>
        <v>0.71083241137441056</v>
      </c>
      <c r="H154" s="309">
        <f>IF(H$69=0,0,H$69/PPA_fec!H$69)</f>
        <v>0.71244703379409768</v>
      </c>
      <c r="I154" s="309">
        <f>IF(I$69=0,0,I$69/PPA_fec!I$69)</f>
        <v>0.7127605881178789</v>
      </c>
      <c r="J154" s="309">
        <f>IF(J$69=0,0,J$69/PPA_fec!J$69)</f>
        <v>0.72335004558650773</v>
      </c>
      <c r="K154" s="309">
        <f>IF(K$69=0,0,K$69/PPA_fec!K$69)</f>
        <v>0.72527047734362915</v>
      </c>
      <c r="L154" s="309">
        <f>IF(L$69=0,0,L$69/PPA_fec!L$69)</f>
        <v>0.72639612951645471</v>
      </c>
      <c r="M154" s="309">
        <f>IF(M$69=0,0,M$69/PPA_fec!M$69)</f>
        <v>0.72577322190987659</v>
      </c>
      <c r="N154" s="309">
        <f>IF(N$69=0,0,N$69/PPA_fec!N$69)</f>
        <v>0.72487973940642492</v>
      </c>
      <c r="O154" s="309">
        <f>IF(O$69=0,0,O$69/PPA_fec!O$69)</f>
        <v>0.73492852659962926</v>
      </c>
      <c r="P154" s="309">
        <f>IF(P$69=0,0,P$69/PPA_fec!P$69)</f>
        <v>0.73400838237737676</v>
      </c>
      <c r="Q154" s="309">
        <f>IF(Q$69=0,0,Q$69/PPA_fec!Q$69)</f>
        <v>0.74784301017652355</v>
      </c>
      <c r="R154" s="309">
        <f>IF(R$69=0,0,R$69/PPA_fec!R$69)</f>
        <v>0.74273828454523694</v>
      </c>
      <c r="S154" s="309">
        <f>IF(S$69=0,0,S$69/PPA_fec!S$69)</f>
        <v>0.74361752763576183</v>
      </c>
      <c r="T154" s="309">
        <f>IF(T$69=0,0,T$69/PPA_fec!T$69)</f>
        <v>0.75635057574034104</v>
      </c>
      <c r="U154" s="309">
        <f>IF(U$69=0,0,U$69/PPA_fec!U$69)</f>
        <v>0.76296612857390489</v>
      </c>
      <c r="V154" s="309">
        <f>IF(V$69=0,0,V$69/PPA_fec!V$69)</f>
        <v>0.77259207539453256</v>
      </c>
      <c r="W154" s="309">
        <f>IF(W$69=0,0,W$69/PPA_fec!W$69)</f>
        <v>0.77735528376336882</v>
      </c>
      <c r="X154" s="309">
        <f>IF(X$69=0,0,X$69/PPA_fec!X$69)</f>
        <v>0.77499396506542084</v>
      </c>
      <c r="Y154" s="309">
        <f>IF(Y$69=0,0,Y$69/PPA_fec!Y$69)</f>
        <v>0.76897713075892549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0.71404599618223086</v>
      </c>
      <c r="C156" s="322">
        <f>IF(C$83=0,0,C$83/PPA_fec!C$83)</f>
        <v>0.7124462970089227</v>
      </c>
      <c r="D156" s="322">
        <f>IF(D$83=0,0,D$83/PPA_fec!D$83)</f>
        <v>0.71369894446688742</v>
      </c>
      <c r="E156" s="322">
        <f>IF(E$83=0,0,E$83/PPA_fec!E$83)</f>
        <v>0.71130798050336008</v>
      </c>
      <c r="F156" s="322">
        <f>IF(F$83=0,0,F$83/PPA_fec!F$83)</f>
        <v>0.71645657669902618</v>
      </c>
      <c r="G156" s="322">
        <f>IF(G$83=0,0,G$83/PPA_fec!G$83)</f>
        <v>0.71854077443863651</v>
      </c>
      <c r="H156" s="322">
        <f>IF(H$83=0,0,H$83/PPA_fec!H$83)</f>
        <v>0.72170576626171257</v>
      </c>
      <c r="I156" s="322">
        <f>IF(I$83=0,0,I$83/PPA_fec!I$83)</f>
        <v>0.72498533611640625</v>
      </c>
      <c r="J156" s="322">
        <f>IF(J$83=0,0,J$83/PPA_fec!J$83)</f>
        <v>0.72618996984952366</v>
      </c>
      <c r="K156" s="322">
        <f>IF(K$83=0,0,K$83/PPA_fec!K$83)</f>
        <v>0.72655448763475328</v>
      </c>
      <c r="L156" s="322">
        <f>IF(L$83=0,0,L$83/PPA_fec!L$83)</f>
        <v>0.72983266549551051</v>
      </c>
      <c r="M156" s="322">
        <f>IF(M$83=0,0,M$83/PPA_fec!M$83)</f>
        <v>0.73121596867401495</v>
      </c>
      <c r="N156" s="322">
        <f>IF(N$83=0,0,N$83/PPA_fec!N$83)</f>
        <v>0.73242941239881643</v>
      </c>
      <c r="O156" s="322">
        <f>IF(O$83=0,0,O$83/PPA_fec!O$83)</f>
        <v>0.7333902095715521</v>
      </c>
      <c r="P156" s="322">
        <f>IF(P$83=0,0,P$83/PPA_fec!P$83)</f>
        <v>0.73936255642183824</v>
      </c>
      <c r="Q156" s="322">
        <f>IF(Q$83=0,0,Q$83/PPA_fec!Q$83)</f>
        <v>0.73833989771693387</v>
      </c>
      <c r="R156" s="322">
        <f>IF(R$83=0,0,R$83/PPA_fec!R$83)</f>
        <v>0.73942254532966256</v>
      </c>
      <c r="S156" s="322">
        <f>IF(S$83=0,0,S$83/PPA_fec!S$83)</f>
        <v>0.73995848383049023</v>
      </c>
      <c r="T156" s="322">
        <f>IF(T$83=0,0,T$83/PPA_fec!T$83)</f>
        <v>0.74736729574359184</v>
      </c>
      <c r="U156" s="322">
        <f>IF(U$83=0,0,U$83/PPA_fec!U$83)</f>
        <v>0.7472454984554614</v>
      </c>
      <c r="V156" s="322">
        <f>IF(V$83=0,0,V$83/PPA_fec!V$83)</f>
        <v>0.75492938045013314</v>
      </c>
      <c r="W156" s="322">
        <f>IF(W$83=0,0,W$83/PPA_fec!W$83)</f>
        <v>0.75737205103063443</v>
      </c>
      <c r="X156" s="322">
        <f>IF(X$83=0,0,X$83/PPA_fec!X$83)</f>
        <v>0.76689250938954345</v>
      </c>
      <c r="Y156" s="322">
        <f>IF(Y$83=0,0,Y$83/PPA_fec!Y$83)</f>
        <v>0.77324220870929072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0.53726751916771653</v>
      </c>
      <c r="C157" s="334">
        <f>IF(C$84=0,0,C$84/PPA_fec!C$84)</f>
        <v>0.53726751916771631</v>
      </c>
      <c r="D157" s="334">
        <f>IF(D$84=0,0,D$84/PPA_fec!D$84)</f>
        <v>0.53726751916771642</v>
      </c>
      <c r="E157" s="334">
        <f>IF(E$84=0,0,E$84/PPA_fec!E$84)</f>
        <v>0.53726751916771653</v>
      </c>
      <c r="F157" s="334">
        <f>IF(F$84=0,0,F$84/PPA_fec!F$84)</f>
        <v>0.53854076725094491</v>
      </c>
      <c r="G157" s="334">
        <f>IF(G$84=0,0,G$84/PPA_fec!G$84)</f>
        <v>0.53968669052585017</v>
      </c>
      <c r="H157" s="334">
        <f>IF(H$84=0,0,H$84/PPA_fec!H$84)</f>
        <v>0.5407180214732652</v>
      </c>
      <c r="I157" s="334">
        <f>IF(I$84=0,0,I$84/PPA_fec!I$84)</f>
        <v>0.54164621932593893</v>
      </c>
      <c r="J157" s="334">
        <f>IF(J$84=0,0,J$84/PPA_fec!J$84)</f>
        <v>0.54248159739334478</v>
      </c>
      <c r="K157" s="334">
        <f>IF(K$84=0,0,K$84/PPA_fec!K$84)</f>
        <v>0.54323343765401044</v>
      </c>
      <c r="L157" s="334">
        <f>IF(L$84=0,0,L$84/PPA_fec!L$84)</f>
        <v>0.54391009388860923</v>
      </c>
      <c r="M157" s="334">
        <f>IF(M$84=0,0,M$84/PPA_fec!M$84)</f>
        <v>0.5445000000000001</v>
      </c>
      <c r="N157" s="334">
        <f>IF(N$84=0,0,N$84/PPA_fec!N$84)</f>
        <v>0.5445000000000001</v>
      </c>
      <c r="O157" s="334">
        <f>IF(O$84=0,0,O$84/PPA_fec!O$84)</f>
        <v>0.54449999999999987</v>
      </c>
      <c r="P157" s="334">
        <f>IF(P$84=0,0,P$84/PPA_fec!P$84)</f>
        <v>0.5445000000000001</v>
      </c>
      <c r="Q157" s="334">
        <f>IF(Q$84=0,0,Q$84/PPA_fec!Q$84)</f>
        <v>0.54449999999999987</v>
      </c>
      <c r="R157" s="334">
        <f>IF(R$84=0,0,R$84/PPA_fec!R$84)</f>
        <v>0.54450000000000021</v>
      </c>
      <c r="S157" s="334">
        <f>IF(S$84=0,0,S$84/PPA_fec!S$84)</f>
        <v>0.54449999999999976</v>
      </c>
      <c r="T157" s="334">
        <f>IF(T$84=0,0,T$84/PPA_fec!T$84)</f>
        <v>0.5445000000000001</v>
      </c>
      <c r="U157" s="334">
        <f>IF(U$84=0,0,U$84/PPA_fec!U$84)</f>
        <v>0.54450000000000021</v>
      </c>
      <c r="V157" s="334">
        <f>IF(V$84=0,0,V$84/PPA_fec!V$84)</f>
        <v>0.5445000000000001</v>
      </c>
      <c r="W157" s="334">
        <f>IF(W$84=0,0,W$84/PPA_fec!W$84)</f>
        <v>0.54449999999999998</v>
      </c>
      <c r="X157" s="334">
        <f>IF(X$84=0,0,X$84/PPA_fec!X$84)</f>
        <v>0.54450000000000021</v>
      </c>
      <c r="Y157" s="334">
        <f>IF(Y$84=0,0,Y$84/PPA_fec!Y$84)</f>
        <v>0.54449999999999987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0.13496402488151604</v>
      </c>
      <c r="C158" s="335">
        <f>IF(C$85=0,0,C$85/PPA_fec!C$85)</f>
        <v>0.13496402488151604</v>
      </c>
      <c r="D158" s="335">
        <f>IF(D$85=0,0,D$85/PPA_fec!D$85)</f>
        <v>0.13496402488151604</v>
      </c>
      <c r="E158" s="335">
        <f>IF(E$85=0,0,E$85/PPA_fec!E$85)</f>
        <v>0.13496402488151604</v>
      </c>
      <c r="F158" s="335">
        <f>IF(F$85=0,0,F$85/PPA_fec!F$85)</f>
        <v>0.13590892354017325</v>
      </c>
      <c r="G158" s="335">
        <f>IF(G$85=0,0,G$85/PPA_fec!G$85)</f>
        <v>0.13590892354017328</v>
      </c>
      <c r="H158" s="335">
        <f>IF(H$85=0,0,H$85/PPA_fec!H$85)</f>
        <v>0.13724197702140106</v>
      </c>
      <c r="I158" s="335">
        <f>IF(I$85=0,0,I$85/PPA_fec!I$85)</f>
        <v>0.13853304346874851</v>
      </c>
      <c r="J158" s="335">
        <f>IF(J$85=0,0,J$85/PPA_fec!J$85)</f>
        <v>0.13992445816556734</v>
      </c>
      <c r="K158" s="335">
        <f>IF(K$85=0,0,K$85/PPA_fec!K$85)</f>
        <v>0.13992445816556731</v>
      </c>
      <c r="L158" s="335">
        <f>IF(L$85=0,0,L$85/PPA_fec!L$85)</f>
        <v>0.14164742262360613</v>
      </c>
      <c r="M158" s="335">
        <f>IF(M$85=0,0,M$85/PPA_fec!M$85)</f>
        <v>0.14164742262360616</v>
      </c>
      <c r="N158" s="335">
        <f>IF(N$85=0,0,N$85/PPA_fec!N$85)</f>
        <v>0.14164742262360619</v>
      </c>
      <c r="O158" s="335">
        <f>IF(O$85=0,0,O$85/PPA_fec!O$85)</f>
        <v>0.14164742262360611</v>
      </c>
      <c r="P158" s="335">
        <f>IF(P$85=0,0,P$85/PPA_fec!P$85)</f>
        <v>0.14425806651650297</v>
      </c>
      <c r="Q158" s="335">
        <f>IF(Q$85=0,0,Q$85/PPA_fec!Q$85)</f>
        <v>0.14446945094191063</v>
      </c>
      <c r="R158" s="335">
        <f>IF(R$85=0,0,R$85/PPA_fec!R$85)</f>
        <v>0.14446945094191063</v>
      </c>
      <c r="S158" s="335">
        <f>IF(S$85=0,0,S$85/PPA_fec!S$85)</f>
        <v>0.14446945094191063</v>
      </c>
      <c r="T158" s="335">
        <f>IF(T$85=0,0,T$85/PPA_fec!T$85)</f>
        <v>0.14679789200297699</v>
      </c>
      <c r="U158" s="335">
        <f>IF(U$85=0,0,U$85/PPA_fec!U$85)</f>
        <v>0.14860680293163481</v>
      </c>
      <c r="V158" s="335">
        <f>IF(V$85=0,0,V$85/PPA_fec!V$85)</f>
        <v>0.15052150879372872</v>
      </c>
      <c r="W158" s="335">
        <f>IF(W$85=0,0,W$85/PPA_fec!W$85)</f>
        <v>0.1522447440696133</v>
      </c>
      <c r="X158" s="335">
        <f>IF(X$85=0,0,X$85/PPA_fec!X$85)</f>
        <v>0.15379565581790941</v>
      </c>
      <c r="Y158" s="335">
        <f>IF(Y$85=0,0,Y$85/PPA_fec!Y$85)</f>
        <v>0.15519147639137587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0.75708590622107108</v>
      </c>
      <c r="C159" s="335">
        <f>IF(C$86=0,0,C$86/PPA_fec!C$86)</f>
        <v>0.7570859062210713</v>
      </c>
      <c r="D159" s="335">
        <f>IF(D$86=0,0,D$86/PPA_fec!D$86)</f>
        <v>0.75708590622107119</v>
      </c>
      <c r="E159" s="335">
        <f>IF(E$86=0,0,E$86/PPA_fec!E$86)</f>
        <v>0.75708590622107119</v>
      </c>
      <c r="F159" s="335">
        <f>IF(F$86=0,0,F$86/PPA_fec!F$86)</f>
        <v>0.75799331751469701</v>
      </c>
      <c r="G159" s="335">
        <f>IF(G$86=0,0,G$86/PPA_fec!G$86)</f>
        <v>0.75849841896575709</v>
      </c>
      <c r="H159" s="335">
        <f>IF(H$86=0,0,H$86/PPA_fec!H$86)</f>
        <v>0.75849841896575709</v>
      </c>
      <c r="I159" s="335">
        <f>IF(I$86=0,0,I$86/PPA_fec!I$86)</f>
        <v>0.75849841896575698</v>
      </c>
      <c r="J159" s="335">
        <f>IF(J$86=0,0,J$86/PPA_fec!J$86)</f>
        <v>0.7584984189657572</v>
      </c>
      <c r="K159" s="335">
        <f>IF(K$86=0,0,K$86/PPA_fec!K$86)</f>
        <v>0.7584984189657572</v>
      </c>
      <c r="L159" s="335">
        <f>IF(L$86=0,0,L$86/PPA_fec!L$86)</f>
        <v>0.7584984189657572</v>
      </c>
      <c r="M159" s="335">
        <f>IF(M$86=0,0,M$86/PPA_fec!M$86)</f>
        <v>0.75849841896575709</v>
      </c>
      <c r="N159" s="335">
        <f>IF(N$86=0,0,N$86/PPA_fec!N$86)</f>
        <v>0.75849841896575709</v>
      </c>
      <c r="O159" s="335">
        <f>IF(O$86=0,0,O$86/PPA_fec!O$86)</f>
        <v>0.75849841896575709</v>
      </c>
      <c r="P159" s="335">
        <f>IF(P$86=0,0,P$86/PPA_fec!P$86)</f>
        <v>0.75849841896575698</v>
      </c>
      <c r="Q159" s="335">
        <f>IF(Q$86=0,0,Q$86/PPA_fec!Q$86)</f>
        <v>0.75849841896575709</v>
      </c>
      <c r="R159" s="335">
        <f>IF(R$86=0,0,R$86/PPA_fec!R$86)</f>
        <v>0.75849841896575698</v>
      </c>
      <c r="S159" s="335">
        <f>IF(S$86=0,0,S$86/PPA_fec!S$86)</f>
        <v>0.75849841896575687</v>
      </c>
      <c r="T159" s="335">
        <f>IF(T$86=0,0,T$86/PPA_fec!T$86)</f>
        <v>0.75849841896575709</v>
      </c>
      <c r="U159" s="335">
        <f>IF(U$86=0,0,U$86/PPA_fec!U$86)</f>
        <v>0.75849841896575732</v>
      </c>
      <c r="V159" s="335">
        <f>IF(V$86=0,0,V$86/PPA_fec!V$86)</f>
        <v>0.75849841896575709</v>
      </c>
      <c r="W159" s="335">
        <f>IF(W$86=0,0,W$86/PPA_fec!W$86)</f>
        <v>0.75849841896575709</v>
      </c>
      <c r="X159" s="335">
        <f>IF(X$86=0,0,X$86/PPA_fec!X$86)</f>
        <v>0.75849841896575698</v>
      </c>
      <c r="Y159" s="335">
        <f>IF(Y$86=0,0,Y$86/PPA_fec!Y$86)</f>
        <v>0.75849841896575698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0.53744816575914811</v>
      </c>
      <c r="C160" s="335">
        <f>IF(C$87=0,0,C$87/PPA_fec!C$87)</f>
        <v>0.53744816575914822</v>
      </c>
      <c r="D160" s="335">
        <f>IF(D$87=0,0,D$87/PPA_fec!D$87)</f>
        <v>0.53744816575914856</v>
      </c>
      <c r="E160" s="335">
        <f>IF(E$87=0,0,E$87/PPA_fec!E$87)</f>
        <v>0.53744816575914833</v>
      </c>
      <c r="F160" s="335">
        <f>IF(F$87=0,0,F$87/PPA_fec!F$87)</f>
        <v>0.54121090217257017</v>
      </c>
      <c r="G160" s="335">
        <f>IF(G$87=0,0,G$87/PPA_fec!G$87)</f>
        <v>0.54121090217256984</v>
      </c>
      <c r="H160" s="335">
        <f>IF(H$87=0,0,H$87/PPA_fec!H$87)</f>
        <v>0.54651933268932207</v>
      </c>
      <c r="I160" s="335">
        <f>IF(I$87=0,0,I$87/PPA_fec!I$87)</f>
        <v>0.55166056417385434</v>
      </c>
      <c r="J160" s="335">
        <f>IF(J$87=0,0,J$87/PPA_fec!J$87)</f>
        <v>0.55720139831296733</v>
      </c>
      <c r="K160" s="335">
        <f>IF(K$87=0,0,K$87/PPA_fec!K$87)</f>
        <v>0.55720139831296733</v>
      </c>
      <c r="L160" s="335">
        <f>IF(L$87=0,0,L$87/PPA_fec!L$87)</f>
        <v>0.56406251621793557</v>
      </c>
      <c r="M160" s="335">
        <f>IF(M$87=0,0,M$87/PPA_fec!M$87)</f>
        <v>0.56406251621793579</v>
      </c>
      <c r="N160" s="335">
        <f>IF(N$87=0,0,N$87/PPA_fec!N$87)</f>
        <v>0.56406251621793568</v>
      </c>
      <c r="O160" s="335">
        <f>IF(O$87=0,0,O$87/PPA_fec!O$87)</f>
        <v>0.56406251621793579</v>
      </c>
      <c r="P160" s="335">
        <f>IF(P$87=0,0,P$87/PPA_fec!P$87)</f>
        <v>0.57280848252137084</v>
      </c>
      <c r="Q160" s="335">
        <f>IF(Q$87=0,0,Q$87/PPA_fec!Q$87)</f>
        <v>0.57530028083502238</v>
      </c>
      <c r="R160" s="335">
        <f>IF(R$87=0,0,R$87/PPA_fec!R$87)</f>
        <v>0.57530028083502227</v>
      </c>
      <c r="S160" s="335">
        <f>IF(S$87=0,0,S$87/PPA_fec!S$87)</f>
        <v>0.57530028083502249</v>
      </c>
      <c r="T160" s="335">
        <f>IF(T$87=0,0,T$87/PPA_fec!T$87)</f>
        <v>0.58292247067674896</v>
      </c>
      <c r="U160" s="335">
        <f>IF(U$87=0,0,U$87/PPA_fec!U$87)</f>
        <v>0.58978244153430226</v>
      </c>
      <c r="V160" s="335">
        <f>IF(V$87=0,0,V$87/PPA_fec!V$87)</f>
        <v>0.595956415306101</v>
      </c>
      <c r="W160" s="335">
        <f>IF(W$87=0,0,W$87/PPA_fec!W$87)</f>
        <v>0.60151299170071948</v>
      </c>
      <c r="X160" s="335">
        <f>IF(X$87=0,0,X$87/PPA_fec!X$87)</f>
        <v>0.6065139104558761</v>
      </c>
      <c r="Y160" s="335">
        <f>IF(Y$87=0,0,Y$87/PPA_fec!Y$87)</f>
        <v>0.61101473733551714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0.83728968493151312</v>
      </c>
      <c r="C161" s="336">
        <f>IF(C$88=0,0,C$88/PPA_fec!C$88)</f>
        <v>0.82015070812448065</v>
      </c>
      <c r="D161" s="336">
        <f>IF(D$88=0,0,D$88/PPA_fec!D$88)</f>
        <v>0.83534294339321435</v>
      </c>
      <c r="E161" s="336">
        <f>IF(E$88=0,0,E$88/PPA_fec!E$88)</f>
        <v>0.81196750608168788</v>
      </c>
      <c r="F161" s="336">
        <f>IF(F$88=0,0,F$88/PPA_fec!F$88)</f>
        <v>0.84004479226366291</v>
      </c>
      <c r="G161" s="336">
        <f>IF(G$88=0,0,G$88/PPA_fec!G$88)</f>
        <v>0.83490201884785586</v>
      </c>
      <c r="H161" s="336">
        <f>IF(H$88=0,0,H$88/PPA_fec!H$88)</f>
        <v>0.84059412433852376</v>
      </c>
      <c r="I161" s="336">
        <f>IF(I$88=0,0,I$88/PPA_fec!I$88)</f>
        <v>0.85137333758555855</v>
      </c>
      <c r="J161" s="336">
        <f>IF(J$88=0,0,J$88/PPA_fec!J$88)</f>
        <v>0.84896205742797703</v>
      </c>
      <c r="K161" s="336">
        <f>IF(K$88=0,0,K$88/PPA_fec!K$88)</f>
        <v>0.84014714321390538</v>
      </c>
      <c r="L161" s="336">
        <f>IF(L$88=0,0,L$88/PPA_fec!L$88)</f>
        <v>0.84749068559728968</v>
      </c>
      <c r="M161" s="336">
        <f>IF(M$88=0,0,M$88/PPA_fec!M$88)</f>
        <v>0.85425368748528885</v>
      </c>
      <c r="N161" s="336">
        <f>IF(N$88=0,0,N$88/PPA_fec!N$88)</f>
        <v>0.86261342711946698</v>
      </c>
      <c r="O161" s="336">
        <f>IF(O$88=0,0,O$88/PPA_fec!O$88)</f>
        <v>0.86469761202595463</v>
      </c>
      <c r="P161" s="336">
        <f>IF(P$88=0,0,P$88/PPA_fec!P$88)</f>
        <v>0.88916111916989671</v>
      </c>
      <c r="Q161" s="336">
        <f>IF(Q$88=0,0,Q$88/PPA_fec!Q$88)</f>
        <v>0.88804013469445242</v>
      </c>
      <c r="R161" s="336">
        <f>IF(R$88=0,0,R$88/PPA_fec!R$88)</f>
        <v>0.88329262412534937</v>
      </c>
      <c r="S161" s="336">
        <f>IF(S$88=0,0,S$88/PPA_fec!S$88)</f>
        <v>0.88301461368213896</v>
      </c>
      <c r="T161" s="336">
        <f>IF(T$88=0,0,T$88/PPA_fec!T$88)</f>
        <v>0.90859062887081832</v>
      </c>
      <c r="U161" s="336">
        <f>IF(U$88=0,0,U$88/PPA_fec!U$88)</f>
        <v>0.90089829833841661</v>
      </c>
      <c r="V161" s="336">
        <f>IF(V$88=0,0,V$88/PPA_fec!V$88)</f>
        <v>0.92760297177512163</v>
      </c>
      <c r="W161" s="336">
        <f>IF(W$88=0,0,W$88/PPA_fec!W$88)</f>
        <v>0.91799440733942805</v>
      </c>
      <c r="X161" s="336">
        <f>IF(X$88=0,0,X$88/PPA_fec!X$88)</f>
        <v>0.94679071660915171</v>
      </c>
      <c r="Y161" s="336">
        <f>IF(Y$88=0,0,Y$88/PPA_fec!Y$88)</f>
        <v>0.94650833295703196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0.70516361890762769</v>
      </c>
      <c r="C162" s="337">
        <f>IF(C$94=0,0,C$94/PPA_fec!C$94)</f>
        <v>0.70516361890762813</v>
      </c>
      <c r="D162" s="337">
        <f>IF(D$94=0,0,D$94/PPA_fec!D$94)</f>
        <v>0.70516361890762802</v>
      </c>
      <c r="E162" s="337">
        <f>IF(E$94=0,0,E$94/PPA_fec!E$94)</f>
        <v>0.70516361890762802</v>
      </c>
      <c r="F162" s="337">
        <f>IF(F$94=0,0,F$94/PPA_fec!F$94)</f>
        <v>0.70732225701686513</v>
      </c>
      <c r="G162" s="337">
        <f>IF(G$94=0,0,G$94/PPA_fec!G$94)</f>
        <v>0.70926503131517848</v>
      </c>
      <c r="H162" s="337">
        <f>IF(H$94=0,0,H$94/PPA_fec!H$94)</f>
        <v>0.7110135281836607</v>
      </c>
      <c r="I162" s="337">
        <f>IF(I$94=0,0,I$94/PPA_fec!I$94)</f>
        <v>0.71258717536529459</v>
      </c>
      <c r="J162" s="337">
        <f>IF(J$94=0,0,J$94/PPA_fec!J$94)</f>
        <v>0.71400345782876518</v>
      </c>
      <c r="K162" s="337">
        <f>IF(K$94=0,0,K$94/PPA_fec!K$94)</f>
        <v>0.71527811204588898</v>
      </c>
      <c r="L162" s="337">
        <f>IF(L$94=0,0,L$94/PPA_fec!L$94)</f>
        <v>0.71642530084129974</v>
      </c>
      <c r="M162" s="337">
        <f>IF(M$94=0,0,M$94/PPA_fec!M$94)</f>
        <v>0.71745777075716999</v>
      </c>
      <c r="N162" s="337">
        <f>IF(N$94=0,0,N$94/PPA_fec!N$94)</f>
        <v>0.71838699368145298</v>
      </c>
      <c r="O162" s="337">
        <f>IF(O$94=0,0,O$94/PPA_fec!O$94)</f>
        <v>0.71922329431330756</v>
      </c>
      <c r="P162" s="337">
        <f>IF(P$94=0,0,P$94/PPA_fec!P$94)</f>
        <v>0.71948250000000002</v>
      </c>
      <c r="Q162" s="337">
        <f>IF(Q$94=0,0,Q$94/PPA_fec!Q$94)</f>
        <v>0.71948250000000014</v>
      </c>
      <c r="R162" s="337">
        <f>IF(R$94=0,0,R$94/PPA_fec!R$94)</f>
        <v>0.71948250000000014</v>
      </c>
      <c r="S162" s="337">
        <f>IF(S$94=0,0,S$94/PPA_fec!S$94)</f>
        <v>0.71948250000000002</v>
      </c>
      <c r="T162" s="337">
        <f>IF(T$94=0,0,T$94/PPA_fec!T$94)</f>
        <v>0.71948250000000025</v>
      </c>
      <c r="U162" s="337">
        <f>IF(U$94=0,0,U$94/PPA_fec!U$94)</f>
        <v>0.71948250000000002</v>
      </c>
      <c r="V162" s="337">
        <f>IF(V$94=0,0,V$94/PPA_fec!V$94)</f>
        <v>0.71948250000000002</v>
      </c>
      <c r="W162" s="337">
        <f>IF(W$94=0,0,W$94/PPA_fec!W$94)</f>
        <v>0.71948250000000036</v>
      </c>
      <c r="X162" s="337">
        <f>IF(X$94=0,0,X$94/PPA_fec!X$94)</f>
        <v>0.71948249999999991</v>
      </c>
      <c r="Y162" s="337">
        <f>IF(Y$94=0,0,Y$94/PPA_fec!Y$94)</f>
        <v>0.7194824999999998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AT: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404.77155068363408</v>
      </c>
      <c r="C5" s="223">
        <v>443.62902182597111</v>
      </c>
      <c r="D5" s="223">
        <v>432.50992184918158</v>
      </c>
      <c r="E5" s="223">
        <v>493.14208590575407</v>
      </c>
      <c r="F5" s="223">
        <v>432.17473054356901</v>
      </c>
      <c r="G5" s="223">
        <v>434.06018061055642</v>
      </c>
      <c r="H5" s="223">
        <v>429.87176325414492</v>
      </c>
      <c r="I5" s="223">
        <v>411.9736784999622</v>
      </c>
      <c r="J5" s="223">
        <v>425.99709083786928</v>
      </c>
      <c r="K5" s="223">
        <v>448.37833140934919</v>
      </c>
      <c r="L5" s="223">
        <v>485.23571841453821</v>
      </c>
      <c r="M5" s="223">
        <v>465.08519315184998</v>
      </c>
      <c r="N5" s="223">
        <v>433.80287356350959</v>
      </c>
      <c r="O5" s="223">
        <v>460.61327868510932</v>
      </c>
      <c r="P5" s="223">
        <v>420.50173444751658</v>
      </c>
      <c r="Q5" s="223">
        <v>430.57756965871909</v>
      </c>
      <c r="R5" s="223">
        <v>485.08375738893392</v>
      </c>
      <c r="S5" s="223">
        <v>431.26404888493772</v>
      </c>
      <c r="T5" s="223">
        <v>471.37537458168879</v>
      </c>
      <c r="U5" s="223">
        <v>475.68605962552192</v>
      </c>
      <c r="V5" s="223">
        <v>459.35108319184508</v>
      </c>
      <c r="W5" s="223">
        <v>469.38397033593333</v>
      </c>
      <c r="X5" s="223">
        <v>450.00627902101479</v>
      </c>
      <c r="Y5" s="223">
        <v>383.92320381678769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7.7284434380060656</v>
      </c>
      <c r="C10" s="260">
        <v>9.7600914998799553</v>
      </c>
      <c r="D10" s="260">
        <v>8.0271538139459011</v>
      </c>
      <c r="E10" s="260">
        <v>10.41480722064097</v>
      </c>
      <c r="F10" s="260">
        <v>8.4298904216473378</v>
      </c>
      <c r="G10" s="260">
        <v>9.7793666943153834</v>
      </c>
      <c r="H10" s="260">
        <v>10.153363966861869</v>
      </c>
      <c r="I10" s="260">
        <v>9.9610848551437137</v>
      </c>
      <c r="J10" s="260">
        <v>10.64415259875957</v>
      </c>
      <c r="K10" s="260">
        <v>11.106034664388231</v>
      </c>
      <c r="L10" s="260">
        <v>12.37437415382661</v>
      </c>
      <c r="M10" s="260">
        <v>11.539775806772649</v>
      </c>
      <c r="N10" s="260">
        <v>10.56304968956306</v>
      </c>
      <c r="O10" s="260">
        <v>10.94718418910265</v>
      </c>
      <c r="P10" s="260">
        <v>10.15008001143336</v>
      </c>
      <c r="Q10" s="260">
        <v>9.5678694904447603</v>
      </c>
      <c r="R10" s="260">
        <v>11.567746654986159</v>
      </c>
      <c r="S10" s="260">
        <v>11.279337798080849</v>
      </c>
      <c r="T10" s="260">
        <v>11.85552750669881</v>
      </c>
      <c r="U10" s="260">
        <v>13.002114776580919</v>
      </c>
      <c r="V10" s="260">
        <v>12.727473557788899</v>
      </c>
      <c r="W10" s="260">
        <v>13.71183611232885</v>
      </c>
      <c r="X10" s="260">
        <v>13.909270982629311</v>
      </c>
      <c r="Y10" s="260">
        <v>13.90566793737897</v>
      </c>
      <c r="DA10" s="68" t="s">
        <v>2030</v>
      </c>
    </row>
    <row r="11" spans="1:105" ht="12" customHeight="1" x14ac:dyDescent="0.25">
      <c r="A11" s="37" t="s">
        <v>159</v>
      </c>
      <c r="B11" s="226">
        <v>4.4616067361624781E-2</v>
      </c>
      <c r="C11" s="226">
        <v>7.8137239054474922E-2</v>
      </c>
      <c r="D11" s="226">
        <v>4.395124701384559E-2</v>
      </c>
      <c r="E11" s="226">
        <v>4.9766937446450721E-2</v>
      </c>
      <c r="F11" s="226">
        <v>6.794690411354927E-2</v>
      </c>
      <c r="G11" s="226">
        <v>6.6389864763868697E-2</v>
      </c>
      <c r="H11" s="226">
        <v>7.4502651928442923E-2</v>
      </c>
      <c r="I11" s="226">
        <v>5.3942744705067672E-2</v>
      </c>
      <c r="J11" s="226">
        <v>3.4846293390712872E-2</v>
      </c>
      <c r="K11" s="226">
        <v>3.8761538978327709E-2</v>
      </c>
      <c r="L11" s="226">
        <v>4.1626378957212273E-2</v>
      </c>
      <c r="M11" s="226">
        <v>4.04002113181492E-2</v>
      </c>
      <c r="N11" s="226">
        <v>3.756661450264806E-2</v>
      </c>
      <c r="O11" s="226">
        <v>1.4129111251205299E-2</v>
      </c>
      <c r="P11" s="226">
        <v>1.04819929471645E-2</v>
      </c>
      <c r="Q11" s="226">
        <v>5.2888357293580206E-3</v>
      </c>
      <c r="R11" s="226">
        <v>4.1038289467242471E-3</v>
      </c>
      <c r="S11" s="226">
        <v>3.809434257171626E-3</v>
      </c>
      <c r="T11" s="226">
        <v>3.6204632858910797E-2</v>
      </c>
      <c r="U11" s="226">
        <v>3.6196571931936129E-2</v>
      </c>
      <c r="V11" s="226">
        <v>3.5291956973625083E-2</v>
      </c>
      <c r="W11" s="226">
        <v>4.5962517914721529E-2</v>
      </c>
      <c r="X11" s="226">
        <v>0.15302769875540739</v>
      </c>
      <c r="Y11" s="226">
        <v>0.31538551173178159</v>
      </c>
      <c r="DA11" s="69" t="s">
        <v>2031</v>
      </c>
    </row>
    <row r="12" spans="1:105" ht="12" customHeight="1" x14ac:dyDescent="0.25">
      <c r="A12" s="37" t="s">
        <v>35</v>
      </c>
      <c r="B12" s="226">
        <v>7.6838273706444404</v>
      </c>
      <c r="C12" s="226">
        <v>9.6819542608254796</v>
      </c>
      <c r="D12" s="226">
        <v>7.9832025669320563</v>
      </c>
      <c r="E12" s="226">
        <v>10.365040283194521</v>
      </c>
      <c r="F12" s="226">
        <v>8.3619435175337884</v>
      </c>
      <c r="G12" s="226">
        <v>9.7129768295515149</v>
      </c>
      <c r="H12" s="226">
        <v>10.07886131493342</v>
      </c>
      <c r="I12" s="226">
        <v>9.9071421104386452</v>
      </c>
      <c r="J12" s="226">
        <v>10.609306305368859</v>
      </c>
      <c r="K12" s="226">
        <v>11.067273125409899</v>
      </c>
      <c r="L12" s="226">
        <v>12.3327477748694</v>
      </c>
      <c r="M12" s="226">
        <v>11.4993755954545</v>
      </c>
      <c r="N12" s="226">
        <v>10.525483075060411</v>
      </c>
      <c r="O12" s="226">
        <v>10.93305507785144</v>
      </c>
      <c r="P12" s="226">
        <v>10.1395980184862</v>
      </c>
      <c r="Q12" s="226">
        <v>9.5625806547154024</v>
      </c>
      <c r="R12" s="226">
        <v>11.56364282603943</v>
      </c>
      <c r="S12" s="226">
        <v>11.275528363823669</v>
      </c>
      <c r="T12" s="226">
        <v>11.8193228738399</v>
      </c>
      <c r="U12" s="226">
        <v>12.96591820464899</v>
      </c>
      <c r="V12" s="226">
        <v>12.69218160081528</v>
      </c>
      <c r="W12" s="226">
        <v>13.66587359441413</v>
      </c>
      <c r="X12" s="226">
        <v>13.756243283873911</v>
      </c>
      <c r="Y12" s="226">
        <v>13.590282425647191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397.04310724562811</v>
      </c>
      <c r="C17" s="294">
        <f t="shared" si="0"/>
        <v>433.86893032609112</v>
      </c>
      <c r="D17" s="294">
        <f t="shared" si="0"/>
        <v>424.48276803523572</v>
      </c>
      <c r="E17" s="294">
        <f t="shared" si="0"/>
        <v>482.72727868511322</v>
      </c>
      <c r="F17" s="294">
        <f t="shared" si="0"/>
        <v>423.74484012192158</v>
      </c>
      <c r="G17" s="294">
        <f t="shared" si="0"/>
        <v>424.2808139162409</v>
      </c>
      <c r="H17" s="294">
        <f t="shared" si="0"/>
        <v>419.71839928728298</v>
      </c>
      <c r="I17" s="294">
        <f t="shared" si="0"/>
        <v>402.01259364481848</v>
      </c>
      <c r="J17" s="294">
        <f t="shared" si="0"/>
        <v>415.35293823910968</v>
      </c>
      <c r="K17" s="294">
        <f t="shared" si="0"/>
        <v>437.27229674496101</v>
      </c>
      <c r="L17" s="294">
        <f t="shared" si="0"/>
        <v>472.86134426071158</v>
      </c>
      <c r="M17" s="294">
        <f t="shared" si="0"/>
        <v>453.54541734507728</v>
      </c>
      <c r="N17" s="294">
        <f t="shared" si="0"/>
        <v>423.23982387394659</v>
      </c>
      <c r="O17" s="294">
        <f t="shared" si="0"/>
        <v>449.66609449600668</v>
      </c>
      <c r="P17" s="294">
        <f t="shared" si="0"/>
        <v>410.35165443608321</v>
      </c>
      <c r="Q17" s="294">
        <f t="shared" si="0"/>
        <v>421.00970016827438</v>
      </c>
      <c r="R17" s="294">
        <f t="shared" si="0"/>
        <v>473.51601073394772</v>
      </c>
      <c r="S17" s="294">
        <f t="shared" si="0"/>
        <v>419.98471108685681</v>
      </c>
      <c r="T17" s="294">
        <f t="shared" si="0"/>
        <v>459.51984707499008</v>
      </c>
      <c r="U17" s="294">
        <f t="shared" si="0"/>
        <v>462.68394484894111</v>
      </c>
      <c r="V17" s="294">
        <f t="shared" si="0"/>
        <v>446.62360963405621</v>
      </c>
      <c r="W17" s="294">
        <f t="shared" si="0"/>
        <v>455.67213422360447</v>
      </c>
      <c r="X17" s="294">
        <f t="shared" si="0"/>
        <v>436.09700803838558</v>
      </c>
      <c r="Y17" s="294">
        <f t="shared" si="0"/>
        <v>370.0175358794088</v>
      </c>
      <c r="DA17" s="70"/>
    </row>
    <row r="18" spans="1:105" ht="12" customHeight="1" x14ac:dyDescent="0.25">
      <c r="A18" s="60" t="s">
        <v>1856</v>
      </c>
      <c r="B18" s="329">
        <v>397.04310724562811</v>
      </c>
      <c r="C18" s="329">
        <v>433.86893032609112</v>
      </c>
      <c r="D18" s="329">
        <v>424.48276803523572</v>
      </c>
      <c r="E18" s="329">
        <v>482.72727868511322</v>
      </c>
      <c r="F18" s="329">
        <v>423.74484012192158</v>
      </c>
      <c r="G18" s="329">
        <v>424.2808139162409</v>
      </c>
      <c r="H18" s="329">
        <v>419.71839928728298</v>
      </c>
      <c r="I18" s="329">
        <v>402.01259364481848</v>
      </c>
      <c r="J18" s="329">
        <v>415.35293823910968</v>
      </c>
      <c r="K18" s="329">
        <v>437.27229674496101</v>
      </c>
      <c r="L18" s="329">
        <v>472.86134426071158</v>
      </c>
      <c r="M18" s="329">
        <v>453.54541734507728</v>
      </c>
      <c r="N18" s="329">
        <v>423.23982387394659</v>
      </c>
      <c r="O18" s="329">
        <v>449.66609449600668</v>
      </c>
      <c r="P18" s="329">
        <v>410.35165443608321</v>
      </c>
      <c r="Q18" s="329">
        <v>421.00970016827438</v>
      </c>
      <c r="R18" s="329">
        <v>473.51601073394772</v>
      </c>
      <c r="S18" s="329">
        <v>419.98471108685681</v>
      </c>
      <c r="T18" s="329">
        <v>459.51984707499008</v>
      </c>
      <c r="U18" s="329">
        <v>462.68394484894111</v>
      </c>
      <c r="V18" s="329">
        <v>446.62360963405621</v>
      </c>
      <c r="W18" s="329">
        <v>455.67213422360447</v>
      </c>
      <c r="X18" s="329">
        <v>436.09700803838558</v>
      </c>
      <c r="Y18" s="329">
        <v>370.0175358794088</v>
      </c>
      <c r="DA18" s="72" t="s">
        <v>2037</v>
      </c>
    </row>
    <row r="19" spans="1:105" ht="12" customHeight="1" x14ac:dyDescent="0.25">
      <c r="A19" s="64" t="s">
        <v>28</v>
      </c>
      <c r="B19" s="229">
        <v>77.91431286108751</v>
      </c>
      <c r="C19" s="229">
        <v>71.41397580333944</v>
      </c>
      <c r="D19" s="229">
        <v>88.4522863300067</v>
      </c>
      <c r="E19" s="229">
        <v>82.767482716461103</v>
      </c>
      <c r="F19" s="229">
        <v>81.734931790879173</v>
      </c>
      <c r="G19" s="229">
        <v>81.893940192731108</v>
      </c>
      <c r="H19" s="229">
        <v>89.944643032507173</v>
      </c>
      <c r="I19" s="229">
        <v>75.711912803453089</v>
      </c>
      <c r="J19" s="229">
        <v>62.069742762556722</v>
      </c>
      <c r="K19" s="229">
        <v>70.816794471906334</v>
      </c>
      <c r="L19" s="229">
        <v>70.121328330762651</v>
      </c>
      <c r="M19" s="229">
        <v>75.353299118547653</v>
      </c>
      <c r="N19" s="229">
        <v>77.727129717703207</v>
      </c>
      <c r="O19" s="229">
        <v>86.217944553507337</v>
      </c>
      <c r="P19" s="229">
        <v>77.266928613753493</v>
      </c>
      <c r="Q19" s="229">
        <v>93.086814109302637</v>
      </c>
      <c r="R19" s="229">
        <v>133.12901334325699</v>
      </c>
      <c r="S19" s="229">
        <v>91.101635880077993</v>
      </c>
      <c r="T19" s="229">
        <v>107.27915315910251</v>
      </c>
      <c r="U19" s="229">
        <v>70.1784352279128</v>
      </c>
      <c r="V19" s="229">
        <v>69.690536418931345</v>
      </c>
      <c r="W19" s="229">
        <v>74.672405552288311</v>
      </c>
      <c r="X19" s="229">
        <v>36.43624261265041</v>
      </c>
      <c r="Y19" s="229">
        <v>15.742885206890261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1.5426515678189521</v>
      </c>
      <c r="C21" s="229">
        <v>0.80769458850748665</v>
      </c>
      <c r="D21" s="229">
        <v>1.5527678386439789</v>
      </c>
      <c r="E21" s="229">
        <v>0.80639099082737398</v>
      </c>
      <c r="F21" s="229">
        <v>0.78419748375945342</v>
      </c>
      <c r="G21" s="229">
        <v>0.56202520426425684</v>
      </c>
      <c r="H21" s="229">
        <v>0.60005743328216543</v>
      </c>
      <c r="I21" s="229">
        <v>0.34505989065756382</v>
      </c>
      <c r="J21" s="229">
        <v>0.30450765750656372</v>
      </c>
      <c r="K21" s="229">
        <v>0.36576669799655409</v>
      </c>
      <c r="L21" s="229">
        <v>0.56968367819157406</v>
      </c>
      <c r="M21" s="229">
        <v>0.46071238116980961</v>
      </c>
      <c r="N21" s="229">
        <v>0.38574607187151921</v>
      </c>
      <c r="O21" s="229">
        <v>0.32565001782489872</v>
      </c>
      <c r="P21" s="229">
        <v>0.34113579511287051</v>
      </c>
      <c r="Q21" s="229">
        <v>0.28917076547333392</v>
      </c>
      <c r="R21" s="229">
        <v>0.41225777682505971</v>
      </c>
      <c r="S21" s="229">
        <v>0.31595119143902128</v>
      </c>
      <c r="T21" s="229">
        <v>0.26978535170164009</v>
      </c>
      <c r="U21" s="229">
        <v>0.3444364694283284</v>
      </c>
      <c r="V21" s="229">
        <v>0.30788201911723789</v>
      </c>
      <c r="W21" s="229">
        <v>0.25661423568046521</v>
      </c>
      <c r="X21" s="229">
        <v>0.26598045882977978</v>
      </c>
      <c r="Y21" s="229">
        <v>0.27249979816754438</v>
      </c>
      <c r="DA21" s="73" t="s">
        <v>2040</v>
      </c>
    </row>
    <row r="22" spans="1:105" ht="12" customHeight="1" x14ac:dyDescent="0.25">
      <c r="A22" s="64" t="s">
        <v>159</v>
      </c>
      <c r="B22" s="229">
        <v>1.6314404476472331</v>
      </c>
      <c r="C22" s="229">
        <v>2.5492545216352371</v>
      </c>
      <c r="D22" s="229">
        <v>1.6432617552497291</v>
      </c>
      <c r="E22" s="229">
        <v>1.699115923548508</v>
      </c>
      <c r="F22" s="229">
        <v>2.487709066360714</v>
      </c>
      <c r="G22" s="229">
        <v>2.0767674021999909</v>
      </c>
      <c r="H22" s="229">
        <v>2.1663530722845881</v>
      </c>
      <c r="I22" s="229">
        <v>1.6009241630001529</v>
      </c>
      <c r="J22" s="229">
        <v>1.078180642624389</v>
      </c>
      <c r="K22" s="229">
        <v>1.1890256389557989</v>
      </c>
      <c r="L22" s="229">
        <v>1.2839715295636089</v>
      </c>
      <c r="M22" s="229">
        <v>1.266737556725706</v>
      </c>
      <c r="N22" s="229">
        <v>1.1937293955062469</v>
      </c>
      <c r="O22" s="229">
        <v>0.44183608991272422</v>
      </c>
      <c r="P22" s="229">
        <v>0.3262249530752297</v>
      </c>
      <c r="Q22" s="229">
        <v>0.17252840804864009</v>
      </c>
      <c r="R22" s="229">
        <v>0.11519989772445099</v>
      </c>
      <c r="S22" s="229">
        <v>0.10750260265103</v>
      </c>
      <c r="T22" s="229">
        <v>1.041290932633171</v>
      </c>
      <c r="U22" s="229">
        <v>1.0567896444104601</v>
      </c>
      <c r="V22" s="229">
        <v>1.0154200029612539</v>
      </c>
      <c r="W22" s="229">
        <v>1.2528079606201421</v>
      </c>
      <c r="X22" s="229">
        <v>3.9250010323546531</v>
      </c>
      <c r="Y22" s="229">
        <v>6.8865450291530603</v>
      </c>
      <c r="DA22" s="73" t="s">
        <v>2041</v>
      </c>
    </row>
    <row r="23" spans="1:105" ht="12" customHeight="1" x14ac:dyDescent="0.25">
      <c r="A23" s="64" t="s">
        <v>32</v>
      </c>
      <c r="B23" s="229">
        <v>34.986264169376561</v>
      </c>
      <c r="C23" s="229">
        <v>38.724453690244083</v>
      </c>
      <c r="D23" s="229">
        <v>30.91380618803468</v>
      </c>
      <c r="E23" s="229">
        <v>37.418911345836783</v>
      </c>
      <c r="F23" s="229">
        <v>25.94093672300248</v>
      </c>
      <c r="G23" s="229">
        <v>34.200324784341348</v>
      </c>
      <c r="H23" s="229">
        <v>31.111391698163882</v>
      </c>
      <c r="I23" s="229">
        <v>26.771599215563391</v>
      </c>
      <c r="J23" s="229">
        <v>20.988516689673471</v>
      </c>
      <c r="K23" s="229">
        <v>22.202695970551861</v>
      </c>
      <c r="L23" s="229">
        <v>16.85501776845792</v>
      </c>
      <c r="M23" s="229">
        <v>12.30811897623898</v>
      </c>
      <c r="N23" s="229">
        <v>7.9934066989406549</v>
      </c>
      <c r="O23" s="229">
        <v>16.360268487964909</v>
      </c>
      <c r="P23" s="229">
        <v>7.914510457353745</v>
      </c>
      <c r="Q23" s="229">
        <v>7.831250322113406</v>
      </c>
      <c r="R23" s="229">
        <v>6.1412016676274508</v>
      </c>
      <c r="S23" s="229">
        <v>3.8938995546448032</v>
      </c>
      <c r="T23" s="229">
        <v>2.776301812330618</v>
      </c>
      <c r="U23" s="229">
        <v>3.2115300290130122</v>
      </c>
      <c r="V23" s="229">
        <v>1.7923035336279709</v>
      </c>
      <c r="W23" s="229">
        <v>2.0688181959401808</v>
      </c>
      <c r="X23" s="229">
        <v>2.5725762397648699</v>
      </c>
      <c r="Y23" s="229">
        <v>1.550699387193657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3.4187107332002933E-2</v>
      </c>
      <c r="I24" s="229">
        <v>3.5852922746147917E-2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280.9684381996978</v>
      </c>
      <c r="C25" s="229">
        <v>315.8771153977878</v>
      </c>
      <c r="D25" s="229">
        <v>298.47825383699131</v>
      </c>
      <c r="E25" s="229">
        <v>353.87761226712888</v>
      </c>
      <c r="F25" s="229">
        <v>306.15203109477471</v>
      </c>
      <c r="G25" s="229">
        <v>303.83543828084998</v>
      </c>
      <c r="H25" s="229">
        <v>293.06838897100499</v>
      </c>
      <c r="I25" s="229">
        <v>294.02625464453843</v>
      </c>
      <c r="J25" s="229">
        <v>328.26299663683</v>
      </c>
      <c r="K25" s="229">
        <v>339.49300895396448</v>
      </c>
      <c r="L25" s="229">
        <v>380.40534442109282</v>
      </c>
      <c r="M25" s="229">
        <v>360.55977110974601</v>
      </c>
      <c r="N25" s="229">
        <v>334.46129535354919</v>
      </c>
      <c r="O25" s="229">
        <v>341.89116502188011</v>
      </c>
      <c r="P25" s="229">
        <v>315.56879540518548</v>
      </c>
      <c r="Q25" s="229">
        <v>311.94328990721613</v>
      </c>
      <c r="R25" s="229">
        <v>324.60672415334358</v>
      </c>
      <c r="S25" s="229">
        <v>318.19649941315259</v>
      </c>
      <c r="T25" s="229">
        <v>339.93864228246701</v>
      </c>
      <c r="U25" s="229">
        <v>378.55098860499118</v>
      </c>
      <c r="V25" s="229">
        <v>365.17938317549812</v>
      </c>
      <c r="W25" s="229">
        <v>372.49297916350548</v>
      </c>
      <c r="X25" s="229">
        <v>352.8333074970123</v>
      </c>
      <c r="Y25" s="229">
        <v>296.74822844341742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4.4964363245770276</v>
      </c>
      <c r="D27" s="229">
        <v>3.4423920863093369</v>
      </c>
      <c r="E27" s="229">
        <v>6.1577654413105414</v>
      </c>
      <c r="F27" s="229">
        <v>6.6450339631451838</v>
      </c>
      <c r="G27" s="229">
        <v>1.7123180518542691</v>
      </c>
      <c r="H27" s="229">
        <v>2.7933779727081718</v>
      </c>
      <c r="I27" s="229">
        <v>3.5209900048598088</v>
      </c>
      <c r="J27" s="229">
        <v>2.6489938499185852</v>
      </c>
      <c r="K27" s="229">
        <v>3.2050050115858468</v>
      </c>
      <c r="L27" s="229">
        <v>3.625998532643059</v>
      </c>
      <c r="M27" s="229">
        <v>3.5967782026492809</v>
      </c>
      <c r="N27" s="229">
        <v>1.4785166363757569</v>
      </c>
      <c r="O27" s="229">
        <v>4.4292303249167304</v>
      </c>
      <c r="P27" s="229">
        <v>8.9340592116024258</v>
      </c>
      <c r="Q27" s="229">
        <v>7.6866466561203319</v>
      </c>
      <c r="R27" s="229">
        <v>9.1116138951700876</v>
      </c>
      <c r="S27" s="229">
        <v>6.369222444891383</v>
      </c>
      <c r="T27" s="229">
        <v>8.214673536755134</v>
      </c>
      <c r="U27" s="229">
        <v>9.3417648731851699</v>
      </c>
      <c r="V27" s="229">
        <v>8.6380844839203164</v>
      </c>
      <c r="W27" s="229">
        <v>4.9285091155699341</v>
      </c>
      <c r="X27" s="229">
        <v>40.063900197773563</v>
      </c>
      <c r="Y27" s="229">
        <v>48.816678014586849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1113.443683360887</v>
      </c>
      <c r="C32" s="223">
        <v>1144.7112440812909</v>
      </c>
      <c r="D32" s="223">
        <v>1179.338568616643</v>
      </c>
      <c r="E32" s="223">
        <v>1275.587203488474</v>
      </c>
      <c r="F32" s="223">
        <v>1162.136052359959</v>
      </c>
      <c r="G32" s="223">
        <v>1126.960595268933</v>
      </c>
      <c r="H32" s="223">
        <v>1135.7964330927871</v>
      </c>
      <c r="I32" s="223">
        <v>1092.695539299654</v>
      </c>
      <c r="J32" s="223">
        <v>1078.08972015925</v>
      </c>
      <c r="K32" s="223">
        <v>1092.9356881653439</v>
      </c>
      <c r="L32" s="223">
        <v>1171.4907394139229</v>
      </c>
      <c r="M32" s="223">
        <v>1136.8975004007509</v>
      </c>
      <c r="N32" s="223">
        <v>1085.046774296633</v>
      </c>
      <c r="O32" s="223">
        <v>1093.499721271608</v>
      </c>
      <c r="P32" s="223">
        <v>1033.568751784647</v>
      </c>
      <c r="Q32" s="223">
        <v>1123.50033387298</v>
      </c>
      <c r="R32" s="223">
        <v>1162.343389178292</v>
      </c>
      <c r="S32" s="223">
        <v>1028.0619493309609</v>
      </c>
      <c r="T32" s="223">
        <v>1149.078378200669</v>
      </c>
      <c r="U32" s="223">
        <v>1132.651305454739</v>
      </c>
      <c r="V32" s="223">
        <v>1010.344426821006</v>
      </c>
      <c r="W32" s="223">
        <v>1087.89736989891</v>
      </c>
      <c r="X32" s="223">
        <v>961.12572841189831</v>
      </c>
      <c r="Y32" s="223">
        <v>769.94591761360141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16.33556440878942</v>
      </c>
      <c r="C37" s="260">
        <v>19.36475215911436</v>
      </c>
      <c r="D37" s="260">
        <v>16.8164029791165</v>
      </c>
      <c r="E37" s="260">
        <v>20.710040752507819</v>
      </c>
      <c r="F37" s="260">
        <v>17.419900130687871</v>
      </c>
      <c r="G37" s="260">
        <v>19.525667876992198</v>
      </c>
      <c r="H37" s="260">
        <v>20.635725817337828</v>
      </c>
      <c r="I37" s="260">
        <v>20.32553485976775</v>
      </c>
      <c r="J37" s="260">
        <v>20.727547449902261</v>
      </c>
      <c r="K37" s="260">
        <v>20.8293288525511</v>
      </c>
      <c r="L37" s="260">
        <v>22.990627043303171</v>
      </c>
      <c r="M37" s="260">
        <v>21.70485203955128</v>
      </c>
      <c r="N37" s="260">
        <v>20.326778358617219</v>
      </c>
      <c r="O37" s="260">
        <v>19.991618395783139</v>
      </c>
      <c r="P37" s="260">
        <v>19.192983356223959</v>
      </c>
      <c r="Q37" s="260">
        <v>19.19736941362974</v>
      </c>
      <c r="R37" s="260">
        <v>21.32249596049499</v>
      </c>
      <c r="S37" s="260">
        <v>20.695127621727451</v>
      </c>
      <c r="T37" s="260">
        <v>22.238684282565721</v>
      </c>
      <c r="U37" s="260">
        <v>23.835234076475121</v>
      </c>
      <c r="V37" s="260">
        <v>21.554351864787861</v>
      </c>
      <c r="W37" s="260">
        <v>24.478116941336491</v>
      </c>
      <c r="X37" s="260">
        <v>22.890914764041089</v>
      </c>
      <c r="Y37" s="260">
        <v>21.515494117056392</v>
      </c>
      <c r="DA37" s="68" t="s">
        <v>2055</v>
      </c>
    </row>
    <row r="38" spans="1:105" ht="12" customHeight="1" x14ac:dyDescent="0.25">
      <c r="A38" s="37" t="s">
        <v>159</v>
      </c>
      <c r="B38" s="226">
        <v>9.4304713219295594E-2</v>
      </c>
      <c r="C38" s="226">
        <v>0.1550301315009176</v>
      </c>
      <c r="D38" s="226">
        <v>9.2075211008844304E-2</v>
      </c>
      <c r="E38" s="226">
        <v>9.8962494533822914E-2</v>
      </c>
      <c r="F38" s="226">
        <v>0.14040850172951039</v>
      </c>
      <c r="G38" s="226">
        <v>0.13255525539616519</v>
      </c>
      <c r="H38" s="226">
        <v>0.1514194017743932</v>
      </c>
      <c r="I38" s="226">
        <v>0.110069852217777</v>
      </c>
      <c r="J38" s="226">
        <v>6.78568061673024E-2</v>
      </c>
      <c r="K38" s="226">
        <v>7.2697129678465588E-2</v>
      </c>
      <c r="L38" s="226">
        <v>7.7338582288828395E-2</v>
      </c>
      <c r="M38" s="226">
        <v>7.5987664206820724E-2</v>
      </c>
      <c r="N38" s="226">
        <v>7.2290509760020744E-2</v>
      </c>
      <c r="O38" s="226">
        <v>2.5802415993588609E-2</v>
      </c>
      <c r="P38" s="226">
        <v>1.9820603970448419E-2</v>
      </c>
      <c r="Q38" s="226">
        <v>1.061173894207979E-2</v>
      </c>
      <c r="R38" s="226">
        <v>7.5644703111969096E-3</v>
      </c>
      <c r="S38" s="226">
        <v>6.9894819651700876E-3</v>
      </c>
      <c r="T38" s="226">
        <v>6.7912912290118338E-2</v>
      </c>
      <c r="U38" s="226">
        <v>6.6354879924428706E-2</v>
      </c>
      <c r="V38" s="226">
        <v>5.9767970065114931E-2</v>
      </c>
      <c r="W38" s="226">
        <v>8.2051439297996492E-2</v>
      </c>
      <c r="X38" s="226">
        <v>0.25184238721943542</v>
      </c>
      <c r="Y38" s="226">
        <v>0.48797908542241342</v>
      </c>
      <c r="DA38" s="69" t="s">
        <v>2056</v>
      </c>
    </row>
    <row r="39" spans="1:105" ht="12" customHeight="1" x14ac:dyDescent="0.25">
      <c r="A39" s="37" t="s">
        <v>35</v>
      </c>
      <c r="B39" s="226">
        <v>16.241259695570118</v>
      </c>
      <c r="C39" s="226">
        <v>19.209722027613441</v>
      </c>
      <c r="D39" s="226">
        <v>16.72432776810766</v>
      </c>
      <c r="E39" s="226">
        <v>20.61107825797399</v>
      </c>
      <c r="F39" s="226">
        <v>17.279491628958361</v>
      </c>
      <c r="G39" s="226">
        <v>19.393112621596028</v>
      </c>
      <c r="H39" s="226">
        <v>20.484306415563442</v>
      </c>
      <c r="I39" s="226">
        <v>20.21546500754998</v>
      </c>
      <c r="J39" s="226">
        <v>20.659690643734951</v>
      </c>
      <c r="K39" s="226">
        <v>20.75663172287263</v>
      </c>
      <c r="L39" s="226">
        <v>22.91328846101435</v>
      </c>
      <c r="M39" s="226">
        <v>21.62886437534446</v>
      </c>
      <c r="N39" s="226">
        <v>20.254487848857199</v>
      </c>
      <c r="O39" s="226">
        <v>19.96581597978955</v>
      </c>
      <c r="P39" s="226">
        <v>19.173162752253511</v>
      </c>
      <c r="Q39" s="226">
        <v>19.186757674687659</v>
      </c>
      <c r="R39" s="226">
        <v>21.314931490183788</v>
      </c>
      <c r="S39" s="226">
        <v>20.68813813976228</v>
      </c>
      <c r="T39" s="226">
        <v>22.170771370275599</v>
      </c>
      <c r="U39" s="226">
        <v>23.768879196550699</v>
      </c>
      <c r="V39" s="226">
        <v>21.494583894722751</v>
      </c>
      <c r="W39" s="226">
        <v>24.396065502038489</v>
      </c>
      <c r="X39" s="226">
        <v>22.639072376821659</v>
      </c>
      <c r="Y39" s="226">
        <v>21.027515031633978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31.800235331944869</v>
      </c>
      <c r="C43" s="261">
        <f t="shared" si="1"/>
        <v>32.618738896294992</v>
      </c>
      <c r="D43" s="261">
        <f t="shared" si="1"/>
        <v>33.696294656160198</v>
      </c>
      <c r="E43" s="261">
        <f t="shared" si="1"/>
        <v>36.373251093796121</v>
      </c>
      <c r="F43" s="261">
        <f t="shared" si="1"/>
        <v>33.180178325486132</v>
      </c>
      <c r="G43" s="261">
        <f t="shared" si="1"/>
        <v>32.099563112809918</v>
      </c>
      <c r="H43" s="261">
        <f t="shared" si="1"/>
        <v>32.323498761607198</v>
      </c>
      <c r="I43" s="261">
        <f t="shared" si="1"/>
        <v>31.083188534489459</v>
      </c>
      <c r="J43" s="261">
        <f t="shared" si="1"/>
        <v>30.648178919111519</v>
      </c>
      <c r="K43" s="261">
        <f t="shared" si="1"/>
        <v>31.07554664674764</v>
      </c>
      <c r="L43" s="261">
        <f t="shared" si="1"/>
        <v>33.289858329583197</v>
      </c>
      <c r="M43" s="261">
        <f t="shared" si="1"/>
        <v>32.324424590179703</v>
      </c>
      <c r="N43" s="261">
        <f t="shared" si="1"/>
        <v>30.86144915762366</v>
      </c>
      <c r="O43" s="261">
        <f t="shared" si="1"/>
        <v>31.116176894951462</v>
      </c>
      <c r="P43" s="261">
        <f t="shared" si="1"/>
        <v>29.402196186331121</v>
      </c>
      <c r="Q43" s="261">
        <f t="shared" si="1"/>
        <v>32.008781578531902</v>
      </c>
      <c r="R43" s="261">
        <f t="shared" si="1"/>
        <v>33.073069368631792</v>
      </c>
      <c r="S43" s="261">
        <f t="shared" si="1"/>
        <v>29.199038310412568</v>
      </c>
      <c r="T43" s="261">
        <f t="shared" si="1"/>
        <v>32.662020113568232</v>
      </c>
      <c r="U43" s="261">
        <f t="shared" si="1"/>
        <v>32.139596271833732</v>
      </c>
      <c r="V43" s="261">
        <f t="shared" si="1"/>
        <v>28.660581882788922</v>
      </c>
      <c r="W43" s="261">
        <f t="shared" si="1"/>
        <v>30.82374646253837</v>
      </c>
      <c r="X43" s="261">
        <f t="shared" si="1"/>
        <v>27.19521198979297</v>
      </c>
      <c r="Y43" s="261">
        <f t="shared" si="1"/>
        <v>21.693635463667981</v>
      </c>
      <c r="DA43" s="70"/>
    </row>
    <row r="44" spans="1:105" ht="12" customHeight="1" x14ac:dyDescent="0.25">
      <c r="A44" s="60" t="s">
        <v>1884</v>
      </c>
      <c r="B44" s="262">
        <v>31.800235331944869</v>
      </c>
      <c r="C44" s="262">
        <v>32.618738896294992</v>
      </c>
      <c r="D44" s="262">
        <v>33.696294656160198</v>
      </c>
      <c r="E44" s="262">
        <v>36.373251093796121</v>
      </c>
      <c r="F44" s="262">
        <v>33.180178325486132</v>
      </c>
      <c r="G44" s="262">
        <v>32.099563112809918</v>
      </c>
      <c r="H44" s="262">
        <v>32.323498761607198</v>
      </c>
      <c r="I44" s="262">
        <v>31.083188534489459</v>
      </c>
      <c r="J44" s="262">
        <v>30.648178919111519</v>
      </c>
      <c r="K44" s="262">
        <v>31.07554664674764</v>
      </c>
      <c r="L44" s="262">
        <v>33.289858329583197</v>
      </c>
      <c r="M44" s="262">
        <v>32.324424590179703</v>
      </c>
      <c r="N44" s="262">
        <v>30.86144915762366</v>
      </c>
      <c r="O44" s="262">
        <v>31.116176894951462</v>
      </c>
      <c r="P44" s="262">
        <v>29.402196186331121</v>
      </c>
      <c r="Q44" s="262">
        <v>32.008781578531902</v>
      </c>
      <c r="R44" s="262">
        <v>33.073069368631792</v>
      </c>
      <c r="S44" s="262">
        <v>29.199038310412568</v>
      </c>
      <c r="T44" s="262">
        <v>32.662020113568232</v>
      </c>
      <c r="U44" s="262">
        <v>32.139596271833732</v>
      </c>
      <c r="V44" s="262">
        <v>28.660581882788922</v>
      </c>
      <c r="W44" s="262">
        <v>30.82374646253837</v>
      </c>
      <c r="X44" s="262">
        <v>27.19521198979297</v>
      </c>
      <c r="Y44" s="262">
        <v>21.693635463667981</v>
      </c>
      <c r="DA44" s="72" t="s">
        <v>2061</v>
      </c>
    </row>
    <row r="45" spans="1:105" ht="12" customHeight="1" x14ac:dyDescent="0.25">
      <c r="A45" s="64" t="s">
        <v>28</v>
      </c>
      <c r="B45" s="229">
        <v>6.2403639289890842</v>
      </c>
      <c r="C45" s="229">
        <v>5.3689805087556781</v>
      </c>
      <c r="D45" s="229">
        <v>7.0215201361001984</v>
      </c>
      <c r="E45" s="229">
        <v>6.2364870687389882</v>
      </c>
      <c r="F45" s="229">
        <v>6.4000298185637243</v>
      </c>
      <c r="G45" s="229">
        <v>6.1958014964405308</v>
      </c>
      <c r="H45" s="229">
        <v>6.9268480071670178</v>
      </c>
      <c r="I45" s="229">
        <v>5.853965017961051</v>
      </c>
      <c r="J45" s="229">
        <v>4.5800195605091361</v>
      </c>
      <c r="K45" s="229">
        <v>5.0327235829175034</v>
      </c>
      <c r="L45" s="229">
        <v>4.9366037514926324</v>
      </c>
      <c r="M45" s="229">
        <v>5.370469950367772</v>
      </c>
      <c r="N45" s="229">
        <v>5.6676421419770318</v>
      </c>
      <c r="O45" s="229">
        <v>5.9661443170469601</v>
      </c>
      <c r="P45" s="229">
        <v>5.5362696098759896</v>
      </c>
      <c r="Q45" s="229">
        <v>7.0772609264706912</v>
      </c>
      <c r="R45" s="229">
        <v>9.2984925397864355</v>
      </c>
      <c r="S45" s="229">
        <v>6.3337547438804833</v>
      </c>
      <c r="T45" s="229">
        <v>7.6252503141117982</v>
      </c>
      <c r="U45" s="229">
        <v>4.8748321620507893</v>
      </c>
      <c r="V45" s="229">
        <v>4.4721579477780482</v>
      </c>
      <c r="W45" s="229">
        <v>5.0511829089862896</v>
      </c>
      <c r="X45" s="229">
        <v>2.272181014081474</v>
      </c>
      <c r="Y45" s="229">
        <v>0.92298439859875303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0.1235550548456891</v>
      </c>
      <c r="C47" s="229">
        <v>6.0723359173644423E-2</v>
      </c>
      <c r="D47" s="229">
        <v>0.1232618296043841</v>
      </c>
      <c r="E47" s="229">
        <v>6.0761144613648427E-2</v>
      </c>
      <c r="F47" s="229">
        <v>6.1404434673587187E-2</v>
      </c>
      <c r="G47" s="229">
        <v>4.2520809151723502E-2</v>
      </c>
      <c r="H47" s="229">
        <v>4.621183091931453E-2</v>
      </c>
      <c r="I47" s="229">
        <v>2.6679665778021611E-2</v>
      </c>
      <c r="J47" s="229">
        <v>2.2469096304136689E-2</v>
      </c>
      <c r="K47" s="229">
        <v>2.5993871942105281E-2</v>
      </c>
      <c r="L47" s="229">
        <v>4.0106236574113392E-2</v>
      </c>
      <c r="M47" s="229">
        <v>3.2835217937071441E-2</v>
      </c>
      <c r="N47" s="229">
        <v>2.8127510960219801E-2</v>
      </c>
      <c r="O47" s="229">
        <v>2.253446209201266E-2</v>
      </c>
      <c r="P47" s="229">
        <v>2.444279550394985E-2</v>
      </c>
      <c r="Q47" s="229">
        <v>2.1985250855819389E-2</v>
      </c>
      <c r="R47" s="229">
        <v>2.8794443570259658E-2</v>
      </c>
      <c r="S47" s="229">
        <v>2.1966206624937271E-2</v>
      </c>
      <c r="T47" s="229">
        <v>1.9175960820223381E-2</v>
      </c>
      <c r="U47" s="229">
        <v>2.3925725523794589E-2</v>
      </c>
      <c r="V47" s="229">
        <v>1.9757302634265221E-2</v>
      </c>
      <c r="W47" s="229">
        <v>1.7358560125187019E-2</v>
      </c>
      <c r="X47" s="229">
        <v>1.6586664961438069E-2</v>
      </c>
      <c r="Y47" s="229">
        <v>1.5976300342955659E-2</v>
      </c>
      <c r="DA47" s="73" t="s">
        <v>2064</v>
      </c>
    </row>
    <row r="48" spans="1:105" ht="12" customHeight="1" x14ac:dyDescent="0.25">
      <c r="A48" s="64" t="s">
        <v>159</v>
      </c>
      <c r="B48" s="229">
        <v>0.13066639168008559</v>
      </c>
      <c r="C48" s="229">
        <v>0.19165573243265421</v>
      </c>
      <c r="D48" s="229">
        <v>0.130445418452175</v>
      </c>
      <c r="E48" s="229">
        <v>0.12802750715277339</v>
      </c>
      <c r="F48" s="229">
        <v>0.19479324024341529</v>
      </c>
      <c r="G48" s="229">
        <v>0.15712076556614041</v>
      </c>
      <c r="H48" s="229">
        <v>0.16683593325453841</v>
      </c>
      <c r="I48" s="229">
        <v>0.1237817629960082</v>
      </c>
      <c r="J48" s="229">
        <v>7.9557095183595467E-2</v>
      </c>
      <c r="K48" s="229">
        <v>8.4500257580005636E-2</v>
      </c>
      <c r="L48" s="229">
        <v>9.0392735285260206E-2</v>
      </c>
      <c r="M48" s="229">
        <v>9.0281063509841608E-2</v>
      </c>
      <c r="N48" s="229">
        <v>8.7043366359468535E-2</v>
      </c>
      <c r="O48" s="229">
        <v>3.0574353060146279E-2</v>
      </c>
      <c r="P48" s="229">
        <v>2.3374415498277429E-2</v>
      </c>
      <c r="Q48" s="229">
        <v>1.311709475366832E-2</v>
      </c>
      <c r="R48" s="229">
        <v>8.046220449430104E-3</v>
      </c>
      <c r="S48" s="229">
        <v>7.4740163877711164E-3</v>
      </c>
      <c r="T48" s="229">
        <v>7.4013485167683205E-2</v>
      </c>
      <c r="U48" s="229">
        <v>7.3408193419583365E-2</v>
      </c>
      <c r="V48" s="229">
        <v>6.5161195047745313E-2</v>
      </c>
      <c r="W48" s="229">
        <v>8.4745658213665337E-2</v>
      </c>
      <c r="X48" s="229">
        <v>0.24476488755374731</v>
      </c>
      <c r="Y48" s="229">
        <v>0.4037489658740655</v>
      </c>
      <c r="DA48" s="73" t="s">
        <v>2065</v>
      </c>
    </row>
    <row r="49" spans="1:105" ht="12" customHeight="1" x14ac:dyDescent="0.25">
      <c r="A49" s="64" t="s">
        <v>32</v>
      </c>
      <c r="B49" s="229">
        <v>2.8021426733482642</v>
      </c>
      <c r="C49" s="229">
        <v>2.9113466199904532</v>
      </c>
      <c r="D49" s="229">
        <v>2.454000022373056</v>
      </c>
      <c r="E49" s="229">
        <v>2.8194956409878791</v>
      </c>
      <c r="F49" s="229">
        <v>2.0312339523750249</v>
      </c>
      <c r="G49" s="229">
        <v>2.587473785958859</v>
      </c>
      <c r="H49" s="229">
        <v>2.395961274833601</v>
      </c>
      <c r="I49" s="229">
        <v>2.069951735199508</v>
      </c>
      <c r="J49" s="229">
        <v>1.548706546964548</v>
      </c>
      <c r="K49" s="229">
        <v>1.5778747463593841</v>
      </c>
      <c r="L49" s="229">
        <v>1.1866082107680369</v>
      </c>
      <c r="M49" s="229">
        <v>0.87720622561531181</v>
      </c>
      <c r="N49" s="229">
        <v>0.58285657568234039</v>
      </c>
      <c r="O49" s="229">
        <v>1.1321044983188899</v>
      </c>
      <c r="P49" s="229">
        <v>0.56708432065583469</v>
      </c>
      <c r="Q49" s="229">
        <v>0.59539906312644364</v>
      </c>
      <c r="R49" s="229">
        <v>0.42893668673501212</v>
      </c>
      <c r="S49" s="229">
        <v>0.27071966972021078</v>
      </c>
      <c r="T49" s="229">
        <v>0.19733560196123659</v>
      </c>
      <c r="U49" s="229">
        <v>0.22308376959362081</v>
      </c>
      <c r="V49" s="229">
        <v>0.1150151068512599</v>
      </c>
      <c r="W49" s="229">
        <v>0.13994432127695999</v>
      </c>
      <c r="X49" s="229">
        <v>0.16042704928200749</v>
      </c>
      <c r="Y49" s="229">
        <v>9.0915440371118317E-2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2.6328293526931179E-3</v>
      </c>
      <c r="I50" s="229">
        <v>2.772110065326966E-3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22.503507283081749</v>
      </c>
      <c r="C51" s="229">
        <v>23.74798569404653</v>
      </c>
      <c r="D51" s="229">
        <v>23.693803252132419</v>
      </c>
      <c r="E51" s="229">
        <v>26.66449528712382</v>
      </c>
      <c r="F51" s="229">
        <v>23.97239570754807</v>
      </c>
      <c r="G51" s="229">
        <v>22.987098419514631</v>
      </c>
      <c r="H51" s="229">
        <v>22.569884293984821</v>
      </c>
      <c r="I51" s="229">
        <v>22.733799019442198</v>
      </c>
      <c r="J51" s="229">
        <v>24.22196192014793</v>
      </c>
      <c r="K51" s="229">
        <v>24.126684710023799</v>
      </c>
      <c r="L51" s="229">
        <v>26.780873880467581</v>
      </c>
      <c r="M51" s="229">
        <v>25.6972878255804</v>
      </c>
      <c r="N51" s="229">
        <v>24.38797031732226</v>
      </c>
      <c r="O51" s="229">
        <v>23.658323586895069</v>
      </c>
      <c r="P51" s="229">
        <v>22.610888813249971</v>
      </c>
      <c r="Q51" s="229">
        <v>23.71661419567728</v>
      </c>
      <c r="R51" s="229">
        <v>22.67239219389332</v>
      </c>
      <c r="S51" s="229">
        <v>22.122309530173201</v>
      </c>
      <c r="T51" s="229">
        <v>24.162357387355829</v>
      </c>
      <c r="U51" s="229">
        <v>26.295435745106978</v>
      </c>
      <c r="V51" s="229">
        <v>23.434170043055499</v>
      </c>
      <c r="W51" s="229">
        <v>25.197128124532821</v>
      </c>
      <c r="X51" s="229">
        <v>22.002848947765461</v>
      </c>
      <c r="Y51" s="229">
        <v>17.3979535241238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0.33804698189603077</v>
      </c>
      <c r="D53" s="229">
        <v>0.27326399749797348</v>
      </c>
      <c r="E53" s="229">
        <v>0.46398444517901638</v>
      </c>
      <c r="F53" s="229">
        <v>0.52032117208230932</v>
      </c>
      <c r="G53" s="229">
        <v>0.1295478361780239</v>
      </c>
      <c r="H53" s="229">
        <v>0.2151245920952152</v>
      </c>
      <c r="I53" s="229">
        <v>0.27223922304733739</v>
      </c>
      <c r="J53" s="229">
        <v>0.19546470000217819</v>
      </c>
      <c r="K53" s="229">
        <v>0.22776947792484101</v>
      </c>
      <c r="L53" s="229">
        <v>0.25527351499557399</v>
      </c>
      <c r="M53" s="229">
        <v>0.25634430716930862</v>
      </c>
      <c r="N53" s="229">
        <v>0.1078092453223421</v>
      </c>
      <c r="O53" s="229">
        <v>0.30649567753838353</v>
      </c>
      <c r="P53" s="229">
        <v>0.64013623154710286</v>
      </c>
      <c r="Q53" s="229">
        <v>0.5844050476479945</v>
      </c>
      <c r="R53" s="229">
        <v>0.63640728419733894</v>
      </c>
      <c r="S53" s="229">
        <v>0.44281414362596089</v>
      </c>
      <c r="T53" s="229">
        <v>0.58388736415144893</v>
      </c>
      <c r="U53" s="229">
        <v>0.64891067613896392</v>
      </c>
      <c r="V53" s="229">
        <v>0.55432028742210193</v>
      </c>
      <c r="W53" s="229">
        <v>0.33338688940344557</v>
      </c>
      <c r="X53" s="229">
        <v>2.498403426148839</v>
      </c>
      <c r="Y53" s="229">
        <v>2.862056834357281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954.00705995834619</v>
      </c>
      <c r="C56" s="261">
        <f t="shared" si="2"/>
        <v>978.5621668888499</v>
      </c>
      <c r="D56" s="261">
        <f t="shared" si="2"/>
        <v>1010.888839684806</v>
      </c>
      <c r="E56" s="261">
        <f t="shared" si="2"/>
        <v>1091.197532813884</v>
      </c>
      <c r="F56" s="261">
        <f t="shared" si="2"/>
        <v>995.40534976458446</v>
      </c>
      <c r="G56" s="261">
        <f t="shared" si="2"/>
        <v>962.98689338429699</v>
      </c>
      <c r="H56" s="261">
        <f t="shared" si="2"/>
        <v>969.70496284821638</v>
      </c>
      <c r="I56" s="261">
        <f t="shared" si="2"/>
        <v>932.49565603468375</v>
      </c>
      <c r="J56" s="261">
        <f t="shared" si="2"/>
        <v>919.44536757334572</v>
      </c>
      <c r="K56" s="261">
        <f t="shared" si="2"/>
        <v>932.26639940242922</v>
      </c>
      <c r="L56" s="261">
        <f t="shared" si="2"/>
        <v>998.69574988749594</v>
      </c>
      <c r="M56" s="261">
        <f t="shared" si="2"/>
        <v>969.73273770539106</v>
      </c>
      <c r="N56" s="261">
        <f t="shared" si="2"/>
        <v>925.84347472870968</v>
      </c>
      <c r="O56" s="261">
        <f t="shared" si="2"/>
        <v>933.48530684854393</v>
      </c>
      <c r="P56" s="261">
        <f t="shared" si="2"/>
        <v>882.06588558993349</v>
      </c>
      <c r="Q56" s="261">
        <f t="shared" si="2"/>
        <v>960.26344735595706</v>
      </c>
      <c r="R56" s="261">
        <f t="shared" si="2"/>
        <v>992.19208105895393</v>
      </c>
      <c r="S56" s="261">
        <f t="shared" si="2"/>
        <v>875.97114931237695</v>
      </c>
      <c r="T56" s="261">
        <f t="shared" si="2"/>
        <v>979.86060340704682</v>
      </c>
      <c r="U56" s="261">
        <f t="shared" si="2"/>
        <v>964.18788815501216</v>
      </c>
      <c r="V56" s="261">
        <f t="shared" si="2"/>
        <v>859.81745648366825</v>
      </c>
      <c r="W56" s="261">
        <f t="shared" si="2"/>
        <v>924.71239387615083</v>
      </c>
      <c r="X56" s="261">
        <f t="shared" si="2"/>
        <v>815.85635969378905</v>
      </c>
      <c r="Y56" s="261">
        <f t="shared" si="2"/>
        <v>650.8090639100393</v>
      </c>
      <c r="DA56" s="70"/>
    </row>
    <row r="57" spans="1:105" ht="12" customHeight="1" x14ac:dyDescent="0.25">
      <c r="A57" s="60" t="s">
        <v>1899</v>
      </c>
      <c r="B57" s="262">
        <v>954.00705995834619</v>
      </c>
      <c r="C57" s="262">
        <v>978.5621668888499</v>
      </c>
      <c r="D57" s="262">
        <v>1010.888839684806</v>
      </c>
      <c r="E57" s="262">
        <v>1091.197532813884</v>
      </c>
      <c r="F57" s="262">
        <v>995.40534976458446</v>
      </c>
      <c r="G57" s="262">
        <v>962.98689338429699</v>
      </c>
      <c r="H57" s="262">
        <v>969.70496284821638</v>
      </c>
      <c r="I57" s="262">
        <v>932.49565603468375</v>
      </c>
      <c r="J57" s="262">
        <v>919.44536757334572</v>
      </c>
      <c r="K57" s="262">
        <v>932.26639940242922</v>
      </c>
      <c r="L57" s="262">
        <v>998.69574988749594</v>
      </c>
      <c r="M57" s="262">
        <v>969.73273770539106</v>
      </c>
      <c r="N57" s="262">
        <v>925.84347472870968</v>
      </c>
      <c r="O57" s="262">
        <v>933.48530684854393</v>
      </c>
      <c r="P57" s="262">
        <v>882.06588558993349</v>
      </c>
      <c r="Q57" s="262">
        <v>960.26344735595706</v>
      </c>
      <c r="R57" s="262">
        <v>992.19208105895393</v>
      </c>
      <c r="S57" s="262">
        <v>875.97114931237695</v>
      </c>
      <c r="T57" s="262">
        <v>979.86060340704682</v>
      </c>
      <c r="U57" s="262">
        <v>964.18788815501216</v>
      </c>
      <c r="V57" s="262">
        <v>859.81745648366825</v>
      </c>
      <c r="W57" s="262">
        <v>924.71239387615083</v>
      </c>
      <c r="X57" s="262">
        <v>815.85635969378905</v>
      </c>
      <c r="Y57" s="262">
        <v>650.8090639100393</v>
      </c>
      <c r="DA57" s="72" t="s">
        <v>2073</v>
      </c>
    </row>
    <row r="58" spans="1:105" ht="12" customHeight="1" x14ac:dyDescent="0.25">
      <c r="A58" s="64" t="s">
        <v>28</v>
      </c>
      <c r="B58" s="229">
        <v>187.21091786967261</v>
      </c>
      <c r="C58" s="229">
        <v>161.0694152626703</v>
      </c>
      <c r="D58" s="229">
        <v>210.64560408300591</v>
      </c>
      <c r="E58" s="229">
        <v>187.09461206216969</v>
      </c>
      <c r="F58" s="229">
        <v>192.00089455691179</v>
      </c>
      <c r="G58" s="229">
        <v>185.87404489321591</v>
      </c>
      <c r="H58" s="229">
        <v>207.80544021501061</v>
      </c>
      <c r="I58" s="229">
        <v>175.6189505388316</v>
      </c>
      <c r="J58" s="229">
        <v>137.4005868152741</v>
      </c>
      <c r="K58" s="229">
        <v>150.98170748752511</v>
      </c>
      <c r="L58" s="229">
        <v>148.09811254477901</v>
      </c>
      <c r="M58" s="229">
        <v>161.11409851103321</v>
      </c>
      <c r="N58" s="229">
        <v>170.02926425931091</v>
      </c>
      <c r="O58" s="229">
        <v>178.98432951140879</v>
      </c>
      <c r="P58" s="229">
        <v>166.08808829627969</v>
      </c>
      <c r="Q58" s="229">
        <v>212.31782779412069</v>
      </c>
      <c r="R58" s="229">
        <v>278.95477619359309</v>
      </c>
      <c r="S58" s="229">
        <v>190.01264231641451</v>
      </c>
      <c r="T58" s="229">
        <v>228.75750942335401</v>
      </c>
      <c r="U58" s="229">
        <v>146.2449648615237</v>
      </c>
      <c r="V58" s="229">
        <v>134.16473843334151</v>
      </c>
      <c r="W58" s="229">
        <v>151.53548726958871</v>
      </c>
      <c r="X58" s="229">
        <v>68.165430422444217</v>
      </c>
      <c r="Y58" s="229">
        <v>27.68953195796259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3.7066516453706728</v>
      </c>
      <c r="C60" s="229">
        <v>1.821700775209333</v>
      </c>
      <c r="D60" s="229">
        <v>3.697854888131523</v>
      </c>
      <c r="E60" s="229">
        <v>1.822834338409453</v>
      </c>
      <c r="F60" s="229">
        <v>1.8421330402076159</v>
      </c>
      <c r="G60" s="229">
        <v>1.2756242745517039</v>
      </c>
      <c r="H60" s="229">
        <v>1.386354927579436</v>
      </c>
      <c r="I60" s="229">
        <v>0.80038997334064832</v>
      </c>
      <c r="J60" s="229">
        <v>0.67407288912410079</v>
      </c>
      <c r="K60" s="229">
        <v>0.77981615826315831</v>
      </c>
      <c r="L60" s="229">
        <v>1.203187097223402</v>
      </c>
      <c r="M60" s="229">
        <v>0.98505653811214322</v>
      </c>
      <c r="N60" s="229">
        <v>0.843825328806594</v>
      </c>
      <c r="O60" s="229">
        <v>0.67603386276037991</v>
      </c>
      <c r="P60" s="229">
        <v>0.73328386511849519</v>
      </c>
      <c r="Q60" s="229">
        <v>0.65955752567458181</v>
      </c>
      <c r="R60" s="229">
        <v>0.86383330710778983</v>
      </c>
      <c r="S60" s="229">
        <v>0.65898619874811803</v>
      </c>
      <c r="T60" s="229">
        <v>0.57527882460670154</v>
      </c>
      <c r="U60" s="229">
        <v>0.71777176571383783</v>
      </c>
      <c r="V60" s="229">
        <v>0.59271907902795695</v>
      </c>
      <c r="W60" s="229">
        <v>0.5207568037556104</v>
      </c>
      <c r="X60" s="229">
        <v>0.49759994884314179</v>
      </c>
      <c r="Y60" s="229">
        <v>0.47928901028866999</v>
      </c>
      <c r="DA60" s="73" t="s">
        <v>2076</v>
      </c>
    </row>
    <row r="61" spans="1:105" ht="12" customHeight="1" x14ac:dyDescent="0.25">
      <c r="A61" s="64" t="s">
        <v>159</v>
      </c>
      <c r="B61" s="229">
        <v>3.9199917504025712</v>
      </c>
      <c r="C61" s="229">
        <v>5.7496719729796277</v>
      </c>
      <c r="D61" s="229">
        <v>3.9133625535652499</v>
      </c>
      <c r="E61" s="229">
        <v>3.8408252145832038</v>
      </c>
      <c r="F61" s="229">
        <v>5.8437972073024644</v>
      </c>
      <c r="G61" s="229">
        <v>4.7136229669842082</v>
      </c>
      <c r="H61" s="229">
        <v>5.0050779976361506</v>
      </c>
      <c r="I61" s="229">
        <v>3.713452889880247</v>
      </c>
      <c r="J61" s="229">
        <v>2.3867128555078652</v>
      </c>
      <c r="K61" s="229">
        <v>2.5350077274001692</v>
      </c>
      <c r="L61" s="229">
        <v>2.711782058557807</v>
      </c>
      <c r="M61" s="229">
        <v>2.7084319052952481</v>
      </c>
      <c r="N61" s="229">
        <v>2.6113009907840561</v>
      </c>
      <c r="O61" s="229">
        <v>0.91723059180438804</v>
      </c>
      <c r="P61" s="229">
        <v>0.70123246494832281</v>
      </c>
      <c r="Q61" s="229">
        <v>0.39351284261004982</v>
      </c>
      <c r="R61" s="229">
        <v>0.24138661348290311</v>
      </c>
      <c r="S61" s="229">
        <v>0.22422049163313351</v>
      </c>
      <c r="T61" s="229">
        <v>2.2204045550304961</v>
      </c>
      <c r="U61" s="229">
        <v>2.2022458025875009</v>
      </c>
      <c r="V61" s="229">
        <v>1.95483585143236</v>
      </c>
      <c r="W61" s="229">
        <v>2.5423697464099599</v>
      </c>
      <c r="X61" s="229">
        <v>7.3429466266124139</v>
      </c>
      <c r="Y61" s="229">
        <v>12.112468976221971</v>
      </c>
      <c r="DA61" s="73" t="s">
        <v>2077</v>
      </c>
    </row>
    <row r="62" spans="1:105" ht="12" customHeight="1" x14ac:dyDescent="0.25">
      <c r="A62" s="64" t="s">
        <v>32</v>
      </c>
      <c r="B62" s="229">
        <v>84.064280200447911</v>
      </c>
      <c r="C62" s="229">
        <v>87.340398599713595</v>
      </c>
      <c r="D62" s="229">
        <v>73.620000671191676</v>
      </c>
      <c r="E62" s="229">
        <v>84.584869229636368</v>
      </c>
      <c r="F62" s="229">
        <v>60.937018571250782</v>
      </c>
      <c r="G62" s="229">
        <v>77.624213578765719</v>
      </c>
      <c r="H62" s="229">
        <v>71.878838245008026</v>
      </c>
      <c r="I62" s="229">
        <v>62.098552055985238</v>
      </c>
      <c r="J62" s="229">
        <v>46.461196408936452</v>
      </c>
      <c r="K62" s="229">
        <v>47.336242390781507</v>
      </c>
      <c r="L62" s="229">
        <v>35.598246323041117</v>
      </c>
      <c r="M62" s="229">
        <v>26.31618676845936</v>
      </c>
      <c r="N62" s="229">
        <v>17.485697270470212</v>
      </c>
      <c r="O62" s="229">
        <v>33.963134949566701</v>
      </c>
      <c r="P62" s="229">
        <v>17.012529619675039</v>
      </c>
      <c r="Q62" s="229">
        <v>17.86197189379331</v>
      </c>
      <c r="R62" s="229">
        <v>12.86810060205036</v>
      </c>
      <c r="S62" s="229">
        <v>8.1215900916063255</v>
      </c>
      <c r="T62" s="229">
        <v>5.9200680588370993</v>
      </c>
      <c r="U62" s="229">
        <v>6.6925130878086234</v>
      </c>
      <c r="V62" s="229">
        <v>3.4504532055377992</v>
      </c>
      <c r="W62" s="229">
        <v>4.1983296383088007</v>
      </c>
      <c r="X62" s="229">
        <v>4.8128114784602243</v>
      </c>
      <c r="Y62" s="229">
        <v>2.7274632111335499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7.8984880580793573E-2</v>
      </c>
      <c r="I63" s="229">
        <v>8.3163301959809019E-2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675.10521849245254</v>
      </c>
      <c r="C64" s="229">
        <v>712.43957082139605</v>
      </c>
      <c r="D64" s="229">
        <v>710.81409756397261</v>
      </c>
      <c r="E64" s="229">
        <v>799.9348586137146</v>
      </c>
      <c r="F64" s="229">
        <v>719.17187122644248</v>
      </c>
      <c r="G64" s="229">
        <v>689.61295258543873</v>
      </c>
      <c r="H64" s="229">
        <v>677.09652881954491</v>
      </c>
      <c r="I64" s="229">
        <v>682.0139705832662</v>
      </c>
      <c r="J64" s="229">
        <v>726.65885760443791</v>
      </c>
      <c r="K64" s="229">
        <v>723.80054130071403</v>
      </c>
      <c r="L64" s="229">
        <v>803.42621641402741</v>
      </c>
      <c r="M64" s="229">
        <v>770.91863476741185</v>
      </c>
      <c r="N64" s="229">
        <v>731.63910951966773</v>
      </c>
      <c r="O64" s="229">
        <v>709.74970760685221</v>
      </c>
      <c r="P64" s="229">
        <v>678.32666439749892</v>
      </c>
      <c r="Q64" s="229">
        <v>711.49842587031844</v>
      </c>
      <c r="R64" s="229">
        <v>680.17176581679951</v>
      </c>
      <c r="S64" s="229">
        <v>663.66928590519603</v>
      </c>
      <c r="T64" s="229">
        <v>724.87072162067511</v>
      </c>
      <c r="U64" s="229">
        <v>788.86307235320953</v>
      </c>
      <c r="V64" s="229">
        <v>703.02510129166558</v>
      </c>
      <c r="W64" s="229">
        <v>755.91384373598453</v>
      </c>
      <c r="X64" s="229">
        <v>660.08546843296381</v>
      </c>
      <c r="Y64" s="229">
        <v>521.93860572371409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10.141409456880931</v>
      </c>
      <c r="D66" s="229">
        <v>8.197919924939205</v>
      </c>
      <c r="E66" s="229">
        <v>13.91953335537049</v>
      </c>
      <c r="F66" s="229">
        <v>15.60963516246928</v>
      </c>
      <c r="G66" s="229">
        <v>3.8864350853407159</v>
      </c>
      <c r="H66" s="229">
        <v>6.4537377628564583</v>
      </c>
      <c r="I66" s="229">
        <v>8.167176691420126</v>
      </c>
      <c r="J66" s="229">
        <v>5.8639410000653491</v>
      </c>
      <c r="K66" s="229">
        <v>6.8330843377452331</v>
      </c>
      <c r="L66" s="229">
        <v>7.6582054498672214</v>
      </c>
      <c r="M66" s="229">
        <v>7.6903292150792577</v>
      </c>
      <c r="N66" s="229">
        <v>3.2342773596702621</v>
      </c>
      <c r="O66" s="229">
        <v>9.1948703261515039</v>
      </c>
      <c r="P66" s="229">
        <v>19.204086946413081</v>
      </c>
      <c r="Q66" s="229">
        <v>17.532151429439839</v>
      </c>
      <c r="R66" s="229">
        <v>19.09221852592017</v>
      </c>
      <c r="S66" s="229">
        <v>13.28442430877883</v>
      </c>
      <c r="T66" s="229">
        <v>17.516620924543471</v>
      </c>
      <c r="U66" s="229">
        <v>19.46732028416892</v>
      </c>
      <c r="V66" s="229">
        <v>16.629608622663071</v>
      </c>
      <c r="W66" s="229">
        <v>10.00160668210337</v>
      </c>
      <c r="X66" s="229">
        <v>74.952102784465183</v>
      </c>
      <c r="Y66" s="229">
        <v>85.861705030718412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111.3008236618068</v>
      </c>
      <c r="C69" s="261">
        <f t="shared" si="3"/>
        <v>114.16558613703219</v>
      </c>
      <c r="D69" s="261">
        <f t="shared" si="3"/>
        <v>117.93703129656041</v>
      </c>
      <c r="E69" s="261">
        <f t="shared" si="3"/>
        <v>127.3063788282861</v>
      </c>
      <c r="F69" s="261">
        <f t="shared" si="3"/>
        <v>116.1306241392012</v>
      </c>
      <c r="G69" s="261">
        <f t="shared" si="3"/>
        <v>112.34847089483441</v>
      </c>
      <c r="H69" s="261">
        <f t="shared" si="3"/>
        <v>113.13224566562489</v>
      </c>
      <c r="I69" s="261">
        <f t="shared" si="3"/>
        <v>108.7911598707128</v>
      </c>
      <c r="J69" s="261">
        <f t="shared" si="3"/>
        <v>107.2686262168901</v>
      </c>
      <c r="K69" s="261">
        <f t="shared" si="3"/>
        <v>108.7644132636165</v>
      </c>
      <c r="L69" s="261">
        <f t="shared" si="3"/>
        <v>116.5145041535409</v>
      </c>
      <c r="M69" s="261">
        <f t="shared" si="3"/>
        <v>113.1354860656287</v>
      </c>
      <c r="N69" s="261">
        <f t="shared" si="3"/>
        <v>108.01507205168249</v>
      </c>
      <c r="O69" s="261">
        <f t="shared" si="3"/>
        <v>108.90661913232989</v>
      </c>
      <c r="P69" s="261">
        <f t="shared" si="3"/>
        <v>102.9076866521586</v>
      </c>
      <c r="Q69" s="261">
        <f t="shared" si="3"/>
        <v>112.0307355248614</v>
      </c>
      <c r="R69" s="261">
        <f t="shared" si="3"/>
        <v>115.755742790211</v>
      </c>
      <c r="S69" s="261">
        <f t="shared" si="3"/>
        <v>102.19663408644369</v>
      </c>
      <c r="T69" s="261">
        <f t="shared" si="3"/>
        <v>114.31707039748849</v>
      </c>
      <c r="U69" s="261">
        <f t="shared" si="3"/>
        <v>112.4885869514178</v>
      </c>
      <c r="V69" s="261">
        <f t="shared" si="3"/>
        <v>100.31203658976099</v>
      </c>
      <c r="W69" s="261">
        <f t="shared" si="3"/>
        <v>107.883112618884</v>
      </c>
      <c r="X69" s="261">
        <f t="shared" si="3"/>
        <v>95.183241964275155</v>
      </c>
      <c r="Y69" s="261">
        <f t="shared" si="3"/>
        <v>75.927724122837702</v>
      </c>
      <c r="DA69" s="70"/>
    </row>
    <row r="70" spans="1:105" ht="12" customHeight="1" x14ac:dyDescent="0.25">
      <c r="A70" s="60" t="s">
        <v>1914</v>
      </c>
      <c r="B70" s="262">
        <v>111.3008236618068</v>
      </c>
      <c r="C70" s="262">
        <v>114.16558613703219</v>
      </c>
      <c r="D70" s="262">
        <v>117.93703129656041</v>
      </c>
      <c r="E70" s="262">
        <v>127.3063788282861</v>
      </c>
      <c r="F70" s="262">
        <v>116.1306241392012</v>
      </c>
      <c r="G70" s="262">
        <v>112.34847089483441</v>
      </c>
      <c r="H70" s="262">
        <v>113.13224566562489</v>
      </c>
      <c r="I70" s="262">
        <v>108.7911598707128</v>
      </c>
      <c r="J70" s="262">
        <v>107.2686262168901</v>
      </c>
      <c r="K70" s="262">
        <v>108.7644132636165</v>
      </c>
      <c r="L70" s="262">
        <v>116.5145041535409</v>
      </c>
      <c r="M70" s="262">
        <v>113.1354860656287</v>
      </c>
      <c r="N70" s="262">
        <v>108.01507205168249</v>
      </c>
      <c r="O70" s="262">
        <v>108.90661913232989</v>
      </c>
      <c r="P70" s="262">
        <v>102.9076866521586</v>
      </c>
      <c r="Q70" s="262">
        <v>112.0307355248614</v>
      </c>
      <c r="R70" s="262">
        <v>115.755742790211</v>
      </c>
      <c r="S70" s="262">
        <v>102.19663408644369</v>
      </c>
      <c r="T70" s="262">
        <v>114.31707039748849</v>
      </c>
      <c r="U70" s="262">
        <v>112.4885869514178</v>
      </c>
      <c r="V70" s="262">
        <v>100.31203658976099</v>
      </c>
      <c r="W70" s="262">
        <v>107.883112618884</v>
      </c>
      <c r="X70" s="262">
        <v>95.183241964275155</v>
      </c>
      <c r="Y70" s="262">
        <v>75.927724122837702</v>
      </c>
      <c r="DA70" s="72" t="s">
        <v>2085</v>
      </c>
    </row>
    <row r="71" spans="1:105" ht="12" customHeight="1" x14ac:dyDescent="0.25">
      <c r="A71" s="64" t="s">
        <v>28</v>
      </c>
      <c r="B71" s="229">
        <v>21.841273751461738</v>
      </c>
      <c r="C71" s="229">
        <v>18.791431780644832</v>
      </c>
      <c r="D71" s="229">
        <v>24.57532047635063</v>
      </c>
      <c r="E71" s="229">
        <v>21.827704740586409</v>
      </c>
      <c r="F71" s="229">
        <v>22.400104364972972</v>
      </c>
      <c r="G71" s="229">
        <v>21.685305237541801</v>
      </c>
      <c r="H71" s="229">
        <v>24.243968025084499</v>
      </c>
      <c r="I71" s="229">
        <v>20.488877562863621</v>
      </c>
      <c r="J71" s="229">
        <v>16.030068461781941</v>
      </c>
      <c r="K71" s="229">
        <v>17.614532540211219</v>
      </c>
      <c r="L71" s="229">
        <v>17.27811313022417</v>
      </c>
      <c r="M71" s="229">
        <v>18.79664482628716</v>
      </c>
      <c r="N71" s="229">
        <v>19.836747496919561</v>
      </c>
      <c r="O71" s="229">
        <v>20.8815051096643</v>
      </c>
      <c r="P71" s="229">
        <v>19.376943634565912</v>
      </c>
      <c r="Q71" s="229">
        <v>24.770413242647361</v>
      </c>
      <c r="R71" s="229">
        <v>32.544723889252438</v>
      </c>
      <c r="S71" s="229">
        <v>22.168141603581631</v>
      </c>
      <c r="T71" s="229">
        <v>26.688376099391231</v>
      </c>
      <c r="U71" s="229">
        <v>17.061912567177721</v>
      </c>
      <c r="V71" s="229">
        <v>15.652552817223141</v>
      </c>
      <c r="W71" s="229">
        <v>17.67914018145197</v>
      </c>
      <c r="X71" s="229">
        <v>7.9526335492851397</v>
      </c>
      <c r="Y71" s="229">
        <v>3.230445395095626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0.43244269195991081</v>
      </c>
      <c r="C73" s="229">
        <v>0.21253175710775499</v>
      </c>
      <c r="D73" s="229">
        <v>0.43141640361534339</v>
      </c>
      <c r="E73" s="229">
        <v>0.21266400614776901</v>
      </c>
      <c r="F73" s="229">
        <v>0.2149155213575546</v>
      </c>
      <c r="G73" s="229">
        <v>0.14882283203103189</v>
      </c>
      <c r="H73" s="229">
        <v>0.1617414082176005</v>
      </c>
      <c r="I73" s="229">
        <v>9.3378830223075374E-2</v>
      </c>
      <c r="J73" s="229">
        <v>7.8641837064478234E-2</v>
      </c>
      <c r="K73" s="229">
        <v>9.0978551797368246E-2</v>
      </c>
      <c r="L73" s="229">
        <v>0.14037182800939649</v>
      </c>
      <c r="M73" s="229">
        <v>0.11492326277974969</v>
      </c>
      <c r="N73" s="229">
        <v>9.8446288360769019E-2</v>
      </c>
      <c r="O73" s="229">
        <v>7.8870617322044118E-2</v>
      </c>
      <c r="P73" s="229">
        <v>8.5549784263824216E-2</v>
      </c>
      <c r="Q73" s="229">
        <v>7.6948377995367676E-2</v>
      </c>
      <c r="R73" s="229">
        <v>0.1007805524959086</v>
      </c>
      <c r="S73" s="229">
        <v>7.6881723187280232E-2</v>
      </c>
      <c r="T73" s="229">
        <v>6.7115862870781653E-2</v>
      </c>
      <c r="U73" s="229">
        <v>8.3740039333280863E-2</v>
      </c>
      <c r="V73" s="229">
        <v>6.9150559219928118E-2</v>
      </c>
      <c r="W73" s="229">
        <v>6.0754960438154398E-2</v>
      </c>
      <c r="X73" s="229">
        <v>5.8053327365033089E-2</v>
      </c>
      <c r="Y73" s="229">
        <v>5.5917051200344681E-2</v>
      </c>
      <c r="DA73" s="73" t="s">
        <v>2088</v>
      </c>
    </row>
    <row r="74" spans="1:105" ht="12" customHeight="1" x14ac:dyDescent="0.25">
      <c r="A74" s="64" t="s">
        <v>159</v>
      </c>
      <c r="B74" s="229">
        <v>0.45733237088029882</v>
      </c>
      <c r="C74" s="229">
        <v>0.6707950635142883</v>
      </c>
      <c r="D74" s="229">
        <v>0.45655896458261142</v>
      </c>
      <c r="E74" s="229">
        <v>0.448096275034706</v>
      </c>
      <c r="F74" s="229">
        <v>0.68177634085195205</v>
      </c>
      <c r="G74" s="229">
        <v>0.54992267948148987</v>
      </c>
      <c r="H74" s="229">
        <v>0.58392576639088278</v>
      </c>
      <c r="I74" s="229">
        <v>0.43323617048602753</v>
      </c>
      <c r="J74" s="229">
        <v>0.27844983314258348</v>
      </c>
      <c r="K74" s="229">
        <v>0.29575090153001898</v>
      </c>
      <c r="L74" s="229">
        <v>0.31637457349840992</v>
      </c>
      <c r="M74" s="229">
        <v>0.31598372228444482</v>
      </c>
      <c r="N74" s="229">
        <v>0.30465178225813899</v>
      </c>
      <c r="O74" s="229">
        <v>0.1070102357105117</v>
      </c>
      <c r="P74" s="229">
        <v>8.1810454243970779E-2</v>
      </c>
      <c r="Q74" s="229">
        <v>4.590983163783903E-2</v>
      </c>
      <c r="R74" s="229">
        <v>2.8161771573005291E-2</v>
      </c>
      <c r="S74" s="229">
        <v>2.6159057357198839E-2</v>
      </c>
      <c r="T74" s="229">
        <v>0.25904719808689058</v>
      </c>
      <c r="U74" s="229">
        <v>0.25692867696854121</v>
      </c>
      <c r="V74" s="229">
        <v>0.2280641826671081</v>
      </c>
      <c r="W74" s="229">
        <v>0.29660980374782803</v>
      </c>
      <c r="X74" s="229">
        <v>0.85667710643811301</v>
      </c>
      <c r="Y74" s="229">
        <v>1.413121380559226</v>
      </c>
      <c r="DA74" s="73" t="s">
        <v>2089</v>
      </c>
    </row>
    <row r="75" spans="1:105" ht="12" customHeight="1" x14ac:dyDescent="0.25">
      <c r="A75" s="64" t="s">
        <v>32</v>
      </c>
      <c r="B75" s="229">
        <v>9.8074993567188997</v>
      </c>
      <c r="C75" s="229">
        <v>10.189713169966559</v>
      </c>
      <c r="D75" s="229">
        <v>8.5890000783056752</v>
      </c>
      <c r="E75" s="229">
        <v>9.8682347434575526</v>
      </c>
      <c r="F75" s="229">
        <v>7.109318833312571</v>
      </c>
      <c r="G75" s="229">
        <v>9.0561582508559795</v>
      </c>
      <c r="H75" s="229">
        <v>8.3858644619175831</v>
      </c>
      <c r="I75" s="229">
        <v>7.2448310731982586</v>
      </c>
      <c r="J75" s="229">
        <v>5.4204729143759049</v>
      </c>
      <c r="K75" s="229">
        <v>5.5225616122578289</v>
      </c>
      <c r="L75" s="229">
        <v>4.1531287376881201</v>
      </c>
      <c r="M75" s="229">
        <v>3.0702217896535839</v>
      </c>
      <c r="N75" s="229">
        <v>2.039998014888186</v>
      </c>
      <c r="O75" s="229">
        <v>3.962365744116104</v>
      </c>
      <c r="P75" s="229">
        <v>1.9847951222954161</v>
      </c>
      <c r="Q75" s="229">
        <v>2.0838967209425481</v>
      </c>
      <c r="R75" s="229">
        <v>1.5012784035725391</v>
      </c>
      <c r="S75" s="229">
        <v>0.94751884402073538</v>
      </c>
      <c r="T75" s="229">
        <v>0.69067460686432647</v>
      </c>
      <c r="U75" s="229">
        <v>0.78079319357767074</v>
      </c>
      <c r="V75" s="229">
        <v>0.40255287397940892</v>
      </c>
      <c r="W75" s="229">
        <v>0.48980512446935898</v>
      </c>
      <c r="X75" s="229">
        <v>0.56149467248702478</v>
      </c>
      <c r="Y75" s="229">
        <v>0.31820404129891322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9.2149027344258921E-3</v>
      </c>
      <c r="I76" s="229">
        <v>9.7023852286443561E-3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78.762275490785939</v>
      </c>
      <c r="C77" s="229">
        <v>83.117949929162691</v>
      </c>
      <c r="D77" s="229">
        <v>82.928311382463264</v>
      </c>
      <c r="E77" s="229">
        <v>93.325733504933154</v>
      </c>
      <c r="F77" s="229">
        <v>83.903384976418053</v>
      </c>
      <c r="G77" s="229">
        <v>80.454844468301005</v>
      </c>
      <c r="H77" s="229">
        <v>78.994595028946705</v>
      </c>
      <c r="I77" s="229">
        <v>79.568296568047501</v>
      </c>
      <c r="J77" s="229">
        <v>84.776866720517546</v>
      </c>
      <c r="K77" s="229">
        <v>84.443396485083099</v>
      </c>
      <c r="L77" s="229">
        <v>93.7330585816363</v>
      </c>
      <c r="M77" s="229">
        <v>89.940507389531163</v>
      </c>
      <c r="N77" s="229">
        <v>85.357896110627678</v>
      </c>
      <c r="O77" s="229">
        <v>82.804132554132551</v>
      </c>
      <c r="P77" s="229">
        <v>79.138110846374659</v>
      </c>
      <c r="Q77" s="229">
        <v>83.00814968487029</v>
      </c>
      <c r="R77" s="229">
        <v>79.353372678626414</v>
      </c>
      <c r="S77" s="229">
        <v>77.428083355605992</v>
      </c>
      <c r="T77" s="229">
        <v>84.568250855745191</v>
      </c>
      <c r="U77" s="229">
        <v>92.034025107874214</v>
      </c>
      <c r="V77" s="229">
        <v>82.019595150694087</v>
      </c>
      <c r="W77" s="229">
        <v>88.189948435864665</v>
      </c>
      <c r="X77" s="229">
        <v>77.009971317178923</v>
      </c>
      <c r="Y77" s="229">
        <v>60.892837334433153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1.1831644366361049</v>
      </c>
      <c r="D79" s="229">
        <v>0.95642399124290489</v>
      </c>
      <c r="E79" s="229">
        <v>1.6239455581265529</v>
      </c>
      <c r="F79" s="229">
        <v>1.821124102288078</v>
      </c>
      <c r="G79" s="229">
        <v>0.4534174266230826</v>
      </c>
      <c r="H79" s="229">
        <v>0.75293607233325155</v>
      </c>
      <c r="I79" s="229">
        <v>0.95283728066567852</v>
      </c>
      <c r="J79" s="229">
        <v>0.68412645000762229</v>
      </c>
      <c r="K79" s="229">
        <v>0.7971931727369419</v>
      </c>
      <c r="L79" s="229">
        <v>0.8934573024845065</v>
      </c>
      <c r="M79" s="229">
        <v>0.89720507509257774</v>
      </c>
      <c r="N79" s="229">
        <v>0.37733235862819631</v>
      </c>
      <c r="O79" s="229">
        <v>1.0727348713843401</v>
      </c>
      <c r="P79" s="229">
        <v>2.2404768104148531</v>
      </c>
      <c r="Q79" s="229">
        <v>2.045417666767976</v>
      </c>
      <c r="R79" s="229">
        <v>2.2274254946906811</v>
      </c>
      <c r="S79" s="229">
        <v>1.549849502690859</v>
      </c>
      <c r="T79" s="229">
        <v>2.0436057745300671</v>
      </c>
      <c r="U79" s="229">
        <v>2.2711873664863691</v>
      </c>
      <c r="V79" s="229">
        <v>1.940121005977353</v>
      </c>
      <c r="W79" s="229">
        <v>1.1668541129120571</v>
      </c>
      <c r="X79" s="229">
        <v>8.7444119915209164</v>
      </c>
      <c r="Y79" s="229">
        <v>10.017198920250451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11.201781005721591</v>
      </c>
      <c r="C83" s="223">
        <v>14.98718612736479</v>
      </c>
      <c r="D83" s="223">
        <v>11.57267775862687</v>
      </c>
      <c r="E83" s="223">
        <v>16.370256712871381</v>
      </c>
      <c r="F83" s="223">
        <v>12.170569507035561</v>
      </c>
      <c r="G83" s="223">
        <v>15.076320979675801</v>
      </c>
      <c r="H83" s="223">
        <v>16.33265369204414</v>
      </c>
      <c r="I83" s="223">
        <v>15.819365762857039</v>
      </c>
      <c r="J83" s="223">
        <v>16.71552068218519</v>
      </c>
      <c r="K83" s="223">
        <v>17.923008787065701</v>
      </c>
      <c r="L83" s="223">
        <v>20.09157876774421</v>
      </c>
      <c r="M83" s="223">
        <v>18.368541052646769</v>
      </c>
      <c r="N83" s="223">
        <v>16.424174394980469</v>
      </c>
      <c r="O83" s="223">
        <v>16.49975545418371</v>
      </c>
      <c r="P83" s="223">
        <v>14.07354308148901</v>
      </c>
      <c r="Q83" s="223">
        <v>13.612898419845701</v>
      </c>
      <c r="R83" s="223">
        <v>12.62886827786706</v>
      </c>
      <c r="S83" s="223">
        <v>13.357891047399059</v>
      </c>
      <c r="T83" s="223">
        <v>13.371691812762339</v>
      </c>
      <c r="U83" s="223">
        <v>13.23593750733939</v>
      </c>
      <c r="V83" s="223">
        <v>12.3983316734545</v>
      </c>
      <c r="W83" s="223">
        <v>16.52081733889689</v>
      </c>
      <c r="X83" s="223">
        <v>15.01573248064186</v>
      </c>
      <c r="Y83" s="223">
        <v>15.903983021060251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11.201781005721591</v>
      </c>
      <c r="C88" s="260">
        <v>14.98718612736479</v>
      </c>
      <c r="D88" s="260">
        <v>11.57267775862687</v>
      </c>
      <c r="E88" s="260">
        <v>16.370256712871381</v>
      </c>
      <c r="F88" s="260">
        <v>12.170569507035561</v>
      </c>
      <c r="G88" s="260">
        <v>15.076320979675801</v>
      </c>
      <c r="H88" s="260">
        <v>16.33265369204414</v>
      </c>
      <c r="I88" s="260">
        <v>15.819365762857039</v>
      </c>
      <c r="J88" s="260">
        <v>16.71552068218519</v>
      </c>
      <c r="K88" s="260">
        <v>17.923008787065701</v>
      </c>
      <c r="L88" s="260">
        <v>20.09157876774421</v>
      </c>
      <c r="M88" s="260">
        <v>18.368541052646769</v>
      </c>
      <c r="N88" s="260">
        <v>16.424174394980469</v>
      </c>
      <c r="O88" s="260">
        <v>16.49975545418371</v>
      </c>
      <c r="P88" s="260">
        <v>14.07354308148901</v>
      </c>
      <c r="Q88" s="260">
        <v>13.612898419845701</v>
      </c>
      <c r="R88" s="260">
        <v>12.62886827786706</v>
      </c>
      <c r="S88" s="260">
        <v>13.357891047399059</v>
      </c>
      <c r="T88" s="260">
        <v>13.371691812762339</v>
      </c>
      <c r="U88" s="260">
        <v>13.23593750733939</v>
      </c>
      <c r="V88" s="260">
        <v>12.3983316734545</v>
      </c>
      <c r="W88" s="260">
        <v>16.52081733889689</v>
      </c>
      <c r="X88" s="260">
        <v>15.01573248064186</v>
      </c>
      <c r="Y88" s="260">
        <v>15.903983021060251</v>
      </c>
      <c r="DA88" s="68" t="s">
        <v>2102</v>
      </c>
    </row>
    <row r="89" spans="1:105" ht="12" customHeight="1" x14ac:dyDescent="0.25">
      <c r="A89" s="37" t="s">
        <v>159</v>
      </c>
      <c r="B89" s="226">
        <v>6.4667538803956925E-2</v>
      </c>
      <c r="C89" s="226">
        <v>0.11998425887730831</v>
      </c>
      <c r="D89" s="226">
        <v>6.3364130122606666E-2</v>
      </c>
      <c r="E89" s="226">
        <v>7.8224927696901703E-2</v>
      </c>
      <c r="F89" s="226">
        <v>9.809765939285274E-2</v>
      </c>
      <c r="G89" s="226">
        <v>0.1023496656035172</v>
      </c>
      <c r="H89" s="226">
        <v>0.11984461672580531</v>
      </c>
      <c r="I89" s="226">
        <v>8.566737671160754E-2</v>
      </c>
      <c r="J89" s="226">
        <v>5.4722433981060498E-2</v>
      </c>
      <c r="K89" s="226">
        <v>6.2553685874617751E-2</v>
      </c>
      <c r="L89" s="226">
        <v>6.7586421845518038E-2</v>
      </c>
      <c r="M89" s="226">
        <v>6.4307396656484189E-2</v>
      </c>
      <c r="N89" s="226">
        <v>5.8411220826702033E-2</v>
      </c>
      <c r="O89" s="226">
        <v>2.1295602266554439E-2</v>
      </c>
      <c r="P89" s="226">
        <v>1.4533755315782141E-2</v>
      </c>
      <c r="Q89" s="226">
        <v>7.524808277841021E-3</v>
      </c>
      <c r="R89" s="226">
        <v>4.4802775120199459E-3</v>
      </c>
      <c r="S89" s="226">
        <v>4.5114357483101806E-3</v>
      </c>
      <c r="T89" s="226">
        <v>4.083472393025276E-2</v>
      </c>
      <c r="U89" s="226">
        <v>3.6847510755246997E-2</v>
      </c>
      <c r="V89" s="226">
        <v>3.4379280850794822E-2</v>
      </c>
      <c r="W89" s="226">
        <v>5.5378313792865383E-2</v>
      </c>
      <c r="X89" s="226">
        <v>0.16520082105734371</v>
      </c>
      <c r="Y89" s="226">
        <v>0.36070801102532862</v>
      </c>
      <c r="DA89" s="69" t="s">
        <v>2103</v>
      </c>
    </row>
    <row r="90" spans="1:105" ht="12" customHeight="1" x14ac:dyDescent="0.25">
      <c r="A90" s="37" t="s">
        <v>35</v>
      </c>
      <c r="B90" s="226">
        <v>11.137113466917629</v>
      </c>
      <c r="C90" s="226">
        <v>14.867201868487481</v>
      </c>
      <c r="D90" s="226">
        <v>11.509313628504261</v>
      </c>
      <c r="E90" s="226">
        <v>16.29203178517448</v>
      </c>
      <c r="F90" s="226">
        <v>12.07247184764271</v>
      </c>
      <c r="G90" s="226">
        <v>14.973971314072291</v>
      </c>
      <c r="H90" s="226">
        <v>16.212809075318329</v>
      </c>
      <c r="I90" s="226">
        <v>15.733698386145431</v>
      </c>
      <c r="J90" s="226">
        <v>16.660798248204131</v>
      </c>
      <c r="K90" s="226">
        <v>17.860455101191079</v>
      </c>
      <c r="L90" s="226">
        <v>20.023992345898691</v>
      </c>
      <c r="M90" s="226">
        <v>18.304233655990291</v>
      </c>
      <c r="N90" s="226">
        <v>16.36576317415377</v>
      </c>
      <c r="O90" s="226">
        <v>16.478459851917162</v>
      </c>
      <c r="P90" s="226">
        <v>14.05900932617323</v>
      </c>
      <c r="Q90" s="226">
        <v>13.60537361156786</v>
      </c>
      <c r="R90" s="226">
        <v>12.62438800035504</v>
      </c>
      <c r="S90" s="226">
        <v>13.35337961165075</v>
      </c>
      <c r="T90" s="226">
        <v>13.33085708883209</v>
      </c>
      <c r="U90" s="226">
        <v>13.19908999658414</v>
      </c>
      <c r="V90" s="226">
        <v>12.363952392603711</v>
      </c>
      <c r="W90" s="226">
        <v>16.465439025104018</v>
      </c>
      <c r="X90" s="226">
        <v>14.85053165958451</v>
      </c>
      <c r="Y90" s="226">
        <v>15.54327501003492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0.99999999999999989</v>
      </c>
      <c r="D98" s="232">
        <f t="shared" si="4"/>
        <v>1</v>
      </c>
      <c r="E98" s="232">
        <f t="shared" si="4"/>
        <v>1.0000000000000002</v>
      </c>
      <c r="F98" s="232">
        <f t="shared" si="4"/>
        <v>0.99999999999999978</v>
      </c>
      <c r="G98" s="232">
        <f t="shared" si="4"/>
        <v>0.99999999999999978</v>
      </c>
      <c r="H98" s="232">
        <f t="shared" si="4"/>
        <v>0.99999999999999978</v>
      </c>
      <c r="I98" s="232">
        <f t="shared" si="4"/>
        <v>1</v>
      </c>
      <c r="J98" s="232">
        <f t="shared" si="4"/>
        <v>0.99999999999999989</v>
      </c>
      <c r="K98" s="232">
        <f t="shared" si="4"/>
        <v>1</v>
      </c>
      <c r="L98" s="232">
        <f t="shared" si="4"/>
        <v>1</v>
      </c>
      <c r="M98" s="232">
        <f t="shared" si="4"/>
        <v>0.99999999999999989</v>
      </c>
      <c r="N98" s="232">
        <f t="shared" si="4"/>
        <v>1.0000000000000002</v>
      </c>
      <c r="O98" s="232">
        <f t="shared" si="4"/>
        <v>1</v>
      </c>
      <c r="P98" s="232">
        <f t="shared" si="4"/>
        <v>1</v>
      </c>
      <c r="Q98" s="232">
        <f t="shared" si="4"/>
        <v>1.0000000000000002</v>
      </c>
      <c r="R98" s="232">
        <f t="shared" si="4"/>
        <v>1</v>
      </c>
      <c r="S98" s="232">
        <f t="shared" si="4"/>
        <v>0.99999999999999989</v>
      </c>
      <c r="T98" s="232">
        <f t="shared" si="4"/>
        <v>1.0000000000000002</v>
      </c>
      <c r="U98" s="232">
        <f t="shared" si="4"/>
        <v>1.0000000000000002</v>
      </c>
      <c r="V98" s="232">
        <f t="shared" si="4"/>
        <v>1</v>
      </c>
      <c r="W98" s="232">
        <f t="shared" si="4"/>
        <v>0.99999999999999989</v>
      </c>
      <c r="X98" s="232">
        <f t="shared" si="4"/>
        <v>1.0000000000000002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1.9093346419611763E-2</v>
      </c>
      <c r="C103" s="268">
        <f t="shared" si="9"/>
        <v>2.2000570340749009E-2</v>
      </c>
      <c r="D103" s="268">
        <f t="shared" si="9"/>
        <v>1.8559467444413936E-2</v>
      </c>
      <c r="E103" s="268">
        <f t="shared" si="9"/>
        <v>2.1119282896960811E-2</v>
      </c>
      <c r="F103" s="268">
        <f t="shared" si="9"/>
        <v>1.9505745768718635E-2</v>
      </c>
      <c r="G103" s="268">
        <f t="shared" si="9"/>
        <v>2.2529978862745624E-2</v>
      </c>
      <c r="H103" s="268">
        <f t="shared" si="9"/>
        <v>2.3619518272148265E-2</v>
      </c>
      <c r="I103" s="268">
        <f t="shared" si="9"/>
        <v>2.4178935148024577E-2</v>
      </c>
      <c r="J103" s="268">
        <f t="shared" si="9"/>
        <v>2.4986444338913668E-2</v>
      </c>
      <c r="K103" s="268">
        <f t="shared" si="9"/>
        <v>2.4769338494747467E-2</v>
      </c>
      <c r="L103" s="268">
        <f t="shared" si="9"/>
        <v>2.5501779205905753E-2</v>
      </c>
      <c r="M103" s="268">
        <f t="shared" si="9"/>
        <v>2.4812176299504166E-2</v>
      </c>
      <c r="N103" s="268">
        <f t="shared" si="9"/>
        <v>2.4349884090882144E-2</v>
      </c>
      <c r="O103" s="268">
        <f t="shared" si="9"/>
        <v>2.3766540600724868E-2</v>
      </c>
      <c r="P103" s="268">
        <f t="shared" si="9"/>
        <v>2.4138021748636107E-2</v>
      </c>
      <c r="Q103" s="268">
        <f t="shared" si="9"/>
        <v>2.222101234402054E-2</v>
      </c>
      <c r="R103" s="268">
        <f t="shared" si="9"/>
        <v>2.3846905774070865E-2</v>
      </c>
      <c r="S103" s="268">
        <f t="shared" si="9"/>
        <v>2.6154134171963411E-2</v>
      </c>
      <c r="T103" s="268">
        <f t="shared" si="9"/>
        <v>2.51509267263266E-2</v>
      </c>
      <c r="U103" s="268">
        <f t="shared" si="9"/>
        <v>2.7333394606553481E-2</v>
      </c>
      <c r="V103" s="268">
        <f t="shared" si="9"/>
        <v>2.770750744583169E-2</v>
      </c>
      <c r="W103" s="268">
        <f t="shared" si="9"/>
        <v>2.9212408132547493E-2</v>
      </c>
      <c r="X103" s="268">
        <f t="shared" si="9"/>
        <v>3.0909059786651916E-2</v>
      </c>
      <c r="Y103" s="268">
        <f t="shared" si="9"/>
        <v>3.6219920544356847E-2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0.98090665358038853</v>
      </c>
      <c r="C105" s="269">
        <f t="shared" si="11"/>
        <v>0.97799942965925091</v>
      </c>
      <c r="D105" s="269">
        <f t="shared" si="11"/>
        <v>0.98144053255558616</v>
      </c>
      <c r="E105" s="269">
        <f t="shared" si="11"/>
        <v>0.97888071710303948</v>
      </c>
      <c r="F105" s="269">
        <f t="shared" si="11"/>
        <v>0.98049425423128111</v>
      </c>
      <c r="G105" s="269">
        <f t="shared" si="11"/>
        <v>0.97747002113725412</v>
      </c>
      <c r="H105" s="269">
        <f t="shared" si="11"/>
        <v>0.97638048172785152</v>
      </c>
      <c r="I105" s="269">
        <f t="shared" si="11"/>
        <v>0.97582106485197539</v>
      </c>
      <c r="J105" s="269">
        <f t="shared" si="11"/>
        <v>0.97501355566108627</v>
      </c>
      <c r="K105" s="269">
        <f t="shared" si="11"/>
        <v>0.97523066150525262</v>
      </c>
      <c r="L105" s="269">
        <f t="shared" si="11"/>
        <v>0.97449822079409421</v>
      </c>
      <c r="M105" s="269">
        <f t="shared" si="11"/>
        <v>0.97518782370049573</v>
      </c>
      <c r="N105" s="269">
        <f t="shared" si="11"/>
        <v>0.97565011590911799</v>
      </c>
      <c r="O105" s="269">
        <f t="shared" si="11"/>
        <v>0.97623345939927519</v>
      </c>
      <c r="P105" s="269">
        <f t="shared" si="11"/>
        <v>0.97586197825136389</v>
      </c>
      <c r="Q105" s="269">
        <f t="shared" si="11"/>
        <v>0.97777898765597959</v>
      </c>
      <c r="R105" s="269">
        <f t="shared" si="11"/>
        <v>0.97615309422592911</v>
      </c>
      <c r="S105" s="269">
        <f t="shared" si="11"/>
        <v>0.97384586582803645</v>
      </c>
      <c r="T105" s="269">
        <f t="shared" si="11"/>
        <v>0.97484907327367365</v>
      </c>
      <c r="U105" s="269">
        <f t="shared" si="11"/>
        <v>0.97266660539344674</v>
      </c>
      <c r="V105" s="269">
        <f t="shared" si="11"/>
        <v>0.97229249255416839</v>
      </c>
      <c r="W105" s="269">
        <f t="shared" si="11"/>
        <v>0.97078759186745245</v>
      </c>
      <c r="X105" s="269">
        <f t="shared" si="11"/>
        <v>0.9690909402133483</v>
      </c>
      <c r="Y105" s="269">
        <f t="shared" si="11"/>
        <v>0.96378007945564337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0.98090665358038853</v>
      </c>
      <c r="C106" s="318">
        <f t="shared" si="12"/>
        <v>0.97799942965925091</v>
      </c>
      <c r="D106" s="318">
        <f t="shared" si="12"/>
        <v>0.98144053255558616</v>
      </c>
      <c r="E106" s="318">
        <f t="shared" si="12"/>
        <v>0.97888071710303948</v>
      </c>
      <c r="F106" s="318">
        <f t="shared" si="12"/>
        <v>0.98049425423128111</v>
      </c>
      <c r="G106" s="318">
        <f t="shared" si="12"/>
        <v>0.97747002113725412</v>
      </c>
      <c r="H106" s="318">
        <f t="shared" si="12"/>
        <v>0.97638048172785152</v>
      </c>
      <c r="I106" s="318">
        <f t="shared" si="12"/>
        <v>0.97582106485197539</v>
      </c>
      <c r="J106" s="318">
        <f t="shared" si="12"/>
        <v>0.97501355566108627</v>
      </c>
      <c r="K106" s="318">
        <f t="shared" si="12"/>
        <v>0.97523066150525262</v>
      </c>
      <c r="L106" s="318">
        <f t="shared" si="12"/>
        <v>0.97449822079409421</v>
      </c>
      <c r="M106" s="318">
        <f t="shared" si="12"/>
        <v>0.97518782370049573</v>
      </c>
      <c r="N106" s="318">
        <f t="shared" si="12"/>
        <v>0.97565011590911799</v>
      </c>
      <c r="O106" s="318">
        <f t="shared" si="12"/>
        <v>0.97623345939927519</v>
      </c>
      <c r="P106" s="318">
        <f t="shared" si="12"/>
        <v>0.97586197825136389</v>
      </c>
      <c r="Q106" s="318">
        <f t="shared" si="12"/>
        <v>0.97777898765597959</v>
      </c>
      <c r="R106" s="318">
        <f t="shared" si="12"/>
        <v>0.97615309422592911</v>
      </c>
      <c r="S106" s="318">
        <f t="shared" si="12"/>
        <v>0.97384586582803645</v>
      </c>
      <c r="T106" s="318">
        <f t="shared" si="12"/>
        <v>0.97484907327367365</v>
      </c>
      <c r="U106" s="318">
        <f t="shared" si="12"/>
        <v>0.97266660539344674</v>
      </c>
      <c r="V106" s="318">
        <f t="shared" si="12"/>
        <v>0.97229249255416839</v>
      </c>
      <c r="W106" s="318">
        <f t="shared" si="12"/>
        <v>0.97078759186745245</v>
      </c>
      <c r="X106" s="318">
        <f t="shared" si="12"/>
        <v>0.9690909402133483</v>
      </c>
      <c r="Y106" s="318">
        <f t="shared" si="12"/>
        <v>0.96378007945564337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1.0000000000000004</v>
      </c>
      <c r="D110" s="232">
        <f t="shared" si="15"/>
        <v>1.0000000000000002</v>
      </c>
      <c r="E110" s="232">
        <f t="shared" si="15"/>
        <v>1</v>
      </c>
      <c r="F110" s="232">
        <f t="shared" si="15"/>
        <v>1.0000000000000007</v>
      </c>
      <c r="G110" s="232">
        <f t="shared" si="15"/>
        <v>1.0000000000000004</v>
      </c>
      <c r="H110" s="232">
        <f t="shared" si="15"/>
        <v>0.99999999999999944</v>
      </c>
      <c r="I110" s="232">
        <f t="shared" si="15"/>
        <v>0.99999999999999978</v>
      </c>
      <c r="J110" s="232">
        <f t="shared" si="15"/>
        <v>0.99999999999999956</v>
      </c>
      <c r="K110" s="232">
        <f t="shared" si="15"/>
        <v>1.0000000000000004</v>
      </c>
      <c r="L110" s="232">
        <f t="shared" si="15"/>
        <v>1.0000000000000002</v>
      </c>
      <c r="M110" s="232">
        <f t="shared" si="15"/>
        <v>0.99999999999999989</v>
      </c>
      <c r="N110" s="232">
        <f t="shared" si="15"/>
        <v>1</v>
      </c>
      <c r="O110" s="232">
        <f t="shared" si="15"/>
        <v>1.0000000000000004</v>
      </c>
      <c r="P110" s="232">
        <f t="shared" si="15"/>
        <v>1.0000000000000002</v>
      </c>
      <c r="Q110" s="232">
        <f t="shared" si="15"/>
        <v>1</v>
      </c>
      <c r="R110" s="232">
        <f t="shared" si="15"/>
        <v>0.99999999999999967</v>
      </c>
      <c r="S110" s="232">
        <f t="shared" si="15"/>
        <v>0.99999999999999967</v>
      </c>
      <c r="T110" s="232">
        <f t="shared" si="15"/>
        <v>1.0000000000000002</v>
      </c>
      <c r="U110" s="232">
        <f t="shared" si="15"/>
        <v>0.99999999999999989</v>
      </c>
      <c r="V110" s="232">
        <f t="shared" si="15"/>
        <v>1</v>
      </c>
      <c r="W110" s="232">
        <f t="shared" si="15"/>
        <v>0.99999999999999967</v>
      </c>
      <c r="X110" s="232">
        <f t="shared" si="15"/>
        <v>0.99999999999999989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1.4671208479517479E-2</v>
      </c>
      <c r="C115" s="300">
        <f t="shared" si="20"/>
        <v>1.691671350241335E-2</v>
      </c>
      <c r="D115" s="300">
        <f t="shared" si="20"/>
        <v>1.4259181736795091E-2</v>
      </c>
      <c r="E115" s="300">
        <f t="shared" si="20"/>
        <v>1.6235691841271244E-2</v>
      </c>
      <c r="F115" s="300">
        <f t="shared" si="20"/>
        <v>1.4989553155427148E-2</v>
      </c>
      <c r="G115" s="300">
        <f t="shared" si="20"/>
        <v>1.7325954393580794E-2</v>
      </c>
      <c r="H115" s="300">
        <f t="shared" si="20"/>
        <v>1.8168507327626045E-2</v>
      </c>
      <c r="I115" s="300">
        <f t="shared" si="20"/>
        <v>1.8601279248193034E-2</v>
      </c>
      <c r="J115" s="300">
        <f t="shared" si="20"/>
        <v>1.9226180402536899E-2</v>
      </c>
      <c r="K115" s="300">
        <f t="shared" si="20"/>
        <v>1.9058146859049177E-2</v>
      </c>
      <c r="L115" s="300">
        <f t="shared" si="20"/>
        <v>1.9625103528180678E-2</v>
      </c>
      <c r="M115" s="300">
        <f t="shared" si="20"/>
        <v>1.909130069500586E-2</v>
      </c>
      <c r="N115" s="300">
        <f t="shared" si="20"/>
        <v>1.8733550331776046E-2</v>
      </c>
      <c r="O115" s="300">
        <f t="shared" si="20"/>
        <v>1.8282234560183797E-2</v>
      </c>
      <c r="P115" s="300">
        <f t="shared" si="20"/>
        <v>1.8569624249072676E-2</v>
      </c>
      <c r="Q115" s="300">
        <f t="shared" si="20"/>
        <v>1.7087106104767873E-2</v>
      </c>
      <c r="R115" s="300">
        <f t="shared" si="20"/>
        <v>1.8344403348453449E-2</v>
      </c>
      <c r="S115" s="300">
        <f t="shared" si="20"/>
        <v>2.0130234014784192E-2</v>
      </c>
      <c r="T115" s="300">
        <f t="shared" si="20"/>
        <v>1.9353496423271898E-2</v>
      </c>
      <c r="U115" s="300">
        <f t="shared" si="20"/>
        <v>2.1043752796369847E-2</v>
      </c>
      <c r="V115" s="300">
        <f t="shared" si="20"/>
        <v>2.1333667304532438E-2</v>
      </c>
      <c r="W115" s="300">
        <f t="shared" si="20"/>
        <v>2.2500391690082912E-2</v>
      </c>
      <c r="X115" s="300">
        <f t="shared" si="20"/>
        <v>2.3816774525289786E-2</v>
      </c>
      <c r="Y115" s="300">
        <f t="shared" si="20"/>
        <v>2.7944162862428446E-2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2.8560254826680662E-2</v>
      </c>
      <c r="C116" s="301">
        <f t="shared" si="21"/>
        <v>2.8495167724567744E-2</v>
      </c>
      <c r="D116" s="301">
        <f t="shared" si="21"/>
        <v>2.8572197630817541E-2</v>
      </c>
      <c r="E116" s="301">
        <f t="shared" si="21"/>
        <v>2.8514907482861705E-2</v>
      </c>
      <c r="F116" s="301">
        <f t="shared" si="21"/>
        <v>2.8551027444770238E-2</v>
      </c>
      <c r="G116" s="301">
        <f t="shared" si="21"/>
        <v>2.8483305669751314E-2</v>
      </c>
      <c r="H116" s="301">
        <f t="shared" si="21"/>
        <v>2.8458883845576034E-2</v>
      </c>
      <c r="I116" s="301">
        <f t="shared" si="21"/>
        <v>2.8446339731936436E-2</v>
      </c>
      <c r="J116" s="301">
        <f t="shared" si="21"/>
        <v>2.8428226654998924E-2</v>
      </c>
      <c r="K116" s="301">
        <f t="shared" si="21"/>
        <v>2.843309719249135E-2</v>
      </c>
      <c r="L116" s="301">
        <f t="shared" si="21"/>
        <v>2.8416663665849849E-2</v>
      </c>
      <c r="M116" s="301">
        <f t="shared" si="21"/>
        <v>2.8432136211738963E-2</v>
      </c>
      <c r="N116" s="301">
        <f t="shared" si="21"/>
        <v>2.8442505787484765E-2</v>
      </c>
      <c r="O116" s="301">
        <f t="shared" si="21"/>
        <v>2.845558740405266E-2</v>
      </c>
      <c r="P116" s="301">
        <f t="shared" si="21"/>
        <v>2.8447257268142838E-2</v>
      </c>
      <c r="Q116" s="301">
        <f t="shared" si="21"/>
        <v>2.849022880855746E-2</v>
      </c>
      <c r="R116" s="301">
        <f t="shared" si="21"/>
        <v>2.8453785410189749E-2</v>
      </c>
      <c r="S116" s="301">
        <f t="shared" si="21"/>
        <v>2.8402022202470026E-2</v>
      </c>
      <c r="T116" s="301">
        <f t="shared" si="21"/>
        <v>2.8424536335557353E-2</v>
      </c>
      <c r="U116" s="301">
        <f t="shared" si="21"/>
        <v>2.8375543397206666E-2</v>
      </c>
      <c r="V116" s="301">
        <f t="shared" si="21"/>
        <v>2.8367140078129485E-2</v>
      </c>
      <c r="W116" s="301">
        <f t="shared" si="21"/>
        <v>2.8333321979997602E-2</v>
      </c>
      <c r="X116" s="301">
        <f t="shared" si="21"/>
        <v>2.8295165955788709E-2</v>
      </c>
      <c r="Y116" s="301">
        <f t="shared" si="21"/>
        <v>2.8175531511233972E-2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2.8560254826680662E-2</v>
      </c>
      <c r="C117" s="302">
        <f t="shared" si="22"/>
        <v>2.8495167724567744E-2</v>
      </c>
      <c r="D117" s="302">
        <f t="shared" si="22"/>
        <v>2.8572197630817541E-2</v>
      </c>
      <c r="E117" s="302">
        <f t="shared" si="22"/>
        <v>2.8514907482861705E-2</v>
      </c>
      <c r="F117" s="302">
        <f t="shared" si="22"/>
        <v>2.8551027444770238E-2</v>
      </c>
      <c r="G117" s="302">
        <f t="shared" si="22"/>
        <v>2.8483305669751314E-2</v>
      </c>
      <c r="H117" s="302">
        <f t="shared" si="22"/>
        <v>2.8458883845576034E-2</v>
      </c>
      <c r="I117" s="302">
        <f t="shared" si="22"/>
        <v>2.8446339731936436E-2</v>
      </c>
      <c r="J117" s="302">
        <f t="shared" si="22"/>
        <v>2.8428226654998924E-2</v>
      </c>
      <c r="K117" s="302">
        <f t="shared" si="22"/>
        <v>2.843309719249135E-2</v>
      </c>
      <c r="L117" s="302">
        <f t="shared" si="22"/>
        <v>2.8416663665849849E-2</v>
      </c>
      <c r="M117" s="302">
        <f t="shared" si="22"/>
        <v>2.8432136211738963E-2</v>
      </c>
      <c r="N117" s="302">
        <f t="shared" si="22"/>
        <v>2.8442505787484765E-2</v>
      </c>
      <c r="O117" s="302">
        <f t="shared" si="22"/>
        <v>2.845558740405266E-2</v>
      </c>
      <c r="P117" s="302">
        <f t="shared" si="22"/>
        <v>2.8447257268142838E-2</v>
      </c>
      <c r="Q117" s="302">
        <f t="shared" si="22"/>
        <v>2.849022880855746E-2</v>
      </c>
      <c r="R117" s="302">
        <f t="shared" si="22"/>
        <v>2.8453785410189749E-2</v>
      </c>
      <c r="S117" s="302">
        <f t="shared" si="22"/>
        <v>2.8402022202470026E-2</v>
      </c>
      <c r="T117" s="302">
        <f t="shared" si="22"/>
        <v>2.8424536335557353E-2</v>
      </c>
      <c r="U117" s="302">
        <f t="shared" si="22"/>
        <v>2.8375543397206666E-2</v>
      </c>
      <c r="V117" s="302">
        <f t="shared" si="22"/>
        <v>2.8367140078129485E-2</v>
      </c>
      <c r="W117" s="302">
        <f t="shared" si="22"/>
        <v>2.8333321979997602E-2</v>
      </c>
      <c r="X117" s="302">
        <f t="shared" si="22"/>
        <v>2.8295165955788709E-2</v>
      </c>
      <c r="Y117" s="302">
        <f t="shared" si="22"/>
        <v>2.8175531511233972E-2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0.85680764480042004</v>
      </c>
      <c r="C119" s="301">
        <f t="shared" si="24"/>
        <v>0.85485503173703248</v>
      </c>
      <c r="D119" s="301">
        <f t="shared" si="24"/>
        <v>0.85716592892452637</v>
      </c>
      <c r="E119" s="301">
        <f t="shared" si="24"/>
        <v>0.85544722448585142</v>
      </c>
      <c r="F119" s="301">
        <f t="shared" si="24"/>
        <v>0.85653082334310759</v>
      </c>
      <c r="G119" s="301">
        <f t="shared" si="24"/>
        <v>0.85449917009253895</v>
      </c>
      <c r="H119" s="301">
        <f t="shared" si="24"/>
        <v>0.85376651536728143</v>
      </c>
      <c r="I119" s="301">
        <f t="shared" si="24"/>
        <v>0.85339019195809307</v>
      </c>
      <c r="J119" s="301">
        <f t="shared" si="24"/>
        <v>0.85284679964996779</v>
      </c>
      <c r="K119" s="301">
        <f t="shared" si="24"/>
        <v>0.85299291577474046</v>
      </c>
      <c r="L119" s="301">
        <f t="shared" si="24"/>
        <v>0.85249990997549552</v>
      </c>
      <c r="M119" s="301">
        <f t="shared" si="24"/>
        <v>0.85296408635216892</v>
      </c>
      <c r="N119" s="301">
        <f t="shared" si="24"/>
        <v>0.85327517362454286</v>
      </c>
      <c r="O119" s="301">
        <f t="shared" si="24"/>
        <v>0.85366762212157987</v>
      </c>
      <c r="P119" s="301">
        <f t="shared" si="24"/>
        <v>0.85341771804428501</v>
      </c>
      <c r="Q119" s="301">
        <f t="shared" si="24"/>
        <v>0.85470686425672382</v>
      </c>
      <c r="R119" s="301">
        <f t="shared" si="24"/>
        <v>0.85361356230569263</v>
      </c>
      <c r="S119" s="301">
        <f t="shared" si="24"/>
        <v>0.85206066607410069</v>
      </c>
      <c r="T119" s="301">
        <f t="shared" si="24"/>
        <v>0.85273609006672046</v>
      </c>
      <c r="U119" s="301">
        <f t="shared" si="24"/>
        <v>0.85126630191620023</v>
      </c>
      <c r="V119" s="301">
        <f t="shared" si="24"/>
        <v>0.85101420234388514</v>
      </c>
      <c r="W119" s="301">
        <f t="shared" si="24"/>
        <v>0.84999965939992783</v>
      </c>
      <c r="X119" s="301">
        <f t="shared" si="24"/>
        <v>0.84885497867366122</v>
      </c>
      <c r="Y119" s="301">
        <f t="shared" si="24"/>
        <v>0.84526594533701893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0.85680764480042004</v>
      </c>
      <c r="C120" s="302">
        <f t="shared" si="25"/>
        <v>0.85485503173703248</v>
      </c>
      <c r="D120" s="302">
        <f t="shared" si="25"/>
        <v>0.85716592892452637</v>
      </c>
      <c r="E120" s="302">
        <f t="shared" si="25"/>
        <v>0.85544722448585142</v>
      </c>
      <c r="F120" s="302">
        <f t="shared" si="25"/>
        <v>0.85653082334310759</v>
      </c>
      <c r="G120" s="302">
        <f t="shared" si="25"/>
        <v>0.85449917009253895</v>
      </c>
      <c r="H120" s="302">
        <f t="shared" si="25"/>
        <v>0.85376651536728143</v>
      </c>
      <c r="I120" s="302">
        <f t="shared" si="25"/>
        <v>0.85339019195809307</v>
      </c>
      <c r="J120" s="302">
        <f t="shared" si="25"/>
        <v>0.85284679964996779</v>
      </c>
      <c r="K120" s="302">
        <f t="shared" si="25"/>
        <v>0.85299291577474046</v>
      </c>
      <c r="L120" s="302">
        <f t="shared" si="25"/>
        <v>0.85249990997549552</v>
      </c>
      <c r="M120" s="302">
        <f t="shared" si="25"/>
        <v>0.85296408635216892</v>
      </c>
      <c r="N120" s="302">
        <f t="shared" si="25"/>
        <v>0.85327517362454286</v>
      </c>
      <c r="O120" s="302">
        <f t="shared" si="25"/>
        <v>0.85366762212157987</v>
      </c>
      <c r="P120" s="302">
        <f t="shared" si="25"/>
        <v>0.85341771804428501</v>
      </c>
      <c r="Q120" s="302">
        <f t="shared" si="25"/>
        <v>0.85470686425672382</v>
      </c>
      <c r="R120" s="302">
        <f t="shared" si="25"/>
        <v>0.85361356230569263</v>
      </c>
      <c r="S120" s="302">
        <f t="shared" si="25"/>
        <v>0.85206066607410069</v>
      </c>
      <c r="T120" s="302">
        <f t="shared" si="25"/>
        <v>0.85273609006672046</v>
      </c>
      <c r="U120" s="302">
        <f t="shared" si="25"/>
        <v>0.85126630191620023</v>
      </c>
      <c r="V120" s="302">
        <f t="shared" si="25"/>
        <v>0.85101420234388514</v>
      </c>
      <c r="W120" s="302">
        <f t="shared" si="25"/>
        <v>0.84999965939992783</v>
      </c>
      <c r="X120" s="302">
        <f t="shared" si="25"/>
        <v>0.84885497867366122</v>
      </c>
      <c r="Y120" s="302">
        <f t="shared" si="25"/>
        <v>0.84526594533701893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9.9960891893382101E-2</v>
      </c>
      <c r="C122" s="301">
        <f t="shared" si="27"/>
        <v>9.9733087035986864E-2</v>
      </c>
      <c r="D122" s="301">
        <f t="shared" si="27"/>
        <v>0.10000269170786115</v>
      </c>
      <c r="E122" s="301">
        <f t="shared" si="27"/>
        <v>9.9802176190015704E-2</v>
      </c>
      <c r="F122" s="301">
        <f t="shared" si="27"/>
        <v>9.9928596056695615E-2</v>
      </c>
      <c r="G122" s="301">
        <f t="shared" si="27"/>
        <v>9.969156984412933E-2</v>
      </c>
      <c r="H122" s="301">
        <f t="shared" si="27"/>
        <v>9.9606093459515849E-2</v>
      </c>
      <c r="I122" s="301">
        <f t="shared" si="27"/>
        <v>9.9562189061777245E-2</v>
      </c>
      <c r="J122" s="301">
        <f t="shared" si="27"/>
        <v>9.9498793292496029E-2</v>
      </c>
      <c r="K122" s="301">
        <f t="shared" si="27"/>
        <v>9.9515840173719505E-2</v>
      </c>
      <c r="L122" s="301">
        <f t="shared" si="27"/>
        <v>9.9458322830474219E-2</v>
      </c>
      <c r="M122" s="301">
        <f t="shared" si="27"/>
        <v>9.9512476741086139E-2</v>
      </c>
      <c r="N122" s="301">
        <f t="shared" si="27"/>
        <v>9.9548770256196392E-2</v>
      </c>
      <c r="O122" s="301">
        <f t="shared" si="27"/>
        <v>9.9594555914184105E-2</v>
      </c>
      <c r="P122" s="301">
        <f t="shared" si="27"/>
        <v>9.9565400438499624E-2</v>
      </c>
      <c r="Q122" s="301">
        <f t="shared" si="27"/>
        <v>9.9715800829950879E-2</v>
      </c>
      <c r="R122" s="301">
        <f t="shared" si="27"/>
        <v>9.9588248935663898E-2</v>
      </c>
      <c r="S122" s="301">
        <f t="shared" si="27"/>
        <v>9.9407077708644806E-2</v>
      </c>
      <c r="T122" s="301">
        <f t="shared" si="27"/>
        <v>9.9485877174450468E-2</v>
      </c>
      <c r="U122" s="301">
        <f t="shared" si="27"/>
        <v>9.93144018902231E-2</v>
      </c>
      <c r="V122" s="301">
        <f t="shared" si="27"/>
        <v>9.9284990273452972E-2</v>
      </c>
      <c r="W122" s="301">
        <f t="shared" si="27"/>
        <v>9.9166626929991342E-2</v>
      </c>
      <c r="X122" s="301">
        <f t="shared" si="27"/>
        <v>9.9033080845260232E-2</v>
      </c>
      <c r="Y122" s="301">
        <f t="shared" si="27"/>
        <v>9.8614360289318595E-2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9.9960891893382101E-2</v>
      </c>
      <c r="C123" s="302">
        <f t="shared" si="28"/>
        <v>9.9733087035986864E-2</v>
      </c>
      <c r="D123" s="302">
        <f t="shared" si="28"/>
        <v>0.10000269170786115</v>
      </c>
      <c r="E123" s="302">
        <f t="shared" si="28"/>
        <v>9.9802176190015704E-2</v>
      </c>
      <c r="F123" s="302">
        <f t="shared" si="28"/>
        <v>9.9928596056695615E-2</v>
      </c>
      <c r="G123" s="302">
        <f t="shared" si="28"/>
        <v>9.969156984412933E-2</v>
      </c>
      <c r="H123" s="302">
        <f t="shared" si="28"/>
        <v>9.9606093459515849E-2</v>
      </c>
      <c r="I123" s="302">
        <f t="shared" si="28"/>
        <v>9.9562189061777245E-2</v>
      </c>
      <c r="J123" s="302">
        <f t="shared" si="28"/>
        <v>9.9498793292496029E-2</v>
      </c>
      <c r="K123" s="302">
        <f t="shared" si="28"/>
        <v>9.9515840173719505E-2</v>
      </c>
      <c r="L123" s="302">
        <f t="shared" si="28"/>
        <v>9.9458322830474219E-2</v>
      </c>
      <c r="M123" s="302">
        <f t="shared" si="28"/>
        <v>9.9512476741086139E-2</v>
      </c>
      <c r="N123" s="302">
        <f t="shared" si="28"/>
        <v>9.9548770256196392E-2</v>
      </c>
      <c r="O123" s="302">
        <f t="shared" si="28"/>
        <v>9.9594555914184105E-2</v>
      </c>
      <c r="P123" s="302">
        <f t="shared" si="28"/>
        <v>9.9565400438499624E-2</v>
      </c>
      <c r="Q123" s="302">
        <f t="shared" si="28"/>
        <v>9.9715800829950879E-2</v>
      </c>
      <c r="R123" s="302">
        <f t="shared" si="28"/>
        <v>9.9588248935663898E-2</v>
      </c>
      <c r="S123" s="302">
        <f t="shared" si="28"/>
        <v>9.9407077708644806E-2</v>
      </c>
      <c r="T123" s="302">
        <f t="shared" si="28"/>
        <v>9.9485877174450468E-2</v>
      </c>
      <c r="U123" s="302">
        <f t="shared" si="28"/>
        <v>9.93144018902231E-2</v>
      </c>
      <c r="V123" s="302">
        <f t="shared" si="28"/>
        <v>9.9284990273452972E-2</v>
      </c>
      <c r="W123" s="302">
        <f t="shared" si="28"/>
        <v>9.9166626929991342E-2</v>
      </c>
      <c r="X123" s="302">
        <f t="shared" si="28"/>
        <v>9.9033080845260232E-2</v>
      </c>
      <c r="Y123" s="302">
        <f t="shared" si="28"/>
        <v>9.8614360289318595E-2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0.88192706524314179</v>
      </c>
      <c r="C136" s="320">
        <f>IF(C$5=0,0,C$5/PPA_fec!C$5)</f>
        <v>0.8818689791041896</v>
      </c>
      <c r="D136" s="320">
        <f>IF(D$5=0,0,D$5/PPA_fec!D$5)</f>
        <v>0.92342289238126285</v>
      </c>
      <c r="E136" s="320">
        <f>IF(E$5=0,0,E$5/PPA_fec!E$5)</f>
        <v>0.98770619499562395</v>
      </c>
      <c r="F136" s="320">
        <f>IF(F$5=0,0,F$5/PPA_fec!F$5)</f>
        <v>0.88703395398741824</v>
      </c>
      <c r="G136" s="320">
        <f>IF(G$5=0,0,G$5/PPA_fec!G$5)</f>
        <v>0.81771660906092736</v>
      </c>
      <c r="H136" s="320">
        <f>IF(H$5=0,0,H$5/PPA_fec!H$5)</f>
        <v>0.79764869238859049</v>
      </c>
      <c r="I136" s="320">
        <f>IF(I$5=0,0,I$5/PPA_fec!I$5)</f>
        <v>0.76486653140480509</v>
      </c>
      <c r="J136" s="320">
        <f>IF(J$5=0,0,J$5/PPA_fec!J$5)</f>
        <v>0.79689616226652371</v>
      </c>
      <c r="K136" s="320">
        <f>IF(K$5=0,0,K$5/PPA_fec!K$5)</f>
        <v>0.86121474652698993</v>
      </c>
      <c r="L136" s="320">
        <f>IF(L$5=0,0,L$5/PPA_fec!L$5)</f>
        <v>0.85797041133370433</v>
      </c>
      <c r="M136" s="320">
        <f>IF(M$5=0,0,M$5/PPA_fec!M$5)</f>
        <v>0.84583457306372223</v>
      </c>
      <c r="N136" s="320">
        <f>IF(N$5=0,0,N$5/PPA_fec!N$5)</f>
        <v>0.80859326119197161</v>
      </c>
      <c r="O136" s="320">
        <f>IF(O$5=0,0,O$5/PPA_fec!O$5)</f>
        <v>0.81264423557636145</v>
      </c>
      <c r="P136" s="320">
        <f>IF(P$5=0,0,P$5/PPA_fec!P$5)</f>
        <v>0.77192098357378758</v>
      </c>
      <c r="Q136" s="320">
        <f>IF(Q$5=0,0,Q$5/PPA_fec!Q$5)</f>
        <v>0.83274992837256256</v>
      </c>
      <c r="R136" s="320">
        <f>IF(R$5=0,0,R$5/PPA_fec!R$5)</f>
        <v>0.80434279891555638</v>
      </c>
      <c r="S136" s="320">
        <f>IF(S$5=0,0,S$5/PPA_fec!S$5)</f>
        <v>0.74538372683064136</v>
      </c>
      <c r="T136" s="320">
        <f>IF(T$5=0,0,T$5/PPA_fec!T$5)</f>
        <v>0.79013301230406352</v>
      </c>
      <c r="U136" s="320">
        <f>IF(U$5=0,0,U$5/PPA_fec!U$5)</f>
        <v>0.76980230042437969</v>
      </c>
      <c r="V136" s="320">
        <f>IF(V$5=0,0,V$5/PPA_fec!V$5)</f>
        <v>0.76173133519266956</v>
      </c>
      <c r="W136" s="320">
        <f>IF(W$5=0,0,W$5/PPA_fec!W$5)</f>
        <v>0.79089178339590627</v>
      </c>
      <c r="X136" s="320">
        <f>IF(X$5=0,0,X$5/PPA_fec!X$5)</f>
        <v>0.72759922613265515</v>
      </c>
      <c r="Y136" s="320">
        <f>IF(Y$5=0,0,Y$5/PPA_fec!Y$5)</f>
        <v>0.64469532854609524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1.4233480115740453</v>
      </c>
      <c r="C141" s="275">
        <f>IF(C$10=0,0,C$10/PPA_fec!C$10)</f>
        <v>1.6383280131317215</v>
      </c>
      <c r="D141" s="275">
        <f>IF(D$10=0,0,D$10/PPA_fec!D$10)</f>
        <v>1.4463199757709435</v>
      </c>
      <c r="E141" s="275">
        <f>IF(E$10=0,0,E$10/PPA_fec!E$10)</f>
        <v>1.7405113053418382</v>
      </c>
      <c r="F141" s="275">
        <f>IF(F$10=0,0,F$10/PPA_fec!F$10)</f>
        <v>1.4617142973193784</v>
      </c>
      <c r="G141" s="275">
        <f>IF(G$10=0,0,G$10/PPA_fec!G$10)</f>
        <v>1.5498063069455186</v>
      </c>
      <c r="H141" s="275">
        <f>IF(H$10=0,0,H$10/PPA_fec!H$10)</f>
        <v>1.5912799653106748</v>
      </c>
      <c r="I141" s="275">
        <f>IF(I$10=0,0,I$10/PPA_fec!I$10)</f>
        <v>1.5610766388736905</v>
      </c>
      <c r="J141" s="275">
        <f>IF(J$10=0,0,J$10/PPA_fec!J$10)</f>
        <v>1.6729392836292711</v>
      </c>
      <c r="K141" s="275">
        <f>IF(K$10=0,0,K$10/PPA_fec!K$10)</f>
        <v>1.7630463911675016</v>
      </c>
      <c r="L141" s="275">
        <f>IF(L$10=0,0,L$10/PPA_fec!L$10)</f>
        <v>1.8000374298215311</v>
      </c>
      <c r="M141" s="275">
        <f>IF(M$10=0,0,M$10/PPA_fec!M$10)</f>
        <v>1.7319142914759915</v>
      </c>
      <c r="N141" s="275">
        <f>IF(N$10=0,0,N$10/PPA_fec!N$10)</f>
        <v>1.6371338071342907</v>
      </c>
      <c r="O141" s="275">
        <f>IF(O$10=0,0,O$10/PPA_fec!O$10)</f>
        <v>1.6087945506336219</v>
      </c>
      <c r="P141" s="275">
        <f>IF(P$10=0,0,P$10/PPA_fec!P$10)</f>
        <v>1.5467516562562054</v>
      </c>
      <c r="Q141" s="275">
        <f>IF(Q$10=0,0,Q$10/PPA_fec!Q$10)</f>
        <v>1.5412168356266975</v>
      </c>
      <c r="R141" s="275">
        <f>IF(R$10=0,0,R$10/PPA_fec!R$10)</f>
        <v>1.5983615605793191</v>
      </c>
      <c r="S141" s="275">
        <f>IF(S$10=0,0,S$10/PPA_fec!S$10)</f>
        <v>1.6132668927518397</v>
      </c>
      <c r="T141" s="275">
        <f>IF(T$10=0,0,T$10/PPA_fec!T$10)</f>
        <v>1.6220456752778309</v>
      </c>
      <c r="U141" s="275">
        <f>IF(U$10=0,0,U$10/PPA_fec!U$10)</f>
        <v>1.7002818704585099</v>
      </c>
      <c r="V141" s="275">
        <f>IF(V$10=0,0,V$10/PPA_fec!V$10)</f>
        <v>1.7029116645385221</v>
      </c>
      <c r="W141" s="275">
        <f>IF(W$10=0,0,W$10/PPA_fec!W$10)</f>
        <v>1.820176871874813</v>
      </c>
      <c r="X141" s="275">
        <f>IF(X$10=0,0,X$10/PPA_fec!X$10)</f>
        <v>1.771283090803937</v>
      </c>
      <c r="Y141" s="275">
        <f>IF(Y$10=0,0,Y$10/PPA_fec!Y$10)</f>
        <v>1.8194111725644553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1.0459249087762224</v>
      </c>
      <c r="C143" s="276">
        <f>IF(C$17=0,0,C$17/PPA_fec!C$17)</f>
        <v>1.031411925348094</v>
      </c>
      <c r="D143" s="276">
        <f>IF(D$17=0,0,D$17/PPA_fec!D$17)</f>
        <v>1.0956236249672497</v>
      </c>
      <c r="E143" s="276">
        <f>IF(E$17=0,0,E$17/PPA_fec!E$17)</f>
        <v>1.1533551874920973</v>
      </c>
      <c r="F143" s="276">
        <f>IF(F$17=0,0,F$17/PPA_fec!F$17)</f>
        <v>1.050202554913469</v>
      </c>
      <c r="G143" s="276">
        <f>IF(G$17=0,0,G$17/PPA_fec!G$17)</f>
        <v>0.95582793082645512</v>
      </c>
      <c r="H143" s="276">
        <f>IF(H$17=0,0,H$17/PPA_fec!H$17)</f>
        <v>0.92842530332560125</v>
      </c>
      <c r="I143" s="276">
        <f>IF(I$17=0,0,I$17/PPA_fec!I$17)</f>
        <v>0.89118270632515628</v>
      </c>
      <c r="J143" s="276">
        <f>IF(J$17=0,0,J$17/PPA_fec!J$17)</f>
        <v>0.92572036117221468</v>
      </c>
      <c r="K143" s="276">
        <f>IF(K$17=0,0,K$17/PPA_fec!K$17)</f>
        <v>0.99507164435927986</v>
      </c>
      <c r="L143" s="276">
        <f>IF(L$17=0,0,L$17/PPA_fec!L$17)</f>
        <v>0.98928347437894015</v>
      </c>
      <c r="M143" s="276">
        <f>IF(M$17=0,0,M$17/PPA_fec!M$17)</f>
        <v>0.97877090842699999</v>
      </c>
      <c r="N143" s="276">
        <f>IF(N$17=0,0,N$17/PPA_fec!N$17)</f>
        <v>0.93995025600355953</v>
      </c>
      <c r="O143" s="276">
        <f>IF(O$17=0,0,O$17/PPA_fec!O$17)</f>
        <v>0.94492694694934054</v>
      </c>
      <c r="P143" s="276">
        <f>IF(P$17=0,0,P$17/PPA_fec!P$17)</f>
        <v>0.89869450259579109</v>
      </c>
      <c r="Q143" s="276">
        <f>IF(Q$17=0,0,Q$17/PPA_fec!Q$17)</f>
        <v>0.97416257172813581</v>
      </c>
      <c r="R143" s="276">
        <f>IF(R$17=0,0,R$17/PPA_fec!R$17)</f>
        <v>0.93233114315203902</v>
      </c>
      <c r="S143" s="276">
        <f>IF(S$17=0,0,S$17/PPA_fec!S$17)</f>
        <v>0.86087674720695895</v>
      </c>
      <c r="T143" s="276">
        <f>IF(T$17=0,0,T$17/PPA_fec!T$17)</f>
        <v>0.91283050985853331</v>
      </c>
      <c r="U143" s="276">
        <f>IF(U$17=0,0,U$17/PPA_fec!U$17)</f>
        <v>0.88493221064341676</v>
      </c>
      <c r="V143" s="276">
        <f>IF(V$17=0,0,V$17/PPA_fec!V$17)</f>
        <v>0.87432407556692682</v>
      </c>
      <c r="W143" s="276">
        <f>IF(W$17=0,0,W$17/PPA_fec!W$17)</f>
        <v>0.89923377759369671</v>
      </c>
      <c r="X143" s="276">
        <f>IF(X$17=0,0,X$17/PPA_fec!X$17)</f>
        <v>0.82411331380510811</v>
      </c>
      <c r="Y143" s="276">
        <f>IF(Y$17=0,0,Y$17/PPA_fec!Y$17)</f>
        <v>0.71982626553352891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1.1696268106452907</v>
      </c>
      <c r="C146" s="320">
        <f>IF(C$32=0,0,C$32/PPA_fec!C$32)</f>
        <v>1.1296102345938548</v>
      </c>
      <c r="D146" s="320">
        <f>IF(D$32=0,0,D$32/PPA_fec!D$32)</f>
        <v>1.2243480388256074</v>
      </c>
      <c r="E146" s="320">
        <f>IF(E$32=0,0,E$32/PPA_fec!E$32)</f>
        <v>1.2552013257231902</v>
      </c>
      <c r="F146" s="320">
        <f>IF(F$32=0,0,F$32/PPA_fec!F$32)</f>
        <v>1.171567641692417</v>
      </c>
      <c r="G146" s="320">
        <f>IF(G$32=0,0,G$32/PPA_fec!G$32)</f>
        <v>1.0470279525063271</v>
      </c>
      <c r="H146" s="320">
        <f>IF(H$32=0,0,H$32/PPA_fec!H$32)</f>
        <v>1.0115000646698493</v>
      </c>
      <c r="I146" s="320">
        <f>IF(I$32=0,0,I$32/PPA_fec!I$32)</f>
        <v>0.97453499938503996</v>
      </c>
      <c r="J146" s="320">
        <f>IF(J$32=0,0,J$32/PPA_fec!J$32)</f>
        <v>1.0082453444143264</v>
      </c>
      <c r="K146" s="320">
        <f>IF(K$32=0,0,K$32/PPA_fec!K$32)</f>
        <v>1.0706420404949906</v>
      </c>
      <c r="L146" s="320">
        <f>IF(L$32=0,0,L$32/PPA_fec!L$32)</f>
        <v>1.0620413733759906</v>
      </c>
      <c r="M146" s="320">
        <f>IF(M$32=0,0,M$32/PPA_fec!M$32)</f>
        <v>1.0563685633158282</v>
      </c>
      <c r="N146" s="320">
        <f>IF(N$32=0,0,N$32/PPA_fec!N$32)</f>
        <v>1.0228725030669665</v>
      </c>
      <c r="O146" s="320">
        <f>IF(O$32=0,0,O$32/PPA_fec!O$32)</f>
        <v>1.0272267557364578</v>
      </c>
      <c r="P146" s="320">
        <f>IF(P$32=0,0,P$32/PPA_fec!P$32)</f>
        <v>0.98038905973601242</v>
      </c>
      <c r="Q146" s="320">
        <f>IF(Q$32=0,0,Q$32/PPA_fec!Q$32)</f>
        <v>1.0674603618441716</v>
      </c>
      <c r="R146" s="320">
        <f>IF(R$32=0,0,R$32/PPA_fec!R$32)</f>
        <v>1.0072933091589964</v>
      </c>
      <c r="S146" s="320">
        <f>IF(S$32=0,0,S$32/PPA_fec!S$32)</f>
        <v>0.92919170949205043</v>
      </c>
      <c r="T146" s="320">
        <f>IF(T$32=0,0,T$32/PPA_fec!T$32)</f>
        <v>0.98249773769873838</v>
      </c>
      <c r="U146" s="320">
        <f>IF(U$32=0,0,U$32/PPA_fec!U$32)</f>
        <v>0.94852610908253909</v>
      </c>
      <c r="V146" s="320">
        <f>IF(V$32=0,0,V$32/PPA_fec!V$32)</f>
        <v>0.93525838711063947</v>
      </c>
      <c r="W146" s="320">
        <f>IF(W$32=0,0,W$32/PPA_fec!W$32)</f>
        <v>0.94727148285927387</v>
      </c>
      <c r="X146" s="320">
        <f>IF(X$32=0,0,X$32/PPA_fec!X$32)</f>
        <v>0.86581708070411445</v>
      </c>
      <c r="Y146" s="320">
        <f>IF(Y$32=0,0,Y$32/PPA_fec!Y$32)</f>
        <v>0.7464906110643873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1.423348011574046</v>
      </c>
      <c r="C151" s="275">
        <f>IF(C$37=0,0,C$37/PPA_fec!C$37)</f>
        <v>1.6383280131317217</v>
      </c>
      <c r="D151" s="275">
        <f>IF(D$37=0,0,D$37/PPA_fec!D$37)</f>
        <v>1.4463199757709442</v>
      </c>
      <c r="E151" s="275">
        <f>IF(E$37=0,0,E$37/PPA_fec!E$37)</f>
        <v>1.7405113053418393</v>
      </c>
      <c r="F151" s="275">
        <f>IF(F$37=0,0,F$37/PPA_fec!F$37)</f>
        <v>1.4617142973193786</v>
      </c>
      <c r="G151" s="275">
        <f>IF(G$37=0,0,G$37/PPA_fec!G$37)</f>
        <v>1.5498063069455192</v>
      </c>
      <c r="H151" s="275">
        <f>IF(H$37=0,0,H$37/PPA_fec!H$37)</f>
        <v>1.5912799653106744</v>
      </c>
      <c r="I151" s="275">
        <f>IF(I$37=0,0,I$37/PPA_fec!I$37)</f>
        <v>1.5610766388736903</v>
      </c>
      <c r="J151" s="275">
        <f>IF(J$37=0,0,J$37/PPA_fec!J$37)</f>
        <v>1.6729392836292714</v>
      </c>
      <c r="K151" s="275">
        <f>IF(K$37=0,0,K$37/PPA_fec!K$37)</f>
        <v>1.7630463911675021</v>
      </c>
      <c r="L151" s="275">
        <f>IF(L$37=0,0,L$37/PPA_fec!L$37)</f>
        <v>1.8000374298215311</v>
      </c>
      <c r="M151" s="275">
        <f>IF(M$37=0,0,M$37/PPA_fec!M$37)</f>
        <v>1.7319142914759913</v>
      </c>
      <c r="N151" s="275">
        <f>IF(N$37=0,0,N$37/PPA_fec!N$37)</f>
        <v>1.6371338071342907</v>
      </c>
      <c r="O151" s="275">
        <f>IF(O$37=0,0,O$37/PPA_fec!O$37)</f>
        <v>1.6087945506336212</v>
      </c>
      <c r="P151" s="275">
        <f>IF(P$37=0,0,P$37/PPA_fec!P$37)</f>
        <v>1.5467516562562049</v>
      </c>
      <c r="Q151" s="275">
        <f>IF(Q$37=0,0,Q$37/PPA_fec!Q$37)</f>
        <v>1.541216835626698</v>
      </c>
      <c r="R151" s="275">
        <f>IF(R$37=0,0,R$37/PPA_fec!R$37)</f>
        <v>1.5983615605793196</v>
      </c>
      <c r="S151" s="275">
        <f>IF(S$37=0,0,S$37/PPA_fec!S$37)</f>
        <v>1.6132668927518383</v>
      </c>
      <c r="T151" s="275">
        <f>IF(T$37=0,0,T$37/PPA_fec!T$37)</f>
        <v>1.6220456752778312</v>
      </c>
      <c r="U151" s="275">
        <f>IF(U$37=0,0,U$37/PPA_fec!U$37)</f>
        <v>1.7002818704585103</v>
      </c>
      <c r="V151" s="275">
        <f>IF(V$37=0,0,V$37/PPA_fec!V$37)</f>
        <v>1.7029116645385229</v>
      </c>
      <c r="W151" s="275">
        <f>IF(W$37=0,0,W$37/PPA_fec!W$37)</f>
        <v>1.8201768718748124</v>
      </c>
      <c r="X151" s="275">
        <f>IF(X$37=0,0,X$37/PPA_fec!X$37)</f>
        <v>1.771283090803937</v>
      </c>
      <c r="Y151" s="275">
        <f>IF(Y$37=0,0,Y$37/PPA_fec!Y$37)</f>
        <v>1.8194111725644559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0.54321278440288401</v>
      </c>
      <c r="C152" s="276">
        <f>IF(C$43=0,0,C$43/PPA_fec!C$43)</f>
        <v>0.56616346055356814</v>
      </c>
      <c r="D152" s="276">
        <f>IF(D$43=0,0,D$43/PPA_fec!D$43)</f>
        <v>0.56936408878614575</v>
      </c>
      <c r="E152" s="276">
        <f>IF(E$43=0,0,E$43/PPA_fec!E$43)</f>
        <v>0.64188531152096784</v>
      </c>
      <c r="F152" s="276">
        <f>IF(F$43=0,0,F$43/PPA_fec!F$43)</f>
        <v>0.54890301214340143</v>
      </c>
      <c r="G152" s="276">
        <f>IF(G$43=0,0,G$43/PPA_fec!G$43)</f>
        <v>0.52490736994169007</v>
      </c>
      <c r="H152" s="276">
        <f>IF(H$43=0,0,H$43/PPA_fec!H$43)</f>
        <v>0.51807756419454343</v>
      </c>
      <c r="I152" s="276">
        <f>IF(I$43=0,0,I$43/PPA_fec!I$43)</f>
        <v>0.49318063992935912</v>
      </c>
      <c r="J152" s="276">
        <f>IF(J$43=0,0,J$43/PPA_fec!J$43)</f>
        <v>0.51830824267797171</v>
      </c>
      <c r="K152" s="276">
        <f>IF(K$43=0,0,K$43/PPA_fec!K$43)</f>
        <v>0.574635745874578</v>
      </c>
      <c r="L152" s="276">
        <f>IF(L$43=0,0,L$43/PPA_fec!L$43)</f>
        <v>0.57553401431624029</v>
      </c>
      <c r="M152" s="276">
        <f>IF(M$43=0,0,M$43/PPA_fec!M$43)</f>
        <v>0.56060944101372534</v>
      </c>
      <c r="N152" s="276">
        <f>IF(N$43=0,0,N$43/PPA_fec!N$43)</f>
        <v>0.52656694693912343</v>
      </c>
      <c r="O152" s="276">
        <f>IF(O$43=0,0,O$43/PPA_fec!O$43)</f>
        <v>0.53016537986247403</v>
      </c>
      <c r="P152" s="276">
        <f>IF(P$43=0,0,P$43/PPA_fec!P$43)</f>
        <v>0.50005993844387886</v>
      </c>
      <c r="Q152" s="276">
        <f>IF(Q$43=0,0,Q$43/PPA_fec!Q$43)</f>
        <v>0.53404621758934223</v>
      </c>
      <c r="R152" s="276">
        <f>IF(R$43=0,0,R$43/PPA_fec!R$43)</f>
        <v>0.53165577877924641</v>
      </c>
      <c r="S152" s="276">
        <f>IF(S$43=0,0,S$43/PPA_fec!S$43)</f>
        <v>0.49442603843268923</v>
      </c>
      <c r="T152" s="276">
        <f>IF(T$43=0,0,T$43/PPA_fec!T$43)</f>
        <v>0.52685005489219738</v>
      </c>
      <c r="U152" s="276">
        <f>IF(U$43=0,0,U$43/PPA_fec!U$43)</f>
        <v>0.51873785266422978</v>
      </c>
      <c r="V152" s="276">
        <f>IF(V$43=0,0,V$43/PPA_fec!V$43)</f>
        <v>0.51576749782066478</v>
      </c>
      <c r="W152" s="276">
        <f>IF(W$43=0,0,W$43/PPA_fec!W$43)</f>
        <v>0.55548054526725998</v>
      </c>
      <c r="X152" s="276">
        <f>IF(X$43=0,0,X$43/PPA_fec!X$43)</f>
        <v>0.51516502194441327</v>
      </c>
      <c r="Y152" s="276">
        <f>IF(Y$43=0,0,Y$43/PPA_fec!Y$43)</f>
        <v>0.47434651409487988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1.3075145213960768</v>
      </c>
      <c r="C153" s="276">
        <f>IF(C$56=0,0,C$56/PPA_fec!C$56)</f>
        <v>1.2542265533248584</v>
      </c>
      <c r="D153" s="276">
        <f>IF(D$56=0,0,D$56/PPA_fec!D$56)</f>
        <v>1.3692179521220329</v>
      </c>
      <c r="E153" s="276">
        <f>IF(E$56=0,0,E$56/PPA_fec!E$56)</f>
        <v>1.3933804357060897</v>
      </c>
      <c r="F153" s="276">
        <f>IF(F$56=0,0,F$56/PPA_fec!F$56)</f>
        <v>1.3085592221971361</v>
      </c>
      <c r="G153" s="276">
        <f>IF(G$56=0,0,G$56/PPA_fec!G$56)</f>
        <v>1.1620666368998267</v>
      </c>
      <c r="H153" s="276">
        <f>IF(H$56=0,0,H$56/PPA_fec!H$56)</f>
        <v>1.1202458903773622</v>
      </c>
      <c r="I153" s="276">
        <f>IF(I$56=0,0,I$56/PPA_fec!I$56)</f>
        <v>1.0795190917652715</v>
      </c>
      <c r="J153" s="276">
        <f>IF(J$56=0,0,J$56/PPA_fec!J$56)</f>
        <v>1.1152318734372133</v>
      </c>
      <c r="K153" s="276">
        <f>IF(K$56=0,0,K$56/PPA_fec!K$56)</f>
        <v>1.182037859193936</v>
      </c>
      <c r="L153" s="276">
        <f>IF(L$56=0,0,L$56/PPA_fec!L$56)</f>
        <v>1.1713240010164538</v>
      </c>
      <c r="M153" s="276">
        <f>IF(M$56=0,0,M$56/PPA_fec!M$56)</f>
        <v>1.166944359373419</v>
      </c>
      <c r="N153" s="276">
        <f>IF(N$56=0,0,N$56/PPA_fec!N$56)</f>
        <v>1.132083438508046</v>
      </c>
      <c r="O153" s="276">
        <f>IF(O$56=0,0,O$56/PPA_fec!O$56)</f>
        <v>1.1372693691390043</v>
      </c>
      <c r="P153" s="276">
        <f>IF(P$56=0,0,P$56/PPA_fec!P$56)</f>
        <v>1.0858212258071498</v>
      </c>
      <c r="Q153" s="276">
        <f>IF(Q$56=0,0,Q$56/PPA_fec!Q$56)</f>
        <v>1.1853451494725327</v>
      </c>
      <c r="R153" s="276">
        <f>IF(R$56=0,0,R$56/PPA_fec!R$56)</f>
        <v>1.1137959110678419</v>
      </c>
      <c r="S153" s="276">
        <f>IF(S$56=0,0,S$56/PPA_fec!S$56)</f>
        <v>1.0251317080677806</v>
      </c>
      <c r="T153" s="276">
        <f>IF(T$56=0,0,T$56/PPA_fec!T$56)</f>
        <v>1.0846124323937829</v>
      </c>
      <c r="U153" s="276">
        <f>IF(U$56=0,0,U$56/PPA_fec!U$56)</f>
        <v>1.0443056448553072</v>
      </c>
      <c r="V153" s="276">
        <f>IF(V$56=0,0,V$56/PPA_fec!V$56)</f>
        <v>1.0289668796334039</v>
      </c>
      <c r="W153" s="276">
        <f>IF(W$56=0,0,W$56/PPA_fec!W$56)</f>
        <v>1.0381166501994943</v>
      </c>
      <c r="X153" s="276">
        <f>IF(X$56=0,0,X$56/PPA_fec!X$56)</f>
        <v>0.94687299679926951</v>
      </c>
      <c r="Y153" s="276">
        <f>IF(Y$56=0,0,Y$56/PPA_fec!Y$56)</f>
        <v>0.81050377893527392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1.1754543332562715</v>
      </c>
      <c r="C154" s="277">
        <f>IF(C$69=0,0,C$69/PPA_fec!C$69)</f>
        <v>1.1151079541409954</v>
      </c>
      <c r="D154" s="277">
        <f>IF(D$69=0,0,D$69/PPA_fec!D$69)</f>
        <v>1.2307643745209984</v>
      </c>
      <c r="E154" s="277">
        <f>IF(E$69=0,0,E$69/PPA_fec!E$69)</f>
        <v>1.2356243949805907</v>
      </c>
      <c r="F154" s="277">
        <f>IF(F$69=0,0,F$69/PPA_fec!F$69)</f>
        <v>1.1748163317227927</v>
      </c>
      <c r="G154" s="277">
        <f>IF(G$69=0,0,G$69/PPA_fec!G$69)</f>
        <v>1.0330743776649114</v>
      </c>
      <c r="H154" s="277">
        <f>IF(H$69=0,0,H$69/PPA_fec!H$69)</f>
        <v>0.99296088284001016</v>
      </c>
      <c r="I154" s="277">
        <f>IF(I$69=0,0,I$69/PPA_fec!I$69)</f>
        <v>0.95832143122009295</v>
      </c>
      <c r="J154" s="277">
        <f>IF(J$69=0,0,J$69/PPA_fec!J$69)</f>
        <v>0.98790148990923654</v>
      </c>
      <c r="K154" s="277">
        <f>IF(K$69=0,0,K$69/PPA_fec!K$69)</f>
        <v>1.0413887432801572</v>
      </c>
      <c r="L154" s="277">
        <f>IF(L$69=0,0,L$69/PPA_fec!L$69)</f>
        <v>1.0306561604084645</v>
      </c>
      <c r="M154" s="277">
        <f>IF(M$69=0,0,M$69/PPA_fec!M$69)</f>
        <v>1.0295280228906361</v>
      </c>
      <c r="N154" s="277">
        <f>IF(N$69=0,0,N$69/PPA_fec!N$69)</f>
        <v>1.0027040181850837</v>
      </c>
      <c r="O154" s="277">
        <f>IF(O$69=0,0,O$69/PPA_fec!O$69)</f>
        <v>1.0070238919994701</v>
      </c>
      <c r="P154" s="277">
        <f>IF(P$69=0,0,P$69/PPA_fec!P$69)</f>
        <v>0.96290892119431937</v>
      </c>
      <c r="Q154" s="277">
        <f>IF(Q$69=0,0,Q$69/PPA_fec!Q$69)</f>
        <v>1.0540895355027871</v>
      </c>
      <c r="R154" s="277">
        <f>IF(R$69=0,0,R$69/PPA_fec!R$69)</f>
        <v>0.98341266175120656</v>
      </c>
      <c r="S154" s="277">
        <f>IF(S$69=0,0,S$69/PPA_fec!S$69)</f>
        <v>0.90399828556760675</v>
      </c>
      <c r="T154" s="277">
        <f>IF(T$69=0,0,T$69/PPA_fec!T$69)</f>
        <v>0.95561771297947418</v>
      </c>
      <c r="U154" s="277">
        <f>IF(U$69=0,0,U$69/PPA_fec!U$69)</f>
        <v>0.91770211278106872</v>
      </c>
      <c r="V154" s="277">
        <f>IF(V$69=0,0,V$69/PPA_fec!V$69)</f>
        <v>0.9032877957913592</v>
      </c>
      <c r="W154" s="277">
        <f>IF(W$69=0,0,W$69/PPA_fec!W$69)</f>
        <v>0.9047868730095564</v>
      </c>
      <c r="X154" s="277">
        <f>IF(X$69=0,0,X$69/PPA_fec!X$69)</f>
        <v>0.82382812032663855</v>
      </c>
      <c r="Y154" s="277">
        <f>IF(Y$69=0,0,Y$69/PPA_fec!Y$69)</f>
        <v>0.70006767951280002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0.2931434203727345</v>
      </c>
      <c r="C156" s="320">
        <f>IF(C$83=0,0,C$83/PPA_fec!C$83)</f>
        <v>0.36491967827907418</v>
      </c>
      <c r="D156" s="320">
        <f>IF(D$83=0,0,D$83/PPA_fec!D$83)</f>
        <v>0.29847326483238529</v>
      </c>
      <c r="E156" s="320">
        <f>IF(E$83=0,0,E$83/PPA_fec!E$83)</f>
        <v>0.39883313797298786</v>
      </c>
      <c r="F156" s="320">
        <f>IF(F$83=0,0,F$83/PPA_fec!F$83)</f>
        <v>0.30380343347818101</v>
      </c>
      <c r="G156" s="320">
        <f>IF(G$83=0,0,G$83/PPA_fec!G$83)</f>
        <v>0.34636454985983606</v>
      </c>
      <c r="H156" s="320">
        <f>IF(H$83=0,0,H$83/PPA_fec!H$83)</f>
        <v>0.36288914764365371</v>
      </c>
      <c r="I156" s="320">
        <f>IF(I$83=0,0,I$83/PPA_fec!I$83)</f>
        <v>0.35189478291088006</v>
      </c>
      <c r="J156" s="320">
        <f>IF(J$83=0,0,J$83/PPA_fec!J$83)</f>
        <v>0.38481826510549538</v>
      </c>
      <c r="K156" s="320">
        <f>IF(K$83=0,0,K$83/PPA_fec!K$83)</f>
        <v>0.42931608058377752</v>
      </c>
      <c r="L156" s="320">
        <f>IF(L$83=0,0,L$83/PPA_fec!L$83)</f>
        <v>0.44458512892118918</v>
      </c>
      <c r="M156" s="320">
        <f>IF(M$83=0,0,M$83/PPA_fec!M$83)</f>
        <v>0.41708932421640404</v>
      </c>
      <c r="N156" s="320">
        <f>IF(N$83=0,0,N$83/PPA_fec!N$83)</f>
        <v>0.37966597680134367</v>
      </c>
      <c r="O156" s="320">
        <f>IF(O$83=0,0,O$83/PPA_fec!O$83)</f>
        <v>0.37345213609890981</v>
      </c>
      <c r="P156" s="320">
        <f>IF(P$83=0,0,P$83/PPA_fec!P$83)</f>
        <v>0.35562260953333452</v>
      </c>
      <c r="Q156" s="320">
        <f>IF(Q$83=0,0,Q$83/PPA_fec!Q$83)</f>
        <v>0.34605029207170612</v>
      </c>
      <c r="R156" s="320">
        <f>IF(R$83=0,0,R$83/PPA_fec!R$83)</f>
        <v>0.37984587432308775</v>
      </c>
      <c r="S156" s="320">
        <f>IF(S$83=0,0,S$83/PPA_fec!S$83)</f>
        <v>0.38932696301601383</v>
      </c>
      <c r="T156" s="320">
        <f>IF(T$83=0,0,T$83/PPA_fec!T$83)</f>
        <v>0.39807024517685841</v>
      </c>
      <c r="U156" s="320">
        <f>IF(U$83=0,0,U$83/PPA_fec!U$83)</f>
        <v>0.4299497490552297</v>
      </c>
      <c r="V156" s="320">
        <f>IF(V$83=0,0,V$83/PPA_fec!V$83)</f>
        <v>0.43515244404744169</v>
      </c>
      <c r="W156" s="320">
        <f>IF(W$83=0,0,W$83/PPA_fec!W$83)</f>
        <v>0.50692090901057907</v>
      </c>
      <c r="X156" s="320">
        <f>IF(X$83=0,0,X$83/PPA_fec!X$83)</f>
        <v>0.50262127238528431</v>
      </c>
      <c r="Y156" s="320">
        <f>IF(Y$83=0,0,Y$83/PPA_fec!Y$83)</f>
        <v>0.56560787715621141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1.4233480115740456</v>
      </c>
      <c r="C161" s="332">
        <f>IF(C$88=0,0,C$88/PPA_fec!C$88)</f>
        <v>1.6383280131317219</v>
      </c>
      <c r="D161" s="332">
        <f>IF(D$88=0,0,D$88/PPA_fec!D$88)</f>
        <v>1.4463199757709442</v>
      </c>
      <c r="E161" s="332">
        <f>IF(E$88=0,0,E$88/PPA_fec!E$88)</f>
        <v>1.7405113053418386</v>
      </c>
      <c r="F161" s="332">
        <f>IF(F$88=0,0,F$88/PPA_fec!F$88)</f>
        <v>1.4617142973193777</v>
      </c>
      <c r="G161" s="332">
        <f>IF(G$88=0,0,G$88/PPA_fec!G$88)</f>
        <v>1.5498063069455179</v>
      </c>
      <c r="H161" s="332">
        <f>IF(H$88=0,0,H$88/PPA_fec!H$88)</f>
        <v>1.5912799653106751</v>
      </c>
      <c r="I161" s="332">
        <f>IF(I$88=0,0,I$88/PPA_fec!I$88)</f>
        <v>1.561076638873691</v>
      </c>
      <c r="J161" s="332">
        <f>IF(J$88=0,0,J$88/PPA_fec!J$88)</f>
        <v>1.6729392836292707</v>
      </c>
      <c r="K161" s="332">
        <f>IF(K$88=0,0,K$88/PPA_fec!K$88)</f>
        <v>1.7630463911675025</v>
      </c>
      <c r="L161" s="332">
        <f>IF(L$88=0,0,L$88/PPA_fec!L$88)</f>
        <v>1.8000374298215305</v>
      </c>
      <c r="M161" s="332">
        <f>IF(M$88=0,0,M$88/PPA_fec!M$88)</f>
        <v>1.7319142914759909</v>
      </c>
      <c r="N161" s="332">
        <f>IF(N$88=0,0,N$88/PPA_fec!N$88)</f>
        <v>1.6371338071342902</v>
      </c>
      <c r="O161" s="332">
        <f>IF(O$88=0,0,O$88/PPA_fec!O$88)</f>
        <v>1.6087945506336216</v>
      </c>
      <c r="P161" s="332">
        <f>IF(P$88=0,0,P$88/PPA_fec!P$88)</f>
        <v>1.5467516562562054</v>
      </c>
      <c r="Q161" s="332">
        <f>IF(Q$88=0,0,Q$88/PPA_fec!Q$88)</f>
        <v>1.5412168356266975</v>
      </c>
      <c r="R161" s="332">
        <f>IF(R$88=0,0,R$88/PPA_fec!R$88)</f>
        <v>1.5983615605793189</v>
      </c>
      <c r="S161" s="332">
        <f>IF(S$88=0,0,S$88/PPA_fec!S$88)</f>
        <v>1.6132668927518392</v>
      </c>
      <c r="T161" s="332">
        <f>IF(T$88=0,0,T$88/PPA_fec!T$88)</f>
        <v>1.6220456752778318</v>
      </c>
      <c r="U161" s="332">
        <f>IF(U$88=0,0,U$88/PPA_fec!U$88)</f>
        <v>1.7002818704585108</v>
      </c>
      <c r="V161" s="332">
        <f>IF(V$88=0,0,V$88/PPA_fec!V$88)</f>
        <v>1.7029116645385223</v>
      </c>
      <c r="W161" s="332">
        <f>IF(W$88=0,0,W$88/PPA_fec!W$88)</f>
        <v>1.8201768718748135</v>
      </c>
      <c r="X161" s="332">
        <f>IF(X$88=0,0,X$88/PPA_fec!X$88)</f>
        <v>1.7712830908039376</v>
      </c>
      <c r="Y161" s="332">
        <f>IF(Y$88=0,0,Y$88/PPA_fec!Y$88)</f>
        <v>1.8194111725644559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AT: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6483.0842834931327</v>
      </c>
      <c r="C3" s="203">
        <v>6433.0672318035658</v>
      </c>
      <c r="D3" s="203">
        <v>6566.5345864472456</v>
      </c>
      <c r="E3" s="203">
        <v>6738.6365681194011</v>
      </c>
      <c r="F3" s="203">
        <v>6932.0283863686554</v>
      </c>
      <c r="G3" s="203">
        <v>6708.1007483303711</v>
      </c>
      <c r="H3" s="203">
        <v>6730.3241080458147</v>
      </c>
      <c r="I3" s="203">
        <v>7097.674307226489</v>
      </c>
      <c r="J3" s="203">
        <v>6849.9884006334132</v>
      </c>
      <c r="K3" s="203">
        <v>7142.6726699734791</v>
      </c>
      <c r="L3" s="203">
        <v>7242.7066239457399</v>
      </c>
      <c r="M3" s="203">
        <v>6923.1890585848942</v>
      </c>
      <c r="N3" s="203">
        <v>7339.7846854603822</v>
      </c>
      <c r="O3" s="203">
        <v>7024.2527163966824</v>
      </c>
      <c r="P3" s="203">
        <v>7391.6710301242456</v>
      </c>
      <c r="Q3" s="203">
        <v>7432.6090050000012</v>
      </c>
      <c r="R3" s="203">
        <v>7829.8389834668551</v>
      </c>
      <c r="S3" s="203">
        <v>7883.6337971973526</v>
      </c>
      <c r="T3" s="203">
        <v>7750.8638192731923</v>
      </c>
      <c r="U3" s="203">
        <v>8119.0218848561881</v>
      </c>
      <c r="V3" s="203">
        <v>8040.0858846572764</v>
      </c>
      <c r="W3" s="203">
        <v>8313.5022010205539</v>
      </c>
      <c r="X3" s="203">
        <v>8431.4622325541368</v>
      </c>
      <c r="Y3" s="203">
        <v>8939.7999999999993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4141.2087606867499</v>
      </c>
      <c r="C5" s="203">
        <v>4294.0561528717362</v>
      </c>
      <c r="D5" s="203">
        <v>4945.5178307120732</v>
      </c>
      <c r="E5" s="203">
        <v>4426.3899130372029</v>
      </c>
      <c r="F5" s="203">
        <v>4660.4024919107469</v>
      </c>
      <c r="G5" s="203">
        <v>5032.7229282013523</v>
      </c>
      <c r="H5" s="203">
        <v>5307.6391363450557</v>
      </c>
      <c r="I5" s="203">
        <v>5138.5535874188135</v>
      </c>
      <c r="J5" s="203">
        <v>5172.7996465258029</v>
      </c>
      <c r="K5" s="203">
        <v>5697.7501791074183</v>
      </c>
      <c r="L5" s="203">
        <v>5916.4270861888681</v>
      </c>
      <c r="M5" s="203">
        <v>5916.5189254379065</v>
      </c>
      <c r="N5" s="203">
        <v>5946.0282321304694</v>
      </c>
      <c r="O5" s="203">
        <v>5384.8785084923256</v>
      </c>
      <c r="P5" s="203">
        <v>5483.0125817185381</v>
      </c>
      <c r="Q5" s="203">
        <v>5756.4485247790844</v>
      </c>
      <c r="R5" s="203">
        <v>5426.3239531624849</v>
      </c>
      <c r="S5" s="203">
        <v>5333.7493178296972</v>
      </c>
      <c r="T5" s="203">
        <v>5255.2501739460422</v>
      </c>
      <c r="U5" s="203">
        <v>5474.4917386970901</v>
      </c>
      <c r="V5" s="203">
        <v>5546.3284483753578</v>
      </c>
      <c r="W5" s="203">
        <v>5467.5340806342947</v>
      </c>
      <c r="X5" s="203">
        <v>6001.373003678551</v>
      </c>
      <c r="Y5" s="203">
        <v>5728.0406322752706</v>
      </c>
      <c r="DA5" s="112" t="s">
        <v>2111</v>
      </c>
    </row>
    <row r="6" spans="1:105" ht="12" customHeight="1" x14ac:dyDescent="0.25">
      <c r="A6" s="154" t="s">
        <v>2112</v>
      </c>
      <c r="B6" s="338">
        <v>5176.5109508584374</v>
      </c>
      <c r="C6" s="338">
        <v>4917.6854033155159</v>
      </c>
      <c r="D6" s="338">
        <v>5435.3364984013597</v>
      </c>
      <c r="E6" s="338">
        <v>5435.3364984013597</v>
      </c>
      <c r="F6" s="338">
        <v>5176.5109508584374</v>
      </c>
      <c r="G6" s="338">
        <v>5435.3364984013588</v>
      </c>
      <c r="H6" s="338">
        <v>5694.1620459442802</v>
      </c>
      <c r="I6" s="338">
        <v>5435.3364984013588</v>
      </c>
      <c r="J6" s="338">
        <v>5694.1620459442802</v>
      </c>
      <c r="K6" s="338">
        <v>6211.8131410301239</v>
      </c>
      <c r="L6" s="338">
        <v>6470.6386885730462</v>
      </c>
      <c r="M6" s="338">
        <v>6470.6386885730462</v>
      </c>
      <c r="N6" s="338">
        <v>6470.6386885730462</v>
      </c>
      <c r="O6" s="338">
        <v>6211.8131410301248</v>
      </c>
      <c r="P6" s="338">
        <v>5952.9875934872034</v>
      </c>
      <c r="Q6" s="338">
        <v>6211.8131410301248</v>
      </c>
      <c r="R6" s="338">
        <v>5952.9875934872034</v>
      </c>
      <c r="S6" s="338">
        <v>5694.162045944282</v>
      </c>
      <c r="T6" s="338">
        <v>5694.162045944282</v>
      </c>
      <c r="U6" s="338">
        <v>5952.9875934872034</v>
      </c>
      <c r="V6" s="338">
        <v>5952.9875934872034</v>
      </c>
      <c r="W6" s="338">
        <v>5952.9875934872034</v>
      </c>
      <c r="X6" s="338">
        <v>6470.6386885730471</v>
      </c>
      <c r="Y6" s="338">
        <v>6211.8131410301248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776.4766426287656</v>
      </c>
      <c r="E7" s="340">
        <v>0</v>
      </c>
      <c r="F7" s="340">
        <v>0</v>
      </c>
      <c r="G7" s="340">
        <v>517.65109508584374</v>
      </c>
      <c r="H7" s="340">
        <v>258.82554754292192</v>
      </c>
      <c r="I7" s="340">
        <v>0</v>
      </c>
      <c r="J7" s="340">
        <v>517.65109508584374</v>
      </c>
      <c r="K7" s="340">
        <v>517.65109508584374</v>
      </c>
      <c r="L7" s="340">
        <v>517.65109508584374</v>
      </c>
      <c r="M7" s="340">
        <v>258.82554754292192</v>
      </c>
      <c r="N7" s="340">
        <v>0</v>
      </c>
      <c r="O7" s="340">
        <v>0</v>
      </c>
      <c r="P7" s="340">
        <v>0</v>
      </c>
      <c r="Q7" s="340">
        <v>258.82554754292192</v>
      </c>
      <c r="R7" s="340">
        <v>0</v>
      </c>
      <c r="S7" s="340">
        <v>0</v>
      </c>
      <c r="T7" s="340">
        <v>0</v>
      </c>
      <c r="U7" s="340">
        <v>517.65109508584374</v>
      </c>
      <c r="V7" s="340">
        <v>258.82554754292192</v>
      </c>
      <c r="W7" s="340">
        <v>0</v>
      </c>
      <c r="X7" s="340">
        <v>776.4766426287656</v>
      </c>
      <c r="Y7" s="340">
        <v>0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258.82554754292141</v>
      </c>
      <c r="D8" s="342">
        <f t="shared" si="0"/>
        <v>258.82554754292232</v>
      </c>
      <c r="E8" s="342">
        <f t="shared" si="0"/>
        <v>0</v>
      </c>
      <c r="F8" s="342">
        <f t="shared" si="0"/>
        <v>258.82554754292232</v>
      </c>
      <c r="G8" s="342">
        <f t="shared" si="0"/>
        <v>258.82554754292232</v>
      </c>
      <c r="H8" s="342">
        <f t="shared" si="0"/>
        <v>0</v>
      </c>
      <c r="I8" s="342">
        <f t="shared" si="0"/>
        <v>258.82554754292141</v>
      </c>
      <c r="J8" s="342">
        <f t="shared" si="0"/>
        <v>258.82554754292232</v>
      </c>
      <c r="K8" s="342">
        <f t="shared" si="0"/>
        <v>0</v>
      </c>
      <c r="L8" s="342">
        <f t="shared" si="0"/>
        <v>258.82554754292141</v>
      </c>
      <c r="M8" s="342">
        <f t="shared" si="0"/>
        <v>258.82554754292232</v>
      </c>
      <c r="N8" s="342">
        <f t="shared" si="0"/>
        <v>0</v>
      </c>
      <c r="O8" s="342">
        <f t="shared" si="0"/>
        <v>258.82554754292141</v>
      </c>
      <c r="P8" s="342">
        <f t="shared" si="0"/>
        <v>258.82554754292141</v>
      </c>
      <c r="Q8" s="342">
        <f t="shared" si="0"/>
        <v>0</v>
      </c>
      <c r="R8" s="342">
        <f t="shared" si="0"/>
        <v>258.82554754292141</v>
      </c>
      <c r="S8" s="342">
        <f t="shared" si="0"/>
        <v>258.82554754292141</v>
      </c>
      <c r="T8" s="342">
        <f t="shared" si="0"/>
        <v>0</v>
      </c>
      <c r="U8" s="342">
        <f t="shared" si="0"/>
        <v>258.82554754292232</v>
      </c>
      <c r="V8" s="342">
        <f t="shared" si="0"/>
        <v>258.82554754292232</v>
      </c>
      <c r="W8" s="342">
        <f t="shared" si="0"/>
        <v>0</v>
      </c>
      <c r="X8" s="342">
        <f t="shared" si="0"/>
        <v>258.82554754292232</v>
      </c>
      <c r="Y8" s="342">
        <f t="shared" si="0"/>
        <v>258.82554754292232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1035.3021901716875</v>
      </c>
      <c r="C9" s="343">
        <f t="shared" si="1"/>
        <v>623.62925044377971</v>
      </c>
      <c r="D9" s="343">
        <f t="shared" si="1"/>
        <v>489.81866768928649</v>
      </c>
      <c r="E9" s="343">
        <f t="shared" si="1"/>
        <v>1008.9465853641568</v>
      </c>
      <c r="F9" s="343">
        <f t="shared" si="1"/>
        <v>516.10845894769045</v>
      </c>
      <c r="G9" s="343">
        <f t="shared" si="1"/>
        <v>402.61357020000651</v>
      </c>
      <c r="H9" s="343">
        <f t="shared" si="1"/>
        <v>386.52290959922448</v>
      </c>
      <c r="I9" s="343">
        <f t="shared" si="1"/>
        <v>296.78291098254522</v>
      </c>
      <c r="J9" s="343">
        <f t="shared" si="1"/>
        <v>521.36239941847725</v>
      </c>
      <c r="K9" s="343">
        <f t="shared" si="1"/>
        <v>514.06296192270565</v>
      </c>
      <c r="L9" s="343">
        <f t="shared" si="1"/>
        <v>554.21160238417815</v>
      </c>
      <c r="M9" s="343">
        <f t="shared" si="1"/>
        <v>554.11976313513969</v>
      </c>
      <c r="N9" s="343">
        <f t="shared" si="1"/>
        <v>524.61045644257683</v>
      </c>
      <c r="O9" s="343">
        <f t="shared" si="1"/>
        <v>826.93463253779919</v>
      </c>
      <c r="P9" s="343">
        <f t="shared" si="1"/>
        <v>469.97501176866535</v>
      </c>
      <c r="Q9" s="343">
        <f t="shared" si="1"/>
        <v>455.36461625104039</v>
      </c>
      <c r="R9" s="343">
        <f t="shared" si="1"/>
        <v>526.66364032471847</v>
      </c>
      <c r="S9" s="343">
        <f t="shared" si="1"/>
        <v>360.41272811458475</v>
      </c>
      <c r="T9" s="343">
        <f t="shared" si="1"/>
        <v>438.9118719982398</v>
      </c>
      <c r="U9" s="343">
        <f t="shared" si="1"/>
        <v>478.4958547901133</v>
      </c>
      <c r="V9" s="343">
        <f t="shared" si="1"/>
        <v>406.65914511184565</v>
      </c>
      <c r="W9" s="343">
        <f t="shared" si="1"/>
        <v>485.45351285290872</v>
      </c>
      <c r="X9" s="343">
        <f t="shared" si="1"/>
        <v>469.26568489449619</v>
      </c>
      <c r="Y9" s="343">
        <f t="shared" si="1"/>
        <v>483.77250875485424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451.18159931212358</v>
      </c>
      <c r="C12" s="210">
        <v>468.89079965606169</v>
      </c>
      <c r="D12" s="210">
        <v>551.5573516766982</v>
      </c>
      <c r="E12" s="210">
        <v>495.92287188306102</v>
      </c>
      <c r="F12" s="210">
        <v>512.97472055030084</v>
      </c>
      <c r="G12" s="210">
        <v>532.25594507964126</v>
      </c>
      <c r="H12" s="210">
        <v>539.60867280016782</v>
      </c>
      <c r="I12" s="210">
        <v>521.07229436346256</v>
      </c>
      <c r="J12" s="210">
        <v>519.66190494331488</v>
      </c>
      <c r="K12" s="210">
        <v>550.78765365603886</v>
      </c>
      <c r="L12" s="210">
        <v>586.8786316458453</v>
      </c>
      <c r="M12" s="210">
        <v>586.99241305842452</v>
      </c>
      <c r="N12" s="210">
        <v>594.57979971935197</v>
      </c>
      <c r="O12" s="210">
        <v>531.18813357934812</v>
      </c>
      <c r="P12" s="210">
        <v>533.42716991877603</v>
      </c>
      <c r="Q12" s="210">
        <v>550.57040462961413</v>
      </c>
      <c r="R12" s="210">
        <v>528.24871637206536</v>
      </c>
      <c r="S12" s="210">
        <v>521.05366823667396</v>
      </c>
      <c r="T12" s="210">
        <v>515.88943777467455</v>
      </c>
      <c r="U12" s="210">
        <v>525.37317590166037</v>
      </c>
      <c r="V12" s="210">
        <v>535.9312614772557</v>
      </c>
      <c r="W12" s="210">
        <v>551.24530292721283</v>
      </c>
      <c r="X12" s="210">
        <v>600.11879335581307</v>
      </c>
      <c r="Y12" s="210">
        <v>521.26116195668851</v>
      </c>
      <c r="DA12" s="109" t="s">
        <v>2118</v>
      </c>
    </row>
    <row r="13" spans="1:105" ht="12" customHeight="1" x14ac:dyDescent="0.25">
      <c r="A13" s="24" t="s">
        <v>28</v>
      </c>
      <c r="B13" s="213">
        <v>4.7147893379191741</v>
      </c>
      <c r="C13" s="213">
        <v>2.694153052450559</v>
      </c>
      <c r="D13" s="213">
        <v>3.367755803955288</v>
      </c>
      <c r="E13" s="213">
        <v>3.367755803955288</v>
      </c>
      <c r="F13" s="213">
        <v>2.694153052450559</v>
      </c>
      <c r="G13" s="213">
        <v>4.3128116938950987</v>
      </c>
      <c r="H13" s="213">
        <v>2.8312983662940669</v>
      </c>
      <c r="I13" s="213">
        <v>3.3621668099742039</v>
      </c>
      <c r="J13" s="213">
        <v>2.7295786758383489</v>
      </c>
      <c r="K13" s="213">
        <v>3.536113499570078</v>
      </c>
      <c r="L13" s="213">
        <v>3.7478073946689592</v>
      </c>
      <c r="M13" s="213">
        <v>3.857265692175408</v>
      </c>
      <c r="N13" s="213">
        <v>3.923989681857265</v>
      </c>
      <c r="O13" s="213">
        <v>3.7312983662940669</v>
      </c>
      <c r="P13" s="213">
        <v>4.3321582115219259</v>
      </c>
      <c r="Q13" s="213">
        <v>5.157179707652622</v>
      </c>
      <c r="R13" s="213">
        <v>3.5153912295786758</v>
      </c>
      <c r="S13" s="213">
        <v>3.8664660361134988</v>
      </c>
      <c r="T13" s="213">
        <v>2.534479793637145</v>
      </c>
      <c r="U13" s="213">
        <v>2.898280309544282</v>
      </c>
      <c r="V13" s="213">
        <v>2.7954428202923469</v>
      </c>
      <c r="W13" s="213">
        <v>1.6630266552020641</v>
      </c>
      <c r="X13" s="213">
        <v>3.5000859845227859</v>
      </c>
      <c r="Y13" s="213">
        <v>3.7885640584694751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52.2731728288908</v>
      </c>
      <c r="C14" s="204">
        <f t="shared" si="2"/>
        <v>75.158125537403265</v>
      </c>
      <c r="D14" s="204">
        <f t="shared" si="2"/>
        <v>55.412381771281176</v>
      </c>
      <c r="E14" s="204">
        <f t="shared" si="2"/>
        <v>70.41650902837489</v>
      </c>
      <c r="F14" s="204">
        <f t="shared" si="2"/>
        <v>80.460705073086842</v>
      </c>
      <c r="G14" s="204">
        <f t="shared" si="2"/>
        <v>75.657265692175386</v>
      </c>
      <c r="H14" s="204">
        <f t="shared" si="2"/>
        <v>75.882287188306094</v>
      </c>
      <c r="I14" s="204">
        <f t="shared" si="2"/>
        <v>65.32287188306104</v>
      </c>
      <c r="J14" s="204">
        <f t="shared" si="2"/>
        <v>59.258383490971632</v>
      </c>
      <c r="K14" s="204">
        <f t="shared" si="2"/>
        <v>63.18091143594151</v>
      </c>
      <c r="L14" s="204">
        <f t="shared" si="2"/>
        <v>63.736629406706783</v>
      </c>
      <c r="M14" s="204">
        <f t="shared" si="2"/>
        <v>62.880911435941528</v>
      </c>
      <c r="N14" s="204">
        <f t="shared" si="2"/>
        <v>49.611693895098881</v>
      </c>
      <c r="O14" s="204">
        <f t="shared" si="2"/>
        <v>23.404213241616507</v>
      </c>
      <c r="P14" s="204">
        <f t="shared" si="2"/>
        <v>27.31177987962166</v>
      </c>
      <c r="Q14" s="204">
        <f t="shared" si="2"/>
        <v>21.470679277730007</v>
      </c>
      <c r="R14" s="204">
        <f t="shared" si="2"/>
        <v>18.374978503869308</v>
      </c>
      <c r="S14" s="204">
        <f t="shared" si="2"/>
        <v>15.458469475494409</v>
      </c>
      <c r="T14" s="204">
        <f t="shared" si="2"/>
        <v>11.714961306964746</v>
      </c>
      <c r="U14" s="204">
        <f t="shared" si="2"/>
        <v>11.314703353396389</v>
      </c>
      <c r="V14" s="204">
        <f t="shared" si="2"/>
        <v>9.6845227858985385</v>
      </c>
      <c r="W14" s="204">
        <f t="shared" si="2"/>
        <v>11.515821152192604</v>
      </c>
      <c r="X14" s="204">
        <f t="shared" si="2"/>
        <v>28.419776440240753</v>
      </c>
      <c r="Y14" s="204">
        <f t="shared" si="2"/>
        <v>39.125021496130692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4.3947549441100593</v>
      </c>
      <c r="C16" s="204">
        <v>5.4934651762682716</v>
      </c>
      <c r="D16" s="204">
        <v>3.2960447119518479</v>
      </c>
      <c r="E16" s="204">
        <v>3.2960447119518479</v>
      </c>
      <c r="F16" s="204">
        <v>4.3947549441100593</v>
      </c>
      <c r="G16" s="204">
        <v>5.0572656921754087</v>
      </c>
      <c r="H16" s="204">
        <v>7.0590713671539111</v>
      </c>
      <c r="I16" s="204">
        <v>4.3453138435081682</v>
      </c>
      <c r="J16" s="204">
        <v>3.8135855546001709</v>
      </c>
      <c r="K16" s="204">
        <v>6.1658641444539981</v>
      </c>
      <c r="L16" s="204">
        <v>7.4205503009458296</v>
      </c>
      <c r="M16" s="204">
        <v>7.2942390369733436</v>
      </c>
      <c r="N16" s="204">
        <v>6.2579535683576957</v>
      </c>
      <c r="O16" s="204">
        <v>3.211435941530524</v>
      </c>
      <c r="P16" s="204">
        <v>3.3674978503869299</v>
      </c>
      <c r="Q16" s="204">
        <v>4.1143594153052447</v>
      </c>
      <c r="R16" s="204">
        <v>4.0030954428202916</v>
      </c>
      <c r="S16" s="204">
        <v>4.2619088564058467</v>
      </c>
      <c r="T16" s="204">
        <v>4.3104041272570939</v>
      </c>
      <c r="U16" s="204">
        <v>3.0424763542562339</v>
      </c>
      <c r="V16" s="204">
        <v>4.0162510748065348</v>
      </c>
      <c r="W16" s="204">
        <v>4.2960447119518488</v>
      </c>
      <c r="X16" s="204">
        <v>5.0186586414445404</v>
      </c>
      <c r="Y16" s="204">
        <v>6.1499570077386068</v>
      </c>
      <c r="DA16" s="71" t="s">
        <v>2121</v>
      </c>
    </row>
    <row r="17" spans="1:105" ht="12" customHeight="1" x14ac:dyDescent="0.25">
      <c r="A17" s="18" t="s">
        <v>71</v>
      </c>
      <c r="B17" s="204">
        <v>10.22261392949269</v>
      </c>
      <c r="C17" s="204">
        <v>32.712295786758382</v>
      </c>
      <c r="D17" s="204">
        <v>19.42295786758384</v>
      </c>
      <c r="E17" s="204">
        <v>25.556491831470328</v>
      </c>
      <c r="F17" s="204">
        <v>29.645571797076521</v>
      </c>
      <c r="G17" s="204">
        <v>29.768443680137569</v>
      </c>
      <c r="H17" s="204">
        <v>27.54178847807394</v>
      </c>
      <c r="I17" s="204">
        <v>24.886930352536542</v>
      </c>
      <c r="J17" s="204">
        <v>22.801547721410149</v>
      </c>
      <c r="K17" s="204">
        <v>24.879793637145308</v>
      </c>
      <c r="L17" s="204">
        <v>26.442820292347371</v>
      </c>
      <c r="M17" s="204">
        <v>24.289079965606192</v>
      </c>
      <c r="N17" s="204">
        <v>18.09251934651763</v>
      </c>
      <c r="O17" s="204">
        <v>1.891745485812554</v>
      </c>
      <c r="P17" s="204">
        <v>1.416509028374892</v>
      </c>
      <c r="Q17" s="204">
        <v>1.161822871883061</v>
      </c>
      <c r="R17" s="204">
        <v>1.418486672398968</v>
      </c>
      <c r="S17" s="204">
        <v>1.2603611349957009</v>
      </c>
      <c r="T17" s="204">
        <v>2.8711951848667239</v>
      </c>
      <c r="U17" s="204">
        <v>2.9743766122098019</v>
      </c>
      <c r="V17" s="204">
        <v>2.657695614789338</v>
      </c>
      <c r="W17" s="204">
        <v>1.8613069647463449</v>
      </c>
      <c r="X17" s="204">
        <v>18.759845227858978</v>
      </c>
      <c r="Y17" s="204">
        <v>30.821668099742041</v>
      </c>
      <c r="DA17" s="71" t="s">
        <v>2122</v>
      </c>
    </row>
    <row r="18" spans="1:105" ht="12" customHeight="1" x14ac:dyDescent="0.25">
      <c r="A18" s="18" t="s">
        <v>32</v>
      </c>
      <c r="B18" s="204">
        <v>37.65580395528805</v>
      </c>
      <c r="C18" s="204">
        <v>36.95236457437661</v>
      </c>
      <c r="D18" s="204">
        <v>32.693379191745493</v>
      </c>
      <c r="E18" s="204">
        <v>41.563972484952707</v>
      </c>
      <c r="F18" s="204">
        <v>46.42037833190026</v>
      </c>
      <c r="G18" s="204">
        <v>40.805503009458292</v>
      </c>
      <c r="H18" s="204">
        <v>41.281427343078242</v>
      </c>
      <c r="I18" s="204">
        <v>36.09062768701633</v>
      </c>
      <c r="J18" s="204">
        <v>32.643250214961313</v>
      </c>
      <c r="K18" s="204">
        <v>32.135253654342208</v>
      </c>
      <c r="L18" s="204">
        <v>29.873258813413582</v>
      </c>
      <c r="M18" s="204">
        <v>31.297592433361991</v>
      </c>
      <c r="N18" s="204">
        <v>25.261220980223559</v>
      </c>
      <c r="O18" s="204">
        <v>18.301031814273429</v>
      </c>
      <c r="P18" s="204">
        <v>22.527773000859838</v>
      </c>
      <c r="Q18" s="204">
        <v>16.194496990541701</v>
      </c>
      <c r="R18" s="204">
        <v>12.946001719690461</v>
      </c>
      <c r="S18" s="204">
        <v>9.9151332760103177</v>
      </c>
      <c r="T18" s="204">
        <v>4.5259673258813411</v>
      </c>
      <c r="U18" s="204">
        <v>5.2904557179707652</v>
      </c>
      <c r="V18" s="204">
        <v>3.0053310404127251</v>
      </c>
      <c r="W18" s="204">
        <v>5.3521066208082537</v>
      </c>
      <c r="X18" s="204">
        <v>4.6412725709372316</v>
      </c>
      <c r="Y18" s="204">
        <v>2.1533963886500431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2.6053310404127259E-2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7.3946689595872734E-3</v>
      </c>
      <c r="S19" s="204">
        <v>2.106620808254514E-2</v>
      </c>
      <c r="T19" s="204">
        <v>7.3946689595872734E-3</v>
      </c>
      <c r="U19" s="204">
        <v>7.3946689595872734E-3</v>
      </c>
      <c r="V19" s="204">
        <v>5.2450558899398104E-3</v>
      </c>
      <c r="W19" s="204">
        <v>6.3628546861564913E-3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272.80739466895949</v>
      </c>
      <c r="C20" s="204">
        <f t="shared" si="3"/>
        <v>263.84350816852958</v>
      </c>
      <c r="D20" s="204">
        <f t="shared" si="3"/>
        <v>361.006018916595</v>
      </c>
      <c r="E20" s="204">
        <f t="shared" si="3"/>
        <v>277.1926053310404</v>
      </c>
      <c r="F20" s="204">
        <f t="shared" si="3"/>
        <v>262.31728288907988</v>
      </c>
      <c r="G20" s="204">
        <f t="shared" si="3"/>
        <v>274.1565778159931</v>
      </c>
      <c r="H20" s="204">
        <f t="shared" si="3"/>
        <v>268.69561478933792</v>
      </c>
      <c r="I20" s="204">
        <f t="shared" si="3"/>
        <v>259.79011177987962</v>
      </c>
      <c r="J20" s="204">
        <f t="shared" si="3"/>
        <v>269.34780739466891</v>
      </c>
      <c r="K20" s="204">
        <f t="shared" si="3"/>
        <v>270.9711092003439</v>
      </c>
      <c r="L20" s="204">
        <f t="shared" si="3"/>
        <v>297.12355975924328</v>
      </c>
      <c r="M20" s="204">
        <f t="shared" si="3"/>
        <v>294.63525365434219</v>
      </c>
      <c r="N20" s="204">
        <f t="shared" si="3"/>
        <v>305.24918314703348</v>
      </c>
      <c r="O20" s="204">
        <f t="shared" si="3"/>
        <v>292.48787618228721</v>
      </c>
      <c r="P20" s="204">
        <f t="shared" si="3"/>
        <v>294.5047291487532</v>
      </c>
      <c r="Q20" s="204">
        <f t="shared" si="3"/>
        <v>317.88770421324159</v>
      </c>
      <c r="R20" s="204">
        <f t="shared" si="3"/>
        <v>295.55932932072233</v>
      </c>
      <c r="S20" s="204">
        <f t="shared" si="3"/>
        <v>289.70550300945831</v>
      </c>
      <c r="T20" s="204">
        <f t="shared" si="3"/>
        <v>285.11745485812548</v>
      </c>
      <c r="U20" s="204">
        <f t="shared" si="3"/>
        <v>288.21081136189349</v>
      </c>
      <c r="V20" s="204">
        <f t="shared" si="3"/>
        <v>306.31589508322412</v>
      </c>
      <c r="W20" s="204">
        <f t="shared" si="3"/>
        <v>314.79711623184693</v>
      </c>
      <c r="X20" s="204">
        <f t="shared" si="3"/>
        <v>334.87810188847021</v>
      </c>
      <c r="Y20" s="204">
        <f t="shared" si="3"/>
        <v>265.70603795089988</v>
      </c>
      <c r="DA20" s="71"/>
    </row>
    <row r="21" spans="1:105" ht="12" customHeight="1" x14ac:dyDescent="0.25">
      <c r="A21" s="18" t="s">
        <v>73</v>
      </c>
      <c r="B21" s="204">
        <v>272.80739466895949</v>
      </c>
      <c r="C21" s="204">
        <v>263.84350816852958</v>
      </c>
      <c r="D21" s="204">
        <v>361.006018916595</v>
      </c>
      <c r="E21" s="204">
        <v>277.1926053310404</v>
      </c>
      <c r="F21" s="204">
        <v>262.31728288907988</v>
      </c>
      <c r="G21" s="204">
        <v>274.1565778159931</v>
      </c>
      <c r="H21" s="204">
        <v>268.69561478933792</v>
      </c>
      <c r="I21" s="204">
        <v>259.79011177987962</v>
      </c>
      <c r="J21" s="204">
        <v>269.34780739466891</v>
      </c>
      <c r="K21" s="204">
        <v>270.9711092003439</v>
      </c>
      <c r="L21" s="204">
        <v>297.12355975924328</v>
      </c>
      <c r="M21" s="204">
        <v>294.63525365434219</v>
      </c>
      <c r="N21" s="204">
        <v>305.24918314703348</v>
      </c>
      <c r="O21" s="204">
        <v>292.48787618228721</v>
      </c>
      <c r="P21" s="204">
        <v>294.5047291487532</v>
      </c>
      <c r="Q21" s="204">
        <v>317.88770421324159</v>
      </c>
      <c r="R21" s="204">
        <v>295.55932932072233</v>
      </c>
      <c r="S21" s="204">
        <v>289.70550300945831</v>
      </c>
      <c r="T21" s="204">
        <v>285.11745485812548</v>
      </c>
      <c r="U21" s="204">
        <v>288.21081136189349</v>
      </c>
      <c r="V21" s="204">
        <v>306.31589508322412</v>
      </c>
      <c r="W21" s="204">
        <v>314.79711623184693</v>
      </c>
      <c r="X21" s="204">
        <v>334.87810188847021</v>
      </c>
      <c r="Y21" s="204">
        <v>265.70603795089988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5.3501289767841786</v>
      </c>
      <c r="C23" s="204">
        <f t="shared" si="4"/>
        <v>6.1622527944969896</v>
      </c>
      <c r="D23" s="204">
        <f t="shared" si="4"/>
        <v>6.3771281169389509</v>
      </c>
      <c r="E23" s="204">
        <f t="shared" si="4"/>
        <v>5.5172828890799659</v>
      </c>
      <c r="F23" s="204">
        <f t="shared" si="4"/>
        <v>5.517282889079965</v>
      </c>
      <c r="G23" s="204">
        <f t="shared" si="4"/>
        <v>11.738490221515784</v>
      </c>
      <c r="H23" s="204">
        <f t="shared" si="4"/>
        <v>15.135671940322538</v>
      </c>
      <c r="I23" s="204">
        <f t="shared" si="4"/>
        <v>17.373154208690373</v>
      </c>
      <c r="J23" s="204">
        <f t="shared" si="4"/>
        <v>18.051414831535123</v>
      </c>
      <c r="K23" s="204">
        <f t="shared" si="4"/>
        <v>16.721015650879913</v>
      </c>
      <c r="L23" s="204">
        <f t="shared" si="4"/>
        <v>15.209586074048264</v>
      </c>
      <c r="M23" s="204">
        <f t="shared" si="4"/>
        <v>16.46893928370395</v>
      </c>
      <c r="N23" s="204">
        <f t="shared" si="4"/>
        <v>20.9178048784234</v>
      </c>
      <c r="O23" s="204">
        <f t="shared" si="4"/>
        <v>12.350730311936307</v>
      </c>
      <c r="P23" s="204">
        <f t="shared" si="4"/>
        <v>12.310746874923963</v>
      </c>
      <c r="Q23" s="204">
        <f t="shared" si="4"/>
        <v>13.740653984730216</v>
      </c>
      <c r="R23" s="204">
        <f t="shared" si="4"/>
        <v>13.40297260594326</v>
      </c>
      <c r="S23" s="204">
        <f t="shared" si="4"/>
        <v>10.332945966682626</v>
      </c>
      <c r="T23" s="204">
        <f t="shared" si="4"/>
        <v>12.153324275104429</v>
      </c>
      <c r="U23" s="204">
        <f t="shared" si="4"/>
        <v>10.80303521904459</v>
      </c>
      <c r="V23" s="204">
        <f t="shared" si="4"/>
        <v>10.923534923696204</v>
      </c>
      <c r="W23" s="204">
        <f t="shared" si="4"/>
        <v>7.8345151562429427</v>
      </c>
      <c r="X23" s="204">
        <f t="shared" si="4"/>
        <v>12.762273582562155</v>
      </c>
      <c r="Y23" s="204">
        <f t="shared" si="4"/>
        <v>12.647643352306273</v>
      </c>
      <c r="DA23" s="71"/>
    </row>
    <row r="24" spans="1:105" ht="12" customHeight="1" x14ac:dyDescent="0.25">
      <c r="A24" s="18" t="s">
        <v>38</v>
      </c>
      <c r="B24" s="204">
        <v>5.3501289767841786</v>
      </c>
      <c r="C24" s="204">
        <v>6.1622527944969896</v>
      </c>
      <c r="D24" s="204">
        <v>5.8755803955288046</v>
      </c>
      <c r="E24" s="204">
        <v>4.8963026655202064</v>
      </c>
      <c r="F24" s="204">
        <v>3.511006018916595</v>
      </c>
      <c r="G24" s="204">
        <v>8.6889939810834047</v>
      </c>
      <c r="H24" s="204">
        <v>11.40257953568358</v>
      </c>
      <c r="I24" s="204">
        <v>12.525279449699051</v>
      </c>
      <c r="J24" s="204">
        <v>12.285382631126399</v>
      </c>
      <c r="K24" s="204">
        <v>9.8732588134135852</v>
      </c>
      <c r="L24" s="204">
        <v>12.47850386930352</v>
      </c>
      <c r="M24" s="204">
        <v>11.9280309544282</v>
      </c>
      <c r="N24" s="204">
        <v>11.482975064488389</v>
      </c>
      <c r="O24" s="204">
        <v>3.107394668959587</v>
      </c>
      <c r="P24" s="204">
        <v>3.5885640584694749</v>
      </c>
      <c r="Q24" s="204">
        <v>3.847033533963887</v>
      </c>
      <c r="R24" s="204">
        <v>6.5952708512467737</v>
      </c>
      <c r="S24" s="204">
        <v>6.2534823731728286</v>
      </c>
      <c r="T24" s="204">
        <v>8.3780739466895948</v>
      </c>
      <c r="U24" s="204">
        <v>7.617884780739467</v>
      </c>
      <c r="V24" s="204">
        <v>7.1806534823731729</v>
      </c>
      <c r="W24" s="204">
        <v>4.2916595012897671</v>
      </c>
      <c r="X24" s="204">
        <v>8.4036973344797925</v>
      </c>
      <c r="Y24" s="204">
        <v>8.1586414445399829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0.50154772141014614</v>
      </c>
      <c r="E25" s="204">
        <v>0.62098022355975924</v>
      </c>
      <c r="F25" s="204">
        <v>2.00627687016337</v>
      </c>
      <c r="G25" s="204">
        <v>2.8495270851246768</v>
      </c>
      <c r="H25" s="204">
        <v>3.529406706792777</v>
      </c>
      <c r="I25" s="204">
        <v>4.6343938091143597</v>
      </c>
      <c r="J25" s="204">
        <v>5.6640584694754947</v>
      </c>
      <c r="K25" s="204">
        <v>6.6723989681857256</v>
      </c>
      <c r="L25" s="204">
        <v>2.5539122957867582</v>
      </c>
      <c r="M25" s="204">
        <v>4.2858985382631118</v>
      </c>
      <c r="N25" s="204">
        <v>9.1469475494410997</v>
      </c>
      <c r="O25" s="204">
        <v>8.9624247635425629</v>
      </c>
      <c r="P25" s="204">
        <v>8.3236457437661215</v>
      </c>
      <c r="Q25" s="204">
        <v>9.5996560619088562</v>
      </c>
      <c r="R25" s="204">
        <v>6.4786758383490959</v>
      </c>
      <c r="S25" s="204">
        <v>3.6777300085984521</v>
      </c>
      <c r="T25" s="204">
        <v>3.2537403267411871</v>
      </c>
      <c r="U25" s="204">
        <v>2.7088790938244052</v>
      </c>
      <c r="V25" s="204">
        <v>3.2050851403356941</v>
      </c>
      <c r="W25" s="204">
        <v>2.892307671850388</v>
      </c>
      <c r="X25" s="204">
        <v>3.5383211553819209</v>
      </c>
      <c r="Y25" s="204">
        <v>3.625862307053632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1.719690455717971E-3</v>
      </c>
      <c r="H26" s="204">
        <v>6.964746345657781E-3</v>
      </c>
      <c r="I26" s="204">
        <v>7.9105760963026645E-3</v>
      </c>
      <c r="J26" s="204">
        <v>6.1049011177987953E-3</v>
      </c>
      <c r="K26" s="204">
        <v>9.630266552020636E-3</v>
      </c>
      <c r="L26" s="204">
        <v>1.0490111779879621E-2</v>
      </c>
      <c r="M26" s="204">
        <v>1.0490111779879621E-2</v>
      </c>
      <c r="N26" s="204">
        <v>1.1349957007738609E-2</v>
      </c>
      <c r="O26" s="204">
        <v>5.3310404127257091E-3</v>
      </c>
      <c r="P26" s="204">
        <v>6.1908856405846939E-3</v>
      </c>
      <c r="Q26" s="204">
        <v>2.665520206362855E-3</v>
      </c>
      <c r="R26" s="204">
        <v>2.665520206362855E-3</v>
      </c>
      <c r="S26" s="204">
        <v>2.665520206362855E-3</v>
      </c>
      <c r="T26" s="204">
        <v>2.665520206362855E-3</v>
      </c>
      <c r="U26" s="204">
        <v>2.665520206362855E-3</v>
      </c>
      <c r="V26" s="204">
        <v>1.805674978503869E-3</v>
      </c>
      <c r="W26" s="204">
        <v>2.665520206362855E-3</v>
      </c>
      <c r="X26" s="204">
        <v>2.665520206362855E-3</v>
      </c>
      <c r="Y26" s="204">
        <v>2.665520206362855E-3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3.9552880481513328E-2</v>
      </c>
      <c r="X27" s="204">
        <v>4.6087704213241619E-2</v>
      </c>
      <c r="Y27" s="204">
        <v>4.7635425623387788E-2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0.19824946485198369</v>
      </c>
      <c r="H29" s="204">
        <v>0.1967209515005241</v>
      </c>
      <c r="I29" s="204">
        <v>0.20557037378065851</v>
      </c>
      <c r="J29" s="204">
        <v>9.5868829815431086E-2</v>
      </c>
      <c r="K29" s="204">
        <v>0.16572760272858289</v>
      </c>
      <c r="L29" s="204">
        <v>0.16667979717810441</v>
      </c>
      <c r="M29" s="204">
        <v>0.24451967923275439</v>
      </c>
      <c r="N29" s="204">
        <v>0.2765323074861758</v>
      </c>
      <c r="O29" s="204">
        <v>0.27557983902143007</v>
      </c>
      <c r="P29" s="204">
        <v>0.39234618704778162</v>
      </c>
      <c r="Q29" s="204">
        <v>0.29129886865110782</v>
      </c>
      <c r="R29" s="204">
        <v>0.32636039614102769</v>
      </c>
      <c r="S29" s="204">
        <v>0.39906806470498019</v>
      </c>
      <c r="T29" s="204">
        <v>0.51884448146728313</v>
      </c>
      <c r="U29" s="204">
        <v>0.47360582427435433</v>
      </c>
      <c r="V29" s="204">
        <v>0.53599062600883296</v>
      </c>
      <c r="W29" s="204">
        <v>0.60832958241491153</v>
      </c>
      <c r="X29" s="204">
        <v>0.77150186828083578</v>
      </c>
      <c r="Y29" s="204">
        <v>0.8128386548829063</v>
      </c>
      <c r="DA29" s="71" t="s">
        <v>2132</v>
      </c>
    </row>
    <row r="30" spans="1:105" ht="12" customHeight="1" x14ac:dyDescent="0.25">
      <c r="A30" s="14" t="s">
        <v>39</v>
      </c>
      <c r="B30" s="204">
        <v>12.682717110920031</v>
      </c>
      <c r="C30" s="204">
        <v>12.77824591573517</v>
      </c>
      <c r="D30" s="204">
        <v>14.474032674118661</v>
      </c>
      <c r="E30" s="204">
        <v>12.94548581255374</v>
      </c>
      <c r="F30" s="204">
        <v>13.66199484092863</v>
      </c>
      <c r="G30" s="204">
        <v>15.05064488392089</v>
      </c>
      <c r="H30" s="204">
        <v>16.026483233018059</v>
      </c>
      <c r="I30" s="204">
        <v>16.864058469475491</v>
      </c>
      <c r="J30" s="204">
        <v>18.068615649183151</v>
      </c>
      <c r="K30" s="204">
        <v>28.14617368873602</v>
      </c>
      <c r="L30" s="204">
        <v>29.11659501289768</v>
      </c>
      <c r="M30" s="204">
        <v>28.08933791917454</v>
      </c>
      <c r="N30" s="204">
        <v>31.678761822871881</v>
      </c>
      <c r="O30" s="204">
        <v>33.525279449699049</v>
      </c>
      <c r="P30" s="204">
        <v>34.948839208942388</v>
      </c>
      <c r="Q30" s="204">
        <v>28.522355975924331</v>
      </c>
      <c r="R30" s="204">
        <v>26.869217540842641</v>
      </c>
      <c r="S30" s="204">
        <v>28.943078245915729</v>
      </c>
      <c r="T30" s="204">
        <v>31.512295786758379</v>
      </c>
      <c r="U30" s="204">
        <v>32.299999999999997</v>
      </c>
      <c r="V30" s="204">
        <v>32.19957007738607</v>
      </c>
      <c r="W30" s="204">
        <v>33.346689595872739</v>
      </c>
      <c r="X30" s="204">
        <v>34.294496990541703</v>
      </c>
      <c r="Y30" s="204">
        <v>26.555717970765262</v>
      </c>
      <c r="DA30" s="71" t="s">
        <v>2133</v>
      </c>
    </row>
    <row r="31" spans="1:105" ht="12" customHeight="1" x14ac:dyDescent="0.25">
      <c r="A31" s="21" t="s">
        <v>40</v>
      </c>
      <c r="B31" s="207">
        <v>103.35339638865</v>
      </c>
      <c r="C31" s="207">
        <v>108.2545141874462</v>
      </c>
      <c r="D31" s="207">
        <v>110.9200343938091</v>
      </c>
      <c r="E31" s="207">
        <v>126.48323301805669</v>
      </c>
      <c r="F31" s="207">
        <v>148.32330180567499</v>
      </c>
      <c r="G31" s="207">
        <v>151.34015477214101</v>
      </c>
      <c r="H31" s="207">
        <v>161.03731728288909</v>
      </c>
      <c r="I31" s="207">
        <v>158.35993121238181</v>
      </c>
      <c r="J31" s="207">
        <v>152.20610490111781</v>
      </c>
      <c r="K31" s="207">
        <v>168.23233018056749</v>
      </c>
      <c r="L31" s="207">
        <v>177.9444539982803</v>
      </c>
      <c r="M31" s="207">
        <v>181.06070507308681</v>
      </c>
      <c r="N31" s="207">
        <v>183.19836629406711</v>
      </c>
      <c r="O31" s="207">
        <v>165.68873602751501</v>
      </c>
      <c r="P31" s="207">
        <v>160.01891659501291</v>
      </c>
      <c r="Q31" s="207">
        <v>163.7918314703353</v>
      </c>
      <c r="R31" s="207">
        <v>170.5268271711092</v>
      </c>
      <c r="S31" s="207">
        <v>172.74720550300941</v>
      </c>
      <c r="T31" s="207">
        <v>172.85692175408431</v>
      </c>
      <c r="U31" s="207">
        <v>179.8463456577816</v>
      </c>
      <c r="V31" s="207">
        <v>174.01229578675839</v>
      </c>
      <c r="W31" s="207">
        <v>182.08813413585551</v>
      </c>
      <c r="X31" s="207">
        <v>186.26405846947549</v>
      </c>
      <c r="Y31" s="207">
        <v>173.43817712811691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826.89326282532727</v>
      </c>
      <c r="C33" s="203">
        <f>FBT_emi!C5</f>
        <v>867.33180025457602</v>
      </c>
      <c r="D33" s="203">
        <f>FBT_emi!D5</f>
        <v>1037.678410574905</v>
      </c>
      <c r="E33" s="203">
        <f>FBT_emi!E5</f>
        <v>888.59258725531822</v>
      </c>
      <c r="F33" s="203">
        <f>FBT_emi!F5</f>
        <v>882.01198393428922</v>
      </c>
      <c r="G33" s="203">
        <f>FBT_emi!G5</f>
        <v>900.67437400955907</v>
      </c>
      <c r="H33" s="203">
        <f>FBT_emi!H5</f>
        <v>881.4878991702808</v>
      </c>
      <c r="I33" s="203">
        <f>FBT_emi!I5</f>
        <v>830.44300359630051</v>
      </c>
      <c r="J33" s="203">
        <f>FBT_emi!J5</f>
        <v>831.14511186525931</v>
      </c>
      <c r="K33" s="203">
        <f>FBT_emi!K5</f>
        <v>849.70164859311058</v>
      </c>
      <c r="L33" s="203">
        <f>FBT_emi!L5</f>
        <v>913.48242766787291</v>
      </c>
      <c r="M33" s="203">
        <f>FBT_emi!M5</f>
        <v>905.75112094191877</v>
      </c>
      <c r="N33" s="203">
        <f>FBT_emi!N5</f>
        <v>889.50336154887452</v>
      </c>
      <c r="O33" s="203">
        <f>FBT_emi!O5</f>
        <v>777.45587875727381</v>
      </c>
      <c r="P33" s="203">
        <f>FBT_emi!P5</f>
        <v>797.67514306561634</v>
      </c>
      <c r="Q33" s="203">
        <f>FBT_emi!Q5</f>
        <v>837.08832302617509</v>
      </c>
      <c r="R33" s="203">
        <f>FBT_emi!R5</f>
        <v>767.25265622589791</v>
      </c>
      <c r="S33" s="203">
        <f>FBT_emi!S5</f>
        <v>745.6251051685631</v>
      </c>
      <c r="T33" s="203">
        <f>FBT_emi!T5</f>
        <v>716.95263792903859</v>
      </c>
      <c r="U33" s="203">
        <f>FBT_emi!U5</f>
        <v>724.66840402167679</v>
      </c>
      <c r="V33" s="203">
        <f>FBT_emi!V5</f>
        <v>760.98857136291485</v>
      </c>
      <c r="W33" s="203">
        <f>FBT_emi!W5</f>
        <v>781.45707473018263</v>
      </c>
      <c r="X33" s="203">
        <f>FBT_emi!X5</f>
        <v>888.83769252507159</v>
      </c>
      <c r="Y33" s="203">
        <f>FBT_emi!Y5</f>
        <v>760.1823895144405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69.593665542941807</v>
      </c>
      <c r="C35" s="284">
        <f t="shared" si="5"/>
        <v>72.887595102065191</v>
      </c>
      <c r="D35" s="284">
        <f t="shared" si="5"/>
        <v>83.995194788901969</v>
      </c>
      <c r="E35" s="284">
        <f t="shared" si="5"/>
        <v>73.593948400375254</v>
      </c>
      <c r="F35" s="284">
        <f t="shared" si="5"/>
        <v>74.000666465681164</v>
      </c>
      <c r="G35" s="284">
        <f t="shared" si="5"/>
        <v>79.345252113590931</v>
      </c>
      <c r="H35" s="284">
        <f t="shared" si="5"/>
        <v>80.175733610672438</v>
      </c>
      <c r="I35" s="284">
        <f t="shared" si="5"/>
        <v>73.414511825786846</v>
      </c>
      <c r="J35" s="284">
        <f t="shared" si="5"/>
        <v>75.863180278562538</v>
      </c>
      <c r="K35" s="284">
        <f t="shared" si="5"/>
        <v>77.112263028859189</v>
      </c>
      <c r="L35" s="284">
        <f t="shared" si="5"/>
        <v>81.030291867064591</v>
      </c>
      <c r="M35" s="284">
        <f t="shared" si="5"/>
        <v>84.786419681915532</v>
      </c>
      <c r="N35" s="284">
        <f t="shared" si="5"/>
        <v>81.007798620738072</v>
      </c>
      <c r="O35" s="284">
        <f t="shared" si="5"/>
        <v>75.622013476166373</v>
      </c>
      <c r="P35" s="284">
        <f t="shared" si="5"/>
        <v>72.165978131985355</v>
      </c>
      <c r="Q35" s="284">
        <f t="shared" si="5"/>
        <v>74.074985548040956</v>
      </c>
      <c r="R35" s="284">
        <f t="shared" si="5"/>
        <v>67.46610211110243</v>
      </c>
      <c r="S35" s="284">
        <f t="shared" si="5"/>
        <v>66.093083676959935</v>
      </c>
      <c r="T35" s="284">
        <f t="shared" si="5"/>
        <v>66.558960369277926</v>
      </c>
      <c r="U35" s="284">
        <f t="shared" si="5"/>
        <v>64.708924714392026</v>
      </c>
      <c r="V35" s="284">
        <f t="shared" si="5"/>
        <v>66.657405053341762</v>
      </c>
      <c r="W35" s="284">
        <f t="shared" si="5"/>
        <v>66.307230045544799</v>
      </c>
      <c r="X35" s="284">
        <f t="shared" si="5"/>
        <v>71.176123050013288</v>
      </c>
      <c r="Y35" s="284">
        <f t="shared" si="5"/>
        <v>58.30792209632078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</v>
      </c>
      <c r="C36" s="344">
        <f t="shared" si="6"/>
        <v>109.19531160357127</v>
      </c>
      <c r="D36" s="344">
        <f t="shared" si="6"/>
        <v>111.52671379556689</v>
      </c>
      <c r="E36" s="344">
        <f t="shared" si="6"/>
        <v>112.0377738125604</v>
      </c>
      <c r="F36" s="344">
        <f t="shared" si="6"/>
        <v>110.07090512905103</v>
      </c>
      <c r="G36" s="344">
        <f t="shared" si="6"/>
        <v>105.75903992192643</v>
      </c>
      <c r="H36" s="344">
        <f t="shared" si="6"/>
        <v>101.66642059462862</v>
      </c>
      <c r="I36" s="344">
        <f t="shared" si="6"/>
        <v>101.40446830003896</v>
      </c>
      <c r="J36" s="344">
        <f t="shared" si="6"/>
        <v>100.46047410561017</v>
      </c>
      <c r="K36" s="344">
        <f t="shared" si="6"/>
        <v>96.667568135169205</v>
      </c>
      <c r="L36" s="344">
        <f t="shared" si="6"/>
        <v>99.194771286176646</v>
      </c>
      <c r="M36" s="344">
        <f t="shared" si="6"/>
        <v>99.212462675420028</v>
      </c>
      <c r="N36" s="344">
        <f t="shared" si="6"/>
        <v>99.996127920555338</v>
      </c>
      <c r="O36" s="344">
        <f t="shared" si="6"/>
        <v>98.644404463652748</v>
      </c>
      <c r="P36" s="344">
        <f t="shared" si="6"/>
        <v>97.287241633792533</v>
      </c>
      <c r="Q36" s="344">
        <f t="shared" si="6"/>
        <v>95.64411151418112</v>
      </c>
      <c r="R36" s="344">
        <f t="shared" si="6"/>
        <v>97.349277509353229</v>
      </c>
      <c r="S36" s="344">
        <f t="shared" si="6"/>
        <v>97.689943262779863</v>
      </c>
      <c r="T36" s="344">
        <f t="shared" si="6"/>
        <v>98.166485076638224</v>
      </c>
      <c r="U36" s="344">
        <f t="shared" si="6"/>
        <v>95.967479901010392</v>
      </c>
      <c r="V36" s="344">
        <f t="shared" si="6"/>
        <v>96.628114700679475</v>
      </c>
      <c r="W36" s="344">
        <f t="shared" si="6"/>
        <v>100.82155772557384</v>
      </c>
      <c r="X36" s="344">
        <f t="shared" si="6"/>
        <v>99.996916203670281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51.561611866187945</v>
      </c>
      <c r="C37" s="344">
        <f>IF(FBT_ued!C$5=0,"",FBT_ued!C$5/C$5*1000)</f>
        <v>51.608394220078473</v>
      </c>
      <c r="D37" s="344">
        <f>IF(FBT_ued!D$5=0,"",FBT_ued!D$5/D$5*1000)</f>
        <v>52.701235141580646</v>
      </c>
      <c r="E37" s="344">
        <f>IF(FBT_ued!E$5=0,"",FBT_ued!E$5/E$5*1000)</f>
        <v>53.236980530509705</v>
      </c>
      <c r="F37" s="344">
        <f>IF(FBT_ued!F$5=0,"",FBT_ued!F$5/F$5*1000)</f>
        <v>52.605499584245457</v>
      </c>
      <c r="G37" s="344">
        <f>IF(FBT_ued!G$5=0,"",FBT_ued!G$5/G$5*1000)</f>
        <v>50.520498310886225</v>
      </c>
      <c r="H37" s="344">
        <f>IF(FBT_ued!H$5=0,"",FBT_ued!H$5/H$5*1000)</f>
        <v>48.694316730003237</v>
      </c>
      <c r="I37" s="344">
        <f>IF(FBT_ued!I$5=0,"",FBT_ued!I$5/I$5*1000)</f>
        <v>48.657750695232281</v>
      </c>
      <c r="J37" s="344">
        <f>IF(FBT_ued!J$5=0,"",FBT_ued!J$5/J$5*1000)</f>
        <v>48.167727663991194</v>
      </c>
      <c r="K37" s="344">
        <f>IF(FBT_ued!K$5=0,"",FBT_ued!K$5/K$5*1000)</f>
        <v>46.532586859693545</v>
      </c>
      <c r="L37" s="344">
        <f>IF(FBT_ued!L$5=0,"",FBT_ued!L$5/L$5*1000)</f>
        <v>47.750326287871786</v>
      </c>
      <c r="M37" s="344">
        <f>IF(FBT_ued!M$5=0,"",FBT_ued!M$5/M$5*1000)</f>
        <v>47.808818084535979</v>
      </c>
      <c r="N37" s="344">
        <f>IF(FBT_ued!N$5=0,"",FBT_ued!N$5/N$5*1000)</f>
        <v>48.304282412298498</v>
      </c>
      <c r="O37" s="344">
        <f>IF(FBT_ued!O$5=0,"",FBT_ued!O$5/O$5*1000)</f>
        <v>47.925139131651441</v>
      </c>
      <c r="P37" s="344">
        <f>IF(FBT_ued!P$5=0,"",FBT_ued!P$5/P$5*1000)</f>
        <v>47.108737912591579</v>
      </c>
      <c r="Q37" s="344">
        <f>IF(FBT_ued!Q$5=0,"",FBT_ued!Q$5/Q$5*1000)</f>
        <v>46.338894577430047</v>
      </c>
      <c r="R37" s="344">
        <f>IF(FBT_ued!R$5=0,"",FBT_ued!R$5/R$5*1000)</f>
        <v>47.401868462305721</v>
      </c>
      <c r="S37" s="344">
        <f>IF(FBT_ued!S$5=0,"",FBT_ued!S$5/S$5*1000)</f>
        <v>47.688448575356439</v>
      </c>
      <c r="T37" s="344">
        <f>IF(FBT_ued!T$5=0,"",FBT_ued!T$5/T$5*1000)</f>
        <v>48.014788398482473</v>
      </c>
      <c r="U37" s="344">
        <f>IF(FBT_ued!U$5=0,"",FBT_ued!U$5/U$5*1000)</f>
        <v>47.001667309835433</v>
      </c>
      <c r="V37" s="344">
        <f>IF(FBT_ued!V$5=0,"",FBT_ued!V$5/V$5*1000)</f>
        <v>47.210670393988579</v>
      </c>
      <c r="W37" s="344">
        <f>IF(FBT_ued!W$5=0,"",FBT_ued!W$5/W$5*1000)</f>
        <v>49.351326567740422</v>
      </c>
      <c r="X37" s="344">
        <f>IF(FBT_ued!X$5=0,"",FBT_ued!X$5/X$5*1000)</f>
        <v>48.636646278385797</v>
      </c>
      <c r="Y37" s="344">
        <f>IF(FBT_ued!Y$5=0,"",FBT_ued!Y$5/Y$5*1000)</f>
        <v>44.372870869589036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1.8327282497469264</v>
      </c>
      <c r="C38" s="345">
        <f t="shared" si="7"/>
        <v>1.8497522256584618</v>
      </c>
      <c r="D38" s="345">
        <f t="shared" si="7"/>
        <v>1.8813608547151637</v>
      </c>
      <c r="E38" s="345">
        <f t="shared" si="7"/>
        <v>1.7917959377055088</v>
      </c>
      <c r="F38" s="345">
        <f t="shared" si="7"/>
        <v>1.7194063344643933</v>
      </c>
      <c r="G38" s="345">
        <f t="shared" si="7"/>
        <v>1.6921828348479817</v>
      </c>
      <c r="H38" s="345">
        <f t="shared" si="7"/>
        <v>1.6335688131104602</v>
      </c>
      <c r="I38" s="345">
        <f t="shared" si="7"/>
        <v>1.5937193602103956</v>
      </c>
      <c r="J38" s="345">
        <f t="shared" si="7"/>
        <v>1.599395884052577</v>
      </c>
      <c r="K38" s="345">
        <f t="shared" si="7"/>
        <v>1.5427027874588859</v>
      </c>
      <c r="L38" s="345">
        <f t="shared" si="7"/>
        <v>1.5565099467092511</v>
      </c>
      <c r="M38" s="345">
        <f t="shared" si="7"/>
        <v>1.5430371854768208</v>
      </c>
      <c r="N38" s="345">
        <f t="shared" si="7"/>
        <v>1.4960201506487938</v>
      </c>
      <c r="O38" s="345">
        <f t="shared" si="7"/>
        <v>1.4636168046874085</v>
      </c>
      <c r="P38" s="345">
        <f t="shared" si="7"/>
        <v>1.4953777910995363</v>
      </c>
      <c r="Q38" s="345">
        <f t="shared" si="7"/>
        <v>1.5204019612883306</v>
      </c>
      <c r="R38" s="345">
        <f t="shared" si="7"/>
        <v>1.4524458506880558</v>
      </c>
      <c r="S38" s="345">
        <f t="shared" si="7"/>
        <v>1.4309948295573343</v>
      </c>
      <c r="T38" s="345">
        <f t="shared" si="7"/>
        <v>1.389740873590404</v>
      </c>
      <c r="U38" s="345">
        <f t="shared" si="7"/>
        <v>1.3793403189608611</v>
      </c>
      <c r="V38" s="345">
        <f t="shared" si="7"/>
        <v>1.4199368950139333</v>
      </c>
      <c r="W38" s="345">
        <f t="shared" si="7"/>
        <v>1.4176212850803507</v>
      </c>
      <c r="X38" s="345">
        <f t="shared" si="7"/>
        <v>1.4811029122330381</v>
      </c>
      <c r="Y38" s="345">
        <f t="shared" si="7"/>
        <v>1.4583522521818035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AT: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451.18159931212341</v>
      </c>
      <c r="C5" s="223">
        <v>468.89079965606169</v>
      </c>
      <c r="D5" s="223">
        <v>551.55735167669832</v>
      </c>
      <c r="E5" s="223">
        <v>495.92287188306102</v>
      </c>
      <c r="F5" s="223">
        <v>512.97472055030084</v>
      </c>
      <c r="G5" s="223">
        <v>532.25594507964115</v>
      </c>
      <c r="H5" s="223">
        <v>539.60867280016782</v>
      </c>
      <c r="I5" s="223">
        <v>521.07229436346256</v>
      </c>
      <c r="J5" s="223">
        <v>519.66190494331465</v>
      </c>
      <c r="K5" s="223">
        <v>550.78765365603886</v>
      </c>
      <c r="L5" s="223">
        <v>586.87863164584542</v>
      </c>
      <c r="M5" s="223">
        <v>586.9924130584244</v>
      </c>
      <c r="N5" s="223">
        <v>594.57979971935197</v>
      </c>
      <c r="O5" s="223">
        <v>531.18813357934835</v>
      </c>
      <c r="P5" s="223">
        <v>533.42716991877614</v>
      </c>
      <c r="Q5" s="223">
        <v>550.57040462961413</v>
      </c>
      <c r="R5" s="223">
        <v>528.24871637206525</v>
      </c>
      <c r="S5" s="223">
        <v>521.05366823667396</v>
      </c>
      <c r="T5" s="223">
        <v>515.88943777467455</v>
      </c>
      <c r="U5" s="223">
        <v>525.37317590166026</v>
      </c>
      <c r="V5" s="223">
        <v>535.93126147725582</v>
      </c>
      <c r="W5" s="223">
        <v>551.24530292721283</v>
      </c>
      <c r="X5" s="223">
        <v>600.11879335581307</v>
      </c>
      <c r="Y5" s="223">
        <v>521.26116195668851</v>
      </c>
      <c r="DA5" s="89" t="s">
        <v>2118</v>
      </c>
    </row>
    <row r="6" spans="1:105" ht="12" customHeight="1" x14ac:dyDescent="0.25">
      <c r="A6" s="55" t="s">
        <v>91</v>
      </c>
      <c r="B6" s="259">
        <v>5.3095843236061011</v>
      </c>
      <c r="C6" s="259">
        <v>5.5545946172117313</v>
      </c>
      <c r="D6" s="259">
        <v>5.8138305114147766</v>
      </c>
      <c r="E6" s="259">
        <v>6.3777265342370004</v>
      </c>
      <c r="F6" s="259">
        <v>7.2875688420055953</v>
      </c>
      <c r="G6" s="259">
        <v>7.4550578007264559</v>
      </c>
      <c r="H6" s="259">
        <v>7.8395152613548307</v>
      </c>
      <c r="I6" s="259">
        <v>7.672229484031007</v>
      </c>
      <c r="J6" s="259">
        <v>7.4367396402473984</v>
      </c>
      <c r="K6" s="259">
        <v>8.1270615413326404</v>
      </c>
      <c r="L6" s="259">
        <v>8.6101870238322853</v>
      </c>
      <c r="M6" s="259">
        <v>8.7283043432535852</v>
      </c>
      <c r="N6" s="259">
        <v>8.8306497247355615</v>
      </c>
      <c r="O6" s="259">
        <v>7.9695498135407803</v>
      </c>
      <c r="P6" s="259">
        <v>7.7643568895498696</v>
      </c>
      <c r="Q6" s="259">
        <v>7.9795454465558686</v>
      </c>
      <c r="R6" s="259">
        <v>8.1419757068309551</v>
      </c>
      <c r="S6" s="259">
        <v>8.1886661227085398</v>
      </c>
      <c r="T6" s="259">
        <v>8.1620698812096375</v>
      </c>
      <c r="U6" s="259">
        <v>8.4469144695773828</v>
      </c>
      <c r="V6" s="259">
        <v>8.2882408787558308</v>
      </c>
      <c r="W6" s="259">
        <v>8.6424846124832833</v>
      </c>
      <c r="X6" s="259">
        <v>8.9744374074719175</v>
      </c>
      <c r="Y6" s="259">
        <v>8.219785770869029</v>
      </c>
      <c r="DA6" s="67" t="s">
        <v>2137</v>
      </c>
    </row>
    <row r="7" spans="1:105" ht="12" customHeight="1" x14ac:dyDescent="0.25">
      <c r="A7" s="173" t="s">
        <v>92</v>
      </c>
      <c r="B7" s="224">
        <v>6.194515044207118</v>
      </c>
      <c r="C7" s="224">
        <v>6.4803603867470212</v>
      </c>
      <c r="D7" s="224">
        <v>6.7828022633172393</v>
      </c>
      <c r="E7" s="224">
        <v>7.4406809566098362</v>
      </c>
      <c r="F7" s="224">
        <v>8.502163649006528</v>
      </c>
      <c r="G7" s="224">
        <v>8.6975674341808631</v>
      </c>
      <c r="H7" s="224">
        <v>9.1461011382473032</v>
      </c>
      <c r="I7" s="224">
        <v>8.9509343980361749</v>
      </c>
      <c r="J7" s="224">
        <v>8.676196246955298</v>
      </c>
      <c r="K7" s="224">
        <v>9.4815717982214167</v>
      </c>
      <c r="L7" s="224">
        <v>10.045218194471</v>
      </c>
      <c r="M7" s="224">
        <v>10.183021733795851</v>
      </c>
      <c r="N7" s="224">
        <v>10.30242467885815</v>
      </c>
      <c r="O7" s="224">
        <v>9.2978081157975776</v>
      </c>
      <c r="P7" s="224">
        <v>9.0584163711415187</v>
      </c>
      <c r="Q7" s="224">
        <v>9.3094696876485177</v>
      </c>
      <c r="R7" s="224">
        <v>9.4989716579694488</v>
      </c>
      <c r="S7" s="224">
        <v>9.5534438098266339</v>
      </c>
      <c r="T7" s="224">
        <v>9.5224148614112458</v>
      </c>
      <c r="U7" s="224">
        <v>9.8547335478402847</v>
      </c>
      <c r="V7" s="224">
        <v>9.6696143585484737</v>
      </c>
      <c r="W7" s="224">
        <v>10.08289871456383</v>
      </c>
      <c r="X7" s="224">
        <v>10.4701769753839</v>
      </c>
      <c r="Y7" s="224">
        <v>9.5897500660138633</v>
      </c>
      <c r="DA7" s="177" t="s">
        <v>2138</v>
      </c>
    </row>
    <row r="8" spans="1:105" ht="12" customHeight="1" x14ac:dyDescent="0.25">
      <c r="A8" s="173" t="s">
        <v>93</v>
      </c>
      <c r="B8" s="224">
        <v>14.15889152961627</v>
      </c>
      <c r="C8" s="224">
        <v>14.81225231256462</v>
      </c>
      <c r="D8" s="224">
        <v>15.503548030439401</v>
      </c>
      <c r="E8" s="224">
        <v>17.00727075796533</v>
      </c>
      <c r="F8" s="224">
        <v>19.43351691201492</v>
      </c>
      <c r="G8" s="224">
        <v>19.880154135270551</v>
      </c>
      <c r="H8" s="224">
        <v>20.90537403027955</v>
      </c>
      <c r="I8" s="224">
        <v>20.459278624082689</v>
      </c>
      <c r="J8" s="224">
        <v>19.83130570732639</v>
      </c>
      <c r="K8" s="224">
        <v>21.672164110220379</v>
      </c>
      <c r="L8" s="224">
        <v>22.960498730219431</v>
      </c>
      <c r="M8" s="224">
        <v>23.275478248676229</v>
      </c>
      <c r="N8" s="224">
        <v>23.548399265961489</v>
      </c>
      <c r="O8" s="224">
        <v>21.25213283610875</v>
      </c>
      <c r="P8" s="224">
        <v>20.704951705466321</v>
      </c>
      <c r="Q8" s="224">
        <v>21.278787857482321</v>
      </c>
      <c r="R8" s="224">
        <v>21.711935218215881</v>
      </c>
      <c r="S8" s="224">
        <v>21.836442993889449</v>
      </c>
      <c r="T8" s="224">
        <v>21.765519683225701</v>
      </c>
      <c r="U8" s="224">
        <v>22.525105252206359</v>
      </c>
      <c r="V8" s="224">
        <v>22.101975676682219</v>
      </c>
      <c r="W8" s="224">
        <v>23.046625633288759</v>
      </c>
      <c r="X8" s="224">
        <v>23.931833086591769</v>
      </c>
      <c r="Y8" s="224">
        <v>21.919428722317399</v>
      </c>
      <c r="DA8" s="177" t="s">
        <v>2139</v>
      </c>
    </row>
    <row r="9" spans="1:105" ht="12" customHeight="1" x14ac:dyDescent="0.25">
      <c r="A9" s="173" t="s">
        <v>94</v>
      </c>
      <c r="B9" s="224">
        <v>10.6191686472122</v>
      </c>
      <c r="C9" s="224">
        <v>11.109189234423461</v>
      </c>
      <c r="D9" s="224">
        <v>11.62766102282955</v>
      </c>
      <c r="E9" s="224">
        <v>12.755453068474001</v>
      </c>
      <c r="F9" s="224">
        <v>14.575137684011191</v>
      </c>
      <c r="G9" s="224">
        <v>14.91011560145291</v>
      </c>
      <c r="H9" s="224">
        <v>15.67903052270966</v>
      </c>
      <c r="I9" s="224">
        <v>15.34445896806201</v>
      </c>
      <c r="J9" s="224">
        <v>14.8734792804948</v>
      </c>
      <c r="K9" s="224">
        <v>16.254123082665281</v>
      </c>
      <c r="L9" s="224">
        <v>17.220374047664571</v>
      </c>
      <c r="M9" s="224">
        <v>17.45660868650717</v>
      </c>
      <c r="N9" s="224">
        <v>17.66129944947112</v>
      </c>
      <c r="O9" s="224">
        <v>15.939099627081561</v>
      </c>
      <c r="P9" s="224">
        <v>15.528713779099739</v>
      </c>
      <c r="Q9" s="224">
        <v>15.959090893111741</v>
      </c>
      <c r="R9" s="224">
        <v>16.28395141366191</v>
      </c>
      <c r="S9" s="224">
        <v>16.37733224541708</v>
      </c>
      <c r="T9" s="224">
        <v>16.324139762419279</v>
      </c>
      <c r="U9" s="224">
        <v>16.893828939154769</v>
      </c>
      <c r="V9" s="224">
        <v>16.576481757511662</v>
      </c>
      <c r="W9" s="224">
        <v>17.28496922496657</v>
      </c>
      <c r="X9" s="224">
        <v>17.948874814943839</v>
      </c>
      <c r="Y9" s="224">
        <v>16.439571541738061</v>
      </c>
      <c r="DA9" s="177" t="s">
        <v>2140</v>
      </c>
    </row>
    <row r="10" spans="1:105" ht="12" customHeight="1" x14ac:dyDescent="0.25">
      <c r="A10" s="56" t="s">
        <v>95</v>
      </c>
      <c r="B10" s="260">
        <v>9.1032909877219801</v>
      </c>
      <c r="C10" s="260">
        <v>9.4581068418410634</v>
      </c>
      <c r="D10" s="260">
        <v>11.410928110754121</v>
      </c>
      <c r="E10" s="260">
        <v>9.8985021309051771</v>
      </c>
      <c r="F10" s="260">
        <v>10.17522243543721</v>
      </c>
      <c r="G10" s="260">
        <v>10.64274652373504</v>
      </c>
      <c r="H10" s="260">
        <v>10.780508349722391</v>
      </c>
      <c r="I10" s="260">
        <v>10.420995869452801</v>
      </c>
      <c r="J10" s="260">
        <v>10.331635061708409</v>
      </c>
      <c r="K10" s="260">
        <v>10.97690321523902</v>
      </c>
      <c r="L10" s="260">
        <v>11.687151493195911</v>
      </c>
      <c r="M10" s="260">
        <v>11.740206234379089</v>
      </c>
      <c r="N10" s="260">
        <v>11.90281519062991</v>
      </c>
      <c r="O10" s="260">
        <v>10.663163121059879</v>
      </c>
      <c r="P10" s="260">
        <v>10.739502633967049</v>
      </c>
      <c r="Q10" s="260">
        <v>11.05372401355427</v>
      </c>
      <c r="R10" s="260">
        <v>10.663727911466671</v>
      </c>
      <c r="S10" s="260">
        <v>10.579090136405769</v>
      </c>
      <c r="T10" s="260">
        <v>10.53711276093178</v>
      </c>
      <c r="U10" s="260">
        <v>10.73530762213599</v>
      </c>
      <c r="V10" s="260">
        <v>10.914121230126741</v>
      </c>
      <c r="W10" s="260">
        <v>11.297709517037759</v>
      </c>
      <c r="X10" s="260">
        <v>12.297510903528391</v>
      </c>
      <c r="Y10" s="260">
        <v>10.81724656022271</v>
      </c>
      <c r="DA10" s="68" t="s">
        <v>2141</v>
      </c>
    </row>
    <row r="11" spans="1:105" ht="12" customHeight="1" x14ac:dyDescent="0.25">
      <c r="A11" s="37" t="s">
        <v>159</v>
      </c>
      <c r="B11" s="226">
        <v>0.2840050994602461</v>
      </c>
      <c r="C11" s="226">
        <v>0.89850550659846551</v>
      </c>
      <c r="D11" s="226">
        <v>0.53611391094483363</v>
      </c>
      <c r="E11" s="226">
        <v>0.67263565262928104</v>
      </c>
      <c r="F11" s="226">
        <v>0.73463583654323772</v>
      </c>
      <c r="G11" s="226">
        <v>0.73844706256705406</v>
      </c>
      <c r="H11" s="226">
        <v>0.66796374532632741</v>
      </c>
      <c r="I11" s="226">
        <v>0.59170159229542774</v>
      </c>
      <c r="J11" s="226">
        <v>0.55417149558718359</v>
      </c>
      <c r="K11" s="226">
        <v>0.59346411699868373</v>
      </c>
      <c r="L11" s="226">
        <v>0.63105747781568189</v>
      </c>
      <c r="M11" s="226">
        <v>0.57059935044971388</v>
      </c>
      <c r="N11" s="226">
        <v>0.42065398066985987</v>
      </c>
      <c r="O11" s="226">
        <v>4.2854798120881513E-2</v>
      </c>
      <c r="P11" s="226">
        <v>3.331643865755398E-2</v>
      </c>
      <c r="Q11" s="226">
        <v>2.6847944795704549E-2</v>
      </c>
      <c r="R11" s="226">
        <v>3.069982224600197E-2</v>
      </c>
      <c r="S11" s="226">
        <v>2.6580410871610071E-2</v>
      </c>
      <c r="T11" s="226">
        <v>5.9328122547507363E-2</v>
      </c>
      <c r="U11" s="226">
        <v>6.032097242217524E-2</v>
      </c>
      <c r="V11" s="226">
        <v>5.5937509162867202E-2</v>
      </c>
      <c r="W11" s="226">
        <v>3.8367255538186422E-2</v>
      </c>
      <c r="X11" s="226">
        <v>0.40527632797281132</v>
      </c>
      <c r="Y11" s="226">
        <v>0.6235666259271373</v>
      </c>
      <c r="DA11" s="69" t="s">
        <v>2142</v>
      </c>
    </row>
    <row r="12" spans="1:105" ht="12" customHeight="1" x14ac:dyDescent="0.25">
      <c r="A12" s="37" t="s">
        <v>35</v>
      </c>
      <c r="B12" s="226">
        <v>7.3466126989966689</v>
      </c>
      <c r="C12" s="226">
        <v>7.0087418976465878</v>
      </c>
      <c r="D12" s="226">
        <v>9.6872473560440824</v>
      </c>
      <c r="E12" s="226">
        <v>7.0762921755375139</v>
      </c>
      <c r="F12" s="226">
        <v>6.3288790240079962</v>
      </c>
      <c r="G12" s="226">
        <v>6.6404449859483039</v>
      </c>
      <c r="H12" s="226">
        <v>6.3755658057480256</v>
      </c>
      <c r="I12" s="226">
        <v>6.0732170734820041</v>
      </c>
      <c r="J12" s="226">
        <v>6.4636699261524493</v>
      </c>
      <c r="K12" s="226">
        <v>6.3963605431585746</v>
      </c>
      <c r="L12" s="226">
        <v>6.9098136710343496</v>
      </c>
      <c r="M12" s="226">
        <v>6.7850693864454454</v>
      </c>
      <c r="N12" s="226">
        <v>7.0703374702222321</v>
      </c>
      <c r="O12" s="226">
        <v>6.6062868122892429</v>
      </c>
      <c r="P12" s="226">
        <v>6.8771675987330951</v>
      </c>
      <c r="Q12" s="226">
        <v>7.3314638981129967</v>
      </c>
      <c r="R12" s="226">
        <v>6.3333224194745208</v>
      </c>
      <c r="S12" s="226">
        <v>5.9922930270398904</v>
      </c>
      <c r="T12" s="226">
        <v>5.7773201114427266</v>
      </c>
      <c r="U12" s="226">
        <v>5.7202877856168408</v>
      </c>
      <c r="V12" s="226">
        <v>6.3217660979314152</v>
      </c>
      <c r="W12" s="226">
        <v>6.3506522319074312</v>
      </c>
      <c r="X12" s="226">
        <v>7.0899333250159033</v>
      </c>
      <c r="Y12" s="226">
        <v>5.2740893187068618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3.9552880481488403E-2</v>
      </c>
      <c r="X13" s="226">
        <v>4.6087704213249231E-2</v>
      </c>
      <c r="Y13" s="226">
        <v>4.7635425623351262E-2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0.19824946485200379</v>
      </c>
      <c r="H14" s="226">
        <v>0.19672095150058511</v>
      </c>
      <c r="I14" s="226">
        <v>0.20557037378075729</v>
      </c>
      <c r="J14" s="226">
        <v>9.5868829815443701E-2</v>
      </c>
      <c r="K14" s="226">
        <v>0.16572760272866061</v>
      </c>
      <c r="L14" s="226">
        <v>0.16667979717814529</v>
      </c>
      <c r="M14" s="226">
        <v>0.24451967923282089</v>
      </c>
      <c r="N14" s="226">
        <v>0.27653230748625479</v>
      </c>
      <c r="O14" s="226">
        <v>0.27557983902156502</v>
      </c>
      <c r="P14" s="226">
        <v>0.39234618704788499</v>
      </c>
      <c r="Q14" s="226">
        <v>0.29129886865116278</v>
      </c>
      <c r="R14" s="226">
        <v>0.32636039614091422</v>
      </c>
      <c r="S14" s="226">
        <v>0.39906806470469292</v>
      </c>
      <c r="T14" s="226">
        <v>0.51884448146683049</v>
      </c>
      <c r="U14" s="226">
        <v>0.47360582427409498</v>
      </c>
      <c r="V14" s="226">
        <v>0.53599062600862579</v>
      </c>
      <c r="W14" s="226">
        <v>0.60832958241452817</v>
      </c>
      <c r="X14" s="226">
        <v>0.77150186828096323</v>
      </c>
      <c r="Y14" s="226">
        <v>0.81283865488228291</v>
      </c>
      <c r="DA14" s="69" t="s">
        <v>2145</v>
      </c>
    </row>
    <row r="15" spans="1:105" ht="12" customHeight="1" x14ac:dyDescent="0.25">
      <c r="A15" s="37" t="s">
        <v>40</v>
      </c>
      <c r="B15" s="226">
        <v>1.472673189265066</v>
      </c>
      <c r="C15" s="226">
        <v>1.5508594375960101</v>
      </c>
      <c r="D15" s="226">
        <v>1.187566843765206</v>
      </c>
      <c r="E15" s="226">
        <v>2.1495743027383818</v>
      </c>
      <c r="F15" s="226">
        <v>3.1117075748859762</v>
      </c>
      <c r="G15" s="226">
        <v>3.0656050103676762</v>
      </c>
      <c r="H15" s="226">
        <v>3.5402578471474522</v>
      </c>
      <c r="I15" s="226">
        <v>3.550506829894609</v>
      </c>
      <c r="J15" s="226">
        <v>3.2179248101533329</v>
      </c>
      <c r="K15" s="226">
        <v>3.8213509523531002</v>
      </c>
      <c r="L15" s="226">
        <v>3.9796005471677329</v>
      </c>
      <c r="M15" s="226">
        <v>4.1400178182511072</v>
      </c>
      <c r="N15" s="226">
        <v>4.135291432251563</v>
      </c>
      <c r="O15" s="226">
        <v>3.738441671628197</v>
      </c>
      <c r="P15" s="226">
        <v>3.4366724095285139</v>
      </c>
      <c r="Q15" s="226">
        <v>3.4041133019944021</v>
      </c>
      <c r="R15" s="226">
        <v>3.9733452736052328</v>
      </c>
      <c r="S15" s="226">
        <v>4.161148633789578</v>
      </c>
      <c r="T15" s="226">
        <v>4.1816200454747161</v>
      </c>
      <c r="U15" s="226">
        <v>4.4810930398228832</v>
      </c>
      <c r="V15" s="226">
        <v>4.0004269970238253</v>
      </c>
      <c r="W15" s="226">
        <v>4.260807566696128</v>
      </c>
      <c r="X15" s="226">
        <v>3.9847116780454672</v>
      </c>
      <c r="Y15" s="226">
        <v>4.0591165350830751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28.046710418082071</v>
      </c>
      <c r="C16" s="261">
        <f t="shared" si="0"/>
        <v>29.114323192002733</v>
      </c>
      <c r="D16" s="261">
        <f t="shared" si="0"/>
        <v>34.980180279238276</v>
      </c>
      <c r="E16" s="261">
        <f t="shared" si="0"/>
        <v>30.46498838116818</v>
      </c>
      <c r="F16" s="261">
        <f t="shared" si="0"/>
        <v>31.2803675124078</v>
      </c>
      <c r="G16" s="261">
        <f t="shared" si="0"/>
        <v>32.412815226772075</v>
      </c>
      <c r="H16" s="261">
        <f t="shared" si="0"/>
        <v>32.810025060177686</v>
      </c>
      <c r="I16" s="261">
        <f t="shared" si="0"/>
        <v>31.666224466804096</v>
      </c>
      <c r="J16" s="261">
        <f t="shared" si="0"/>
        <v>31.566004594231021</v>
      </c>
      <c r="K16" s="261">
        <f t="shared" si="0"/>
        <v>33.42186074304648</v>
      </c>
      <c r="L16" s="261">
        <f t="shared" si="0"/>
        <v>35.595817771980187</v>
      </c>
      <c r="M16" s="261">
        <f t="shared" si="0"/>
        <v>35.632771439696839</v>
      </c>
      <c r="N16" s="261">
        <f t="shared" si="0"/>
        <v>36.069678163276762</v>
      </c>
      <c r="O16" s="261">
        <f t="shared" si="0"/>
        <v>32.255386526991416</v>
      </c>
      <c r="P16" s="261">
        <f t="shared" si="0"/>
        <v>32.332363540952677</v>
      </c>
      <c r="Q16" s="261">
        <f t="shared" si="0"/>
        <v>33.433517342362506</v>
      </c>
      <c r="R16" s="261">
        <f t="shared" si="0"/>
        <v>32.168097893148044</v>
      </c>
      <c r="S16" s="261">
        <f t="shared" si="0"/>
        <v>31.793773754731625</v>
      </c>
      <c r="T16" s="261">
        <f t="shared" si="0"/>
        <v>31.48477301021784</v>
      </c>
      <c r="U16" s="261">
        <f t="shared" si="0"/>
        <v>32.162484692379422</v>
      </c>
      <c r="V16" s="261">
        <f t="shared" si="0"/>
        <v>32.610972933308375</v>
      </c>
      <c r="W16" s="261">
        <f t="shared" si="0"/>
        <v>33.615943915695375</v>
      </c>
      <c r="X16" s="261">
        <f t="shared" si="0"/>
        <v>36.408830648445942</v>
      </c>
      <c r="Y16" s="261">
        <f t="shared" si="0"/>
        <v>31.813192963985802</v>
      </c>
      <c r="DA16" s="70"/>
    </row>
    <row r="17" spans="1:105" ht="12" customHeight="1" x14ac:dyDescent="0.25">
      <c r="A17" s="60" t="s">
        <v>2148</v>
      </c>
      <c r="B17" s="329">
        <v>23.72544550388988</v>
      </c>
      <c r="C17" s="329">
        <v>24.527296789732059</v>
      </c>
      <c r="D17" s="329">
        <v>31.243313286106812</v>
      </c>
      <c r="E17" s="329">
        <v>24.20676476336784</v>
      </c>
      <c r="F17" s="329">
        <v>22.416307874262451</v>
      </c>
      <c r="G17" s="329">
        <v>23.494716906257331</v>
      </c>
      <c r="H17" s="329">
        <v>22.572390130221262</v>
      </c>
      <c r="I17" s="329">
        <v>21.27986913913881</v>
      </c>
      <c r="J17" s="329">
        <v>22.0818398209686</v>
      </c>
      <c r="K17" s="329">
        <v>22.188498091935131</v>
      </c>
      <c r="L17" s="329">
        <v>23.81455383855544</v>
      </c>
      <c r="M17" s="329">
        <v>23.37934584125145</v>
      </c>
      <c r="N17" s="329">
        <v>23.635552345003749</v>
      </c>
      <c r="O17" s="329">
        <v>20.84385515077404</v>
      </c>
      <c r="P17" s="329">
        <v>21.868262812560381</v>
      </c>
      <c r="Q17" s="329">
        <v>22.970781734933649</v>
      </c>
      <c r="R17" s="329">
        <v>19.91005437193353</v>
      </c>
      <c r="S17" s="329">
        <v>18.87772584879184</v>
      </c>
      <c r="T17" s="329">
        <v>18.26332950672688</v>
      </c>
      <c r="U17" s="329">
        <v>18.041400603058019</v>
      </c>
      <c r="V17" s="329">
        <v>19.87834118857991</v>
      </c>
      <c r="W17" s="329">
        <v>20.039624534372219</v>
      </c>
      <c r="X17" s="329">
        <v>23.608265687031391</v>
      </c>
      <c r="Y17" s="329">
        <v>18.76497573265679</v>
      </c>
      <c r="DA17" s="72" t="s">
        <v>2149</v>
      </c>
    </row>
    <row r="18" spans="1:105" ht="12" customHeight="1" x14ac:dyDescent="0.25">
      <c r="A18" s="59" t="s">
        <v>28</v>
      </c>
      <c r="B18" s="230">
        <v>0.35647651975914951</v>
      </c>
      <c r="C18" s="230">
        <v>0.2032517645197949</v>
      </c>
      <c r="D18" s="230">
        <v>0.2633672235495142</v>
      </c>
      <c r="E18" s="230">
        <v>0.24342630491604181</v>
      </c>
      <c r="F18" s="230">
        <v>0.18218770650092281</v>
      </c>
      <c r="G18" s="230">
        <v>0.29778490651754752</v>
      </c>
      <c r="H18" s="230">
        <v>0.1909881450726468</v>
      </c>
      <c r="I18" s="230">
        <v>0.22530890921187249</v>
      </c>
      <c r="J18" s="230">
        <v>0.18777158789954659</v>
      </c>
      <c r="K18" s="230">
        <v>0.23921399624899481</v>
      </c>
      <c r="L18" s="230">
        <v>0.2552936473164954</v>
      </c>
      <c r="M18" s="230">
        <v>0.25888430803130652</v>
      </c>
      <c r="N18" s="230">
        <v>0.26472647827898382</v>
      </c>
      <c r="O18" s="230">
        <v>0.24853228536613869</v>
      </c>
      <c r="P18" s="230">
        <v>0.29752810063569829</v>
      </c>
      <c r="Q18" s="230">
        <v>0.35125221991235211</v>
      </c>
      <c r="R18" s="230">
        <v>0.22672808435138039</v>
      </c>
      <c r="S18" s="230">
        <v>0.24491292536634329</v>
      </c>
      <c r="T18" s="230">
        <v>0.16057623651467939</v>
      </c>
      <c r="U18" s="230">
        <v>0.1798462318783062</v>
      </c>
      <c r="V18" s="230">
        <v>0.1812053656393367</v>
      </c>
      <c r="W18" s="230">
        <v>0.1056921908885801</v>
      </c>
      <c r="X18" s="230">
        <v>0.23430769469548129</v>
      </c>
      <c r="Y18" s="230">
        <v>0.238781978983437</v>
      </c>
      <c r="DA18" s="71" t="s">
        <v>2150</v>
      </c>
    </row>
    <row r="19" spans="1:105" ht="12" customHeight="1" x14ac:dyDescent="0.25">
      <c r="A19" s="59" t="s">
        <v>31</v>
      </c>
      <c r="B19" s="230">
        <v>0.33227930993033189</v>
      </c>
      <c r="C19" s="230">
        <v>0.41443691901206958</v>
      </c>
      <c r="D19" s="230">
        <v>0.25775923048289451</v>
      </c>
      <c r="E19" s="230">
        <v>0.23824292252014781</v>
      </c>
      <c r="F19" s="230">
        <v>0.29718813605363859</v>
      </c>
      <c r="G19" s="230">
        <v>0.34918691059723428</v>
      </c>
      <c r="H19" s="230">
        <v>0.47617692377396392</v>
      </c>
      <c r="I19" s="230">
        <v>0.29119254861467908</v>
      </c>
      <c r="J19" s="230">
        <v>0.26234195830904672</v>
      </c>
      <c r="K19" s="230">
        <v>0.41711359166004047</v>
      </c>
      <c r="L19" s="230">
        <v>0.50547404173402344</v>
      </c>
      <c r="M19" s="230">
        <v>0.48956026792045859</v>
      </c>
      <c r="N19" s="230">
        <v>0.42218408907757993</v>
      </c>
      <c r="O19" s="230">
        <v>0.2139055726728866</v>
      </c>
      <c r="P19" s="230">
        <v>0.23127623470806591</v>
      </c>
      <c r="Q19" s="230">
        <v>0.28022639505828889</v>
      </c>
      <c r="R19" s="230">
        <v>0.25818297365871412</v>
      </c>
      <c r="S19" s="230">
        <v>0.26996139521667412</v>
      </c>
      <c r="T19" s="230">
        <v>0.27309291411592068</v>
      </c>
      <c r="U19" s="230">
        <v>0.18879399141964531</v>
      </c>
      <c r="V19" s="230">
        <v>0.26034023633993952</v>
      </c>
      <c r="W19" s="230">
        <v>0.27303132895745441</v>
      </c>
      <c r="X19" s="230">
        <v>0.33596612824377631</v>
      </c>
      <c r="Y19" s="230">
        <v>0.38761358718166478</v>
      </c>
      <c r="DA19" s="71" t="s">
        <v>2151</v>
      </c>
    </row>
    <row r="20" spans="1:105" ht="12" customHeight="1" x14ac:dyDescent="0.25">
      <c r="A20" s="59" t="s">
        <v>159</v>
      </c>
      <c r="B20" s="230">
        <v>0.75143986996057099</v>
      </c>
      <c r="C20" s="230">
        <v>2.4000897070875631</v>
      </c>
      <c r="D20" s="230">
        <v>1.4770000985911329</v>
      </c>
      <c r="E20" s="230">
        <v>1.798641443825383</v>
      </c>
      <c r="F20" s="230">
        <v>1.9550548958804139</v>
      </c>
      <c r="G20" s="230">
        <v>2.0045407823084642</v>
      </c>
      <c r="H20" s="230">
        <v>1.8132713181409581</v>
      </c>
      <c r="I20" s="230">
        <v>1.628626455430511</v>
      </c>
      <c r="J20" s="230">
        <v>1.5308485241645899</v>
      </c>
      <c r="K20" s="230">
        <v>1.6435936329497749</v>
      </c>
      <c r="L20" s="230">
        <v>1.75896369190804</v>
      </c>
      <c r="M20" s="230">
        <v>1.592593992008247</v>
      </c>
      <c r="N20" s="230">
        <v>1.192973401207535</v>
      </c>
      <c r="O20" s="230">
        <v>0.1235049889936954</v>
      </c>
      <c r="P20" s="230">
        <v>9.5421405750702376E-2</v>
      </c>
      <c r="Q20" s="230">
        <v>7.7483965117803894E-2</v>
      </c>
      <c r="R20" s="230">
        <v>8.9678383350574625E-2</v>
      </c>
      <c r="S20" s="230">
        <v>7.8320012106348688E-2</v>
      </c>
      <c r="T20" s="230">
        <v>0.1783194526878894</v>
      </c>
      <c r="U20" s="230">
        <v>0.18099053715998781</v>
      </c>
      <c r="V20" s="230">
        <v>0.16876743942146361</v>
      </c>
      <c r="W20" s="230">
        <v>0.1160247286421411</v>
      </c>
      <c r="X20" s="230">
        <v>1.2288958891228161</v>
      </c>
      <c r="Y20" s="230">
        <v>1.903464953569572</v>
      </c>
      <c r="DA20" s="71" t="s">
        <v>2152</v>
      </c>
    </row>
    <row r="21" spans="1:105" ht="12" customHeight="1" x14ac:dyDescent="0.25">
      <c r="A21" s="59" t="s">
        <v>32</v>
      </c>
      <c r="B21" s="230">
        <v>2.8470858357879871</v>
      </c>
      <c r="C21" s="230">
        <v>2.7877530179992012</v>
      </c>
      <c r="D21" s="230">
        <v>2.5567069013937891</v>
      </c>
      <c r="E21" s="230">
        <v>3.0043045958858352</v>
      </c>
      <c r="F21" s="230">
        <v>3.1391023815449111</v>
      </c>
      <c r="G21" s="230">
        <v>2.817480511906763</v>
      </c>
      <c r="H21" s="230">
        <v>2.7846811653854751</v>
      </c>
      <c r="I21" s="230">
        <v>2.4185414991339589</v>
      </c>
      <c r="J21" s="230">
        <v>2.245575473358695</v>
      </c>
      <c r="K21" s="230">
        <v>2.173912813620074</v>
      </c>
      <c r="L21" s="230">
        <v>2.0349106548415978</v>
      </c>
      <c r="M21" s="230">
        <v>2.100569731712512</v>
      </c>
      <c r="N21" s="230">
        <v>1.7042129590811219</v>
      </c>
      <c r="O21" s="230">
        <v>1.2189851399841991</v>
      </c>
      <c r="P21" s="230">
        <v>1.5471839173997499</v>
      </c>
      <c r="Q21" s="230">
        <v>1.1029968588937979</v>
      </c>
      <c r="R21" s="230">
        <v>0.83496316006536919</v>
      </c>
      <c r="S21" s="230">
        <v>0.62805266445991881</v>
      </c>
      <c r="T21" s="230">
        <v>0.28675028366885552</v>
      </c>
      <c r="U21" s="230">
        <v>0.32828726837180472</v>
      </c>
      <c r="V21" s="230">
        <v>0.19481067761145751</v>
      </c>
      <c r="W21" s="230">
        <v>0.3401484112434553</v>
      </c>
      <c r="X21" s="230">
        <v>0.31070261740953892</v>
      </c>
      <c r="Y21" s="230">
        <v>0.13572220062325399</v>
      </c>
      <c r="DA21" s="71" t="s">
        <v>2153</v>
      </c>
    </row>
    <row r="22" spans="1:105" ht="12" customHeight="1" x14ac:dyDescent="0.25">
      <c r="A22" s="59" t="s">
        <v>35</v>
      </c>
      <c r="B22" s="230">
        <v>19.438163968451839</v>
      </c>
      <c r="C22" s="230">
        <v>18.721765381113421</v>
      </c>
      <c r="D22" s="230">
        <v>26.688479832089481</v>
      </c>
      <c r="E22" s="230">
        <v>18.922149496220431</v>
      </c>
      <c r="F22" s="230">
        <v>16.842774754282559</v>
      </c>
      <c r="G22" s="230">
        <v>18.02572379492732</v>
      </c>
      <c r="H22" s="230">
        <v>17.30727257784822</v>
      </c>
      <c r="I22" s="230">
        <v>16.716199726747789</v>
      </c>
      <c r="J22" s="230">
        <v>17.855302277236721</v>
      </c>
      <c r="K22" s="230">
        <v>17.71466405745625</v>
      </c>
      <c r="L22" s="230">
        <v>19.25991180275528</v>
      </c>
      <c r="M22" s="230">
        <v>18.93773754157893</v>
      </c>
      <c r="N22" s="230">
        <v>20.051455417358529</v>
      </c>
      <c r="O22" s="230">
        <v>19.038927163757119</v>
      </c>
      <c r="P22" s="230">
        <v>19.696853154066169</v>
      </c>
      <c r="Q22" s="230">
        <v>21.15882229595141</v>
      </c>
      <c r="R22" s="230">
        <v>18.500501770507491</v>
      </c>
      <c r="S22" s="230">
        <v>17.656478851642561</v>
      </c>
      <c r="T22" s="230">
        <v>17.364590619739531</v>
      </c>
      <c r="U22" s="230">
        <v>17.163482574228269</v>
      </c>
      <c r="V22" s="230">
        <v>19.073217469567719</v>
      </c>
      <c r="W22" s="230">
        <v>19.204727874640589</v>
      </c>
      <c r="X22" s="230">
        <v>21.49839335755977</v>
      </c>
      <c r="Y22" s="230">
        <v>16.099393012298862</v>
      </c>
      <c r="DA22" s="71" t="s">
        <v>2154</v>
      </c>
    </row>
    <row r="23" spans="1:105" ht="12" customHeight="1" x14ac:dyDescent="0.25">
      <c r="A23" s="60" t="s">
        <v>2155</v>
      </c>
      <c r="B23" s="329">
        <v>3.8964981683037059</v>
      </c>
      <c r="C23" s="329">
        <v>4.1426588328937317</v>
      </c>
      <c r="D23" s="329">
        <v>3.2717605522182791</v>
      </c>
      <c r="E23" s="329">
        <v>5.7480054950613804</v>
      </c>
      <c r="F23" s="329">
        <v>8.2810541307849004</v>
      </c>
      <c r="G23" s="329">
        <v>8.3216936964566308</v>
      </c>
      <c r="H23" s="329">
        <v>9.610473709048037</v>
      </c>
      <c r="I23" s="329">
        <v>9.7725769689428041</v>
      </c>
      <c r="J23" s="329">
        <v>8.8892256020426288</v>
      </c>
      <c r="K23" s="329">
        <v>10.583197727804739</v>
      </c>
      <c r="L23" s="329">
        <v>11.09244897151817</v>
      </c>
      <c r="M23" s="329">
        <v>11.555161250985099</v>
      </c>
      <c r="N23" s="329">
        <v>11.72767384029417</v>
      </c>
      <c r="O23" s="329">
        <v>10.773967391134111</v>
      </c>
      <c r="P23" s="329">
        <v>9.8429521772283071</v>
      </c>
      <c r="Q23" s="329">
        <v>9.8243719717043891</v>
      </c>
      <c r="R23" s="329">
        <v>11.60668546466804</v>
      </c>
      <c r="S23" s="329">
        <v>12.260954616123099</v>
      </c>
      <c r="T23" s="329">
        <v>12.56847791299419</v>
      </c>
      <c r="U23" s="329">
        <v>13.44533093175521</v>
      </c>
      <c r="V23" s="329">
        <v>12.069572474428</v>
      </c>
      <c r="W23" s="329">
        <v>12.8849206123245</v>
      </c>
      <c r="X23" s="329">
        <v>12.082609968816801</v>
      </c>
      <c r="Y23" s="329">
        <v>12.390634369659489</v>
      </c>
      <c r="DA23" s="72" t="s">
        <v>2156</v>
      </c>
    </row>
    <row r="24" spans="1:105" ht="12" customHeight="1" x14ac:dyDescent="0.25">
      <c r="A24" s="60" t="s">
        <v>2157</v>
      </c>
      <c r="B24" s="329">
        <v>0.42476674588848812</v>
      </c>
      <c r="C24" s="329">
        <v>0.44436756937693861</v>
      </c>
      <c r="D24" s="329">
        <v>0.46510644091318187</v>
      </c>
      <c r="E24" s="329">
        <v>0.51021812273896017</v>
      </c>
      <c r="F24" s="329">
        <v>0.58300550736044787</v>
      </c>
      <c r="G24" s="329">
        <v>0.59640462405811645</v>
      </c>
      <c r="H24" s="329">
        <v>0.62716122090838633</v>
      </c>
      <c r="I24" s="329">
        <v>0.61377835872248054</v>
      </c>
      <c r="J24" s="329">
        <v>0.59493917121979167</v>
      </c>
      <c r="K24" s="329">
        <v>0.65016492330661124</v>
      </c>
      <c r="L24" s="329">
        <v>0.68881496190658287</v>
      </c>
      <c r="M24" s="329">
        <v>0.69826434746028698</v>
      </c>
      <c r="N24" s="329">
        <v>0.70645197797884474</v>
      </c>
      <c r="O24" s="329">
        <v>0.6375639850832624</v>
      </c>
      <c r="P24" s="329">
        <v>0.6211485511639897</v>
      </c>
      <c r="Q24" s="329">
        <v>0.63836363572446941</v>
      </c>
      <c r="R24" s="329">
        <v>0.65135805654647649</v>
      </c>
      <c r="S24" s="329">
        <v>0.65509328981668336</v>
      </c>
      <c r="T24" s="329">
        <v>0.65296559049677094</v>
      </c>
      <c r="U24" s="329">
        <v>0.6757531575661907</v>
      </c>
      <c r="V24" s="329">
        <v>0.66305927030046652</v>
      </c>
      <c r="W24" s="329">
        <v>0.69139876899866259</v>
      </c>
      <c r="X24" s="329">
        <v>0.71795499259775308</v>
      </c>
      <c r="Y24" s="329">
        <v>0.65758286166952196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23.372258681735072</v>
      </c>
      <c r="C25" s="261">
        <f t="shared" si="1"/>
        <v>24.261935993335605</v>
      </c>
      <c r="D25" s="261">
        <f t="shared" si="1"/>
        <v>29.150150232698561</v>
      </c>
      <c r="E25" s="261">
        <f t="shared" si="1"/>
        <v>25.38749031764015</v>
      </c>
      <c r="F25" s="261">
        <f t="shared" si="1"/>
        <v>26.066972927006489</v>
      </c>
      <c r="G25" s="261">
        <f t="shared" si="1"/>
        <v>27.010679355643408</v>
      </c>
      <c r="H25" s="261">
        <f t="shared" si="1"/>
        <v>27.341687550148073</v>
      </c>
      <c r="I25" s="261">
        <f t="shared" si="1"/>
        <v>26.388520389003418</v>
      </c>
      <c r="J25" s="261">
        <f t="shared" si="1"/>
        <v>26.305003828525862</v>
      </c>
      <c r="K25" s="261">
        <f t="shared" si="1"/>
        <v>27.851550619205401</v>
      </c>
      <c r="L25" s="261">
        <f t="shared" si="1"/>
        <v>29.663181476650173</v>
      </c>
      <c r="M25" s="261">
        <f t="shared" si="1"/>
        <v>29.693976199747375</v>
      </c>
      <c r="N25" s="261">
        <f t="shared" si="1"/>
        <v>30.058065136063984</v>
      </c>
      <c r="O25" s="261">
        <f t="shared" si="1"/>
        <v>26.879488772492849</v>
      </c>
      <c r="P25" s="261">
        <f t="shared" si="1"/>
        <v>26.943636284127237</v>
      </c>
      <c r="Q25" s="261">
        <f t="shared" si="1"/>
        <v>27.861264451968758</v>
      </c>
      <c r="R25" s="261">
        <f t="shared" si="1"/>
        <v>26.806748244290034</v>
      </c>
      <c r="S25" s="261">
        <f t="shared" si="1"/>
        <v>26.494811462276356</v>
      </c>
      <c r="T25" s="261">
        <f t="shared" si="1"/>
        <v>26.237310841848192</v>
      </c>
      <c r="U25" s="261">
        <f t="shared" si="1"/>
        <v>26.80207057698286</v>
      </c>
      <c r="V25" s="261">
        <f t="shared" si="1"/>
        <v>27.175810777756976</v>
      </c>
      <c r="W25" s="261">
        <f t="shared" si="1"/>
        <v>28.013286596412819</v>
      </c>
      <c r="X25" s="261">
        <f t="shared" si="1"/>
        <v>30.340692207038284</v>
      </c>
      <c r="Y25" s="261">
        <f t="shared" si="1"/>
        <v>26.510994136654833</v>
      </c>
      <c r="DA25" s="70"/>
    </row>
    <row r="26" spans="1:105" ht="12" customHeight="1" x14ac:dyDescent="0.25">
      <c r="A26" s="60" t="s">
        <v>2160</v>
      </c>
      <c r="B26" s="329">
        <v>19.77120458657491</v>
      </c>
      <c r="C26" s="329">
        <v>20.439413991443381</v>
      </c>
      <c r="D26" s="329">
        <v>26.03609440508901</v>
      </c>
      <c r="E26" s="329">
        <v>20.172303969473202</v>
      </c>
      <c r="F26" s="329">
        <v>18.680256561885368</v>
      </c>
      <c r="G26" s="329">
        <v>19.578930755214451</v>
      </c>
      <c r="H26" s="329">
        <v>18.81032510851772</v>
      </c>
      <c r="I26" s="329">
        <v>17.73322428261568</v>
      </c>
      <c r="J26" s="329">
        <v>18.401533184140511</v>
      </c>
      <c r="K26" s="329">
        <v>18.49041507661261</v>
      </c>
      <c r="L26" s="329">
        <v>19.845461532129541</v>
      </c>
      <c r="M26" s="329">
        <v>19.482788201042879</v>
      </c>
      <c r="N26" s="329">
        <v>19.696293620836471</v>
      </c>
      <c r="O26" s="329">
        <v>17.369879292311701</v>
      </c>
      <c r="P26" s="329">
        <v>18.223552343800321</v>
      </c>
      <c r="Q26" s="329">
        <v>19.142318112444709</v>
      </c>
      <c r="R26" s="329">
        <v>16.591711976611268</v>
      </c>
      <c r="S26" s="329">
        <v>15.731438207326541</v>
      </c>
      <c r="T26" s="329">
        <v>15.21944125560573</v>
      </c>
      <c r="U26" s="329">
        <v>15.034500502548349</v>
      </c>
      <c r="V26" s="329">
        <v>16.565284323816591</v>
      </c>
      <c r="W26" s="329">
        <v>16.69968711197685</v>
      </c>
      <c r="X26" s="329">
        <v>19.67355473919282</v>
      </c>
      <c r="Y26" s="329">
        <v>15.63747977721399</v>
      </c>
      <c r="DA26" s="72" t="s">
        <v>2161</v>
      </c>
    </row>
    <row r="27" spans="1:105" ht="12" customHeight="1" x14ac:dyDescent="0.25">
      <c r="A27" s="59" t="s">
        <v>28</v>
      </c>
      <c r="B27" s="230">
        <v>0.29706376646595789</v>
      </c>
      <c r="C27" s="230">
        <v>0.16937647043316251</v>
      </c>
      <c r="D27" s="230">
        <v>0.2194726862912619</v>
      </c>
      <c r="E27" s="230">
        <v>0.20285525409670141</v>
      </c>
      <c r="F27" s="230">
        <v>0.15182308875076889</v>
      </c>
      <c r="G27" s="230">
        <v>0.24815408876462289</v>
      </c>
      <c r="H27" s="230">
        <v>0.15915678756053911</v>
      </c>
      <c r="I27" s="230">
        <v>0.1877574243432272</v>
      </c>
      <c r="J27" s="230">
        <v>0.15647632324962221</v>
      </c>
      <c r="K27" s="230">
        <v>0.19934499687416241</v>
      </c>
      <c r="L27" s="230">
        <v>0.21274470609707949</v>
      </c>
      <c r="M27" s="230">
        <v>0.2157369233594221</v>
      </c>
      <c r="N27" s="230">
        <v>0.2206053985658199</v>
      </c>
      <c r="O27" s="230">
        <v>0.20711023780511559</v>
      </c>
      <c r="P27" s="230">
        <v>0.24794008386308189</v>
      </c>
      <c r="Q27" s="230">
        <v>0.29271018326029341</v>
      </c>
      <c r="R27" s="230">
        <v>0.18894007029281701</v>
      </c>
      <c r="S27" s="230">
        <v>0.20409410447195281</v>
      </c>
      <c r="T27" s="230">
        <v>0.13381353042889951</v>
      </c>
      <c r="U27" s="230">
        <v>0.14987185989858851</v>
      </c>
      <c r="V27" s="230">
        <v>0.15100447136611389</v>
      </c>
      <c r="W27" s="230">
        <v>8.8076825740483408E-2</v>
      </c>
      <c r="X27" s="230">
        <v>0.1952564122462345</v>
      </c>
      <c r="Y27" s="230">
        <v>0.1989849824861975</v>
      </c>
      <c r="DA27" s="71" t="s">
        <v>2162</v>
      </c>
    </row>
    <row r="28" spans="1:105" ht="12" customHeight="1" x14ac:dyDescent="0.25">
      <c r="A28" s="59" t="s">
        <v>31</v>
      </c>
      <c r="B28" s="230">
        <v>0.27689942494194331</v>
      </c>
      <c r="C28" s="230">
        <v>0.34536409917672473</v>
      </c>
      <c r="D28" s="230">
        <v>0.2147993587357454</v>
      </c>
      <c r="E28" s="230">
        <v>0.19853576876678969</v>
      </c>
      <c r="F28" s="230">
        <v>0.2476567800446989</v>
      </c>
      <c r="G28" s="230">
        <v>0.29098909216436197</v>
      </c>
      <c r="H28" s="230">
        <v>0.39681410314497001</v>
      </c>
      <c r="I28" s="230">
        <v>0.24266045717889939</v>
      </c>
      <c r="J28" s="230">
        <v>0.21861829859087231</v>
      </c>
      <c r="K28" s="230">
        <v>0.3475946597167005</v>
      </c>
      <c r="L28" s="230">
        <v>0.42122836811168629</v>
      </c>
      <c r="M28" s="230">
        <v>0.4079668899337156</v>
      </c>
      <c r="N28" s="230">
        <v>0.35182007423131678</v>
      </c>
      <c r="O28" s="230">
        <v>0.1782546438940722</v>
      </c>
      <c r="P28" s="230">
        <v>0.1927301955900548</v>
      </c>
      <c r="Q28" s="230">
        <v>0.2335219958819075</v>
      </c>
      <c r="R28" s="230">
        <v>0.21515247804892829</v>
      </c>
      <c r="S28" s="230">
        <v>0.22496782934722839</v>
      </c>
      <c r="T28" s="230">
        <v>0.22757742842993389</v>
      </c>
      <c r="U28" s="230">
        <v>0.1573283261830378</v>
      </c>
      <c r="V28" s="230">
        <v>0.2169501969499496</v>
      </c>
      <c r="W28" s="230">
        <v>0.22752610746454541</v>
      </c>
      <c r="X28" s="230">
        <v>0.27997177353648028</v>
      </c>
      <c r="Y28" s="230">
        <v>0.32301132265138738</v>
      </c>
      <c r="DA28" s="71" t="s">
        <v>2163</v>
      </c>
    </row>
    <row r="29" spans="1:105" ht="12" customHeight="1" x14ac:dyDescent="0.25">
      <c r="A29" s="59" t="s">
        <v>159</v>
      </c>
      <c r="B29" s="230">
        <v>0.6261998916338094</v>
      </c>
      <c r="C29" s="230">
        <v>2.000074755906303</v>
      </c>
      <c r="D29" s="230">
        <v>1.230833415492611</v>
      </c>
      <c r="E29" s="230">
        <v>1.4988678698544859</v>
      </c>
      <c r="F29" s="230">
        <v>1.629212413233678</v>
      </c>
      <c r="G29" s="230">
        <v>1.6704506519237201</v>
      </c>
      <c r="H29" s="230">
        <v>1.5110594317841319</v>
      </c>
      <c r="I29" s="230">
        <v>1.3571887128587601</v>
      </c>
      <c r="J29" s="230">
        <v>1.2757071034704921</v>
      </c>
      <c r="K29" s="230">
        <v>1.3696613607914789</v>
      </c>
      <c r="L29" s="230">
        <v>1.4658030765900341</v>
      </c>
      <c r="M29" s="230">
        <v>1.327161660006873</v>
      </c>
      <c r="N29" s="230">
        <v>0.9941445010062796</v>
      </c>
      <c r="O29" s="230">
        <v>0.1029208241614129</v>
      </c>
      <c r="P29" s="230">
        <v>7.9517838125585327E-2</v>
      </c>
      <c r="Q29" s="230">
        <v>6.4569970931503254E-2</v>
      </c>
      <c r="R29" s="230">
        <v>7.4731986125478836E-2</v>
      </c>
      <c r="S29" s="230">
        <v>6.526667675529059E-2</v>
      </c>
      <c r="T29" s="230">
        <v>0.14859954390657451</v>
      </c>
      <c r="U29" s="230">
        <v>0.15082544763332309</v>
      </c>
      <c r="V29" s="230">
        <v>0.14063953285121969</v>
      </c>
      <c r="W29" s="230">
        <v>9.668727386845094E-2</v>
      </c>
      <c r="X29" s="230">
        <v>1.024079907602347</v>
      </c>
      <c r="Y29" s="230">
        <v>1.5862207946413101</v>
      </c>
      <c r="DA29" s="71" t="s">
        <v>2164</v>
      </c>
    </row>
    <row r="30" spans="1:105" ht="12" customHeight="1" x14ac:dyDescent="0.25">
      <c r="A30" s="59" t="s">
        <v>32</v>
      </c>
      <c r="B30" s="230">
        <v>2.3725715298233232</v>
      </c>
      <c r="C30" s="230">
        <v>2.323127514999336</v>
      </c>
      <c r="D30" s="230">
        <v>2.130589084494825</v>
      </c>
      <c r="E30" s="230">
        <v>2.503587163238195</v>
      </c>
      <c r="F30" s="230">
        <v>2.6159186512874251</v>
      </c>
      <c r="G30" s="230">
        <v>2.3479004265889691</v>
      </c>
      <c r="H30" s="230">
        <v>2.3205676378212301</v>
      </c>
      <c r="I30" s="230">
        <v>2.0154512492782999</v>
      </c>
      <c r="J30" s="230">
        <v>1.8713128944655799</v>
      </c>
      <c r="K30" s="230">
        <v>1.8115940113500619</v>
      </c>
      <c r="L30" s="230">
        <v>1.695758879034666</v>
      </c>
      <c r="M30" s="230">
        <v>1.750474776427094</v>
      </c>
      <c r="N30" s="230">
        <v>1.420177465900935</v>
      </c>
      <c r="O30" s="230">
        <v>1.0158209499868329</v>
      </c>
      <c r="P30" s="230">
        <v>1.2893199311664589</v>
      </c>
      <c r="Q30" s="230">
        <v>0.9191640490781654</v>
      </c>
      <c r="R30" s="230">
        <v>0.69580263338780768</v>
      </c>
      <c r="S30" s="230">
        <v>0.52337722038326562</v>
      </c>
      <c r="T30" s="230">
        <v>0.23895856972404619</v>
      </c>
      <c r="U30" s="230">
        <v>0.27357272364317059</v>
      </c>
      <c r="V30" s="230">
        <v>0.1623422313428812</v>
      </c>
      <c r="W30" s="230">
        <v>0.2834570093695461</v>
      </c>
      <c r="X30" s="230">
        <v>0.2589188478412825</v>
      </c>
      <c r="Y30" s="230">
        <v>0.11310183385271171</v>
      </c>
      <c r="DA30" s="71" t="s">
        <v>2165</v>
      </c>
    </row>
    <row r="31" spans="1:105" ht="12" customHeight="1" x14ac:dyDescent="0.25">
      <c r="A31" s="59" t="s">
        <v>35</v>
      </c>
      <c r="B31" s="230">
        <v>16.198469973709869</v>
      </c>
      <c r="C31" s="230">
        <v>15.601471150927861</v>
      </c>
      <c r="D31" s="230">
        <v>22.240399860074572</v>
      </c>
      <c r="E31" s="230">
        <v>15.76845791351702</v>
      </c>
      <c r="F31" s="230">
        <v>14.035645628568799</v>
      </c>
      <c r="G31" s="230">
        <v>15.02143649577277</v>
      </c>
      <c r="H31" s="230">
        <v>14.42272714820685</v>
      </c>
      <c r="I31" s="230">
        <v>13.930166438956499</v>
      </c>
      <c r="J31" s="230">
        <v>14.87941856436394</v>
      </c>
      <c r="K31" s="230">
        <v>14.762220047880209</v>
      </c>
      <c r="L31" s="230">
        <v>16.049926502296071</v>
      </c>
      <c r="M31" s="230">
        <v>15.78144795131578</v>
      </c>
      <c r="N31" s="230">
        <v>16.709546181132119</v>
      </c>
      <c r="O31" s="230">
        <v>15.865772636464261</v>
      </c>
      <c r="P31" s="230">
        <v>16.414044295055142</v>
      </c>
      <c r="Q31" s="230">
        <v>17.63235191329284</v>
      </c>
      <c r="R31" s="230">
        <v>15.41708480875624</v>
      </c>
      <c r="S31" s="230">
        <v>14.713732376368799</v>
      </c>
      <c r="T31" s="230">
        <v>14.470492183116271</v>
      </c>
      <c r="U31" s="230">
        <v>14.302902145190229</v>
      </c>
      <c r="V31" s="230">
        <v>15.894347891306429</v>
      </c>
      <c r="W31" s="230">
        <v>16.003939895533829</v>
      </c>
      <c r="X31" s="230">
        <v>17.91532779796648</v>
      </c>
      <c r="Y31" s="230">
        <v>13.416160843582389</v>
      </c>
      <c r="DA31" s="71" t="s">
        <v>2166</v>
      </c>
    </row>
    <row r="32" spans="1:105" ht="12" customHeight="1" x14ac:dyDescent="0.25">
      <c r="A32" s="60" t="s">
        <v>2167</v>
      </c>
      <c r="B32" s="329">
        <v>3.247081806919756</v>
      </c>
      <c r="C32" s="329">
        <v>3.4522156940781099</v>
      </c>
      <c r="D32" s="329">
        <v>2.7264671268485658</v>
      </c>
      <c r="E32" s="329">
        <v>4.7900045792178148</v>
      </c>
      <c r="F32" s="329">
        <v>6.9008784423207503</v>
      </c>
      <c r="G32" s="329">
        <v>6.9347447470471932</v>
      </c>
      <c r="H32" s="329">
        <v>8.0087280908733636</v>
      </c>
      <c r="I32" s="329">
        <v>8.1438141407856719</v>
      </c>
      <c r="J32" s="329">
        <v>7.4076880017021924</v>
      </c>
      <c r="K32" s="329">
        <v>8.8193314398372831</v>
      </c>
      <c r="L32" s="329">
        <v>9.243707476265147</v>
      </c>
      <c r="M32" s="329">
        <v>9.6293010424875902</v>
      </c>
      <c r="N32" s="329">
        <v>9.7730615335784794</v>
      </c>
      <c r="O32" s="329">
        <v>8.9783061592784286</v>
      </c>
      <c r="P32" s="329">
        <v>8.2024601476902568</v>
      </c>
      <c r="Q32" s="329">
        <v>8.1869766430869912</v>
      </c>
      <c r="R32" s="329">
        <v>9.6722378872233676</v>
      </c>
      <c r="S32" s="329">
        <v>10.217462180102579</v>
      </c>
      <c r="T32" s="329">
        <v>10.473731594161819</v>
      </c>
      <c r="U32" s="329">
        <v>11.20444244312935</v>
      </c>
      <c r="V32" s="329">
        <v>10.05797706202333</v>
      </c>
      <c r="W32" s="329">
        <v>10.73743384360375</v>
      </c>
      <c r="X32" s="329">
        <v>10.06884164068067</v>
      </c>
      <c r="Y32" s="329">
        <v>10.32552864138291</v>
      </c>
      <c r="DA32" s="72" t="s">
        <v>2168</v>
      </c>
    </row>
    <row r="33" spans="1:105" ht="12" customHeight="1" x14ac:dyDescent="0.25">
      <c r="A33" s="60" t="s">
        <v>2169</v>
      </c>
      <c r="B33" s="329">
        <v>0.35397228824040672</v>
      </c>
      <c r="C33" s="329">
        <v>0.37030630781411539</v>
      </c>
      <c r="D33" s="329">
        <v>0.38758870076098501</v>
      </c>
      <c r="E33" s="329">
        <v>0.42518176894913329</v>
      </c>
      <c r="F33" s="329">
        <v>0.48583792280037302</v>
      </c>
      <c r="G33" s="329">
        <v>0.49700385338176373</v>
      </c>
      <c r="H33" s="329">
        <v>0.52263435075698872</v>
      </c>
      <c r="I33" s="329">
        <v>0.51148196560206716</v>
      </c>
      <c r="J33" s="329">
        <v>0.49578264268315969</v>
      </c>
      <c r="K33" s="329">
        <v>0.54180410275550939</v>
      </c>
      <c r="L33" s="329">
        <v>0.57401246825548558</v>
      </c>
      <c r="M33" s="329">
        <v>0.58188695621690567</v>
      </c>
      <c r="N33" s="329">
        <v>0.58870998164903721</v>
      </c>
      <c r="O33" s="329">
        <v>0.5313033209027187</v>
      </c>
      <c r="P33" s="329">
        <v>0.51762379263665814</v>
      </c>
      <c r="Q33" s="329">
        <v>0.53196969643705805</v>
      </c>
      <c r="R33" s="329">
        <v>0.54279838045539708</v>
      </c>
      <c r="S33" s="329">
        <v>0.54591107484723622</v>
      </c>
      <c r="T33" s="329">
        <v>0.54413799208064262</v>
      </c>
      <c r="U33" s="329">
        <v>0.56312763130515908</v>
      </c>
      <c r="V33" s="329">
        <v>0.55254939191705554</v>
      </c>
      <c r="W33" s="329">
        <v>0.57616564083221899</v>
      </c>
      <c r="X33" s="329">
        <v>0.59829582716479424</v>
      </c>
      <c r="Y33" s="329">
        <v>0.54798571805793495</v>
      </c>
      <c r="DA33" s="72" t="s">
        <v>2170</v>
      </c>
    </row>
    <row r="34" spans="1:105" ht="12" customHeight="1" x14ac:dyDescent="0.25">
      <c r="A34" s="57" t="s">
        <v>2171</v>
      </c>
      <c r="B34" s="261">
        <v>246.27642061751871</v>
      </c>
      <c r="C34" s="261">
        <v>255.4673336376685</v>
      </c>
      <c r="D34" s="261">
        <v>309.68638575064028</v>
      </c>
      <c r="E34" s="261">
        <v>263.36709194561553</v>
      </c>
      <c r="F34" s="261">
        <v>262.67829680489962</v>
      </c>
      <c r="G34" s="261">
        <v>274.17244223699117</v>
      </c>
      <c r="H34" s="261">
        <v>273.94739376989531</v>
      </c>
      <c r="I34" s="261">
        <v>263.08297825496072</v>
      </c>
      <c r="J34" s="261">
        <v>265.60655157494517</v>
      </c>
      <c r="K34" s="261">
        <v>278.01745692114201</v>
      </c>
      <c r="L34" s="261">
        <v>297.00322341801751</v>
      </c>
      <c r="M34" s="261">
        <v>295.2425085455863</v>
      </c>
      <c r="N34" s="261">
        <v>299.26252675126938</v>
      </c>
      <c r="O34" s="261">
        <v>266.06994554386353</v>
      </c>
      <c r="P34" s="261">
        <v>270.78829098630922</v>
      </c>
      <c r="Q34" s="261">
        <v>279.83603477578521</v>
      </c>
      <c r="R34" s="261">
        <v>261.18982649761682</v>
      </c>
      <c r="S34" s="261">
        <v>255.1923000549572</v>
      </c>
      <c r="T34" s="261">
        <v>251.85386696830679</v>
      </c>
      <c r="U34" s="261">
        <v>254.33938527940549</v>
      </c>
      <c r="V34" s="261">
        <v>264.59408982947201</v>
      </c>
      <c r="W34" s="261">
        <v>270.22539562941091</v>
      </c>
      <c r="X34" s="261">
        <v>300.88026753201473</v>
      </c>
      <c r="Y34" s="261">
        <v>254.6817702679898</v>
      </c>
      <c r="DA34" s="70" t="s">
        <v>2172</v>
      </c>
    </row>
    <row r="35" spans="1:105" ht="12" customHeight="1" x14ac:dyDescent="0.25">
      <c r="A35" s="64" t="s">
        <v>28</v>
      </c>
      <c r="B35" s="229">
        <v>3.4508054927095868</v>
      </c>
      <c r="C35" s="229">
        <v>1.972454386798548</v>
      </c>
      <c r="D35" s="229">
        <v>2.4525474056120968</v>
      </c>
      <c r="E35" s="229">
        <v>2.4832242102480402</v>
      </c>
      <c r="F35" s="229">
        <v>2.0063741662780119</v>
      </c>
      <c r="G35" s="229">
        <v>3.1976161420180729</v>
      </c>
      <c r="H35" s="229">
        <v>2.1041816602572978</v>
      </c>
      <c r="I35" s="229">
        <v>2.4989334837176962</v>
      </c>
      <c r="J35" s="229">
        <v>2.0208704079425148</v>
      </c>
      <c r="K35" s="229">
        <v>2.619835094338284</v>
      </c>
      <c r="L35" s="229">
        <v>2.7732596438382169</v>
      </c>
      <c r="M35" s="229">
        <v>2.8612075507042598</v>
      </c>
      <c r="N35" s="229">
        <v>2.9066536101122531</v>
      </c>
      <c r="O35" s="229">
        <v>2.770248089016266</v>
      </c>
      <c r="P35" s="229">
        <v>3.2013528311399302</v>
      </c>
      <c r="Q35" s="229">
        <v>3.8232248775736188</v>
      </c>
      <c r="R35" s="229">
        <v>2.623311743814678</v>
      </c>
      <c r="S35" s="229">
        <v>2.8900104258782551</v>
      </c>
      <c r="T35" s="229">
        <v>1.891321251341251</v>
      </c>
      <c r="U35" s="229">
        <v>2.1688714233534112</v>
      </c>
      <c r="V35" s="229">
        <v>2.081334388686606</v>
      </c>
      <c r="W35" s="229">
        <v>1.242370948283313</v>
      </c>
      <c r="X35" s="229">
        <v>2.5959263147483358</v>
      </c>
      <c r="Y35" s="229">
        <v>2.833995443938746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3.2165688460941348</v>
      </c>
      <c r="C37" s="229">
        <v>4.0218982643912939</v>
      </c>
      <c r="D37" s="229">
        <v>2.4003242448828979</v>
      </c>
      <c r="E37" s="229">
        <v>2.4303478349487611</v>
      </c>
      <c r="F37" s="229">
        <v>3.2728366263248159</v>
      </c>
      <c r="G37" s="229">
        <v>3.7495711752648639</v>
      </c>
      <c r="H37" s="229">
        <v>5.2462038921933711</v>
      </c>
      <c r="I37" s="229">
        <v>3.2296583942805341</v>
      </c>
      <c r="J37" s="229">
        <v>2.823425557822222</v>
      </c>
      <c r="K37" s="229">
        <v>4.5681642499672694</v>
      </c>
      <c r="L37" s="229">
        <v>5.4909739262367676</v>
      </c>
      <c r="M37" s="229">
        <v>5.4106544570072179</v>
      </c>
      <c r="N37" s="229">
        <v>4.6355125283541447</v>
      </c>
      <c r="O37" s="229">
        <v>2.3842838086569551</v>
      </c>
      <c r="P37" s="229">
        <v>2.4884937831960028</v>
      </c>
      <c r="Q37" s="229">
        <v>3.0501402246139868</v>
      </c>
      <c r="R37" s="229">
        <v>2.9872542203560362</v>
      </c>
      <c r="S37" s="229">
        <v>3.185586247005173</v>
      </c>
      <c r="T37" s="229">
        <v>3.2165807548424792</v>
      </c>
      <c r="U37" s="229">
        <v>2.2767777151314892</v>
      </c>
      <c r="V37" s="229">
        <v>2.99028168807981</v>
      </c>
      <c r="W37" s="229">
        <v>3.209377989198035</v>
      </c>
      <c r="X37" s="229">
        <v>3.7222137083701701</v>
      </c>
      <c r="Y37" s="229">
        <v>4.6004105701703288</v>
      </c>
      <c r="DA37" s="73" t="s">
        <v>2175</v>
      </c>
    </row>
    <row r="38" spans="1:105" ht="12" customHeight="1" x14ac:dyDescent="0.25">
      <c r="A38" s="64" t="s">
        <v>159</v>
      </c>
      <c r="B38" s="229">
        <v>7.274175680498975</v>
      </c>
      <c r="C38" s="229">
        <v>23.29164267104726</v>
      </c>
      <c r="D38" s="229">
        <v>13.754227694196979</v>
      </c>
      <c r="E38" s="229">
        <v>18.348181312628331</v>
      </c>
      <c r="F38" s="229">
        <v>21.53038595241302</v>
      </c>
      <c r="G38" s="229">
        <v>21.524771143716031</v>
      </c>
      <c r="H38" s="229">
        <v>19.977429757493489</v>
      </c>
      <c r="I38" s="229">
        <v>18.063330012914172</v>
      </c>
      <c r="J38" s="229">
        <v>16.475583532806471</v>
      </c>
      <c r="K38" s="229">
        <v>18.000386047440021</v>
      </c>
      <c r="L38" s="229">
        <v>19.10765533345905</v>
      </c>
      <c r="M38" s="229">
        <v>17.601460628464189</v>
      </c>
      <c r="N38" s="229">
        <v>13.098653621393559</v>
      </c>
      <c r="O38" s="229">
        <v>1.3766398970649569</v>
      </c>
      <c r="P38" s="229">
        <v>1.0267184403714471</v>
      </c>
      <c r="Q38" s="229">
        <v>0.84337865003488011</v>
      </c>
      <c r="R38" s="229">
        <v>1.0376057155993199</v>
      </c>
      <c r="S38" s="229">
        <v>0.92418826488511618</v>
      </c>
      <c r="T38" s="229">
        <v>2.100306855587033</v>
      </c>
      <c r="U38" s="229">
        <v>2.1826712733647859</v>
      </c>
      <c r="V38" s="229">
        <v>1.938471712022102</v>
      </c>
      <c r="W38" s="229">
        <v>1.3638259452811261</v>
      </c>
      <c r="X38" s="229">
        <v>13.615102059733999</v>
      </c>
      <c r="Y38" s="229">
        <v>22.591365684624911</v>
      </c>
      <c r="DA38" s="73" t="s">
        <v>2176</v>
      </c>
    </row>
    <row r="39" spans="1:105" ht="12" customHeight="1" x14ac:dyDescent="0.25">
      <c r="A39" s="64" t="s">
        <v>32</v>
      </c>
      <c r="B39" s="229">
        <v>27.560691646649989</v>
      </c>
      <c r="C39" s="229">
        <v>27.053716766763358</v>
      </c>
      <c r="D39" s="229">
        <v>23.808751876616899</v>
      </c>
      <c r="E39" s="229">
        <v>30.647311965879179</v>
      </c>
      <c r="F39" s="229">
        <v>34.569917172768143</v>
      </c>
      <c r="G39" s="229">
        <v>30.25412291728604</v>
      </c>
      <c r="H39" s="229">
        <v>30.679784002505752</v>
      </c>
      <c r="I39" s="229">
        <v>26.82439125504483</v>
      </c>
      <c r="J39" s="229">
        <v>24.16775122197841</v>
      </c>
      <c r="K39" s="229">
        <v>23.80836059118127</v>
      </c>
      <c r="L39" s="229">
        <v>22.105272329367391</v>
      </c>
      <c r="M39" s="229">
        <v>23.215644172723909</v>
      </c>
      <c r="N39" s="229">
        <v>18.711980690850609</v>
      </c>
      <c r="O39" s="229">
        <v>13.587334336082749</v>
      </c>
      <c r="P39" s="229">
        <v>16.647441380088509</v>
      </c>
      <c r="Q39" s="229">
        <v>12.00563239674498</v>
      </c>
      <c r="R39" s="229">
        <v>9.6607734754971588</v>
      </c>
      <c r="S39" s="229">
        <v>7.4111186478817634</v>
      </c>
      <c r="T39" s="229">
        <v>3.3774418749779289</v>
      </c>
      <c r="U39" s="229">
        <v>3.95900913567178</v>
      </c>
      <c r="V39" s="229">
        <v>2.2376057197063841</v>
      </c>
      <c r="W39" s="229">
        <v>3.9983134106765341</v>
      </c>
      <c r="X39" s="229">
        <v>3.4423158899790129</v>
      </c>
      <c r="Y39" s="229">
        <v>1.610825489616712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2.399271598962649E-2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6.809813779262576E-3</v>
      </c>
      <c r="S40" s="229">
        <v>1.940005088280668E-2</v>
      </c>
      <c r="T40" s="229">
        <v>6.8098137792738343E-3</v>
      </c>
      <c r="U40" s="229">
        <v>6.8098137792637781E-3</v>
      </c>
      <c r="V40" s="229">
        <v>4.8302167504082269E-3</v>
      </c>
      <c r="W40" s="229">
        <v>5.8596072054184888E-3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188.1675770281966</v>
      </c>
      <c r="C41" s="229">
        <v>181.68515457583601</v>
      </c>
      <c r="D41" s="229">
        <v>248.53040211215199</v>
      </c>
      <c r="E41" s="229">
        <v>193.02737128246511</v>
      </c>
      <c r="F41" s="229">
        <v>185.48401977529079</v>
      </c>
      <c r="G41" s="229">
        <v>193.56033202717879</v>
      </c>
      <c r="H41" s="229">
        <v>190.6801363693541</v>
      </c>
      <c r="I41" s="229">
        <v>185.40177289838601</v>
      </c>
      <c r="J41" s="229">
        <v>192.16566468106981</v>
      </c>
      <c r="K41" s="229">
        <v>194.00829094393731</v>
      </c>
      <c r="L41" s="229">
        <v>209.22078049301069</v>
      </c>
      <c r="M41" s="229">
        <v>209.30120507987169</v>
      </c>
      <c r="N41" s="229">
        <v>220.1617142938324</v>
      </c>
      <c r="O41" s="229">
        <v>212.21609705402059</v>
      </c>
      <c r="P41" s="229">
        <v>211.9348608571446</v>
      </c>
      <c r="Q41" s="229">
        <v>230.30441146315451</v>
      </c>
      <c r="R41" s="229">
        <v>214.05633845439871</v>
      </c>
      <c r="S41" s="229">
        <v>208.34918324224219</v>
      </c>
      <c r="T41" s="229">
        <v>204.52602435324849</v>
      </c>
      <c r="U41" s="229">
        <v>206.9845250116592</v>
      </c>
      <c r="V41" s="229">
        <v>219.0759820066371</v>
      </c>
      <c r="W41" s="229">
        <v>225.74417069556841</v>
      </c>
      <c r="X41" s="229">
        <v>238.18357785574051</v>
      </c>
      <c r="Y41" s="229">
        <v>191.07642310896119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4.9269794531612909</v>
      </c>
      <c r="C43" s="229">
        <v>5.6748712106608554</v>
      </c>
      <c r="D43" s="229">
        <v>5.4108721508925122</v>
      </c>
      <c r="E43" s="229">
        <v>4.5090469284309442</v>
      </c>
      <c r="F43" s="229">
        <v>3.2333154191583402</v>
      </c>
      <c r="G43" s="229">
        <v>8.0017687422433177</v>
      </c>
      <c r="H43" s="229">
        <v>10.50073284757981</v>
      </c>
      <c r="I43" s="229">
        <v>11.53463678379757</v>
      </c>
      <c r="J43" s="229">
        <v>11.313713755395931</v>
      </c>
      <c r="K43" s="229">
        <v>9.0923683373731787</v>
      </c>
      <c r="L43" s="229">
        <v>11.49156075246724</v>
      </c>
      <c r="M43" s="229">
        <v>10.984625545320711</v>
      </c>
      <c r="N43" s="229">
        <v>10.57476977646577</v>
      </c>
      <c r="O43" s="229">
        <v>2.86162628101882</v>
      </c>
      <c r="P43" s="229">
        <v>3.3047392799582331</v>
      </c>
      <c r="Q43" s="229">
        <v>3.5427660267055252</v>
      </c>
      <c r="R43" s="229">
        <v>6.0736412361718299</v>
      </c>
      <c r="S43" s="229">
        <v>5.758885308590874</v>
      </c>
      <c r="T43" s="229">
        <v>7.7154398280360974</v>
      </c>
      <c r="U43" s="229">
        <v>7.0153751347401618</v>
      </c>
      <c r="V43" s="229">
        <v>6.6127250990711728</v>
      </c>
      <c r="W43" s="229">
        <v>3.9522258761736162</v>
      </c>
      <c r="X43" s="229">
        <v>7.7390366245840969</v>
      </c>
      <c r="Y43" s="229">
        <v>7.5133625633292151</v>
      </c>
      <c r="DA43" s="73" t="s">
        <v>2181</v>
      </c>
    </row>
    <row r="44" spans="1:105" ht="12" customHeight="1" x14ac:dyDescent="0.25">
      <c r="A44" s="64" t="s">
        <v>39</v>
      </c>
      <c r="B44" s="229">
        <v>11.67962247020813</v>
      </c>
      <c r="C44" s="229">
        <v>11.76759576217116</v>
      </c>
      <c r="D44" s="229">
        <v>13.32926026628699</v>
      </c>
      <c r="E44" s="229">
        <v>11.921608411015191</v>
      </c>
      <c r="F44" s="229">
        <v>12.581447692666449</v>
      </c>
      <c r="G44" s="229">
        <v>13.860267373294491</v>
      </c>
      <c r="H44" s="229">
        <v>14.75892524051145</v>
      </c>
      <c r="I44" s="229">
        <v>15.53025542681995</v>
      </c>
      <c r="J44" s="229">
        <v>16.639542417929778</v>
      </c>
      <c r="K44" s="229">
        <v>25.920051656904668</v>
      </c>
      <c r="L44" s="229">
        <v>26.81372093963806</v>
      </c>
      <c r="M44" s="229">
        <v>25.867711111494309</v>
      </c>
      <c r="N44" s="229">
        <v>29.17324223026068</v>
      </c>
      <c r="O44" s="229">
        <v>30.87371607800317</v>
      </c>
      <c r="P44" s="229">
        <v>32.18468441441054</v>
      </c>
      <c r="Q44" s="229">
        <v>26.266481136957669</v>
      </c>
      <c r="R44" s="229">
        <v>24.7440918379998</v>
      </c>
      <c r="S44" s="229">
        <v>26.65392786759098</v>
      </c>
      <c r="T44" s="229">
        <v>29.019942236494281</v>
      </c>
      <c r="U44" s="229">
        <v>29.745345771705349</v>
      </c>
      <c r="V44" s="229">
        <v>29.652858998518429</v>
      </c>
      <c r="W44" s="229">
        <v>30.70925115702445</v>
      </c>
      <c r="X44" s="229">
        <v>31.5820950788586</v>
      </c>
      <c r="Y44" s="229">
        <v>24.455387407348741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44.418580892611722</v>
      </c>
      <c r="C45" s="261">
        <f t="shared" si="2"/>
        <v>46.124600151998145</v>
      </c>
      <c r="D45" s="261">
        <f t="shared" si="2"/>
        <v>54.945143338309087</v>
      </c>
      <c r="E45" s="261">
        <f t="shared" si="2"/>
        <v>48.272911664700203</v>
      </c>
      <c r="F45" s="261">
        <f t="shared" si="2"/>
        <v>49.156085725062859</v>
      </c>
      <c r="G45" s="261">
        <f t="shared" si="2"/>
        <v>51.087235746509073</v>
      </c>
      <c r="H45" s="261">
        <f t="shared" si="2"/>
        <v>51.433919632041729</v>
      </c>
      <c r="I45" s="261">
        <f t="shared" si="2"/>
        <v>49.520600042249853</v>
      </c>
      <c r="J45" s="261">
        <f t="shared" si="2"/>
        <v>49.652185167361928</v>
      </c>
      <c r="K45" s="261">
        <f t="shared" si="2"/>
        <v>52.283673506788112</v>
      </c>
      <c r="L45" s="261">
        <f t="shared" si="2"/>
        <v>55.765621617785058</v>
      </c>
      <c r="M45" s="261">
        <f t="shared" si="2"/>
        <v>55.633237877599207</v>
      </c>
      <c r="N45" s="261">
        <f t="shared" si="2"/>
        <v>56.346314928946448</v>
      </c>
      <c r="O45" s="261">
        <f t="shared" si="2"/>
        <v>50.243214180560329</v>
      </c>
      <c r="P45" s="261">
        <f t="shared" si="2"/>
        <v>50.743450906118277</v>
      </c>
      <c r="Q45" s="261">
        <f t="shared" si="2"/>
        <v>52.465267043869709</v>
      </c>
      <c r="R45" s="261">
        <f t="shared" si="2"/>
        <v>49.693776830606929</v>
      </c>
      <c r="S45" s="261">
        <f t="shared" si="2"/>
        <v>48.783244386415092</v>
      </c>
      <c r="T45" s="261">
        <f t="shared" si="2"/>
        <v>48.182460554504836</v>
      </c>
      <c r="U45" s="261">
        <f t="shared" si="2"/>
        <v>48.885112911082743</v>
      </c>
      <c r="V45" s="261">
        <f t="shared" si="2"/>
        <v>50.331230481096313</v>
      </c>
      <c r="W45" s="261">
        <f t="shared" si="2"/>
        <v>51.622323187198866</v>
      </c>
      <c r="X45" s="261">
        <f t="shared" si="2"/>
        <v>56.762633432768133</v>
      </c>
      <c r="Y45" s="261">
        <f t="shared" si="2"/>
        <v>48.742003019715774</v>
      </c>
      <c r="DA45" s="70"/>
    </row>
    <row r="46" spans="1:105" ht="12" customHeight="1" x14ac:dyDescent="0.25">
      <c r="A46" s="165" t="s">
        <v>2184</v>
      </c>
      <c r="B46" s="346">
        <v>20.90332824075146</v>
      </c>
      <c r="C46" s="346">
        <v>21.681318213794849</v>
      </c>
      <c r="D46" s="346">
        <v>26.30429510492117</v>
      </c>
      <c r="E46" s="346">
        <v>22.372468975720221</v>
      </c>
      <c r="F46" s="346">
        <v>22.32582594474253</v>
      </c>
      <c r="G46" s="346">
        <v>23.245954809552089</v>
      </c>
      <c r="H46" s="346">
        <v>23.194970600948881</v>
      </c>
      <c r="I46" s="346">
        <v>22.246942308258571</v>
      </c>
      <c r="J46" s="346">
        <v>22.44969077169586</v>
      </c>
      <c r="K46" s="346">
        <v>23.440986157512199</v>
      </c>
      <c r="L46" s="346">
        <v>25.030652149934689</v>
      </c>
      <c r="M46" s="346">
        <v>24.898343746312229</v>
      </c>
      <c r="N46" s="346">
        <v>25.210698903047021</v>
      </c>
      <c r="O46" s="346">
        <v>22.43357096702514</v>
      </c>
      <c r="P46" s="346">
        <v>22.813733354390081</v>
      </c>
      <c r="Q46" s="346">
        <v>23.649975234011372</v>
      </c>
      <c r="R46" s="346">
        <v>22.05117863686192</v>
      </c>
      <c r="S46" s="346">
        <v>21.523822364664611</v>
      </c>
      <c r="T46" s="346">
        <v>21.19294513417945</v>
      </c>
      <c r="U46" s="346">
        <v>21.40928435736938</v>
      </c>
      <c r="V46" s="346">
        <v>22.285124531343111</v>
      </c>
      <c r="W46" s="346">
        <v>22.787835699174249</v>
      </c>
      <c r="X46" s="346">
        <v>25.355290540267141</v>
      </c>
      <c r="Y46" s="346">
        <v>21.485971919212471</v>
      </c>
      <c r="DA46" s="167" t="s">
        <v>2185</v>
      </c>
    </row>
    <row r="47" spans="1:105" ht="12" customHeight="1" x14ac:dyDescent="0.25">
      <c r="A47" s="59" t="s">
        <v>28</v>
      </c>
      <c r="B47" s="230">
        <v>0.31407400554078152</v>
      </c>
      <c r="C47" s="230">
        <v>0.1796678297591193</v>
      </c>
      <c r="D47" s="230">
        <v>0.22173349880567089</v>
      </c>
      <c r="E47" s="230">
        <v>0.22498039320189839</v>
      </c>
      <c r="F47" s="230">
        <v>0.1814523179921872</v>
      </c>
      <c r="G47" s="230">
        <v>0.29463195949511489</v>
      </c>
      <c r="H47" s="230">
        <v>0.1962558853773621</v>
      </c>
      <c r="I47" s="230">
        <v>0.23554817334633521</v>
      </c>
      <c r="J47" s="230">
        <v>0.19089958618630279</v>
      </c>
      <c r="K47" s="230">
        <v>0.2527170586996148</v>
      </c>
      <c r="L47" s="230">
        <v>0.26833030445952383</v>
      </c>
      <c r="M47" s="230">
        <v>0.27570448444782553</v>
      </c>
      <c r="N47" s="230">
        <v>0.28236867233467722</v>
      </c>
      <c r="O47" s="230">
        <v>0.26748730602031529</v>
      </c>
      <c r="P47" s="230">
        <v>0.31039167635402282</v>
      </c>
      <c r="Q47" s="230">
        <v>0.36163794500669122</v>
      </c>
      <c r="R47" s="230">
        <v>0.25111038858204082</v>
      </c>
      <c r="S47" s="230">
        <v>0.27924244385257357</v>
      </c>
      <c r="T47" s="230">
        <v>0.186334226136323</v>
      </c>
      <c r="U47" s="230">
        <v>0.21341908001485249</v>
      </c>
      <c r="V47" s="230">
        <v>0.20314492545988261</v>
      </c>
      <c r="W47" s="230">
        <v>0.1201866969375419</v>
      </c>
      <c r="X47" s="230">
        <v>0.25164659503504522</v>
      </c>
      <c r="Y47" s="230">
        <v>0.27340631655193331</v>
      </c>
      <c r="DA47" s="71" t="s">
        <v>2186</v>
      </c>
    </row>
    <row r="48" spans="1:105" ht="12" customHeight="1" x14ac:dyDescent="0.25">
      <c r="A48" s="59" t="s">
        <v>31</v>
      </c>
      <c r="B48" s="230">
        <v>0.29275502885479349</v>
      </c>
      <c r="C48" s="230">
        <v>0.36634851356334758</v>
      </c>
      <c r="D48" s="230">
        <v>0.21701203078402179</v>
      </c>
      <c r="E48" s="230">
        <v>0.220189787642872</v>
      </c>
      <c r="F48" s="230">
        <v>0.29598855599204288</v>
      </c>
      <c r="G48" s="230">
        <v>0.34548971908099779</v>
      </c>
      <c r="H48" s="230">
        <v>0.48931059954522871</v>
      </c>
      <c r="I48" s="230">
        <v>0.30442592420414261</v>
      </c>
      <c r="J48" s="230">
        <v>0.26671218921199868</v>
      </c>
      <c r="K48" s="230">
        <v>0.44065866412864868</v>
      </c>
      <c r="L48" s="230">
        <v>0.53128624601742191</v>
      </c>
      <c r="M48" s="230">
        <v>0.52136787393397099</v>
      </c>
      <c r="N48" s="230">
        <v>0.4503197469655057</v>
      </c>
      <c r="O48" s="230">
        <v>0.2302196887326364</v>
      </c>
      <c r="P48" s="230">
        <v>0.24127542251809031</v>
      </c>
      <c r="Q48" s="230">
        <v>0.28851204889409748</v>
      </c>
      <c r="R48" s="230">
        <v>0.28594793197401153</v>
      </c>
      <c r="S48" s="230">
        <v>0.30780196526334153</v>
      </c>
      <c r="T48" s="230">
        <v>0.31689967282581999</v>
      </c>
      <c r="U48" s="230">
        <v>0.2240371651955243</v>
      </c>
      <c r="V48" s="230">
        <v>0.29186110311296642</v>
      </c>
      <c r="W48" s="230">
        <v>0.31047453281063059</v>
      </c>
      <c r="X48" s="230">
        <v>0.3608278094730622</v>
      </c>
      <c r="Y48" s="230">
        <v>0.44381910045301881</v>
      </c>
      <c r="DA48" s="71" t="s">
        <v>2187</v>
      </c>
    </row>
    <row r="49" spans="1:105" ht="12" customHeight="1" x14ac:dyDescent="0.25">
      <c r="A49" s="59" t="s">
        <v>159</v>
      </c>
      <c r="B49" s="230">
        <v>0.66205687275284619</v>
      </c>
      <c r="C49" s="230">
        <v>2.1215998292483502</v>
      </c>
      <c r="D49" s="230">
        <v>1.243512367192348</v>
      </c>
      <c r="E49" s="230">
        <v>1.6623472939813659</v>
      </c>
      <c r="F49" s="230">
        <v>1.947163447373869</v>
      </c>
      <c r="G49" s="230">
        <v>1.983316701595859</v>
      </c>
      <c r="H49" s="230">
        <v>1.86328406842094</v>
      </c>
      <c r="I49" s="230">
        <v>1.702640112998953</v>
      </c>
      <c r="J49" s="230">
        <v>1.5563502074300679</v>
      </c>
      <c r="K49" s="230">
        <v>1.7363705934001199</v>
      </c>
      <c r="L49" s="230">
        <v>1.848785772557044</v>
      </c>
      <c r="M49" s="230">
        <v>1.69606767146443</v>
      </c>
      <c r="N49" s="230">
        <v>1.2724768508972319</v>
      </c>
      <c r="O49" s="230">
        <v>0.13292444777274501</v>
      </c>
      <c r="P49" s="230">
        <v>9.9546933643363769E-2</v>
      </c>
      <c r="Q49" s="230">
        <v>7.9774988819045337E-2</v>
      </c>
      <c r="R49" s="230">
        <v>9.9322383263610467E-2</v>
      </c>
      <c r="S49" s="230">
        <v>8.9298151783643906E-2</v>
      </c>
      <c r="T49" s="230">
        <v>0.20692362670122119</v>
      </c>
      <c r="U49" s="230">
        <v>0.21477699882094611</v>
      </c>
      <c r="V49" s="230">
        <v>0.18920106907632289</v>
      </c>
      <c r="W49" s="230">
        <v>0.1319362270886586</v>
      </c>
      <c r="X49" s="230">
        <v>1.3198348716299539</v>
      </c>
      <c r="Y49" s="230">
        <v>2.1794749497291499</v>
      </c>
      <c r="DA49" s="71" t="s">
        <v>2188</v>
      </c>
    </row>
    <row r="50" spans="1:105" ht="12" customHeight="1" x14ac:dyDescent="0.25">
      <c r="A50" s="59" t="s">
        <v>32</v>
      </c>
      <c r="B50" s="230">
        <v>2.508427913200324</v>
      </c>
      <c r="C50" s="230">
        <v>2.464281359779148</v>
      </c>
      <c r="D50" s="230">
        <v>2.152536519260793</v>
      </c>
      <c r="E50" s="230">
        <v>2.7766499167531959</v>
      </c>
      <c r="F50" s="230">
        <v>3.126431604446561</v>
      </c>
      <c r="G50" s="230">
        <v>2.7876490241572158</v>
      </c>
      <c r="H50" s="230">
        <v>2.8614868603415839</v>
      </c>
      <c r="I50" s="230">
        <v>2.528453199103641</v>
      </c>
      <c r="J50" s="230">
        <v>2.2829834556419648</v>
      </c>
      <c r="K50" s="230">
        <v>2.296625033409923</v>
      </c>
      <c r="L50" s="230">
        <v>2.1388240612374001</v>
      </c>
      <c r="M50" s="230">
        <v>2.237047503313609</v>
      </c>
      <c r="N50" s="230">
        <v>1.8177869994710349</v>
      </c>
      <c r="O50" s="230">
        <v>1.31195450399055</v>
      </c>
      <c r="P50" s="230">
        <v>1.614076145156129</v>
      </c>
      <c r="Q50" s="230">
        <v>1.135609954290745</v>
      </c>
      <c r="R50" s="230">
        <v>0.92475497323376499</v>
      </c>
      <c r="S50" s="230">
        <v>0.71608699552942956</v>
      </c>
      <c r="T50" s="230">
        <v>0.33274781724581481</v>
      </c>
      <c r="U50" s="230">
        <v>0.38957039057625542</v>
      </c>
      <c r="V50" s="230">
        <v>0.21839750960209819</v>
      </c>
      <c r="W50" s="230">
        <v>0.38679597491739293</v>
      </c>
      <c r="X50" s="230">
        <v>0.33369478471973829</v>
      </c>
      <c r="Y50" s="230">
        <v>0.1554024600378251</v>
      </c>
      <c r="DA50" s="71" t="s">
        <v>2189</v>
      </c>
    </row>
    <row r="51" spans="1:105" ht="12" customHeight="1" x14ac:dyDescent="0.25">
      <c r="A51" s="59" t="s">
        <v>35</v>
      </c>
      <c r="B51" s="230">
        <v>17.126014420402711</v>
      </c>
      <c r="C51" s="230">
        <v>16.549420681444879</v>
      </c>
      <c r="D51" s="230">
        <v>22.46950068887833</v>
      </c>
      <c r="E51" s="230">
        <v>17.488301584140888</v>
      </c>
      <c r="F51" s="230">
        <v>16.774790018937871</v>
      </c>
      <c r="G51" s="230">
        <v>17.834867405222901</v>
      </c>
      <c r="H51" s="230">
        <v>17.784633187263768</v>
      </c>
      <c r="I51" s="230">
        <v>17.4758748986055</v>
      </c>
      <c r="J51" s="230">
        <v>18.152745333225521</v>
      </c>
      <c r="K51" s="230">
        <v>18.71461480787389</v>
      </c>
      <c r="L51" s="230">
        <v>20.2434257656633</v>
      </c>
      <c r="M51" s="230">
        <v>20.16815621315239</v>
      </c>
      <c r="N51" s="230">
        <v>21.387746633378569</v>
      </c>
      <c r="O51" s="230">
        <v>20.490985020508901</v>
      </c>
      <c r="P51" s="230">
        <v>20.548443176718472</v>
      </c>
      <c r="Q51" s="230">
        <v>21.784440297000788</v>
      </c>
      <c r="R51" s="230">
        <v>20.490042959808491</v>
      </c>
      <c r="S51" s="230">
        <v>20.131392808235621</v>
      </c>
      <c r="T51" s="230">
        <v>20.15003979127027</v>
      </c>
      <c r="U51" s="230">
        <v>20.367480722761801</v>
      </c>
      <c r="V51" s="230">
        <v>21.382519924091842</v>
      </c>
      <c r="W51" s="230">
        <v>21.838442267420021</v>
      </c>
      <c r="X51" s="230">
        <v>23.089286479409338</v>
      </c>
      <c r="Y51" s="230">
        <v>18.433869092440538</v>
      </c>
      <c r="DA51" s="71" t="s">
        <v>2190</v>
      </c>
    </row>
    <row r="52" spans="1:105" ht="12" customHeight="1" x14ac:dyDescent="0.25">
      <c r="A52" s="165" t="s">
        <v>2191</v>
      </c>
      <c r="B52" s="346">
        <v>17.798600196777691</v>
      </c>
      <c r="C52" s="346">
        <v>18.462835067005329</v>
      </c>
      <c r="D52" s="346">
        <v>22.381290716098011</v>
      </c>
      <c r="E52" s="346">
        <v>19.033757120451479</v>
      </c>
      <c r="F52" s="346">
        <v>18.983977327094301</v>
      </c>
      <c r="G52" s="346">
        <v>19.814668704841509</v>
      </c>
      <c r="H52" s="346">
        <v>19.798404266367481</v>
      </c>
      <c r="I52" s="346">
        <v>19.0132239895179</v>
      </c>
      <c r="J52" s="346">
        <v>19.19560471633304</v>
      </c>
      <c r="K52" s="346">
        <v>20.092551089774432</v>
      </c>
      <c r="L52" s="346">
        <v>21.464668105524279</v>
      </c>
      <c r="M52" s="346">
        <v>21.337419788383951</v>
      </c>
      <c r="N52" s="346">
        <v>21.627949822267471</v>
      </c>
      <c r="O52" s="346">
        <v>19.229094580956279</v>
      </c>
      <c r="P52" s="346">
        <v>19.57009330064616</v>
      </c>
      <c r="Q52" s="346">
        <v>20.223981212399849</v>
      </c>
      <c r="R52" s="346">
        <v>18.876404349390342</v>
      </c>
      <c r="S52" s="346">
        <v>18.442958162967621</v>
      </c>
      <c r="T52" s="346">
        <v>18.201686848223009</v>
      </c>
      <c r="U52" s="346">
        <v>18.381317308135049</v>
      </c>
      <c r="V52" s="346">
        <v>19.12243327029276</v>
      </c>
      <c r="W52" s="346">
        <v>19.52941238858428</v>
      </c>
      <c r="X52" s="346">
        <v>21.744865283789569</v>
      </c>
      <c r="Y52" s="346">
        <v>18.40606175386765</v>
      </c>
      <c r="DA52" s="167" t="s">
        <v>2192</v>
      </c>
    </row>
    <row r="53" spans="1:105" ht="12" customHeight="1" x14ac:dyDescent="0.25">
      <c r="A53" s="64" t="s">
        <v>28</v>
      </c>
      <c r="B53" s="229">
        <v>0.2493925612836902</v>
      </c>
      <c r="C53" s="229">
        <v>0.1425509066153382</v>
      </c>
      <c r="D53" s="229">
        <v>0.17724762535804431</v>
      </c>
      <c r="E53" s="229">
        <v>0.1794646633499915</v>
      </c>
      <c r="F53" s="229">
        <v>0.14500231707600689</v>
      </c>
      <c r="G53" s="229">
        <v>0.23109435792447081</v>
      </c>
      <c r="H53" s="229">
        <v>0.15207094539706609</v>
      </c>
      <c r="I53" s="229">
        <v>0.18059998551021769</v>
      </c>
      <c r="J53" s="229">
        <v>0.14604997242642739</v>
      </c>
      <c r="K53" s="229">
        <v>0.18933764470303299</v>
      </c>
      <c r="L53" s="229">
        <v>0.20042576353338201</v>
      </c>
      <c r="M53" s="229">
        <v>0.2067818313555761</v>
      </c>
      <c r="N53" s="229">
        <v>0.2100662555805736</v>
      </c>
      <c r="O53" s="229">
        <v>0.2002081159806354</v>
      </c>
      <c r="P53" s="229">
        <v>0.23136441153160389</v>
      </c>
      <c r="Q53" s="229">
        <v>0.27630761762608891</v>
      </c>
      <c r="R53" s="229">
        <v>0.18958890503034961</v>
      </c>
      <c r="S53" s="229">
        <v>0.20886343891855019</v>
      </c>
      <c r="T53" s="229">
        <v>0.13668734794782719</v>
      </c>
      <c r="U53" s="229">
        <v>0.15674612797152829</v>
      </c>
      <c r="V53" s="229">
        <v>0.1504197542223108</v>
      </c>
      <c r="W53" s="229">
        <v>8.9787173896473782E-2</v>
      </c>
      <c r="X53" s="229">
        <v>0.187609737467548</v>
      </c>
      <c r="Y53" s="229">
        <v>0.20481518993851719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0.23246408549177849</v>
      </c>
      <c r="C55" s="229">
        <v>0.29066590727818398</v>
      </c>
      <c r="D55" s="229">
        <v>0.1734734144266834</v>
      </c>
      <c r="E55" s="229">
        <v>0.17564324406248169</v>
      </c>
      <c r="F55" s="229">
        <v>0.23653060441297641</v>
      </c>
      <c r="G55" s="229">
        <v>0.27098460376581363</v>
      </c>
      <c r="H55" s="229">
        <v>0.37914748555220268</v>
      </c>
      <c r="I55" s="229">
        <v>0.23341007794343921</v>
      </c>
      <c r="J55" s="229">
        <v>0.20405129554439791</v>
      </c>
      <c r="K55" s="229">
        <v>0.33014500094856641</v>
      </c>
      <c r="L55" s="229">
        <v>0.39683721794788362</v>
      </c>
      <c r="M55" s="229">
        <v>0.39103246361025912</v>
      </c>
      <c r="N55" s="229">
        <v>0.33501231661745429</v>
      </c>
      <c r="O55" s="229">
        <v>0.1723141588607156</v>
      </c>
      <c r="P55" s="229">
        <v>0.17984549973649319</v>
      </c>
      <c r="Q55" s="229">
        <v>0.22043615164574271</v>
      </c>
      <c r="R55" s="229">
        <v>0.2158913282113529</v>
      </c>
      <c r="S55" s="229">
        <v>0.2302249474823061</v>
      </c>
      <c r="T55" s="229">
        <v>0.2324649461468509</v>
      </c>
      <c r="U55" s="229">
        <v>0.16454460474514371</v>
      </c>
      <c r="V55" s="229">
        <v>0.21611012580264879</v>
      </c>
      <c r="W55" s="229">
        <v>0.23194439632850011</v>
      </c>
      <c r="X55" s="229">
        <v>0.26900745705223728</v>
      </c>
      <c r="Y55" s="229">
        <v>0.3324754691260412</v>
      </c>
      <c r="DA55" s="73" t="s">
        <v>2195</v>
      </c>
    </row>
    <row r="56" spans="1:105" ht="12" customHeight="1" x14ac:dyDescent="0.25">
      <c r="A56" s="64" t="s">
        <v>159</v>
      </c>
      <c r="B56" s="229">
        <v>0.52571068059901283</v>
      </c>
      <c r="C56" s="229">
        <v>1.6833062409657591</v>
      </c>
      <c r="D56" s="229">
        <v>0.99402938832157683</v>
      </c>
      <c r="E56" s="229">
        <v>1.3260382082158171</v>
      </c>
      <c r="F56" s="229">
        <v>1.55601876415309</v>
      </c>
      <c r="G56" s="229">
        <v>1.5556129772940459</v>
      </c>
      <c r="H56" s="229">
        <v>1.44378533812239</v>
      </c>
      <c r="I56" s="229">
        <v>1.305451769666677</v>
      </c>
      <c r="J56" s="229">
        <v>1.1907040210092159</v>
      </c>
      <c r="K56" s="229">
        <v>1.3009027573273499</v>
      </c>
      <c r="L56" s="229">
        <v>1.3809260225778699</v>
      </c>
      <c r="M56" s="229">
        <v>1.2720720880213749</v>
      </c>
      <c r="N56" s="229">
        <v>0.94665050896339875</v>
      </c>
      <c r="O56" s="229">
        <v>9.9490901651708583E-2</v>
      </c>
      <c r="P56" s="229">
        <v>7.4201789148183692E-2</v>
      </c>
      <c r="Q56" s="229">
        <v>6.0951671170265211E-2</v>
      </c>
      <c r="R56" s="229">
        <v>7.4988621515355972E-2</v>
      </c>
      <c r="S56" s="229">
        <v>6.6791848736467124E-2</v>
      </c>
      <c r="T56" s="229">
        <v>0.1517909100652477</v>
      </c>
      <c r="U56" s="229">
        <v>0.1577434545223694</v>
      </c>
      <c r="V56" s="229">
        <v>0.1400949506596422</v>
      </c>
      <c r="W56" s="229">
        <v>9.8564826779541273E-2</v>
      </c>
      <c r="X56" s="229">
        <v>0.98397466388340005</v>
      </c>
      <c r="Y56" s="229">
        <v>1.6326966451421581</v>
      </c>
      <c r="DA56" s="73" t="s">
        <v>2196</v>
      </c>
    </row>
    <row r="57" spans="1:105" ht="12" customHeight="1" x14ac:dyDescent="0.25">
      <c r="A57" s="64" t="s">
        <v>32</v>
      </c>
      <c r="B57" s="229">
        <v>1.99183393414359</v>
      </c>
      <c r="C57" s="229">
        <v>1.955194441112605</v>
      </c>
      <c r="D57" s="229">
        <v>1.7206781500788171</v>
      </c>
      <c r="E57" s="229">
        <v>2.2149065323381678</v>
      </c>
      <c r="F57" s="229">
        <v>2.4983964483932848</v>
      </c>
      <c r="G57" s="229">
        <v>2.1864904352546009</v>
      </c>
      <c r="H57" s="229">
        <v>2.2172533132278791</v>
      </c>
      <c r="I57" s="229">
        <v>1.9386208970933889</v>
      </c>
      <c r="J57" s="229">
        <v>1.746623329089348</v>
      </c>
      <c r="K57" s="229">
        <v>1.720649871557413</v>
      </c>
      <c r="L57" s="229">
        <v>1.597566277131915</v>
      </c>
      <c r="M57" s="229">
        <v>1.6778137667620929</v>
      </c>
      <c r="N57" s="229">
        <v>1.3523302895631859</v>
      </c>
      <c r="O57" s="229">
        <v>0.98196786757539889</v>
      </c>
      <c r="P57" s="229">
        <v>1.203124329485286</v>
      </c>
      <c r="Q57" s="229">
        <v>0.86765696286859939</v>
      </c>
      <c r="R57" s="229">
        <v>0.69819207316259413</v>
      </c>
      <c r="S57" s="229">
        <v>0.53560766188571129</v>
      </c>
      <c r="T57" s="229">
        <v>0.24409051207524021</v>
      </c>
      <c r="U57" s="229">
        <v>0.2861208580363781</v>
      </c>
      <c r="V57" s="229">
        <v>0.16171361230285769</v>
      </c>
      <c r="W57" s="229">
        <v>0.28896141043307011</v>
      </c>
      <c r="X57" s="229">
        <v>0.24877901068695779</v>
      </c>
      <c r="Y57" s="229">
        <v>0.1164156877242964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1.7339733883716369E-3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4.9215086270821206E-4</v>
      </c>
      <c r="S58" s="229">
        <v>1.402057690275112E-3</v>
      </c>
      <c r="T58" s="229">
        <v>4.9215086270902565E-4</v>
      </c>
      <c r="U58" s="229">
        <v>4.9215086270829891E-4</v>
      </c>
      <c r="V58" s="229">
        <v>3.4908375145590068E-4</v>
      </c>
      <c r="W58" s="229">
        <v>4.2347864930753631E-4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13.59902610702067</v>
      </c>
      <c r="C59" s="229">
        <v>13.130536085739379</v>
      </c>
      <c r="D59" s="229">
        <v>17.961497299851231</v>
      </c>
      <c r="E59" s="229">
        <v>13.950247449094091</v>
      </c>
      <c r="F59" s="229">
        <v>13.405083209321131</v>
      </c>
      <c r="G59" s="229">
        <v>13.98876496202509</v>
      </c>
      <c r="H59" s="229">
        <v>13.780610844494969</v>
      </c>
      <c r="I59" s="229">
        <v>13.399139159639921</v>
      </c>
      <c r="J59" s="229">
        <v>13.88797120175095</v>
      </c>
      <c r="K59" s="229">
        <v>14.02113932268851</v>
      </c>
      <c r="L59" s="229">
        <v>15.12055849892432</v>
      </c>
      <c r="M59" s="229">
        <v>15.12637085019994</v>
      </c>
      <c r="N59" s="229">
        <v>15.911268815453839</v>
      </c>
      <c r="O59" s="229">
        <v>15.33703249914945</v>
      </c>
      <c r="P59" s="229">
        <v>15.316707327066361</v>
      </c>
      <c r="Q59" s="229">
        <v>16.64428991175328</v>
      </c>
      <c r="R59" s="229">
        <v>15.470028264106411</v>
      </c>
      <c r="S59" s="229">
        <v>15.05756744618715</v>
      </c>
      <c r="T59" s="229">
        <v>14.7812645976102</v>
      </c>
      <c r="U59" s="229">
        <v>14.958942469461871</v>
      </c>
      <c r="V59" s="229">
        <v>15.83280204688514</v>
      </c>
      <c r="W59" s="229">
        <v>16.3147175474165</v>
      </c>
      <c r="X59" s="229">
        <v>17.213723770479529</v>
      </c>
      <c r="Y59" s="229">
        <v>13.809250814264971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0.35607687185266079</v>
      </c>
      <c r="C61" s="229">
        <v>0.41012762648366768</v>
      </c>
      <c r="D61" s="229">
        <v>0.39104819652703582</v>
      </c>
      <c r="E61" s="229">
        <v>0.32587254332517301</v>
      </c>
      <c r="F61" s="229">
        <v>0.233674374149899</v>
      </c>
      <c r="G61" s="229">
        <v>0.57829443173306605</v>
      </c>
      <c r="H61" s="229">
        <v>0.7588966302929494</v>
      </c>
      <c r="I61" s="229">
        <v>0.83361772115691857</v>
      </c>
      <c r="J61" s="229">
        <v>0.81765143154249775</v>
      </c>
      <c r="K61" s="229">
        <v>0.65711296466371383</v>
      </c>
      <c r="L61" s="229">
        <v>0.83050458081733625</v>
      </c>
      <c r="M61" s="229">
        <v>0.79386795496802398</v>
      </c>
      <c r="N61" s="229">
        <v>0.76424734025427732</v>
      </c>
      <c r="O61" s="229">
        <v>0.20681209334103309</v>
      </c>
      <c r="P61" s="229">
        <v>0.23883623552379771</v>
      </c>
      <c r="Q61" s="229">
        <v>0.25603862498061991</v>
      </c>
      <c r="R61" s="229">
        <v>0.43894706537567418</v>
      </c>
      <c r="S61" s="229">
        <v>0.41619939468705441</v>
      </c>
      <c r="T61" s="229">
        <v>0.55760120476487585</v>
      </c>
      <c r="U61" s="229">
        <v>0.5070069515407496</v>
      </c>
      <c r="V61" s="229">
        <v>0.47790710111202839</v>
      </c>
      <c r="W61" s="229">
        <v>0.28563062627348318</v>
      </c>
      <c r="X61" s="229">
        <v>0.55930656472840545</v>
      </c>
      <c r="Y61" s="229">
        <v>0.54299691404813666</v>
      </c>
      <c r="DA61" s="73" t="s">
        <v>2201</v>
      </c>
    </row>
    <row r="62" spans="1:105" ht="12" customHeight="1" x14ac:dyDescent="0.25">
      <c r="A62" s="64" t="s">
        <v>39</v>
      </c>
      <c r="B62" s="229">
        <v>0.84409595638628554</v>
      </c>
      <c r="C62" s="229">
        <v>0.85045385881039215</v>
      </c>
      <c r="D62" s="229">
        <v>0.96331664153462471</v>
      </c>
      <c r="E62" s="229">
        <v>0.86158448006576149</v>
      </c>
      <c r="F62" s="229">
        <v>0.9092716095879142</v>
      </c>
      <c r="G62" s="229">
        <v>1.001692963456049</v>
      </c>
      <c r="H62" s="229">
        <v>1.0666397092800211</v>
      </c>
      <c r="I62" s="229">
        <v>1.1223843785073371</v>
      </c>
      <c r="J62" s="229">
        <v>1.202553464970201</v>
      </c>
      <c r="K62" s="229">
        <v>1.8732635278858449</v>
      </c>
      <c r="L62" s="229">
        <v>1.9378497445915679</v>
      </c>
      <c r="M62" s="229">
        <v>1.869480833466687</v>
      </c>
      <c r="N62" s="229">
        <v>2.108374295834738</v>
      </c>
      <c r="O62" s="229">
        <v>2.231268944397339</v>
      </c>
      <c r="P62" s="229">
        <v>2.3260137081544321</v>
      </c>
      <c r="Q62" s="229">
        <v>1.898300272355252</v>
      </c>
      <c r="R62" s="229">
        <v>1.7882759411258891</v>
      </c>
      <c r="S62" s="229">
        <v>1.926301367380101</v>
      </c>
      <c r="T62" s="229">
        <v>2.0972951787500631</v>
      </c>
      <c r="U62" s="229">
        <v>2.1497206909942999</v>
      </c>
      <c r="V62" s="229">
        <v>2.143036595556675</v>
      </c>
      <c r="W62" s="229">
        <v>2.2193829288073972</v>
      </c>
      <c r="X62" s="229">
        <v>2.2824640794914921</v>
      </c>
      <c r="Y62" s="229">
        <v>1.76741103362353</v>
      </c>
      <c r="DA62" s="73" t="s">
        <v>2202</v>
      </c>
    </row>
    <row r="63" spans="1:105" ht="12" customHeight="1" x14ac:dyDescent="0.25">
      <c r="A63" s="166" t="s">
        <v>2203</v>
      </c>
      <c r="B63" s="347">
        <v>1.6813683691419321</v>
      </c>
      <c r="C63" s="347">
        <v>1.7589549621170479</v>
      </c>
      <c r="D63" s="347">
        <v>1.841046328614679</v>
      </c>
      <c r="E63" s="347">
        <v>2.0196134025083832</v>
      </c>
      <c r="F63" s="347">
        <v>2.307730133301773</v>
      </c>
      <c r="G63" s="347">
        <v>2.3607683035633782</v>
      </c>
      <c r="H63" s="347">
        <v>2.4825131660956958</v>
      </c>
      <c r="I63" s="347">
        <v>2.4295393366098188</v>
      </c>
      <c r="J63" s="347">
        <v>2.3549675527450091</v>
      </c>
      <c r="K63" s="347">
        <v>2.5735694880886699</v>
      </c>
      <c r="L63" s="347">
        <v>2.726559224213557</v>
      </c>
      <c r="M63" s="347">
        <v>2.7639630420303019</v>
      </c>
      <c r="N63" s="347">
        <v>2.7963724128329268</v>
      </c>
      <c r="O63" s="347">
        <v>2.523690774287914</v>
      </c>
      <c r="P63" s="347">
        <v>2.4587130150241259</v>
      </c>
      <c r="Q63" s="347">
        <v>2.5268560580760249</v>
      </c>
      <c r="R63" s="347">
        <v>2.5782923071631361</v>
      </c>
      <c r="S63" s="347">
        <v>2.5930776055243721</v>
      </c>
      <c r="T63" s="347">
        <v>2.5846554623830511</v>
      </c>
      <c r="U63" s="347">
        <v>2.674856248699506</v>
      </c>
      <c r="V63" s="347">
        <v>2.6246096116060129</v>
      </c>
      <c r="W63" s="347">
        <v>2.7367867939530401</v>
      </c>
      <c r="X63" s="347">
        <v>2.8419051790327718</v>
      </c>
      <c r="Y63" s="347">
        <v>2.602932160775191</v>
      </c>
      <c r="DA63" s="168" t="s">
        <v>2204</v>
      </c>
    </row>
    <row r="64" spans="1:105" ht="12" customHeight="1" x14ac:dyDescent="0.25">
      <c r="A64" s="60" t="s">
        <v>2205</v>
      </c>
      <c r="B64" s="262">
        <v>3.3627367382838642</v>
      </c>
      <c r="C64" s="262">
        <v>3.5179099242340959</v>
      </c>
      <c r="D64" s="262">
        <v>3.682092657229358</v>
      </c>
      <c r="E64" s="262">
        <v>4.0392268050167646</v>
      </c>
      <c r="F64" s="262">
        <v>4.6154602666035451</v>
      </c>
      <c r="G64" s="262">
        <v>4.7215366071267546</v>
      </c>
      <c r="H64" s="262">
        <v>4.9650263321913934</v>
      </c>
      <c r="I64" s="262">
        <v>4.8590786732196376</v>
      </c>
      <c r="J64" s="262">
        <v>4.7099351054900183</v>
      </c>
      <c r="K64" s="262">
        <v>5.1471389761773407</v>
      </c>
      <c r="L64" s="262">
        <v>5.453118448427114</v>
      </c>
      <c r="M64" s="262">
        <v>5.5279260840606037</v>
      </c>
      <c r="N64" s="262">
        <v>5.5927448256658554</v>
      </c>
      <c r="O64" s="262">
        <v>5.047381548575828</v>
      </c>
      <c r="P64" s="262">
        <v>4.9174260300482526</v>
      </c>
      <c r="Q64" s="262">
        <v>5.0537121161520506</v>
      </c>
      <c r="R64" s="262">
        <v>5.1565846143262712</v>
      </c>
      <c r="S64" s="262">
        <v>5.1861552110487441</v>
      </c>
      <c r="T64" s="262">
        <v>5.1693109247661022</v>
      </c>
      <c r="U64" s="262">
        <v>5.3497124973990111</v>
      </c>
      <c r="V64" s="262">
        <v>5.2492192232120258</v>
      </c>
      <c r="W64" s="262">
        <v>5.4735735879060803</v>
      </c>
      <c r="X64" s="262">
        <v>5.6838103580655437</v>
      </c>
      <c r="Y64" s="262">
        <v>5.2058643215503828</v>
      </c>
      <c r="DA64" s="72" t="s">
        <v>2206</v>
      </c>
    </row>
    <row r="65" spans="1:105" ht="12" customHeight="1" x14ac:dyDescent="0.25">
      <c r="A65" s="101" t="s">
        <v>2207</v>
      </c>
      <c r="B65" s="278">
        <v>0.67254734765677282</v>
      </c>
      <c r="C65" s="278">
        <v>0.70358198484681933</v>
      </c>
      <c r="D65" s="278">
        <v>0.73641853144587155</v>
      </c>
      <c r="E65" s="278">
        <v>0.80784536100335314</v>
      </c>
      <c r="F65" s="278">
        <v>0.92309205332070898</v>
      </c>
      <c r="G65" s="278">
        <v>0.94430732142535112</v>
      </c>
      <c r="H65" s="278">
        <v>0.99300526643827847</v>
      </c>
      <c r="I65" s="278">
        <v>0.97181573464392779</v>
      </c>
      <c r="J65" s="278">
        <v>0.94198702109800347</v>
      </c>
      <c r="K65" s="278">
        <v>1.029427795235468</v>
      </c>
      <c r="L65" s="278">
        <v>1.0906236896854229</v>
      </c>
      <c r="M65" s="278">
        <v>1.105585216812121</v>
      </c>
      <c r="N65" s="278">
        <v>1.118548965133171</v>
      </c>
      <c r="O65" s="278">
        <v>1.009476309715166</v>
      </c>
      <c r="P65" s="278">
        <v>0.98348520600965039</v>
      </c>
      <c r="Q65" s="278">
        <v>1.0107424232304101</v>
      </c>
      <c r="R65" s="278">
        <v>1.031316922865255</v>
      </c>
      <c r="S65" s="278">
        <v>1.037231042209749</v>
      </c>
      <c r="T65" s="278">
        <v>1.033862184953221</v>
      </c>
      <c r="U65" s="278">
        <v>1.0699424994798019</v>
      </c>
      <c r="V65" s="278">
        <v>1.049843844642405</v>
      </c>
      <c r="W65" s="278">
        <v>1.094714717581216</v>
      </c>
      <c r="X65" s="278">
        <v>1.136762071613109</v>
      </c>
      <c r="Y65" s="278">
        <v>1.0411728643100771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33.640550066849059</v>
      </c>
      <c r="C66" s="261">
        <f t="shared" si="3"/>
        <v>35.080206944084935</v>
      </c>
      <c r="D66" s="261">
        <f t="shared" si="3"/>
        <v>38.762069103472086</v>
      </c>
      <c r="E66" s="261">
        <f t="shared" si="3"/>
        <v>38.865579395032668</v>
      </c>
      <c r="F66" s="261">
        <f t="shared" si="3"/>
        <v>42.586323550381039</v>
      </c>
      <c r="G66" s="261">
        <f t="shared" si="3"/>
        <v>43.806413981849325</v>
      </c>
      <c r="H66" s="261">
        <f t="shared" si="3"/>
        <v>45.369140136845672</v>
      </c>
      <c r="I66" s="261">
        <f t="shared" si="3"/>
        <v>44.156599446132283</v>
      </c>
      <c r="J66" s="261">
        <f t="shared" si="3"/>
        <v>43.305730956998659</v>
      </c>
      <c r="K66" s="261">
        <f t="shared" si="3"/>
        <v>46.718373917318097</v>
      </c>
      <c r="L66" s="261">
        <f t="shared" si="3"/>
        <v>49.610919691186183</v>
      </c>
      <c r="M66" s="261">
        <f t="shared" si="3"/>
        <v>50.021553775053945</v>
      </c>
      <c r="N66" s="261">
        <f t="shared" si="3"/>
        <v>50.633810287585312</v>
      </c>
      <c r="O66" s="261">
        <f t="shared" si="3"/>
        <v>45.526632196837866</v>
      </c>
      <c r="P66" s="261">
        <f t="shared" si="3"/>
        <v>44.892755540971002</v>
      </c>
      <c r="Q66" s="261">
        <f t="shared" si="3"/>
        <v>46.245434980662111</v>
      </c>
      <c r="R66" s="261">
        <f t="shared" si="3"/>
        <v>46.022406449009104</v>
      </c>
      <c r="S66" s="261">
        <f t="shared" si="3"/>
        <v>45.923090347761288</v>
      </c>
      <c r="T66" s="261">
        <f t="shared" si="3"/>
        <v>45.638778062715112</v>
      </c>
      <c r="U66" s="261">
        <f t="shared" si="3"/>
        <v>46.935590542026205</v>
      </c>
      <c r="V66" s="261">
        <f t="shared" si="3"/>
        <v>46.773856661996668</v>
      </c>
      <c r="W66" s="261">
        <f t="shared" si="3"/>
        <v>48.514487958724203</v>
      </c>
      <c r="X66" s="261">
        <f t="shared" si="3"/>
        <v>51.326169496150136</v>
      </c>
      <c r="Y66" s="261">
        <f t="shared" si="3"/>
        <v>46.019871015604295</v>
      </c>
      <c r="DA66" s="70"/>
    </row>
    <row r="67" spans="1:105" ht="12" customHeight="1" x14ac:dyDescent="0.25">
      <c r="A67" s="165" t="s">
        <v>2210</v>
      </c>
      <c r="B67" s="346">
        <v>8.3699410665906449</v>
      </c>
      <c r="C67" s="346">
        <v>8.6730764180954001</v>
      </c>
      <c r="D67" s="346">
        <v>10.54671035707582</v>
      </c>
      <c r="E67" s="346">
        <v>8.9530182113125854</v>
      </c>
      <c r="F67" s="346">
        <v>8.9273101233730365</v>
      </c>
      <c r="G67" s="346">
        <v>9.2995324111174877</v>
      </c>
      <c r="H67" s="346">
        <v>9.2782818301807115</v>
      </c>
      <c r="I67" s="346">
        <v>8.9041978222372791</v>
      </c>
      <c r="J67" s="346">
        <v>8.9910771439115624</v>
      </c>
      <c r="K67" s="346">
        <v>9.3851174090330645</v>
      </c>
      <c r="L67" s="346">
        <v>10.02486147626454</v>
      </c>
      <c r="M67" s="346">
        <v>9.9718764776540905</v>
      </c>
      <c r="N67" s="346">
        <v>10.10692537646919</v>
      </c>
      <c r="O67" s="346">
        <v>9.006229648245041</v>
      </c>
      <c r="P67" s="346">
        <v>9.1551569367984982</v>
      </c>
      <c r="Q67" s="346">
        <v>9.4963679910102456</v>
      </c>
      <c r="R67" s="346">
        <v>8.8566645379739413</v>
      </c>
      <c r="S67" s="346">
        <v>8.6462567730492488</v>
      </c>
      <c r="T67" s="346">
        <v>8.5171810011726752</v>
      </c>
      <c r="U67" s="346">
        <v>8.6043188111864399</v>
      </c>
      <c r="V67" s="346">
        <v>8.9579887234124982</v>
      </c>
      <c r="W67" s="346">
        <v>9.1596410007651361</v>
      </c>
      <c r="X67" s="346">
        <v>10.18370617368034</v>
      </c>
      <c r="Y67" s="346">
        <v>8.6215255494043248</v>
      </c>
      <c r="DA67" s="167" t="s">
        <v>2211</v>
      </c>
    </row>
    <row r="68" spans="1:105" ht="12" customHeight="1" x14ac:dyDescent="0.25">
      <c r="A68" s="165" t="s">
        <v>2212</v>
      </c>
      <c r="B68" s="346">
        <v>3.3526449124124191</v>
      </c>
      <c r="C68" s="346">
        <v>3.477763946139508</v>
      </c>
      <c r="D68" s="346">
        <v>4.2158663952760804</v>
      </c>
      <c r="E68" s="346">
        <v>3.5853060503897538</v>
      </c>
      <c r="F68" s="346">
        <v>3.5759292472088982</v>
      </c>
      <c r="G68" s="346">
        <v>3.7324029693330281</v>
      </c>
      <c r="H68" s="346">
        <v>3.7293393077922108</v>
      </c>
      <c r="I68" s="346">
        <v>3.5814383138150041</v>
      </c>
      <c r="J68" s="346">
        <v>3.6157925781458369</v>
      </c>
      <c r="K68" s="346">
        <v>3.784746465663881</v>
      </c>
      <c r="L68" s="346">
        <v>4.0432061805419703</v>
      </c>
      <c r="M68" s="346">
        <v>4.0192369684490528</v>
      </c>
      <c r="N68" s="346">
        <v>4.0739628474077243</v>
      </c>
      <c r="O68" s="346">
        <v>3.6221009182964741</v>
      </c>
      <c r="P68" s="346">
        <v>3.6863333641106331</v>
      </c>
      <c r="Q68" s="346">
        <v>3.8095033862692231</v>
      </c>
      <c r="R68" s="346">
        <v>3.5556661932369589</v>
      </c>
      <c r="S68" s="346">
        <v>3.4740198201711849</v>
      </c>
      <c r="T68" s="346">
        <v>3.428572591909044</v>
      </c>
      <c r="U68" s="346">
        <v>3.4624088004243312</v>
      </c>
      <c r="V68" s="346">
        <v>3.602009591080078</v>
      </c>
      <c r="W68" s="346">
        <v>3.6786704776280641</v>
      </c>
      <c r="X68" s="346">
        <v>4.0959857044257362</v>
      </c>
      <c r="Y68" s="346">
        <v>3.467069804052632</v>
      </c>
      <c r="DA68" s="167" t="s">
        <v>2213</v>
      </c>
    </row>
    <row r="69" spans="1:105" ht="12" customHeight="1" x14ac:dyDescent="0.25">
      <c r="A69" s="64" t="s">
        <v>28</v>
      </c>
      <c r="B69" s="229">
        <v>4.6976992153160493E-2</v>
      </c>
      <c r="C69" s="229">
        <v>2.685169432089473E-2</v>
      </c>
      <c r="D69" s="229">
        <v>3.3387364333371222E-2</v>
      </c>
      <c r="E69" s="229">
        <v>3.3804978137948548E-2</v>
      </c>
      <c r="F69" s="229">
        <v>2.7313455848112109E-2</v>
      </c>
      <c r="G69" s="229">
        <v>4.3530239165828308E-2</v>
      </c>
      <c r="H69" s="229">
        <v>2.864494262327006E-2</v>
      </c>
      <c r="I69" s="229">
        <v>3.4018833835719672E-2</v>
      </c>
      <c r="J69" s="229">
        <v>2.7510798130185799E-2</v>
      </c>
      <c r="K69" s="229">
        <v>3.5664708697524229E-2</v>
      </c>
      <c r="L69" s="229">
        <v>3.7753329419030403E-2</v>
      </c>
      <c r="M69" s="229">
        <v>3.8950594271964463E-2</v>
      </c>
      <c r="N69" s="229">
        <v>3.9569266979166233E-2</v>
      </c>
      <c r="O69" s="229">
        <v>3.7712332096075378E-2</v>
      </c>
      <c r="P69" s="229">
        <v>4.3581107989332589E-2</v>
      </c>
      <c r="Q69" s="229">
        <v>5.2046864261977972E-2</v>
      </c>
      <c r="R69" s="229">
        <v>3.5712037512642007E-2</v>
      </c>
      <c r="S69" s="229">
        <v>3.9342697635627179E-2</v>
      </c>
      <c r="T69" s="229">
        <v>2.5747201275490999E-2</v>
      </c>
      <c r="U69" s="229">
        <v>2.9525586432310041E-2</v>
      </c>
      <c r="V69" s="229">
        <v>2.833391492276215E-2</v>
      </c>
      <c r="W69" s="229">
        <v>1.6912819459723599E-2</v>
      </c>
      <c r="X69" s="229">
        <v>3.5339230326297127E-2</v>
      </c>
      <c r="Y69" s="229">
        <v>3.8580146581216543E-2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4.3788248790695122E-2</v>
      </c>
      <c r="C71" s="229">
        <v>5.4751472839103921E-2</v>
      </c>
      <c r="D71" s="229">
        <v>3.2676432634389123E-2</v>
      </c>
      <c r="E71" s="229">
        <v>3.3085154006229252E-2</v>
      </c>
      <c r="F71" s="229">
        <v>4.4554241274466458E-2</v>
      </c>
      <c r="G71" s="229">
        <v>5.1044191291067402E-2</v>
      </c>
      <c r="H71" s="229">
        <v>7.1418362929500753E-2</v>
      </c>
      <c r="I71" s="229">
        <v>4.3966441274664432E-2</v>
      </c>
      <c r="J71" s="229">
        <v>3.8436255116396277E-2</v>
      </c>
      <c r="K71" s="229">
        <v>6.2187978018012513E-2</v>
      </c>
      <c r="L71" s="229">
        <v>7.4750500887690002E-2</v>
      </c>
      <c r="M71" s="229">
        <v>7.3657084558165137E-2</v>
      </c>
      <c r="N71" s="229">
        <v>6.3104813102456775E-2</v>
      </c>
      <c r="O71" s="229">
        <v>3.2458068705065547E-2</v>
      </c>
      <c r="P71" s="229">
        <v>3.3876714631804812E-2</v>
      </c>
      <c r="Q71" s="229">
        <v>4.1522599201968158E-2</v>
      </c>
      <c r="R71" s="229">
        <v>4.0666510577207743E-2</v>
      </c>
      <c r="S71" s="229">
        <v>4.3366472101930238E-2</v>
      </c>
      <c r="T71" s="229">
        <v>4.3788410908548098E-2</v>
      </c>
      <c r="U71" s="229">
        <v>3.0994551586342851E-2</v>
      </c>
      <c r="V71" s="229">
        <v>4.0707724527922783E-2</v>
      </c>
      <c r="W71" s="229">
        <v>4.3690357203152383E-2</v>
      </c>
      <c r="X71" s="229">
        <v>5.0671764763302318E-2</v>
      </c>
      <c r="Y71" s="229">
        <v>6.2626958173326322E-2</v>
      </c>
      <c r="DA71" s="73" t="s">
        <v>2216</v>
      </c>
    </row>
    <row r="72" spans="1:105" ht="12" customHeight="1" x14ac:dyDescent="0.25">
      <c r="A72" s="64" t="s">
        <v>159</v>
      </c>
      <c r="B72" s="229">
        <v>9.9025834572667282E-2</v>
      </c>
      <c r="C72" s="229">
        <v>0.31707707586058609</v>
      </c>
      <c r="D72" s="229">
        <v>0.18724099281403661</v>
      </c>
      <c r="E72" s="229">
        <v>0.24978005030104031</v>
      </c>
      <c r="F72" s="229">
        <v>0.29310048743049882</v>
      </c>
      <c r="G72" s="229">
        <v>0.29302405112464031</v>
      </c>
      <c r="H72" s="229">
        <v>0.27195956507568569</v>
      </c>
      <c r="I72" s="229">
        <v>0.24590227240258719</v>
      </c>
      <c r="J72" s="229">
        <v>0.22428773802943691</v>
      </c>
      <c r="K72" s="229">
        <v>0.24504539473202161</v>
      </c>
      <c r="L72" s="229">
        <v>0.26011902918364321</v>
      </c>
      <c r="M72" s="229">
        <v>0.2396146869403144</v>
      </c>
      <c r="N72" s="229">
        <v>0.17831643936152669</v>
      </c>
      <c r="O72" s="229">
        <v>1.874066845516948E-2</v>
      </c>
      <c r="P72" s="229">
        <v>1.3977068316001359E-2</v>
      </c>
      <c r="Q72" s="229">
        <v>1.1481201217667681E-2</v>
      </c>
      <c r="R72" s="229">
        <v>1.412528050704766E-2</v>
      </c>
      <c r="S72" s="229">
        <v>1.2581290066702951E-2</v>
      </c>
      <c r="T72" s="229">
        <v>2.8592193585697621E-2</v>
      </c>
      <c r="U72" s="229">
        <v>2.9713448497288429E-2</v>
      </c>
      <c r="V72" s="229">
        <v>2.6389076578547561E-2</v>
      </c>
      <c r="W72" s="229">
        <v>1.8566227759027169E-2</v>
      </c>
      <c r="X72" s="229">
        <v>0.18534702809992021</v>
      </c>
      <c r="Y72" s="229">
        <v>0.30754396639796883</v>
      </c>
      <c r="DA72" s="73" t="s">
        <v>2217</v>
      </c>
    </row>
    <row r="73" spans="1:105" ht="12" customHeight="1" x14ac:dyDescent="0.25">
      <c r="A73" s="64" t="s">
        <v>32</v>
      </c>
      <c r="B73" s="229">
        <v>0.37519309562815539</v>
      </c>
      <c r="C73" s="229">
        <v>0.36829147367218029</v>
      </c>
      <c r="D73" s="229">
        <v>0.32411665984864152</v>
      </c>
      <c r="E73" s="229">
        <v>0.41721231080054139</v>
      </c>
      <c r="F73" s="229">
        <v>0.47061207338156053</v>
      </c>
      <c r="G73" s="229">
        <v>0.41185969417538199</v>
      </c>
      <c r="H73" s="229">
        <v>0.41765436371051451</v>
      </c>
      <c r="I73" s="229">
        <v>0.36516958726412851</v>
      </c>
      <c r="J73" s="229">
        <v>0.32900384038248132</v>
      </c>
      <c r="K73" s="229">
        <v>0.32411133314654877</v>
      </c>
      <c r="L73" s="229">
        <v>0.30092661175892038</v>
      </c>
      <c r="M73" s="229">
        <v>0.31604248238177918</v>
      </c>
      <c r="N73" s="229">
        <v>0.25473257531938132</v>
      </c>
      <c r="O73" s="229">
        <v>0.18496901660700041</v>
      </c>
      <c r="P73" s="229">
        <v>0.22662729752077401</v>
      </c>
      <c r="Q73" s="229">
        <v>0.16343676862898829</v>
      </c>
      <c r="R73" s="229">
        <v>0.1315154043630371</v>
      </c>
      <c r="S73" s="229">
        <v>0.10089008589536939</v>
      </c>
      <c r="T73" s="229">
        <v>4.5978268202538322E-2</v>
      </c>
      <c r="U73" s="229">
        <v>5.389534167998259E-2</v>
      </c>
      <c r="V73" s="229">
        <v>3.046128985206184E-2</v>
      </c>
      <c r="W73" s="229">
        <v>5.443040418129854E-2</v>
      </c>
      <c r="X73" s="229">
        <v>4.6861420295604243E-2</v>
      </c>
      <c r="Y73" s="229">
        <v>2.192871680125252E-2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3.2662102606446339E-4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9.2704317629247664E-5</v>
      </c>
      <c r="S74" s="229">
        <v>2.6409950952550578E-4</v>
      </c>
      <c r="T74" s="229">
        <v>9.2704317629400956E-5</v>
      </c>
      <c r="U74" s="229">
        <v>9.2704317629264049E-5</v>
      </c>
      <c r="V74" s="229">
        <v>6.5755388085876054E-5</v>
      </c>
      <c r="W74" s="229">
        <v>7.9768831448511006E-5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2.561589405200571</v>
      </c>
      <c r="C75" s="229">
        <v>2.4733419773691909</v>
      </c>
      <c r="D75" s="229">
        <v>3.383329131273916</v>
      </c>
      <c r="E75" s="229">
        <v>2.6277474419346221</v>
      </c>
      <c r="F75" s="229">
        <v>2.525057225024478</v>
      </c>
      <c r="G75" s="229">
        <v>2.6350028183315972</v>
      </c>
      <c r="H75" s="229">
        <v>2.5957937324810469</v>
      </c>
      <c r="I75" s="229">
        <v>2.5239375702368809</v>
      </c>
      <c r="J75" s="229">
        <v>2.6160167360638931</v>
      </c>
      <c r="K75" s="229">
        <v>2.6411010358526821</v>
      </c>
      <c r="L75" s="229">
        <v>2.8481938446727262</v>
      </c>
      <c r="M75" s="229">
        <v>2.8492886920044191</v>
      </c>
      <c r="N75" s="229">
        <v>2.997136508174131</v>
      </c>
      <c r="O75" s="229">
        <v>2.8889701106431098</v>
      </c>
      <c r="P75" s="229">
        <v>2.8851415463726111</v>
      </c>
      <c r="Q75" s="229">
        <v>3.1352125041529719</v>
      </c>
      <c r="R75" s="229">
        <v>2.914021944485417</v>
      </c>
      <c r="S75" s="229">
        <v>2.8363284940186331</v>
      </c>
      <c r="T75" s="229">
        <v>2.784282528081699</v>
      </c>
      <c r="U75" s="229">
        <v>2.817750936075921</v>
      </c>
      <c r="V75" s="229">
        <v>2.9823560642332132</v>
      </c>
      <c r="W75" s="229">
        <v>3.0731323912031092</v>
      </c>
      <c r="X75" s="229">
        <v>3.242474283636033</v>
      </c>
      <c r="Y75" s="229">
        <v>2.6011885190305208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6.7072651761720045E-2</v>
      </c>
      <c r="C77" s="229">
        <v>7.7253957343183938E-2</v>
      </c>
      <c r="D77" s="229">
        <v>7.3660048099275441E-2</v>
      </c>
      <c r="E77" s="229">
        <v>6.1383193756542262E-2</v>
      </c>
      <c r="F77" s="229">
        <v>4.4016225601643019E-2</v>
      </c>
      <c r="G77" s="229">
        <v>0.1089308070854529</v>
      </c>
      <c r="H77" s="229">
        <v>0.14295005778371339</v>
      </c>
      <c r="I77" s="229">
        <v>0.1570249447054583</v>
      </c>
      <c r="J77" s="229">
        <v>0.15401744416867</v>
      </c>
      <c r="K77" s="229">
        <v>0.1237775113493976</v>
      </c>
      <c r="L77" s="229">
        <v>0.15643853599883351</v>
      </c>
      <c r="M77" s="229">
        <v>0.1495374541214006</v>
      </c>
      <c r="N77" s="229">
        <v>0.14395794774872811</v>
      </c>
      <c r="O77" s="229">
        <v>3.8956294590554698E-2</v>
      </c>
      <c r="P77" s="229">
        <v>4.4988542979551932E-2</v>
      </c>
      <c r="Q77" s="229">
        <v>4.8228882267817602E-2</v>
      </c>
      <c r="R77" s="229">
        <v>8.2682549710653294E-2</v>
      </c>
      <c r="S77" s="229">
        <v>7.8397669913350981E-2</v>
      </c>
      <c r="T77" s="229">
        <v>0.1050329139169295</v>
      </c>
      <c r="U77" s="229">
        <v>9.5502694473049779E-2</v>
      </c>
      <c r="V77" s="229">
        <v>9.0021282203927827E-2</v>
      </c>
      <c r="W77" s="229">
        <v>5.3802998854838933E-2</v>
      </c>
      <c r="X77" s="229">
        <v>0.10535414515659711</v>
      </c>
      <c r="Y77" s="229">
        <v>0.10228196718912271</v>
      </c>
      <c r="DA77" s="73" t="s">
        <v>2222</v>
      </c>
    </row>
    <row r="78" spans="1:105" ht="12" customHeight="1" x14ac:dyDescent="0.25">
      <c r="A78" s="64" t="s">
        <v>39</v>
      </c>
      <c r="B78" s="229">
        <v>0.15899868430544989</v>
      </c>
      <c r="C78" s="229">
        <v>0.1601962947343675</v>
      </c>
      <c r="D78" s="229">
        <v>0.18145576627245019</v>
      </c>
      <c r="E78" s="229">
        <v>0.16229292145283039</v>
      </c>
      <c r="F78" s="229">
        <v>0.17127553864813891</v>
      </c>
      <c r="G78" s="229">
        <v>0.1886845471329954</v>
      </c>
      <c r="H78" s="229">
        <v>0.2009182831884804</v>
      </c>
      <c r="I78" s="229">
        <v>0.2114186640955649</v>
      </c>
      <c r="J78" s="229">
        <v>0.2265197662547748</v>
      </c>
      <c r="K78" s="229">
        <v>0.35285850386769368</v>
      </c>
      <c r="L78" s="229">
        <v>0.36502432862112638</v>
      </c>
      <c r="M78" s="229">
        <v>0.35214597417101018</v>
      </c>
      <c r="N78" s="229">
        <v>0.39714529672233312</v>
      </c>
      <c r="O78" s="229">
        <v>0.42029442719949872</v>
      </c>
      <c r="P78" s="229">
        <v>0.43814108630055781</v>
      </c>
      <c r="Q78" s="229">
        <v>0.35757456653783148</v>
      </c>
      <c r="R78" s="229">
        <v>0.33684976176332532</v>
      </c>
      <c r="S78" s="229">
        <v>0.36284901103004669</v>
      </c>
      <c r="T78" s="229">
        <v>0.39505837162051038</v>
      </c>
      <c r="U78" s="229">
        <v>0.40493353736180721</v>
      </c>
      <c r="V78" s="229">
        <v>0.40367448337355671</v>
      </c>
      <c r="W78" s="229">
        <v>0.41805551013546532</v>
      </c>
      <c r="X78" s="229">
        <v>0.42993783214798181</v>
      </c>
      <c r="Y78" s="229">
        <v>0.33291952987922457</v>
      </c>
      <c r="DA78" s="73" t="s">
        <v>2223</v>
      </c>
    </row>
    <row r="79" spans="1:105" ht="12" customHeight="1" x14ac:dyDescent="0.25">
      <c r="A79" s="165" t="s">
        <v>2224</v>
      </c>
      <c r="B79" s="346">
        <v>21.917964087845991</v>
      </c>
      <c r="C79" s="346">
        <v>22.929366579850029</v>
      </c>
      <c r="D79" s="346">
        <v>23.999492351120189</v>
      </c>
      <c r="E79" s="346">
        <v>26.327255133330329</v>
      </c>
      <c r="F79" s="346">
        <v>30.083084179799108</v>
      </c>
      <c r="G79" s="346">
        <v>30.774478601398808</v>
      </c>
      <c r="H79" s="346">
        <v>32.361518998872747</v>
      </c>
      <c r="I79" s="346">
        <v>31.670963310080001</v>
      </c>
      <c r="J79" s="346">
        <v>30.698861234941258</v>
      </c>
      <c r="K79" s="346">
        <v>33.548510042621153</v>
      </c>
      <c r="L79" s="346">
        <v>35.542852034379671</v>
      </c>
      <c r="M79" s="346">
        <v>36.030440328950803</v>
      </c>
      <c r="N79" s="346">
        <v>36.452922063708399</v>
      </c>
      <c r="O79" s="346">
        <v>32.898301630296352</v>
      </c>
      <c r="P79" s="346">
        <v>32.051265240061873</v>
      </c>
      <c r="Q79" s="346">
        <v>32.939563603382638</v>
      </c>
      <c r="R79" s="346">
        <v>33.610075717798203</v>
      </c>
      <c r="S79" s="346">
        <v>33.802813754540857</v>
      </c>
      <c r="T79" s="346">
        <v>33.693024469633393</v>
      </c>
      <c r="U79" s="346">
        <v>34.868862930415432</v>
      </c>
      <c r="V79" s="346">
        <v>34.213858347504093</v>
      </c>
      <c r="W79" s="346">
        <v>35.676176480331002</v>
      </c>
      <c r="X79" s="346">
        <v>37.046477618044058</v>
      </c>
      <c r="Y79" s="346">
        <v>33.931275662147343</v>
      </c>
      <c r="DA79" s="167" t="s">
        <v>2225</v>
      </c>
    </row>
    <row r="80" spans="1:105" ht="12" customHeight="1" x14ac:dyDescent="0.25">
      <c r="A80" s="132" t="s">
        <v>2226</v>
      </c>
      <c r="B80" s="316">
        <v>30.041628102963308</v>
      </c>
      <c r="C80" s="316">
        <v>31.427896344183971</v>
      </c>
      <c r="D80" s="316">
        <v>32.894653033584802</v>
      </c>
      <c r="E80" s="316">
        <v>36.085176730712952</v>
      </c>
      <c r="F80" s="316">
        <v>41.23306450806767</v>
      </c>
      <c r="G80" s="316">
        <v>42.180717036510288</v>
      </c>
      <c r="H80" s="316">
        <v>44.355977348745618</v>
      </c>
      <c r="I80" s="316">
        <v>43.409474420647449</v>
      </c>
      <c r="J80" s="316">
        <v>42.077072884519772</v>
      </c>
      <c r="K80" s="316">
        <v>45.98291420086008</v>
      </c>
      <c r="L80" s="316">
        <v>48.716438180843063</v>
      </c>
      <c r="M80" s="316">
        <v>49.384745974128784</v>
      </c>
      <c r="N80" s="316">
        <v>49.963816142553803</v>
      </c>
      <c r="O80" s="316">
        <v>45.091712845013717</v>
      </c>
      <c r="P80" s="316">
        <v>43.930731281073157</v>
      </c>
      <c r="Q80" s="316">
        <v>45.148268136613112</v>
      </c>
      <c r="R80" s="316">
        <v>46.06729854924955</v>
      </c>
      <c r="S80" s="316">
        <v>46.331472922284952</v>
      </c>
      <c r="T80" s="316">
        <v>46.180991387884127</v>
      </c>
      <c r="U80" s="316">
        <v>47.792642068868851</v>
      </c>
      <c r="V80" s="316">
        <v>46.894866892000508</v>
      </c>
      <c r="W80" s="316">
        <v>48.89917793743043</v>
      </c>
      <c r="X80" s="316">
        <v>50.777366851476081</v>
      </c>
      <c r="Y80" s="316">
        <v>46.507547891576948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1.0000000000000007</v>
      </c>
      <c r="C84" s="232">
        <f t="shared" si="4"/>
        <v>1</v>
      </c>
      <c r="D84" s="232">
        <f t="shared" si="4"/>
        <v>0.99999999999999989</v>
      </c>
      <c r="E84" s="232">
        <f t="shared" si="4"/>
        <v>1</v>
      </c>
      <c r="F84" s="232">
        <f t="shared" si="4"/>
        <v>1.0000000000000002</v>
      </c>
      <c r="G84" s="232">
        <f t="shared" si="4"/>
        <v>1</v>
      </c>
      <c r="H84" s="232">
        <f t="shared" si="4"/>
        <v>1</v>
      </c>
      <c r="I84" s="232">
        <f t="shared" si="4"/>
        <v>0.99999999999999978</v>
      </c>
      <c r="J84" s="232">
        <f t="shared" si="4"/>
        <v>1.0000000000000004</v>
      </c>
      <c r="K84" s="232">
        <f t="shared" si="4"/>
        <v>1</v>
      </c>
      <c r="L84" s="232">
        <f t="shared" si="4"/>
        <v>1</v>
      </c>
      <c r="M84" s="232">
        <f t="shared" si="4"/>
        <v>1</v>
      </c>
      <c r="N84" s="232">
        <f t="shared" si="4"/>
        <v>0.99999999999999989</v>
      </c>
      <c r="O84" s="232">
        <f t="shared" si="4"/>
        <v>0.99999999999999978</v>
      </c>
      <c r="P84" s="232">
        <f t="shared" si="4"/>
        <v>1</v>
      </c>
      <c r="Q84" s="232">
        <f t="shared" si="4"/>
        <v>0.99999999999999989</v>
      </c>
      <c r="R84" s="232">
        <f t="shared" si="4"/>
        <v>1.0000000000000002</v>
      </c>
      <c r="S84" s="232">
        <f t="shared" si="4"/>
        <v>1</v>
      </c>
      <c r="T84" s="232">
        <f t="shared" si="4"/>
        <v>0.99999999999999989</v>
      </c>
      <c r="U84" s="232">
        <f t="shared" si="4"/>
        <v>1</v>
      </c>
      <c r="V84" s="232">
        <f t="shared" si="4"/>
        <v>1</v>
      </c>
      <c r="W84" s="232">
        <f t="shared" si="4"/>
        <v>0.99999999999999989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1.1768175678487673E-2</v>
      </c>
      <c r="C85" s="299">
        <f t="shared" si="5"/>
        <v>1.1846243563077178E-2</v>
      </c>
      <c r="D85" s="299">
        <f t="shared" si="5"/>
        <v>1.0540754272862309E-2</v>
      </c>
      <c r="E85" s="299">
        <f t="shared" si="5"/>
        <v>1.2860319408177796E-2</v>
      </c>
      <c r="F85" s="299">
        <f t="shared" si="5"/>
        <v>1.420648727911534E-2</v>
      </c>
      <c r="G85" s="299">
        <f t="shared" si="5"/>
        <v>1.4006528005264385E-2</v>
      </c>
      <c r="H85" s="299">
        <f t="shared" si="5"/>
        <v>1.4528149113455822E-2</v>
      </c>
      <c r="I85" s="299">
        <f t="shared" si="5"/>
        <v>1.4723925196221259E-2</v>
      </c>
      <c r="J85" s="299">
        <f t="shared" si="5"/>
        <v>1.4310726973643771E-2</v>
      </c>
      <c r="K85" s="299">
        <f t="shared" si="5"/>
        <v>1.475534443698316E-2</v>
      </c>
      <c r="L85" s="299">
        <f t="shared" si="5"/>
        <v>1.4671154408341353E-2</v>
      </c>
      <c r="M85" s="299">
        <f t="shared" si="5"/>
        <v>1.4869535191734824E-2</v>
      </c>
      <c r="N85" s="299">
        <f t="shared" si="5"/>
        <v>1.4851916814031897E-2</v>
      </c>
      <c r="O85" s="299">
        <f t="shared" si="5"/>
        <v>1.5003252726748455E-2</v>
      </c>
      <c r="P85" s="299">
        <f t="shared" si="5"/>
        <v>1.4555608201832188E-2</v>
      </c>
      <c r="Q85" s="299">
        <f t="shared" si="5"/>
        <v>1.4493233525554207E-2</v>
      </c>
      <c r="R85" s="299">
        <f t="shared" si="5"/>
        <v>1.5413148114677592E-2</v>
      </c>
      <c r="S85" s="299">
        <f t="shared" si="5"/>
        <v>1.5715590584786113E-2</v>
      </c>
      <c r="T85" s="299">
        <f t="shared" si="5"/>
        <v>1.5821354894213963E-2</v>
      </c>
      <c r="U85" s="299">
        <f t="shared" si="5"/>
        <v>1.6077932519262237E-2</v>
      </c>
      <c r="V85" s="299">
        <f t="shared" si="5"/>
        <v>1.5465119269045612E-2</v>
      </c>
      <c r="W85" s="299">
        <f t="shared" si="5"/>
        <v>1.5678110210808359E-2</v>
      </c>
      <c r="X85" s="299">
        <f t="shared" si="5"/>
        <v>1.4954434866616373E-2</v>
      </c>
      <c r="Y85" s="299">
        <f t="shared" si="5"/>
        <v>1.5769035506144249E-2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1.3729538291568951E-2</v>
      </c>
      <c r="C86" s="233">
        <f t="shared" si="6"/>
        <v>1.3820617490256711E-2</v>
      </c>
      <c r="D86" s="233">
        <f t="shared" si="6"/>
        <v>1.2297546651672693E-2</v>
      </c>
      <c r="E86" s="233">
        <f t="shared" si="6"/>
        <v>1.5003705976207433E-2</v>
      </c>
      <c r="F86" s="233">
        <f t="shared" si="6"/>
        <v>1.6574235158967898E-2</v>
      </c>
      <c r="G86" s="233">
        <f t="shared" si="6"/>
        <v>1.6340949339475112E-2</v>
      </c>
      <c r="H86" s="233">
        <f t="shared" si="6"/>
        <v>1.6949507299031795E-2</v>
      </c>
      <c r="I86" s="233">
        <f t="shared" si="6"/>
        <v>1.7177912728924803E-2</v>
      </c>
      <c r="J86" s="233">
        <f t="shared" si="6"/>
        <v>1.6695848135917731E-2</v>
      </c>
      <c r="K86" s="233">
        <f t="shared" si="6"/>
        <v>1.7214568509813691E-2</v>
      </c>
      <c r="L86" s="233">
        <f t="shared" si="6"/>
        <v>1.7116346809731578E-2</v>
      </c>
      <c r="M86" s="233">
        <f t="shared" si="6"/>
        <v>1.7347791057023963E-2</v>
      </c>
      <c r="N86" s="233">
        <f t="shared" si="6"/>
        <v>1.7327236283037204E-2</v>
      </c>
      <c r="O86" s="233">
        <f t="shared" si="6"/>
        <v>1.7503794847873198E-2</v>
      </c>
      <c r="P86" s="233">
        <f t="shared" si="6"/>
        <v>1.6981542902137558E-2</v>
      </c>
      <c r="Q86" s="233">
        <f t="shared" si="6"/>
        <v>1.6908772446479915E-2</v>
      </c>
      <c r="R86" s="233">
        <f t="shared" si="6"/>
        <v>1.7982006133790526E-2</v>
      </c>
      <c r="S86" s="233">
        <f t="shared" si="6"/>
        <v>1.8334855682250472E-2</v>
      </c>
      <c r="T86" s="233">
        <f t="shared" si="6"/>
        <v>1.8458247376582963E-2</v>
      </c>
      <c r="U86" s="233">
        <f t="shared" si="6"/>
        <v>1.8757587939139286E-2</v>
      </c>
      <c r="V86" s="233">
        <f t="shared" si="6"/>
        <v>1.8042639147219888E-2</v>
      </c>
      <c r="W86" s="233">
        <f t="shared" si="6"/>
        <v>1.8291128579276419E-2</v>
      </c>
      <c r="X86" s="233">
        <f t="shared" si="6"/>
        <v>1.7446840677719098E-2</v>
      </c>
      <c r="Y86" s="233">
        <f t="shared" si="6"/>
        <v>1.8397208090501615E-2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3.1381801809300461E-2</v>
      </c>
      <c r="C87" s="233">
        <f t="shared" si="7"/>
        <v>3.1589982834872479E-2</v>
      </c>
      <c r="D87" s="233">
        <f t="shared" si="7"/>
        <v>2.810867806096615E-2</v>
      </c>
      <c r="E87" s="233">
        <f t="shared" si="7"/>
        <v>3.4294185088474115E-2</v>
      </c>
      <c r="F87" s="233">
        <f t="shared" si="7"/>
        <v>3.7883966077640906E-2</v>
      </c>
      <c r="G87" s="233">
        <f t="shared" si="7"/>
        <v>3.7350741347371694E-2</v>
      </c>
      <c r="H87" s="233">
        <f t="shared" si="7"/>
        <v>3.8741730969215529E-2</v>
      </c>
      <c r="I87" s="233">
        <f t="shared" si="7"/>
        <v>3.9263800523256696E-2</v>
      </c>
      <c r="J87" s="233">
        <f t="shared" si="7"/>
        <v>3.816193859638338E-2</v>
      </c>
      <c r="K87" s="233">
        <f t="shared" si="7"/>
        <v>3.9347585165288433E-2</v>
      </c>
      <c r="L87" s="233">
        <f t="shared" si="7"/>
        <v>3.9123078422243614E-2</v>
      </c>
      <c r="M87" s="233">
        <f t="shared" si="7"/>
        <v>3.9652093844626202E-2</v>
      </c>
      <c r="N87" s="233">
        <f t="shared" si="7"/>
        <v>3.9605111504085043E-2</v>
      </c>
      <c r="O87" s="233">
        <f t="shared" si="7"/>
        <v>4.0008673937995884E-2</v>
      </c>
      <c r="P87" s="233">
        <f t="shared" si="7"/>
        <v>3.8814955204885836E-2</v>
      </c>
      <c r="Q87" s="233">
        <f t="shared" si="7"/>
        <v>3.8648622734811226E-2</v>
      </c>
      <c r="R87" s="233">
        <f t="shared" si="7"/>
        <v>4.1101728305806912E-2</v>
      </c>
      <c r="S87" s="233">
        <f t="shared" si="7"/>
        <v>4.1908241559429647E-2</v>
      </c>
      <c r="T87" s="233">
        <f t="shared" si="7"/>
        <v>4.2190279717903907E-2</v>
      </c>
      <c r="U87" s="233">
        <f t="shared" si="7"/>
        <v>4.2874486718032644E-2</v>
      </c>
      <c r="V87" s="233">
        <f t="shared" si="7"/>
        <v>4.1240318050788302E-2</v>
      </c>
      <c r="W87" s="233">
        <f t="shared" si="7"/>
        <v>4.1808293895488964E-2</v>
      </c>
      <c r="X87" s="233">
        <f t="shared" si="7"/>
        <v>3.9878492977643648E-2</v>
      </c>
      <c r="Y87" s="233">
        <f t="shared" si="7"/>
        <v>4.2050761349717976E-2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2.3536351356975342E-2</v>
      </c>
      <c r="C88" s="233">
        <f t="shared" si="8"/>
        <v>2.3692487126154353E-2</v>
      </c>
      <c r="D88" s="233">
        <f t="shared" si="8"/>
        <v>2.108150854572461E-2</v>
      </c>
      <c r="E88" s="233">
        <f t="shared" si="8"/>
        <v>2.5720638816355591E-2</v>
      </c>
      <c r="F88" s="233">
        <f t="shared" si="8"/>
        <v>2.8412974558230681E-2</v>
      </c>
      <c r="G88" s="233">
        <f t="shared" si="8"/>
        <v>2.8013056010528767E-2</v>
      </c>
      <c r="H88" s="233">
        <f t="shared" si="8"/>
        <v>2.905629822691164E-2</v>
      </c>
      <c r="I88" s="233">
        <f t="shared" si="8"/>
        <v>2.944785039244251E-2</v>
      </c>
      <c r="J88" s="233">
        <f t="shared" si="8"/>
        <v>2.8621453947287549E-2</v>
      </c>
      <c r="K88" s="233">
        <f t="shared" si="8"/>
        <v>2.951068887396632E-2</v>
      </c>
      <c r="L88" s="233">
        <f t="shared" si="8"/>
        <v>2.9342308816682705E-2</v>
      </c>
      <c r="M88" s="233">
        <f t="shared" si="8"/>
        <v>2.9739070383469648E-2</v>
      </c>
      <c r="N88" s="233">
        <f t="shared" si="8"/>
        <v>2.9703833628063787E-2</v>
      </c>
      <c r="O88" s="233">
        <f t="shared" si="8"/>
        <v>3.0006505453496909E-2</v>
      </c>
      <c r="P88" s="233">
        <f t="shared" si="8"/>
        <v>2.9111216403664375E-2</v>
      </c>
      <c r="Q88" s="233">
        <f t="shared" si="8"/>
        <v>2.8986467051108421E-2</v>
      </c>
      <c r="R88" s="233">
        <f t="shared" si="8"/>
        <v>3.0826296229355184E-2</v>
      </c>
      <c r="S88" s="233">
        <f t="shared" si="8"/>
        <v>3.1431181169572227E-2</v>
      </c>
      <c r="T88" s="233">
        <f t="shared" si="8"/>
        <v>3.1642709788427932E-2</v>
      </c>
      <c r="U88" s="233">
        <f t="shared" si="8"/>
        <v>3.2155865038524481E-2</v>
      </c>
      <c r="V88" s="233">
        <f t="shared" si="8"/>
        <v>3.0930238538091223E-2</v>
      </c>
      <c r="W88" s="233">
        <f t="shared" si="8"/>
        <v>3.1356220421616725E-2</v>
      </c>
      <c r="X88" s="233">
        <f t="shared" si="8"/>
        <v>2.9908869733232753E-2</v>
      </c>
      <c r="Y88" s="233">
        <f t="shared" si="8"/>
        <v>3.1538071012288504E-2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2.0176556405671155E-2</v>
      </c>
      <c r="C89" s="300">
        <f t="shared" si="9"/>
        <v>2.0171235709420456E-2</v>
      </c>
      <c r="D89" s="300">
        <f t="shared" si="9"/>
        <v>2.0688561354618235E-2</v>
      </c>
      <c r="E89" s="300">
        <f t="shared" si="9"/>
        <v>1.9959761269569457E-2</v>
      </c>
      <c r="F89" s="300">
        <f t="shared" si="9"/>
        <v>1.9835719047756578E-2</v>
      </c>
      <c r="G89" s="300">
        <f t="shared" si="9"/>
        <v>1.9995542787488399E-2</v>
      </c>
      <c r="H89" s="300">
        <f t="shared" si="9"/>
        <v>1.9978382285406139E-2</v>
      </c>
      <c r="I89" s="300">
        <f t="shared" si="9"/>
        <v>1.9999136362033987E-2</v>
      </c>
      <c r="J89" s="300">
        <f t="shared" si="9"/>
        <v>1.9881455545284577E-2</v>
      </c>
      <c r="K89" s="300">
        <f t="shared" si="9"/>
        <v>1.992946490789349E-2</v>
      </c>
      <c r="L89" s="300">
        <f t="shared" si="9"/>
        <v>1.9914085916572569E-2</v>
      </c>
      <c r="M89" s="300">
        <f t="shared" si="9"/>
        <v>2.0000609842993941E-2</v>
      </c>
      <c r="N89" s="300">
        <f t="shared" si="9"/>
        <v>2.0018869117733509E-2</v>
      </c>
      <c r="O89" s="300">
        <f t="shared" si="9"/>
        <v>2.0074174189862671E-2</v>
      </c>
      <c r="P89" s="300">
        <f t="shared" si="9"/>
        <v>2.0133025161808558E-2</v>
      </c>
      <c r="Q89" s="300">
        <f t="shared" si="9"/>
        <v>2.0076858328392087E-2</v>
      </c>
      <c r="R89" s="300">
        <f t="shared" si="9"/>
        <v>2.0186945241823948E-2</v>
      </c>
      <c r="S89" s="300">
        <f t="shared" si="9"/>
        <v>2.0303263907933022E-2</v>
      </c>
      <c r="T89" s="300">
        <f t="shared" si="9"/>
        <v>2.0425137615502187E-2</v>
      </c>
      <c r="U89" s="300">
        <f t="shared" si="9"/>
        <v>2.0433680504741706E-2</v>
      </c>
      <c r="V89" s="300">
        <f t="shared" si="9"/>
        <v>2.0364778124796739E-2</v>
      </c>
      <c r="W89" s="300">
        <f t="shared" si="9"/>
        <v>2.0494885774164182E-2</v>
      </c>
      <c r="X89" s="300">
        <f t="shared" si="9"/>
        <v>2.0491794357516718E-2</v>
      </c>
      <c r="Y89" s="300">
        <f t="shared" si="9"/>
        <v>2.0752067005370932E-2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6.2162797553894936E-2</v>
      </c>
      <c r="C90" s="301">
        <f t="shared" si="10"/>
        <v>6.2091905435889376E-2</v>
      </c>
      <c r="D90" s="301">
        <f t="shared" si="10"/>
        <v>6.3420748853951117E-2</v>
      </c>
      <c r="E90" s="301">
        <f t="shared" si="10"/>
        <v>6.1430900062120639E-2</v>
      </c>
      <c r="F90" s="301">
        <f t="shared" si="10"/>
        <v>6.0978380140938225E-2</v>
      </c>
      <c r="G90" s="301">
        <f t="shared" si="10"/>
        <v>6.0897046855760653E-2</v>
      </c>
      <c r="H90" s="301">
        <f t="shared" si="10"/>
        <v>6.0803368652171674E-2</v>
      </c>
      <c r="I90" s="301">
        <f t="shared" si="10"/>
        <v>6.0771268803472431E-2</v>
      </c>
      <c r="J90" s="301">
        <f t="shared" si="10"/>
        <v>6.0743349269895545E-2</v>
      </c>
      <c r="K90" s="301">
        <f t="shared" si="10"/>
        <v>6.0680119681691493E-2</v>
      </c>
      <c r="L90" s="301">
        <f t="shared" si="10"/>
        <v>6.0652775297262221E-2</v>
      </c>
      <c r="M90" s="301">
        <f t="shared" si="10"/>
        <v>6.0703972737975141E-2</v>
      </c>
      <c r="N90" s="301">
        <f t="shared" si="10"/>
        <v>6.0664150010313229E-2</v>
      </c>
      <c r="O90" s="301">
        <f t="shared" si="10"/>
        <v>6.0723093171608171E-2</v>
      </c>
      <c r="P90" s="301">
        <f t="shared" si="10"/>
        <v>6.0612517254934467E-2</v>
      </c>
      <c r="Q90" s="301">
        <f t="shared" si="10"/>
        <v>6.0725235249167224E-2</v>
      </c>
      <c r="R90" s="301">
        <f t="shared" si="10"/>
        <v>6.0895742660907581E-2</v>
      </c>
      <c r="S90" s="301">
        <f t="shared" si="10"/>
        <v>6.1018232272170084E-2</v>
      </c>
      <c r="T90" s="301">
        <f t="shared" si="10"/>
        <v>6.1030078743285823E-2</v>
      </c>
      <c r="U90" s="301">
        <f t="shared" si="10"/>
        <v>6.1218360905429287E-2</v>
      </c>
      <c r="V90" s="301">
        <f t="shared" si="10"/>
        <v>6.084917092430582E-2</v>
      </c>
      <c r="W90" s="301">
        <f t="shared" si="10"/>
        <v>6.0981823767365634E-2</v>
      </c>
      <c r="X90" s="301">
        <f t="shared" si="10"/>
        <v>6.0669372550142729E-2</v>
      </c>
      <c r="Y90" s="301">
        <f t="shared" si="10"/>
        <v>6.1031197575830816E-2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5.258513543119215E-2</v>
      </c>
      <c r="C91" s="302">
        <f t="shared" si="11"/>
        <v>5.2309187571441353E-2</v>
      </c>
      <c r="D91" s="302">
        <f t="shared" si="11"/>
        <v>5.6645629309679549E-2</v>
      </c>
      <c r="E91" s="302">
        <f t="shared" si="11"/>
        <v>4.8811551424221895E-2</v>
      </c>
      <c r="F91" s="302">
        <f t="shared" si="11"/>
        <v>4.3698659946078904E-2</v>
      </c>
      <c r="G91" s="302">
        <f t="shared" si="11"/>
        <v>4.4141765110283233E-2</v>
      </c>
      <c r="H91" s="302">
        <f t="shared" si="11"/>
        <v>4.1831036578947739E-2</v>
      </c>
      <c r="I91" s="302">
        <f t="shared" si="11"/>
        <v>4.0838611780605445E-2</v>
      </c>
      <c r="J91" s="302">
        <f t="shared" si="11"/>
        <v>4.2492704604501101E-2</v>
      </c>
      <c r="K91" s="302">
        <f t="shared" si="11"/>
        <v>4.0285031708048445E-2</v>
      </c>
      <c r="L91" s="302">
        <f t="shared" si="11"/>
        <v>4.0578328387540344E-2</v>
      </c>
      <c r="M91" s="302">
        <f t="shared" si="11"/>
        <v>3.9829042626696544E-2</v>
      </c>
      <c r="N91" s="302">
        <f t="shared" si="11"/>
        <v>3.9751690784247937E-2</v>
      </c>
      <c r="O91" s="302">
        <f t="shared" si="11"/>
        <v>3.9240061727885731E-2</v>
      </c>
      <c r="P91" s="302">
        <f t="shared" si="11"/>
        <v>4.0995779828556948E-2</v>
      </c>
      <c r="Q91" s="302">
        <f t="shared" si="11"/>
        <v>4.1721788061577357E-2</v>
      </c>
      <c r="R91" s="302">
        <f t="shared" si="11"/>
        <v>3.7690681973962692E-2</v>
      </c>
      <c r="S91" s="302">
        <f t="shared" si="11"/>
        <v>3.6229906820686969E-2</v>
      </c>
      <c r="T91" s="302">
        <f t="shared" si="11"/>
        <v>3.5401634864840492E-2</v>
      </c>
      <c r="U91" s="302">
        <f t="shared" si="11"/>
        <v>3.4340163203221898E-2</v>
      </c>
      <c r="V91" s="302">
        <f t="shared" si="11"/>
        <v>3.7091214148968842E-2</v>
      </c>
      <c r="W91" s="302">
        <f t="shared" si="11"/>
        <v>3.6353370138408739E-2</v>
      </c>
      <c r="X91" s="302">
        <f t="shared" si="11"/>
        <v>3.9339320728511075E-2</v>
      </c>
      <c r="Y91" s="302">
        <f t="shared" si="11"/>
        <v>3.5999182563722192E-2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8.6362080684237817E-3</v>
      </c>
      <c r="C92" s="302">
        <f t="shared" si="12"/>
        <v>8.8350183794018416E-3</v>
      </c>
      <c r="D92" s="302">
        <f t="shared" si="12"/>
        <v>5.931859202442576E-3</v>
      </c>
      <c r="E92" s="302">
        <f t="shared" si="12"/>
        <v>1.1590523085244522E-2</v>
      </c>
      <c r="F92" s="302">
        <f t="shared" si="12"/>
        <v>1.614320121253009E-2</v>
      </c>
      <c r="G92" s="302">
        <f t="shared" si="12"/>
        <v>1.5634759505056276E-2</v>
      </c>
      <c r="H92" s="302">
        <f t="shared" si="12"/>
        <v>1.7810080144147467E-2</v>
      </c>
      <c r="I92" s="302">
        <f t="shared" si="12"/>
        <v>1.8754743007169283E-2</v>
      </c>
      <c r="J92" s="302">
        <f t="shared" si="12"/>
        <v>1.7105786507502944E-2</v>
      </c>
      <c r="K92" s="302">
        <f t="shared" si="12"/>
        <v>1.9214660418684394E-2</v>
      </c>
      <c r="L92" s="302">
        <f t="shared" si="12"/>
        <v>1.8900754557054582E-2</v>
      </c>
      <c r="M92" s="302">
        <f t="shared" si="12"/>
        <v>1.968536729593981E-2</v>
      </c>
      <c r="N92" s="302">
        <f t="shared" si="12"/>
        <v>1.972430588094274E-2</v>
      </c>
      <c r="O92" s="302">
        <f t="shared" si="12"/>
        <v>2.0282771225582558E-2</v>
      </c>
      <c r="P92" s="302">
        <f t="shared" si="12"/>
        <v>1.8452288770230946E-2</v>
      </c>
      <c r="Q92" s="302">
        <f t="shared" si="12"/>
        <v>1.7843988505545534E-2</v>
      </c>
      <c r="R92" s="302">
        <f t="shared" si="12"/>
        <v>2.1972008837770691E-2</v>
      </c>
      <c r="S92" s="302">
        <f t="shared" si="12"/>
        <v>2.3531078204700222E-2</v>
      </c>
      <c r="T92" s="302">
        <f t="shared" si="12"/>
        <v>2.4362735486908215E-2</v>
      </c>
      <c r="U92" s="302">
        <f t="shared" si="12"/>
        <v>2.5591963100666405E-2</v>
      </c>
      <c r="V92" s="302">
        <f t="shared" si="12"/>
        <v>2.2520747233813334E-2</v>
      </c>
      <c r="W92" s="302">
        <f t="shared" si="12"/>
        <v>2.3374204812092233E-2</v>
      </c>
      <c r="X92" s="302">
        <f t="shared" si="12"/>
        <v>2.0133697032302351E-2</v>
      </c>
      <c r="Y92" s="302">
        <f t="shared" si="12"/>
        <v>2.3770492171617082E-2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9.4145405427901389E-4</v>
      </c>
      <c r="C93" s="302">
        <f t="shared" si="13"/>
        <v>9.4769948504617443E-4</v>
      </c>
      <c r="D93" s="302">
        <f t="shared" si="13"/>
        <v>8.4326034182898415E-4</v>
      </c>
      <c r="E93" s="302">
        <f t="shared" si="13"/>
        <v>1.028825552654224E-3</v>
      </c>
      <c r="F93" s="302">
        <f t="shared" si="13"/>
        <v>1.1365189823292277E-3</v>
      </c>
      <c r="G93" s="302">
        <f t="shared" si="13"/>
        <v>1.1205222404211508E-3</v>
      </c>
      <c r="H93" s="302">
        <f t="shared" si="13"/>
        <v>1.1622519290764655E-3</v>
      </c>
      <c r="I93" s="302">
        <f t="shared" si="13"/>
        <v>1.1779140156977007E-3</v>
      </c>
      <c r="J93" s="302">
        <f t="shared" si="13"/>
        <v>1.1448581578915012E-3</v>
      </c>
      <c r="K93" s="302">
        <f t="shared" si="13"/>
        <v>1.1804275549586528E-3</v>
      </c>
      <c r="L93" s="302">
        <f t="shared" si="13"/>
        <v>1.1736923526673082E-3</v>
      </c>
      <c r="M93" s="302">
        <f t="shared" si="13"/>
        <v>1.1895628153387862E-3</v>
      </c>
      <c r="N93" s="302">
        <f t="shared" si="13"/>
        <v>1.1881533451225516E-3</v>
      </c>
      <c r="O93" s="302">
        <f t="shared" si="13"/>
        <v>1.2002602181398763E-3</v>
      </c>
      <c r="P93" s="302">
        <f t="shared" si="13"/>
        <v>1.1644486561465752E-3</v>
      </c>
      <c r="Q93" s="302">
        <f t="shared" si="13"/>
        <v>1.1594586820443363E-3</v>
      </c>
      <c r="R93" s="302">
        <f t="shared" si="13"/>
        <v>1.2330518491742075E-3</v>
      </c>
      <c r="S93" s="302">
        <f t="shared" si="13"/>
        <v>1.2572472467828892E-3</v>
      </c>
      <c r="T93" s="302">
        <f t="shared" si="13"/>
        <v>1.2657083915371171E-3</v>
      </c>
      <c r="U93" s="302">
        <f t="shared" si="13"/>
        <v>1.2862346015409792E-3</v>
      </c>
      <c r="V93" s="302">
        <f t="shared" si="13"/>
        <v>1.237209541523649E-3</v>
      </c>
      <c r="W93" s="302">
        <f t="shared" si="13"/>
        <v>1.2542488168646687E-3</v>
      </c>
      <c r="X93" s="302">
        <f t="shared" si="13"/>
        <v>1.1963547893293093E-3</v>
      </c>
      <c r="Y93" s="302">
        <f t="shared" si="13"/>
        <v>1.2615228404915392E-3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5.1802331294912476E-2</v>
      </c>
      <c r="C94" s="301">
        <f t="shared" si="14"/>
        <v>5.1743254529907801E-2</v>
      </c>
      <c r="D94" s="301">
        <f t="shared" si="14"/>
        <v>5.2850624044959257E-2</v>
      </c>
      <c r="E94" s="301">
        <f t="shared" si="14"/>
        <v>5.1192416718433865E-2</v>
      </c>
      <c r="F94" s="301">
        <f t="shared" si="14"/>
        <v>5.0815316784115168E-2</v>
      </c>
      <c r="G94" s="301">
        <f t="shared" si="14"/>
        <v>5.0747539046467234E-2</v>
      </c>
      <c r="H94" s="301">
        <f t="shared" si="14"/>
        <v>5.0669473876809729E-2</v>
      </c>
      <c r="I94" s="301">
        <f t="shared" si="14"/>
        <v>5.0642724002893699E-2</v>
      </c>
      <c r="J94" s="301">
        <f t="shared" si="14"/>
        <v>5.0619457724912977E-2</v>
      </c>
      <c r="K94" s="301">
        <f t="shared" si="14"/>
        <v>5.0566766401409578E-2</v>
      </c>
      <c r="L94" s="301">
        <f t="shared" si="14"/>
        <v>5.0543979414385216E-2</v>
      </c>
      <c r="M94" s="301">
        <f t="shared" si="14"/>
        <v>5.0586643948312637E-2</v>
      </c>
      <c r="N94" s="301">
        <f t="shared" si="14"/>
        <v>5.0553458341927718E-2</v>
      </c>
      <c r="O94" s="301">
        <f t="shared" si="14"/>
        <v>5.060257764300681E-2</v>
      </c>
      <c r="P94" s="301">
        <f t="shared" si="14"/>
        <v>5.0510431045778729E-2</v>
      </c>
      <c r="Q94" s="301">
        <f t="shared" si="14"/>
        <v>5.0604362707639357E-2</v>
      </c>
      <c r="R94" s="301">
        <f t="shared" si="14"/>
        <v>5.074645221742298E-2</v>
      </c>
      <c r="S94" s="301">
        <f t="shared" si="14"/>
        <v>5.0848526893475077E-2</v>
      </c>
      <c r="T94" s="301">
        <f t="shared" si="14"/>
        <v>5.0858398952738172E-2</v>
      </c>
      <c r="U94" s="301">
        <f t="shared" si="14"/>
        <v>5.1015300754524422E-2</v>
      </c>
      <c r="V94" s="301">
        <f t="shared" si="14"/>
        <v>5.070764243692151E-2</v>
      </c>
      <c r="W94" s="301">
        <f t="shared" si="14"/>
        <v>5.0818186472804706E-2</v>
      </c>
      <c r="X94" s="301">
        <f t="shared" si="14"/>
        <v>5.0557810458452271E-2</v>
      </c>
      <c r="Y94" s="301">
        <f t="shared" si="14"/>
        <v>5.0859331313192341E-2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4.3820946192660144E-2</v>
      </c>
      <c r="C95" s="302">
        <f t="shared" si="15"/>
        <v>4.359098964286779E-2</v>
      </c>
      <c r="D95" s="302">
        <f t="shared" si="15"/>
        <v>4.7204691091399624E-2</v>
      </c>
      <c r="E95" s="302">
        <f t="shared" si="15"/>
        <v>4.0676292853518252E-2</v>
      </c>
      <c r="F95" s="302">
        <f t="shared" si="15"/>
        <v>3.641554995506574E-2</v>
      </c>
      <c r="G95" s="302">
        <f t="shared" si="15"/>
        <v>3.6784804258569372E-2</v>
      </c>
      <c r="H95" s="302">
        <f t="shared" si="15"/>
        <v>3.4859197149123118E-2</v>
      </c>
      <c r="I95" s="302">
        <f t="shared" si="15"/>
        <v>3.4032176483837877E-2</v>
      </c>
      <c r="J95" s="302">
        <f t="shared" si="15"/>
        <v>3.5410587170417604E-2</v>
      </c>
      <c r="K95" s="302">
        <f t="shared" si="15"/>
        <v>3.3570859756707039E-2</v>
      </c>
      <c r="L95" s="302">
        <f t="shared" si="15"/>
        <v>3.3815273656283631E-2</v>
      </c>
      <c r="M95" s="302">
        <f t="shared" si="15"/>
        <v>3.3190868855580459E-2</v>
      </c>
      <c r="N95" s="302">
        <f t="shared" si="15"/>
        <v>3.3126408986873308E-2</v>
      </c>
      <c r="O95" s="302">
        <f t="shared" si="15"/>
        <v>3.270005143990478E-2</v>
      </c>
      <c r="P95" s="302">
        <f t="shared" si="15"/>
        <v>3.4163149857130794E-2</v>
      </c>
      <c r="Q95" s="302">
        <f t="shared" si="15"/>
        <v>3.4768156717981134E-2</v>
      </c>
      <c r="R95" s="302">
        <f t="shared" si="15"/>
        <v>3.1408901644968894E-2</v>
      </c>
      <c r="S95" s="302">
        <f t="shared" si="15"/>
        <v>3.0191589017239156E-2</v>
      </c>
      <c r="T95" s="302">
        <f t="shared" si="15"/>
        <v>2.9501362387367072E-2</v>
      </c>
      <c r="U95" s="302">
        <f t="shared" si="15"/>
        <v>2.8616802669351581E-2</v>
      </c>
      <c r="V95" s="302">
        <f t="shared" si="15"/>
        <v>3.0909345124140699E-2</v>
      </c>
      <c r="W95" s="302">
        <f t="shared" si="15"/>
        <v>3.0294475115340617E-2</v>
      </c>
      <c r="X95" s="302">
        <f t="shared" si="15"/>
        <v>3.2782767273759221E-2</v>
      </c>
      <c r="Y95" s="302">
        <f t="shared" si="15"/>
        <v>2.9999318803101822E-2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7.1968400570198206E-3</v>
      </c>
      <c r="C96" s="302">
        <f t="shared" si="16"/>
        <v>7.3625153161682019E-3</v>
      </c>
      <c r="D96" s="302">
        <f t="shared" si="16"/>
        <v>4.9432160020354797E-3</v>
      </c>
      <c r="E96" s="302">
        <f t="shared" si="16"/>
        <v>9.658769237703764E-3</v>
      </c>
      <c r="F96" s="302">
        <f t="shared" si="16"/>
        <v>1.3452667677108407E-2</v>
      </c>
      <c r="G96" s="302">
        <f t="shared" si="16"/>
        <v>1.3028966254213565E-2</v>
      </c>
      <c r="H96" s="302">
        <f t="shared" si="16"/>
        <v>1.4841733453456223E-2</v>
      </c>
      <c r="I96" s="302">
        <f t="shared" si="16"/>
        <v>1.5628952505974406E-2</v>
      </c>
      <c r="J96" s="302">
        <f t="shared" si="16"/>
        <v>1.4254822089585789E-2</v>
      </c>
      <c r="K96" s="302">
        <f t="shared" si="16"/>
        <v>1.6012217015570328E-2</v>
      </c>
      <c r="L96" s="302">
        <f t="shared" si="16"/>
        <v>1.5750628797545494E-2</v>
      </c>
      <c r="M96" s="302">
        <f t="shared" si="16"/>
        <v>1.6404472746616518E-2</v>
      </c>
      <c r="N96" s="302">
        <f t="shared" si="16"/>
        <v>1.643692156745229E-2</v>
      </c>
      <c r="O96" s="302">
        <f t="shared" si="16"/>
        <v>1.6902309354652138E-2</v>
      </c>
      <c r="P96" s="302">
        <f t="shared" si="16"/>
        <v>1.5376907308525789E-2</v>
      </c>
      <c r="Q96" s="302">
        <f t="shared" si="16"/>
        <v>1.4869990421287947E-2</v>
      </c>
      <c r="R96" s="302">
        <f t="shared" si="16"/>
        <v>1.8310007364808908E-2</v>
      </c>
      <c r="S96" s="302">
        <f t="shared" si="16"/>
        <v>1.960923183725018E-2</v>
      </c>
      <c r="T96" s="302">
        <f t="shared" si="16"/>
        <v>2.03022795724235E-2</v>
      </c>
      <c r="U96" s="302">
        <f t="shared" si="16"/>
        <v>2.1326635917222021E-2</v>
      </c>
      <c r="V96" s="302">
        <f t="shared" si="16"/>
        <v>1.8767289361511105E-2</v>
      </c>
      <c r="W96" s="302">
        <f t="shared" si="16"/>
        <v>1.9478504010076864E-2</v>
      </c>
      <c r="X96" s="302">
        <f t="shared" si="16"/>
        <v>1.6778080860251964E-2</v>
      </c>
      <c r="Y96" s="302">
        <f t="shared" si="16"/>
        <v>1.9808743476347573E-2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7.8454504523251141E-4</v>
      </c>
      <c r="C97" s="302">
        <f t="shared" si="17"/>
        <v>7.8974957087181181E-4</v>
      </c>
      <c r="D97" s="302">
        <f t="shared" si="17"/>
        <v>7.0271695152415367E-4</v>
      </c>
      <c r="E97" s="302">
        <f t="shared" si="17"/>
        <v>8.5735462721185293E-4</v>
      </c>
      <c r="F97" s="302">
        <f t="shared" si="17"/>
        <v>9.4709915194102266E-4</v>
      </c>
      <c r="G97" s="302">
        <f t="shared" si="17"/>
        <v>9.3376853368429226E-4</v>
      </c>
      <c r="H97" s="302">
        <f t="shared" si="17"/>
        <v>9.6854327423038817E-4</v>
      </c>
      <c r="I97" s="302">
        <f t="shared" si="17"/>
        <v>9.8159501308141728E-4</v>
      </c>
      <c r="J97" s="302">
        <f t="shared" si="17"/>
        <v>9.5404846490958434E-4</v>
      </c>
      <c r="K97" s="302">
        <f t="shared" si="17"/>
        <v>9.8368962913221079E-4</v>
      </c>
      <c r="L97" s="302">
        <f t="shared" si="17"/>
        <v>9.7807696055609E-4</v>
      </c>
      <c r="M97" s="302">
        <f t="shared" si="17"/>
        <v>9.9130234611565491E-4</v>
      </c>
      <c r="N97" s="302">
        <f t="shared" si="17"/>
        <v>9.9012778760212603E-4</v>
      </c>
      <c r="O97" s="302">
        <f t="shared" si="17"/>
        <v>1.0002168484498969E-3</v>
      </c>
      <c r="P97" s="302">
        <f t="shared" si="17"/>
        <v>9.7037388012214613E-4</v>
      </c>
      <c r="Q97" s="302">
        <f t="shared" si="17"/>
        <v>9.6621556837028072E-4</v>
      </c>
      <c r="R97" s="302">
        <f t="shared" si="17"/>
        <v>1.0275432076451729E-3</v>
      </c>
      <c r="S97" s="302">
        <f t="shared" si="17"/>
        <v>1.0477060389857413E-3</v>
      </c>
      <c r="T97" s="302">
        <f t="shared" si="17"/>
        <v>1.0547569929475979E-3</v>
      </c>
      <c r="U97" s="302">
        <f t="shared" si="17"/>
        <v>1.0718621679508163E-3</v>
      </c>
      <c r="V97" s="302">
        <f t="shared" si="17"/>
        <v>1.0310079512697078E-3</v>
      </c>
      <c r="W97" s="302">
        <f t="shared" si="17"/>
        <v>1.0452073473872243E-3</v>
      </c>
      <c r="X97" s="302">
        <f t="shared" si="17"/>
        <v>9.9696232444109107E-4</v>
      </c>
      <c r="Y97" s="302">
        <f t="shared" si="17"/>
        <v>1.0512690337429493E-3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0.54584766088199199</v>
      </c>
      <c r="C98" s="301">
        <f t="shared" si="18"/>
        <v>0.54483332542472052</v>
      </c>
      <c r="D98" s="301">
        <f t="shared" si="18"/>
        <v>0.56147630850937602</v>
      </c>
      <c r="E98" s="301">
        <f t="shared" si="18"/>
        <v>0.53106462088668838</v>
      </c>
      <c r="F98" s="301">
        <f t="shared" si="18"/>
        <v>0.51206869711456304</v>
      </c>
      <c r="G98" s="301">
        <f t="shared" si="18"/>
        <v>0.51511391234148995</v>
      </c>
      <c r="H98" s="301">
        <f t="shared" si="18"/>
        <v>0.5076778924777321</v>
      </c>
      <c r="I98" s="301">
        <f t="shared" si="18"/>
        <v>0.50488767317084216</v>
      </c>
      <c r="J98" s="301">
        <f t="shared" si="18"/>
        <v>0.51111414758008455</v>
      </c>
      <c r="K98" s="301">
        <f t="shared" si="18"/>
        <v>0.50476341485817144</v>
      </c>
      <c r="L98" s="301">
        <f t="shared" si="18"/>
        <v>0.50607264841982769</v>
      </c>
      <c r="M98" s="301">
        <f t="shared" si="18"/>
        <v>0.50297499929730827</v>
      </c>
      <c r="N98" s="301">
        <f t="shared" si="18"/>
        <v>0.50331768232375951</v>
      </c>
      <c r="O98" s="301">
        <f t="shared" si="18"/>
        <v>0.50089587610134045</v>
      </c>
      <c r="P98" s="301">
        <f t="shared" si="18"/>
        <v>0.50763872981487168</v>
      </c>
      <c r="Q98" s="301">
        <f t="shared" si="18"/>
        <v>0.50826566851888744</v>
      </c>
      <c r="R98" s="301">
        <f t="shared" si="18"/>
        <v>0.49444479163419508</v>
      </c>
      <c r="S98" s="301">
        <f t="shared" si="18"/>
        <v>0.48976202570181943</v>
      </c>
      <c r="T98" s="301">
        <f t="shared" si="18"/>
        <v>0.48819349365766468</v>
      </c>
      <c r="U98" s="301">
        <f t="shared" si="18"/>
        <v>0.48411185980879412</v>
      </c>
      <c r="V98" s="301">
        <f t="shared" si="18"/>
        <v>0.49370900495734754</v>
      </c>
      <c r="W98" s="301">
        <f t="shared" si="18"/>
        <v>0.49020897628417859</v>
      </c>
      <c r="X98" s="301">
        <f t="shared" si="18"/>
        <v>0.50136784727156758</v>
      </c>
      <c r="Y98" s="301">
        <f t="shared" si="18"/>
        <v>0.48858765788722097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9.8449451308149083E-2</v>
      </c>
      <c r="C99" s="301">
        <f t="shared" si="19"/>
        <v>9.8369599458618548E-2</v>
      </c>
      <c r="D99" s="301">
        <f t="shared" si="19"/>
        <v>9.9618186887146812E-2</v>
      </c>
      <c r="E99" s="301">
        <f t="shared" si="19"/>
        <v>9.7339555002583122E-2</v>
      </c>
      <c r="F99" s="301">
        <f t="shared" si="19"/>
        <v>9.5825551934274611E-2</v>
      </c>
      <c r="G99" s="301">
        <f t="shared" si="19"/>
        <v>9.5982461480754191E-2</v>
      </c>
      <c r="H99" s="301">
        <f t="shared" si="19"/>
        <v>9.5317073695531843E-2</v>
      </c>
      <c r="I99" s="301">
        <f t="shared" si="19"/>
        <v>9.5035949095592945E-2</v>
      </c>
      <c r="J99" s="301">
        <f t="shared" si="19"/>
        <v>9.5547094553290468E-2</v>
      </c>
      <c r="K99" s="301">
        <f t="shared" si="19"/>
        <v>9.4925282292980959E-2</v>
      </c>
      <c r="L99" s="301">
        <f t="shared" si="19"/>
        <v>9.5020705493051721E-2</v>
      </c>
      <c r="M99" s="301">
        <f t="shared" si="19"/>
        <v>9.4776757995442662E-2</v>
      </c>
      <c r="N99" s="301">
        <f t="shared" si="19"/>
        <v>9.4766614936367691E-2</v>
      </c>
      <c r="O99" s="301">
        <f t="shared" si="19"/>
        <v>9.4586477002041397E-2</v>
      </c>
      <c r="P99" s="301">
        <f t="shared" si="19"/>
        <v>9.5127233421283874E-2</v>
      </c>
      <c r="Q99" s="301">
        <f t="shared" si="19"/>
        <v>9.5292566768394912E-2</v>
      </c>
      <c r="R99" s="301">
        <f t="shared" si="19"/>
        <v>9.4072688281945108E-2</v>
      </c>
      <c r="S99" s="301">
        <f t="shared" si="19"/>
        <v>9.3624222148757E-2</v>
      </c>
      <c r="T99" s="301">
        <f t="shared" si="19"/>
        <v>9.3396873489682744E-2</v>
      </c>
      <c r="U99" s="301">
        <f t="shared" si="19"/>
        <v>9.3048360962062315E-2</v>
      </c>
      <c r="V99" s="301">
        <f t="shared" si="19"/>
        <v>9.3913593214103447E-2</v>
      </c>
      <c r="W99" s="301">
        <f t="shared" si="19"/>
        <v>9.3646735696567285E-2</v>
      </c>
      <c r="X99" s="301">
        <f t="shared" si="19"/>
        <v>9.4585662140917681E-2</v>
      </c>
      <c r="Y99" s="301">
        <f t="shared" si="19"/>
        <v>9.3507835567012254E-2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4.6330187828184731E-2</v>
      </c>
      <c r="C100" s="302">
        <f t="shared" si="20"/>
        <v>4.6239589750318021E-2</v>
      </c>
      <c r="D100" s="302">
        <f t="shared" si="20"/>
        <v>4.769095185651652E-2</v>
      </c>
      <c r="E100" s="302">
        <f t="shared" si="20"/>
        <v>4.5112799276165801E-2</v>
      </c>
      <c r="F100" s="302">
        <f t="shared" si="20"/>
        <v>4.3522273223897241E-2</v>
      </c>
      <c r="G100" s="302">
        <f t="shared" si="20"/>
        <v>4.3674392037225264E-2</v>
      </c>
      <c r="H100" s="302">
        <f t="shared" si="20"/>
        <v>4.2984799485494239E-2</v>
      </c>
      <c r="I100" s="302">
        <f t="shared" si="20"/>
        <v>4.2694540755491991E-2</v>
      </c>
      <c r="J100" s="302">
        <f t="shared" si="20"/>
        <v>4.3200570521221289E-2</v>
      </c>
      <c r="K100" s="302">
        <f t="shared" si="20"/>
        <v>4.255902615448031E-2</v>
      </c>
      <c r="L100" s="302">
        <f t="shared" si="20"/>
        <v>4.2650474561901498E-2</v>
      </c>
      <c r="M100" s="302">
        <f t="shared" si="20"/>
        <v>4.2416806746417096E-2</v>
      </c>
      <c r="N100" s="302">
        <f t="shared" si="20"/>
        <v>4.2400866822160356E-2</v>
      </c>
      <c r="O100" s="302">
        <f t="shared" si="20"/>
        <v>4.2232816489817228E-2</v>
      </c>
      <c r="P100" s="302">
        <f t="shared" si="20"/>
        <v>4.2768225244064491E-2</v>
      </c>
      <c r="Q100" s="302">
        <f t="shared" si="20"/>
        <v>4.2955405948348145E-2</v>
      </c>
      <c r="R100" s="302">
        <f t="shared" si="20"/>
        <v>4.1743932267940341E-2</v>
      </c>
      <c r="S100" s="302">
        <f t="shared" si="20"/>
        <v>4.1308263767731543E-2</v>
      </c>
      <c r="T100" s="302">
        <f t="shared" si="20"/>
        <v>4.1080401307684672E-2</v>
      </c>
      <c r="U100" s="302">
        <f t="shared" si="20"/>
        <v>4.0750623251037059E-2</v>
      </c>
      <c r="V100" s="302">
        <f t="shared" si="20"/>
        <v>4.1582057501023124E-2</v>
      </c>
      <c r="W100" s="302">
        <f t="shared" si="20"/>
        <v>4.1338829697353786E-2</v>
      </c>
      <c r="X100" s="302">
        <f t="shared" si="20"/>
        <v>4.2250452445394222E-2</v>
      </c>
      <c r="Y100" s="302">
        <f t="shared" si="20"/>
        <v>4.1219207351952565E-2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3.9448860999459288E-2</v>
      </c>
      <c r="C101" s="302">
        <f t="shared" si="21"/>
        <v>3.9375554138720764E-2</v>
      </c>
      <c r="D101" s="302">
        <f t="shared" si="21"/>
        <v>4.0578356263515206E-2</v>
      </c>
      <c r="E101" s="302">
        <f t="shared" si="21"/>
        <v>3.8380478496945897E-2</v>
      </c>
      <c r="F101" s="302">
        <f t="shared" si="21"/>
        <v>3.7007627406529846E-2</v>
      </c>
      <c r="G101" s="302">
        <f t="shared" si="21"/>
        <v>3.7227707624527616E-2</v>
      </c>
      <c r="H101" s="302">
        <f t="shared" si="21"/>
        <v>3.6690300331216848E-2</v>
      </c>
      <c r="I101" s="302">
        <f t="shared" si="21"/>
        <v>3.6488648878836079E-2</v>
      </c>
      <c r="J101" s="302">
        <f t="shared" si="21"/>
        <v>3.6938641323779393E-2</v>
      </c>
      <c r="K101" s="302">
        <f t="shared" si="21"/>
        <v>3.6479668628015438E-2</v>
      </c>
      <c r="L101" s="302">
        <f t="shared" si="21"/>
        <v>3.6574288018169372E-2</v>
      </c>
      <c r="M101" s="302">
        <f t="shared" si="21"/>
        <v>3.6350418359257737E-2</v>
      </c>
      <c r="N101" s="302">
        <f t="shared" si="21"/>
        <v>3.6375184344432987E-2</v>
      </c>
      <c r="O101" s="302">
        <f t="shared" si="21"/>
        <v>3.6200158409758328E-2</v>
      </c>
      <c r="P101" s="302">
        <f t="shared" si="21"/>
        <v>3.6687470013246716E-2</v>
      </c>
      <c r="Q101" s="302">
        <f t="shared" si="21"/>
        <v>3.6732779390866735E-2</v>
      </c>
      <c r="R101" s="302">
        <f t="shared" si="21"/>
        <v>3.5733933210535217E-2</v>
      </c>
      <c r="S101" s="302">
        <f t="shared" si="21"/>
        <v>3.5395505851405745E-2</v>
      </c>
      <c r="T101" s="302">
        <f t="shared" si="21"/>
        <v>3.5282146745894367E-2</v>
      </c>
      <c r="U101" s="302">
        <f t="shared" si="21"/>
        <v>3.4987163698619587E-2</v>
      </c>
      <c r="V101" s="302">
        <f t="shared" si="21"/>
        <v>3.5680757300074556E-2</v>
      </c>
      <c r="W101" s="302">
        <f t="shared" si="21"/>
        <v>3.5427807338909822E-2</v>
      </c>
      <c r="X101" s="302">
        <f t="shared" si="21"/>
        <v>3.6234268155799852E-2</v>
      </c>
      <c r="Y101" s="302">
        <f t="shared" si="21"/>
        <v>3.5310633320111057E-2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3.7265889648544297E-3</v>
      </c>
      <c r="C102" s="302">
        <f t="shared" si="22"/>
        <v>3.7513104616411054E-3</v>
      </c>
      <c r="D102" s="302">
        <f t="shared" si="22"/>
        <v>3.3379055197397304E-3</v>
      </c>
      <c r="E102" s="302">
        <f t="shared" si="22"/>
        <v>4.072434479256302E-3</v>
      </c>
      <c r="F102" s="302">
        <f t="shared" si="22"/>
        <v>4.4987209717198603E-3</v>
      </c>
      <c r="G102" s="302">
        <f t="shared" si="22"/>
        <v>4.4354005350003894E-3</v>
      </c>
      <c r="H102" s="302">
        <f t="shared" si="22"/>
        <v>4.6005805525943426E-3</v>
      </c>
      <c r="I102" s="302">
        <f t="shared" si="22"/>
        <v>4.6625763121367321E-3</v>
      </c>
      <c r="J102" s="302">
        <f t="shared" si="22"/>
        <v>4.5317302083205269E-3</v>
      </c>
      <c r="K102" s="302">
        <f t="shared" si="22"/>
        <v>4.6725257383780014E-3</v>
      </c>
      <c r="L102" s="302">
        <f t="shared" si="22"/>
        <v>4.6458655626414281E-3</v>
      </c>
      <c r="M102" s="302">
        <f t="shared" si="22"/>
        <v>4.7086861440493602E-3</v>
      </c>
      <c r="N102" s="302">
        <f t="shared" si="22"/>
        <v>4.7031069911100988E-3</v>
      </c>
      <c r="O102" s="302">
        <f t="shared" si="22"/>
        <v>4.7510300301370108E-3</v>
      </c>
      <c r="P102" s="302">
        <f t="shared" si="22"/>
        <v>4.6092759305801931E-3</v>
      </c>
      <c r="Q102" s="302">
        <f t="shared" si="22"/>
        <v>4.5895239497588322E-3</v>
      </c>
      <c r="R102" s="302">
        <f t="shared" si="22"/>
        <v>4.8808302363145713E-3</v>
      </c>
      <c r="S102" s="302">
        <f t="shared" si="22"/>
        <v>4.9766036851822707E-3</v>
      </c>
      <c r="T102" s="302">
        <f t="shared" si="22"/>
        <v>5.0100957165010868E-3</v>
      </c>
      <c r="U102" s="302">
        <f t="shared" si="22"/>
        <v>5.0913452977663781E-3</v>
      </c>
      <c r="V102" s="302">
        <f t="shared" si="22"/>
        <v>4.8972877685311096E-3</v>
      </c>
      <c r="W102" s="302">
        <f t="shared" si="22"/>
        <v>4.9647349000893149E-3</v>
      </c>
      <c r="X102" s="302">
        <f t="shared" si="22"/>
        <v>4.735571041095182E-3</v>
      </c>
      <c r="Y102" s="302">
        <f t="shared" si="22"/>
        <v>4.9935279102790095E-3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7.4531779297088594E-3</v>
      </c>
      <c r="C103" s="302">
        <f t="shared" si="23"/>
        <v>7.5026209232822109E-3</v>
      </c>
      <c r="D103" s="302">
        <f t="shared" si="23"/>
        <v>6.6758110394794607E-3</v>
      </c>
      <c r="E103" s="302">
        <f t="shared" si="23"/>
        <v>8.1448689585126004E-3</v>
      </c>
      <c r="F103" s="302">
        <f t="shared" si="23"/>
        <v>8.9974419434397188E-3</v>
      </c>
      <c r="G103" s="302">
        <f t="shared" si="23"/>
        <v>8.8708010700007753E-3</v>
      </c>
      <c r="H103" s="302">
        <f t="shared" si="23"/>
        <v>9.2011611051886887E-3</v>
      </c>
      <c r="I103" s="302">
        <f t="shared" si="23"/>
        <v>9.3251526242734643E-3</v>
      </c>
      <c r="J103" s="302">
        <f t="shared" si="23"/>
        <v>9.0634604166410539E-3</v>
      </c>
      <c r="K103" s="302">
        <f t="shared" si="23"/>
        <v>9.3450514767560045E-3</v>
      </c>
      <c r="L103" s="302">
        <f t="shared" si="23"/>
        <v>9.2917311252828563E-3</v>
      </c>
      <c r="M103" s="302">
        <f t="shared" si="23"/>
        <v>9.4173722880987205E-3</v>
      </c>
      <c r="N103" s="302">
        <f t="shared" si="23"/>
        <v>9.4062139822202011E-3</v>
      </c>
      <c r="O103" s="302">
        <f t="shared" si="23"/>
        <v>9.5020600602740216E-3</v>
      </c>
      <c r="P103" s="302">
        <f t="shared" si="23"/>
        <v>9.218551861160388E-3</v>
      </c>
      <c r="Q103" s="302">
        <f t="shared" si="23"/>
        <v>9.1790478995176644E-3</v>
      </c>
      <c r="R103" s="302">
        <f t="shared" si="23"/>
        <v>9.7616604726291408E-3</v>
      </c>
      <c r="S103" s="302">
        <f t="shared" si="23"/>
        <v>9.9532073703645415E-3</v>
      </c>
      <c r="T103" s="302">
        <f t="shared" si="23"/>
        <v>1.0020191433002174E-2</v>
      </c>
      <c r="U103" s="302">
        <f t="shared" si="23"/>
        <v>1.0182690595532755E-2</v>
      </c>
      <c r="V103" s="302">
        <f t="shared" si="23"/>
        <v>9.7945755370622192E-3</v>
      </c>
      <c r="W103" s="302">
        <f t="shared" si="23"/>
        <v>9.9294698001786297E-3</v>
      </c>
      <c r="X103" s="302">
        <f t="shared" si="23"/>
        <v>9.471142082190364E-3</v>
      </c>
      <c r="Y103" s="302">
        <f t="shared" si="23"/>
        <v>9.9870558205580207E-3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1.4906355859417718E-3</v>
      </c>
      <c r="C104" s="302">
        <f t="shared" si="24"/>
        <v>1.5005241846564425E-3</v>
      </c>
      <c r="D104" s="302">
        <f t="shared" si="24"/>
        <v>1.3351622078958921E-3</v>
      </c>
      <c r="E104" s="302">
        <f t="shared" si="24"/>
        <v>1.6289737917025203E-3</v>
      </c>
      <c r="F104" s="302">
        <f t="shared" si="24"/>
        <v>1.7994883886879435E-3</v>
      </c>
      <c r="G104" s="302">
        <f t="shared" si="24"/>
        <v>1.7741602140001554E-3</v>
      </c>
      <c r="H104" s="302">
        <f t="shared" si="24"/>
        <v>1.8402322210377372E-3</v>
      </c>
      <c r="I104" s="302">
        <f t="shared" si="24"/>
        <v>1.8650305248546933E-3</v>
      </c>
      <c r="J104" s="302">
        <f t="shared" si="24"/>
        <v>1.8126920833282103E-3</v>
      </c>
      <c r="K104" s="302">
        <f t="shared" si="24"/>
        <v>1.8690102953512007E-3</v>
      </c>
      <c r="L104" s="302">
        <f t="shared" si="24"/>
        <v>1.8583462250565713E-3</v>
      </c>
      <c r="M104" s="302">
        <f t="shared" si="24"/>
        <v>1.8834744576197446E-3</v>
      </c>
      <c r="N104" s="302">
        <f t="shared" si="24"/>
        <v>1.8812427964440403E-3</v>
      </c>
      <c r="O104" s="302">
        <f t="shared" si="24"/>
        <v>1.900412012054805E-3</v>
      </c>
      <c r="P104" s="302">
        <f t="shared" si="24"/>
        <v>1.8437103722320776E-3</v>
      </c>
      <c r="Q104" s="302">
        <f t="shared" si="24"/>
        <v>1.8358095799035331E-3</v>
      </c>
      <c r="R104" s="302">
        <f t="shared" si="24"/>
        <v>1.9523320945258296E-3</v>
      </c>
      <c r="S104" s="302">
        <f t="shared" si="24"/>
        <v>1.990641474072909E-3</v>
      </c>
      <c r="T104" s="302">
        <f t="shared" si="24"/>
        <v>2.0040382866004362E-3</v>
      </c>
      <c r="U104" s="302">
        <f t="shared" si="24"/>
        <v>2.0365381191065502E-3</v>
      </c>
      <c r="V104" s="302">
        <f t="shared" si="24"/>
        <v>1.9589151074124438E-3</v>
      </c>
      <c r="W104" s="302">
        <f t="shared" si="24"/>
        <v>1.9858939600357257E-3</v>
      </c>
      <c r="X104" s="302">
        <f t="shared" si="24"/>
        <v>1.8942284164380732E-3</v>
      </c>
      <c r="Y104" s="302">
        <f t="shared" si="24"/>
        <v>1.9974111641116051E-3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7.4560997430165199E-2</v>
      </c>
      <c r="C105" s="301">
        <f t="shared" si="25"/>
        <v>7.4815302347192109E-2</v>
      </c>
      <c r="D105" s="301">
        <f t="shared" si="25"/>
        <v>7.0277495142867602E-2</v>
      </c>
      <c r="E105" s="301">
        <f t="shared" si="25"/>
        <v>7.8370209559919635E-2</v>
      </c>
      <c r="F105" s="301">
        <f t="shared" si="25"/>
        <v>8.3018366879163086E-2</v>
      </c>
      <c r="G105" s="301">
        <f t="shared" si="25"/>
        <v>8.2303287331613739E-2</v>
      </c>
      <c r="H105" s="301">
        <f t="shared" si="25"/>
        <v>8.4077855719800726E-2</v>
      </c>
      <c r="I105" s="301">
        <f t="shared" si="25"/>
        <v>8.4741790964099534E-2</v>
      </c>
      <c r="J105" s="301">
        <f t="shared" si="25"/>
        <v>8.3334434456423162E-2</v>
      </c>
      <c r="K105" s="301">
        <f t="shared" si="25"/>
        <v>8.4821026047350784E-2</v>
      </c>
      <c r="L105" s="301">
        <f t="shared" si="25"/>
        <v>8.4533525359505882E-2</v>
      </c>
      <c r="M105" s="301">
        <f t="shared" si="25"/>
        <v>8.5216695586277036E-2</v>
      </c>
      <c r="N105" s="301">
        <f t="shared" si="25"/>
        <v>8.5158981706887807E-2</v>
      </c>
      <c r="O105" s="301">
        <f t="shared" si="25"/>
        <v>8.5707170998083199E-2</v>
      </c>
      <c r="P105" s="301">
        <f t="shared" si="25"/>
        <v>8.4159109382836148E-2</v>
      </c>
      <c r="Q105" s="301">
        <f t="shared" si="25"/>
        <v>8.3995497381979436E-2</v>
      </c>
      <c r="R105" s="301">
        <f t="shared" si="25"/>
        <v>8.7122609147229441E-2</v>
      </c>
      <c r="S105" s="301">
        <f t="shared" si="25"/>
        <v>8.81350485510871E-2</v>
      </c>
      <c r="T105" s="301">
        <f t="shared" si="25"/>
        <v>8.8466199772534976E-2</v>
      </c>
      <c r="U105" s="301">
        <f t="shared" si="25"/>
        <v>8.9337622655503907E-2</v>
      </c>
      <c r="V105" s="301">
        <f t="shared" si="25"/>
        <v>8.7275850513119743E-2</v>
      </c>
      <c r="W105" s="301">
        <f t="shared" si="25"/>
        <v>8.8008891324975372E-2</v>
      </c>
      <c r="X105" s="301">
        <f t="shared" si="25"/>
        <v>8.5526682490875805E-2</v>
      </c>
      <c r="Y105" s="301">
        <f t="shared" si="25"/>
        <v>8.8285631798956238E-2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1.8551157847198449E-2</v>
      </c>
      <c r="C106" s="302">
        <f t="shared" si="26"/>
        <v>1.8497007031183444E-2</v>
      </c>
      <c r="D106" s="302">
        <f t="shared" si="26"/>
        <v>1.9121693011641509E-2</v>
      </c>
      <c r="E106" s="302">
        <f t="shared" si="26"/>
        <v>1.8053247226362475E-2</v>
      </c>
      <c r="F106" s="302">
        <f t="shared" si="26"/>
        <v>1.740302156370618E-2</v>
      </c>
      <c r="G106" s="302">
        <f t="shared" si="26"/>
        <v>1.7471918345084908E-2</v>
      </c>
      <c r="H106" s="302">
        <f t="shared" si="26"/>
        <v>1.7194463873297896E-2</v>
      </c>
      <c r="I106" s="302">
        <f t="shared" si="26"/>
        <v>1.7088219655037637E-2</v>
      </c>
      <c r="J106" s="302">
        <f t="shared" si="26"/>
        <v>1.7301782290338023E-2</v>
      </c>
      <c r="K106" s="302">
        <f t="shared" si="26"/>
        <v>1.7039447683215449E-2</v>
      </c>
      <c r="L106" s="302">
        <f t="shared" si="26"/>
        <v>1.7081660390583259E-2</v>
      </c>
      <c r="M106" s="302">
        <f t="shared" si="26"/>
        <v>1.6988084097539387E-2</v>
      </c>
      <c r="N106" s="302">
        <f t="shared" si="26"/>
        <v>1.6998433820388393E-2</v>
      </c>
      <c r="O106" s="302">
        <f t="shared" si="26"/>
        <v>1.6954877338011355E-2</v>
      </c>
      <c r="P106" s="302">
        <f t="shared" si="26"/>
        <v>1.7162899554202565E-2</v>
      </c>
      <c r="Q106" s="302">
        <f t="shared" si="26"/>
        <v>1.7248235486610922E-2</v>
      </c>
      <c r="R106" s="302">
        <f t="shared" si="26"/>
        <v>1.6766088138936174E-2</v>
      </c>
      <c r="S106" s="302">
        <f t="shared" si="26"/>
        <v>1.6593793115994206E-2</v>
      </c>
      <c r="T106" s="302">
        <f t="shared" si="26"/>
        <v>1.650970222982687E-2</v>
      </c>
      <c r="U106" s="302">
        <f t="shared" si="26"/>
        <v>1.6377537350321447E-2</v>
      </c>
      <c r="V106" s="302">
        <f t="shared" si="26"/>
        <v>1.6714809094585094E-2</v>
      </c>
      <c r="W106" s="302">
        <f t="shared" si="26"/>
        <v>1.6616270382941636E-2</v>
      </c>
      <c r="X106" s="302">
        <f t="shared" si="26"/>
        <v>1.6969483852911728E-2</v>
      </c>
      <c r="Y106" s="302">
        <f t="shared" si="26"/>
        <v>1.6539742798103739E-2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7.4308103821696175E-3</v>
      </c>
      <c r="C107" s="302">
        <f t="shared" si="27"/>
        <v>7.4170018876260719E-3</v>
      </c>
      <c r="D107" s="302">
        <f t="shared" si="27"/>
        <v>7.6435684928505112E-3</v>
      </c>
      <c r="E107" s="302">
        <f t="shared" si="27"/>
        <v>7.2295638165992306E-3</v>
      </c>
      <c r="F107" s="302">
        <f t="shared" si="27"/>
        <v>6.9709658272687778E-3</v>
      </c>
      <c r="G107" s="302">
        <f t="shared" si="27"/>
        <v>7.0124213807974487E-3</v>
      </c>
      <c r="H107" s="302">
        <f t="shared" si="27"/>
        <v>6.9111923061571873E-3</v>
      </c>
      <c r="I107" s="302">
        <f t="shared" si="27"/>
        <v>6.8732080990605311E-3</v>
      </c>
      <c r="J107" s="302">
        <f t="shared" si="27"/>
        <v>6.9579712188836546E-3</v>
      </c>
      <c r="K107" s="302">
        <f t="shared" si="27"/>
        <v>6.8715165282688334E-3</v>
      </c>
      <c r="L107" s="302">
        <f t="shared" si="27"/>
        <v>6.889339571289523E-3</v>
      </c>
      <c r="M107" s="302">
        <f t="shared" si="27"/>
        <v>6.847170217256302E-3</v>
      </c>
      <c r="N107" s="302">
        <f t="shared" si="27"/>
        <v>6.8518352781757443E-3</v>
      </c>
      <c r="O107" s="302">
        <f t="shared" si="27"/>
        <v>6.8188664040542022E-3</v>
      </c>
      <c r="P107" s="302">
        <f t="shared" si="27"/>
        <v>6.9106591714702932E-3</v>
      </c>
      <c r="Q107" s="302">
        <f t="shared" si="27"/>
        <v>6.9191939018807139E-3</v>
      </c>
      <c r="R107" s="302">
        <f t="shared" si="27"/>
        <v>6.7310455909041353E-3</v>
      </c>
      <c r="S107" s="302">
        <f t="shared" si="27"/>
        <v>6.6672975010958167E-3</v>
      </c>
      <c r="T107" s="302">
        <f t="shared" si="27"/>
        <v>6.6459445393928463E-3</v>
      </c>
      <c r="U107" s="302">
        <f t="shared" si="27"/>
        <v>6.5903798656679561E-3</v>
      </c>
      <c r="V107" s="302">
        <f t="shared" si="27"/>
        <v>6.7210290759143225E-3</v>
      </c>
      <c r="W107" s="302">
        <f t="shared" si="27"/>
        <v>6.6733819918168092E-3</v>
      </c>
      <c r="X107" s="302">
        <f t="shared" si="27"/>
        <v>6.8252915085717175E-3</v>
      </c>
      <c r="Y107" s="302">
        <f t="shared" si="27"/>
        <v>6.6513104314890629E-3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4.8579029200797125E-2</v>
      </c>
      <c r="C108" s="302">
        <f t="shared" si="28"/>
        <v>4.8901293428382592E-2</v>
      </c>
      <c r="D108" s="302">
        <f t="shared" si="28"/>
        <v>4.3512233638375593E-2</v>
      </c>
      <c r="E108" s="302">
        <f t="shared" si="28"/>
        <v>5.3087398516957929E-2</v>
      </c>
      <c r="F108" s="302">
        <f t="shared" si="28"/>
        <v>5.8644379488188146E-2</v>
      </c>
      <c r="G108" s="302">
        <f t="shared" si="28"/>
        <v>5.7818947605731377E-2</v>
      </c>
      <c r="H108" s="302">
        <f t="shared" si="28"/>
        <v>5.997219954034564E-2</v>
      </c>
      <c r="I108" s="302">
        <f t="shared" si="28"/>
        <v>6.0780363210001367E-2</v>
      </c>
      <c r="J108" s="302">
        <f t="shared" si="28"/>
        <v>5.9074680947201481E-2</v>
      </c>
      <c r="K108" s="302">
        <f t="shared" si="28"/>
        <v>6.0910061835866509E-2</v>
      </c>
      <c r="L108" s="302">
        <f t="shared" si="28"/>
        <v>6.0562525397633092E-2</v>
      </c>
      <c r="M108" s="302">
        <f t="shared" si="28"/>
        <v>6.1381441271481353E-2</v>
      </c>
      <c r="N108" s="302">
        <f t="shared" si="28"/>
        <v>6.1308712608323677E-2</v>
      </c>
      <c r="O108" s="302">
        <f t="shared" si="28"/>
        <v>6.1933427256017637E-2</v>
      </c>
      <c r="P108" s="302">
        <f t="shared" si="28"/>
        <v>6.0085550657163291E-2</v>
      </c>
      <c r="Q108" s="302">
        <f t="shared" si="28"/>
        <v>5.9828067993487791E-2</v>
      </c>
      <c r="R108" s="302">
        <f t="shared" si="28"/>
        <v>6.3625475417389138E-2</v>
      </c>
      <c r="S108" s="302">
        <f t="shared" si="28"/>
        <v>6.4873957933997084E-2</v>
      </c>
      <c r="T108" s="302">
        <f t="shared" si="28"/>
        <v>6.5310553003315258E-2</v>
      </c>
      <c r="U108" s="302">
        <f t="shared" si="28"/>
        <v>6.6369705439514509E-2</v>
      </c>
      <c r="V108" s="302">
        <f t="shared" si="28"/>
        <v>6.3840012342620323E-2</v>
      </c>
      <c r="W108" s="302">
        <f t="shared" si="28"/>
        <v>6.4719238950216931E-2</v>
      </c>
      <c r="X108" s="302">
        <f t="shared" si="28"/>
        <v>6.173190712939236E-2</v>
      </c>
      <c r="Y108" s="302">
        <f t="shared" si="28"/>
        <v>6.5094578569363445E-2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6.6584337988883219E-2</v>
      </c>
      <c r="C109" s="235">
        <f t="shared" si="29"/>
        <v>6.7026046079890655E-2</v>
      </c>
      <c r="D109" s="235">
        <f t="shared" si="29"/>
        <v>5.9639587675854935E-2</v>
      </c>
      <c r="E109" s="235">
        <f t="shared" si="29"/>
        <v>7.2763687211469974E-2</v>
      </c>
      <c r="F109" s="235">
        <f t="shared" si="29"/>
        <v>8.0380305025234619E-2</v>
      </c>
      <c r="G109" s="235">
        <f t="shared" si="29"/>
        <v>7.924893545378589E-2</v>
      </c>
      <c r="H109" s="235">
        <f t="shared" si="29"/>
        <v>8.2200267683933015E-2</v>
      </c>
      <c r="I109" s="235">
        <f t="shared" si="29"/>
        <v>8.3307968760219897E-2</v>
      </c>
      <c r="J109" s="235">
        <f t="shared" si="29"/>
        <v>8.097009321687644E-2</v>
      </c>
      <c r="K109" s="235">
        <f t="shared" si="29"/>
        <v>8.348573882445072E-2</v>
      </c>
      <c r="L109" s="235">
        <f t="shared" si="29"/>
        <v>8.3009391642395361E-2</v>
      </c>
      <c r="M109" s="235">
        <f t="shared" si="29"/>
        <v>8.4131830114835632E-2</v>
      </c>
      <c r="N109" s="235">
        <f t="shared" si="29"/>
        <v>8.4032145333792468E-2</v>
      </c>
      <c r="O109" s="235">
        <f t="shared" si="29"/>
        <v>8.4888403927942724E-2</v>
      </c>
      <c r="P109" s="235">
        <f t="shared" si="29"/>
        <v>8.2355631205966506E-2</v>
      </c>
      <c r="Q109" s="235">
        <f t="shared" si="29"/>
        <v>8.2002715287585709E-2</v>
      </c>
      <c r="R109" s="235">
        <f t="shared" si="29"/>
        <v>8.7207592032845824E-2</v>
      </c>
      <c r="S109" s="235">
        <f t="shared" si="29"/>
        <v>8.8918811528719888E-2</v>
      </c>
      <c r="T109" s="235">
        <f t="shared" si="29"/>
        <v>8.9517225991462612E-2</v>
      </c>
      <c r="U109" s="235">
        <f t="shared" si="29"/>
        <v>9.0968942193985769E-2</v>
      </c>
      <c r="V109" s="235">
        <f t="shared" si="29"/>
        <v>8.7501644824260094E-2</v>
      </c>
      <c r="W109" s="235">
        <f t="shared" si="29"/>
        <v>8.8706747572753722E-2</v>
      </c>
      <c r="X109" s="235">
        <f t="shared" si="29"/>
        <v>8.4612192475315401E-2</v>
      </c>
      <c r="Y109" s="235">
        <f t="shared" si="29"/>
        <v>8.9221202893764132E-2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109.19531160357128</v>
      </c>
      <c r="D113" s="320">
        <f t="shared" si="30"/>
        <v>111.52671379556689</v>
      </c>
      <c r="E113" s="320">
        <f t="shared" si="30"/>
        <v>112.0377738125604</v>
      </c>
      <c r="F113" s="320">
        <f t="shared" si="30"/>
        <v>110.07090512905106</v>
      </c>
      <c r="G113" s="320">
        <f t="shared" si="30"/>
        <v>105.7590399219264</v>
      </c>
      <c r="H113" s="320">
        <f t="shared" si="30"/>
        <v>101.66642059462862</v>
      </c>
      <c r="I113" s="320">
        <f t="shared" si="30"/>
        <v>101.40446830003896</v>
      </c>
      <c r="J113" s="320">
        <f t="shared" si="30"/>
        <v>100.46047410561013</v>
      </c>
      <c r="K113" s="320">
        <f t="shared" si="30"/>
        <v>96.667568135169205</v>
      </c>
      <c r="L113" s="320">
        <f t="shared" si="30"/>
        <v>99.194771286176675</v>
      </c>
      <c r="M113" s="320">
        <f t="shared" si="30"/>
        <v>99.212462675419985</v>
      </c>
      <c r="N113" s="320">
        <f t="shared" si="30"/>
        <v>99.996127920555338</v>
      </c>
      <c r="O113" s="320">
        <f t="shared" si="30"/>
        <v>98.644404463652776</v>
      </c>
      <c r="P113" s="320">
        <f t="shared" si="30"/>
        <v>97.287241633792533</v>
      </c>
      <c r="Q113" s="320">
        <f t="shared" si="30"/>
        <v>95.64411151418112</v>
      </c>
      <c r="R113" s="320">
        <f t="shared" si="30"/>
        <v>97.349277509353229</v>
      </c>
      <c r="S113" s="320">
        <f t="shared" si="30"/>
        <v>97.689943262779863</v>
      </c>
      <c r="T113" s="320">
        <f t="shared" si="30"/>
        <v>98.16648507663821</v>
      </c>
      <c r="U113" s="320">
        <f t="shared" si="30"/>
        <v>95.967479901010378</v>
      </c>
      <c r="V113" s="320">
        <f t="shared" si="30"/>
        <v>96.62811470067949</v>
      </c>
      <c r="W113" s="320">
        <f t="shared" si="30"/>
        <v>100.82155772557383</v>
      </c>
      <c r="X113" s="320">
        <f t="shared" si="30"/>
        <v>99.996916203670281</v>
      </c>
      <c r="Y113" s="320">
        <f t="shared" si="30"/>
        <v>91.001652296177085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1.2821339445649187</v>
      </c>
      <c r="C114" s="330">
        <f>IF(C$6=0,0,C$6/FBT!C$5*1000)</f>
        <v>1.2935542572020127</v>
      </c>
      <c r="D114" s="330">
        <f>IF(D$6=0,0,D$6/FBT!D$5*1000)</f>
        <v>1.1755756849789138</v>
      </c>
      <c r="E114" s="330">
        <f>IF(E$6=0,0,E$6/FBT!E$5*1000)</f>
        <v>1.4408415570107045</v>
      </c>
      <c r="F114" s="330">
        <f>IF(F$6=0,0,F$6/FBT!F$5*1000)</f>
        <v>1.5637209135165748</v>
      </c>
      <c r="G114" s="330">
        <f>IF(G$6=0,0,G$6/FBT!G$5*1000)</f>
        <v>1.4813169544763363</v>
      </c>
      <c r="H114" s="330">
        <f>IF(H$6=0,0,H$6/FBT!H$5*1000)</f>
        <v>1.4770249182300805</v>
      </c>
      <c r="I114" s="330">
        <f>IF(I$6=0,0,I$6/FBT!I$5*1000)</f>
        <v>1.4930718058123635</v>
      </c>
      <c r="J114" s="330">
        <f>IF(J$6=0,0,J$6/FBT!J$5*1000)</f>
        <v>1.4376624165681966</v>
      </c>
      <c r="K114" s="330">
        <f>IF(K$6=0,0,K$6/FBT!K$5*1000)</f>
        <v>1.4263632637199595</v>
      </c>
      <c r="L114" s="330">
        <f>IF(L$6=0,0,L$6/FBT!L$5*1000)</f>
        <v>1.4553018060396028</v>
      </c>
      <c r="M114" s="330">
        <f>IF(M$6=0,0,M$6/FBT!M$5*1000)</f>
        <v>1.4752432052108355</v>
      </c>
      <c r="N114" s="330">
        <f>IF(N$6=0,0,N$6/FBT!N$5*1000)</f>
        <v>1.4851341736013803</v>
      </c>
      <c r="O114" s="330">
        <f>IF(O$6=0,0,O$6/FBT!O$5*1000)</f>
        <v>1.4799869302477762</v>
      </c>
      <c r="P114" s="330">
        <f>IF(P$6=0,0,P$6/FBT!P$5*1000)</f>
        <v>1.4160749722584607</v>
      </c>
      <c r="Q114" s="330">
        <f>IF(Q$6=0,0,Q$6/FBT!Q$5*1000)</f>
        <v>1.3861924435191748</v>
      </c>
      <c r="R114" s="330">
        <f>IF(R$6=0,0,R$6/FBT!R$5*1000)</f>
        <v>1.5004588331085129</v>
      </c>
      <c r="S114" s="330">
        <f>IF(S$6=0,0,S$6/FBT!S$5*1000)</f>
        <v>1.5352551525688329</v>
      </c>
      <c r="T114" s="330">
        <f>IF(T$6=0,0,T$6/FBT!T$5*1000)</f>
        <v>1.5531267991150521</v>
      </c>
      <c r="U114" s="330">
        <f>IF(U$6=0,0,U$6/FBT!U$5*1000)</f>
        <v>1.5429586658920995</v>
      </c>
      <c r="V114" s="330">
        <f>IF(V$6=0,0,V$6/FBT!V$5*1000)</f>
        <v>1.494365318589028</v>
      </c>
      <c r="W114" s="330">
        <f>IF(W$6=0,0,W$6/FBT!W$5*1000)</f>
        <v>1.5806914936469236</v>
      </c>
      <c r="X114" s="330">
        <f>IF(X$6=0,0,X$6/FBT!X$5*1000)</f>
        <v>1.4953973702302827</v>
      </c>
      <c r="Y114" s="330">
        <f>IF(Y$6=0,0,Y$6/FBT!Y$5*1000)</f>
        <v>1.4350082861762097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1.4958229353257384</v>
      </c>
      <c r="C115" s="331">
        <f>IF(C$7=0,0,C$7/FBT!C$5*1000)</f>
        <v>1.5091466334023487</v>
      </c>
      <c r="D115" s="331">
        <f>IF(D$7=0,0,D$7/FBT!D$5*1000)</f>
        <v>1.3715049658087326</v>
      </c>
      <c r="E115" s="331">
        <f>IF(E$7=0,0,E$7/FBT!E$5*1000)</f>
        <v>1.6809818165124892</v>
      </c>
      <c r="F115" s="331">
        <f>IF(F$7=0,0,F$7/FBT!F$5*1000)</f>
        <v>1.8243410657693373</v>
      </c>
      <c r="G115" s="331">
        <f>IF(G$7=0,0,G$7/FBT!G$5*1000)</f>
        <v>1.7282031135557252</v>
      </c>
      <c r="H115" s="331">
        <f>IF(H$7=0,0,H$7/FBT!H$5*1000)</f>
        <v>1.723195737935094</v>
      </c>
      <c r="I115" s="331">
        <f>IF(I$7=0,0,I$7/FBT!I$5*1000)</f>
        <v>1.7419171067810908</v>
      </c>
      <c r="J115" s="331">
        <f>IF(J$7=0,0,J$7/FBT!J$5*1000)</f>
        <v>1.6772728193295625</v>
      </c>
      <c r="K115" s="331">
        <f>IF(K$7=0,0,K$7/FBT!K$5*1000)</f>
        <v>1.6640904743399532</v>
      </c>
      <c r="L115" s="331">
        <f>IF(L$7=0,0,L$7/FBT!L$5*1000)</f>
        <v>1.6978521070462034</v>
      </c>
      <c r="M115" s="331">
        <f>IF(M$7=0,0,M$7/FBT!M$5*1000)</f>
        <v>1.7211170727459748</v>
      </c>
      <c r="N115" s="331">
        <f>IF(N$7=0,0,N$7/FBT!N$5*1000)</f>
        <v>1.7326565358682764</v>
      </c>
      <c r="O115" s="331">
        <f>IF(O$7=0,0,O$7/FBT!O$5*1000)</f>
        <v>1.7266514186224056</v>
      </c>
      <c r="P115" s="331">
        <f>IF(P$7=0,0,P$7/FBT!P$5*1000)</f>
        <v>1.6520874676348716</v>
      </c>
      <c r="Q115" s="331">
        <f>IF(Q$7=0,0,Q$7/FBT!Q$5*1000)</f>
        <v>1.6172245174390381</v>
      </c>
      <c r="R115" s="331">
        <f>IF(R$7=0,0,R$7/FBT!R$5*1000)</f>
        <v>1.7505353052932653</v>
      </c>
      <c r="S115" s="331">
        <f>IF(S$7=0,0,S$7/FBT!S$5*1000)</f>
        <v>1.7911310113303056</v>
      </c>
      <c r="T115" s="331">
        <f>IF(T$7=0,0,T$7/FBT!T$5*1000)</f>
        <v>1.811981265634228</v>
      </c>
      <c r="U115" s="331">
        <f>IF(U$7=0,0,U$7/FBT!U$5*1000)</f>
        <v>1.8001184435407835</v>
      </c>
      <c r="V115" s="331">
        <f>IF(V$7=0,0,V$7/FBT!V$5*1000)</f>
        <v>1.7434262050205336</v>
      </c>
      <c r="W115" s="331">
        <f>IF(W$7=0,0,W$7/FBT!W$5*1000)</f>
        <v>1.844140075921411</v>
      </c>
      <c r="X115" s="331">
        <f>IF(X$7=0,0,X$7/FBT!X$5*1000)</f>
        <v>1.7446302652686625</v>
      </c>
      <c r="Y115" s="331">
        <f>IF(Y$7=0,0,Y$7/FBT!Y$5*1000)</f>
        <v>1.674176333872244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3.4190238521731167</v>
      </c>
      <c r="C116" s="331">
        <f>IF(C$8=0,0,C$8/FBT!C$5*1000)</f>
        <v>3.4494780192053685</v>
      </c>
      <c r="D116" s="331">
        <f>IF(D$8=0,0,D$8/FBT!D$5*1000)</f>
        <v>3.1348684932771023</v>
      </c>
      <c r="E116" s="331">
        <f>IF(E$8=0,0,E$8/FBT!E$5*1000)</f>
        <v>3.8422441520285444</v>
      </c>
      <c r="F116" s="331">
        <f>IF(F$8=0,0,F$8/FBT!F$5*1000)</f>
        <v>4.1699224360441995</v>
      </c>
      <c r="G116" s="331">
        <f>IF(G$8=0,0,G$8/FBT!G$5*1000)</f>
        <v>3.9501785452702305</v>
      </c>
      <c r="H116" s="331">
        <f>IF(H$8=0,0,H$8/FBT!H$5*1000)</f>
        <v>3.9387331152802147</v>
      </c>
      <c r="I116" s="331">
        <f>IF(I$8=0,0,I$8/FBT!I$5*1000)</f>
        <v>3.9815248154996365</v>
      </c>
      <c r="J116" s="331">
        <f>IF(J$8=0,0,J$8/FBT!J$5*1000)</f>
        <v>3.833766444181856</v>
      </c>
      <c r="K116" s="331">
        <f>IF(K$8=0,0,K$8/FBT!K$5*1000)</f>
        <v>3.8036353699198924</v>
      </c>
      <c r="L116" s="331">
        <f>IF(L$8=0,0,L$8/FBT!L$5*1000)</f>
        <v>3.8808048161056083</v>
      </c>
      <c r="M116" s="331">
        <f>IF(M$8=0,0,M$8/FBT!M$5*1000)</f>
        <v>3.9339818805622286</v>
      </c>
      <c r="N116" s="331">
        <f>IF(N$8=0,0,N$8/FBT!N$5*1000)</f>
        <v>3.9603577962703458</v>
      </c>
      <c r="O116" s="331">
        <f>IF(O$8=0,0,O$8/FBT!O$5*1000)</f>
        <v>3.9466318139940699</v>
      </c>
      <c r="P116" s="331">
        <f>IF(P$8=0,0,P$8/FBT!P$5*1000)</f>
        <v>3.7761999260225623</v>
      </c>
      <c r="Q116" s="331">
        <f>IF(Q$8=0,0,Q$8/FBT!Q$5*1000)</f>
        <v>3.6965131827178004</v>
      </c>
      <c r="R116" s="331">
        <f>IF(R$8=0,0,R$8/FBT!R$5*1000)</f>
        <v>4.0012235549560353</v>
      </c>
      <c r="S116" s="331">
        <f>IF(S$8=0,0,S$8/FBT!S$5*1000)</f>
        <v>4.0940137401835557</v>
      </c>
      <c r="T116" s="331">
        <f>IF(T$8=0,0,T$8/FBT!T$5*1000)</f>
        <v>4.141671464306806</v>
      </c>
      <c r="U116" s="331">
        <f>IF(U$8=0,0,U$8/FBT!U$5*1000)</f>
        <v>4.1145564423789329</v>
      </c>
      <c r="V116" s="331">
        <f>IF(V$8=0,0,V$8/FBT!V$5*1000)</f>
        <v>3.9849741829040752</v>
      </c>
      <c r="W116" s="331">
        <f>IF(W$8=0,0,W$8/FBT!W$5*1000)</f>
        <v>4.2151773163917969</v>
      </c>
      <c r="X116" s="331">
        <f>IF(X$8=0,0,X$8/FBT!X$5*1000)</f>
        <v>3.9877263206140854</v>
      </c>
      <c r="Y116" s="331">
        <f>IF(Y$8=0,0,Y$8/FBT!Y$5*1000)</f>
        <v>3.8266887631365574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2.5642678891298369</v>
      </c>
      <c r="C117" s="331">
        <f>IF(C$9=0,0,C$9/FBT!C$5*1000)</f>
        <v>2.5871085144040253</v>
      </c>
      <c r="D117" s="331">
        <f>IF(D$9=0,0,D$9/FBT!D$5*1000)</f>
        <v>2.3511513699578268</v>
      </c>
      <c r="E117" s="331">
        <f>IF(E$9=0,0,E$9/FBT!E$5*1000)</f>
        <v>2.881683114021409</v>
      </c>
      <c r="F117" s="331">
        <f>IF(F$9=0,0,F$9/FBT!F$5*1000)</f>
        <v>3.1274418270331497</v>
      </c>
      <c r="G117" s="331">
        <f>IF(G$9=0,0,G$9/FBT!G$5*1000)</f>
        <v>2.9626339089526721</v>
      </c>
      <c r="H117" s="331">
        <f>IF(H$9=0,0,H$9/FBT!H$5*1000)</f>
        <v>2.9540498364601606</v>
      </c>
      <c r="I117" s="331">
        <f>IF(I$9=0,0,I$9/FBT!I$5*1000)</f>
        <v>2.9861436116247262</v>
      </c>
      <c r="J117" s="331">
        <f>IF(J$9=0,0,J$9/FBT!J$5*1000)</f>
        <v>2.8753248331363936</v>
      </c>
      <c r="K117" s="331">
        <f>IF(K$9=0,0,K$9/FBT!K$5*1000)</f>
        <v>2.8527265274399189</v>
      </c>
      <c r="L117" s="331">
        <f>IF(L$9=0,0,L$9/FBT!L$5*1000)</f>
        <v>2.9106036120792056</v>
      </c>
      <c r="M117" s="331">
        <f>IF(M$9=0,0,M$9/FBT!M$5*1000)</f>
        <v>2.950486410421671</v>
      </c>
      <c r="N117" s="331">
        <f>IF(N$9=0,0,N$9/FBT!N$5*1000)</f>
        <v>2.9702683472027602</v>
      </c>
      <c r="O117" s="331">
        <f>IF(O$9=0,0,O$9/FBT!O$5*1000)</f>
        <v>2.9599738604955523</v>
      </c>
      <c r="P117" s="331">
        <f>IF(P$9=0,0,P$9/FBT!P$5*1000)</f>
        <v>2.8321499445169214</v>
      </c>
      <c r="Q117" s="331">
        <f>IF(Q$9=0,0,Q$9/FBT!Q$5*1000)</f>
        <v>2.7723848870383505</v>
      </c>
      <c r="R117" s="331">
        <f>IF(R$9=0,0,R$9/FBT!R$5*1000)</f>
        <v>3.0009176662170258</v>
      </c>
      <c r="S117" s="331">
        <f>IF(S$9=0,0,S$9/FBT!S$5*1000)</f>
        <v>3.0705103051376659</v>
      </c>
      <c r="T117" s="331">
        <f>IF(T$9=0,0,T$9/FBT!T$5*1000)</f>
        <v>3.1062535982301052</v>
      </c>
      <c r="U117" s="331">
        <f>IF(U$9=0,0,U$9/FBT!U$5*1000)</f>
        <v>3.0859173317841999</v>
      </c>
      <c r="V117" s="331">
        <f>IF(V$9=0,0,V$9/FBT!V$5*1000)</f>
        <v>2.988730637178056</v>
      </c>
      <c r="W117" s="331">
        <f>IF(W$9=0,0,W$9/FBT!W$5*1000)</f>
        <v>3.1613829872938481</v>
      </c>
      <c r="X117" s="331">
        <f>IF(X$9=0,0,X$9/FBT!X$5*1000)</f>
        <v>2.9907947404605659</v>
      </c>
      <c r="Y117" s="331">
        <f>IF(Y$9=0,0,Y$9/FBT!Y$5*1000)</f>
        <v>2.8700165723524202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2.1982207403164944</v>
      </c>
      <c r="C118" s="332">
        <f>IF(C$10=0,0,C$10/FBT!C$5*1000)</f>
        <v>2.2026043687192502</v>
      </c>
      <c r="D118" s="332">
        <f>IF(D$10=0,0,D$10/FBT!D$5*1000)</f>
        <v>2.3073272610385342</v>
      </c>
      <c r="E118" s="332">
        <f>IF(E$10=0,0,E$10/FBT!E$5*1000)</f>
        <v>2.2362472184727262</v>
      </c>
      <c r="F118" s="332">
        <f>IF(F$10=0,0,F$10/FBT!F$5*1000)</f>
        <v>2.1833355494721247</v>
      </c>
      <c r="G118" s="332">
        <f>IF(G$10=0,0,G$10/FBT!G$5*1000)</f>
        <v>2.114709407922573</v>
      </c>
      <c r="H118" s="332">
        <f>IF(H$10=0,0,H$10/FBT!H$5*1000)</f>
        <v>2.0311306162283782</v>
      </c>
      <c r="I118" s="332">
        <f>IF(I$10=0,0,I$10/FBT!I$5*1000)</f>
        <v>2.0280017892520319</v>
      </c>
      <c r="J118" s="332">
        <f>IF(J$10=0,0,J$10/FBT!J$5*1000)</f>
        <v>1.9973004499889</v>
      </c>
      <c r="K118" s="332">
        <f>IF(K$10=0,0,K$10/FBT!K$5*1000)</f>
        <v>1.9265329068812576</v>
      </c>
      <c r="L118" s="332">
        <f>IF(L$10=0,0,L$10/FBT!L$5*1000)</f>
        <v>1.9753731978676878</v>
      </c>
      <c r="M118" s="332">
        <f>IF(M$10=0,0,M$10/FBT!M$5*1000)</f>
        <v>1.9843097575336748</v>
      </c>
      <c r="N118" s="332">
        <f>IF(N$10=0,0,N$10/FBT!N$5*1000)</f>
        <v>2.0018093971217352</v>
      </c>
      <c r="O118" s="332">
        <f>IF(O$10=0,0,O$10/FBT!O$5*1000)</f>
        <v>1.9802049580586329</v>
      </c>
      <c r="P118" s="332">
        <f>IF(P$10=0,0,P$10/FBT!P$5*1000)</f>
        <v>1.9586864837360944</v>
      </c>
      <c r="Q118" s="332">
        <f>IF(Q$10=0,0,Q$10/FBT!Q$5*1000)</f>
        <v>1.9202332768151487</v>
      </c>
      <c r="R118" s="332">
        <f>IF(R$10=0,0,R$10/FBT!R$5*1000)</f>
        <v>1.9651845344124366</v>
      </c>
      <c r="S118" s="332">
        <f>IF(S$10=0,0,S$10/FBT!S$5*1000)</f>
        <v>1.9834246992152231</v>
      </c>
      <c r="T118" s="332">
        <f>IF(T$10=0,0,T$10/FBT!T$5*1000)</f>
        <v>2.0050639669204773</v>
      </c>
      <c r="U118" s="332">
        <f>IF(U$10=0,0,U$10/FBT!U$5*1000)</f>
        <v>1.9609688231424669</v>
      </c>
      <c r="V118" s="332">
        <f>IF(V$10=0,0,V$10/FBT!V$5*1000)</f>
        <v>1.9678101164967479</v>
      </c>
      <c r="W118" s="332">
        <f>IF(W$10=0,0,W$10/FBT!W$5*1000)</f>
        <v>2.0663263091589363</v>
      </c>
      <c r="X118" s="332">
        <f>IF(X$10=0,0,X$10/FBT!X$5*1000)</f>
        <v>2.0491162432314427</v>
      </c>
      <c r="Y118" s="332">
        <f>IF(Y$10=0,0,Y$10/FBT!Y$5*1000)</f>
        <v>1.8884723860497346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6.7725903326426353</v>
      </c>
      <c r="C119" s="348">
        <f>IF(C$16=0,0,C$16/FBT!C$5*1000)</f>
        <v>6.7801449621314207</v>
      </c>
      <c r="D119" s="348">
        <f>IF(D$16=0,0,D$16/FBT!D$5*1000)</f>
        <v>7.0731077061351346</v>
      </c>
      <c r="E119" s="348">
        <f>IF(E$16=0,0,E$16/FBT!E$5*1000)</f>
        <v>6.8825812862618747</v>
      </c>
      <c r="F119" s="348">
        <f>IF(F$16=0,0,F$16/FBT!F$5*1000)</f>
        <v>6.7119454954164208</v>
      </c>
      <c r="G119" s="348">
        <f>IF(G$16=0,0,G$16/FBT!G$5*1000)</f>
        <v>6.440413209545814</v>
      </c>
      <c r="H119" s="348">
        <f>IF(H$16=0,0,H$16/FBT!H$5*1000)</f>
        <v>6.1816608509619426</v>
      </c>
      <c r="I119" s="348">
        <f>IF(I$16=0,0,I$16/FBT!I$5*1000)</f>
        <v>6.1624782009348671</v>
      </c>
      <c r="J119" s="348">
        <f>IF(J$16=0,0,J$16/FBT!J$5*1000)</f>
        <v>6.1023056664163731</v>
      </c>
      <c r="K119" s="348">
        <f>IF(K$16=0,0,K$16/FBT!K$5*1000)</f>
        <v>5.8657996037801343</v>
      </c>
      <c r="L119" s="348">
        <f>IF(L$16=0,0,L$16/FBT!L$5*1000)</f>
        <v>6.0164381734837926</v>
      </c>
      <c r="M119" s="348">
        <f>IF(M$16=0,0,M$16/FBT!M$5*1000)</f>
        <v>6.0225906295160723</v>
      </c>
      <c r="N119" s="348">
        <f>IF(N$16=0,0,N$16/FBT!N$5*1000)</f>
        <v>6.0661801046230401</v>
      </c>
      <c r="O119" s="348">
        <f>IF(O$16=0,0,O$16/FBT!O$5*1000)</f>
        <v>5.9899933631041886</v>
      </c>
      <c r="P119" s="348">
        <f>IF(P$16=0,0,P$16/FBT!P$5*1000)</f>
        <v>5.89682461221323</v>
      </c>
      <c r="Q119" s="348">
        <f>IF(Q$16=0,0,Q$16/FBT!Q$5*1000)</f>
        <v>5.808011171896232</v>
      </c>
      <c r="R119" s="348">
        <f>IF(R$16=0,0,R$16/FBT!R$5*1000)</f>
        <v>5.9281565514348502</v>
      </c>
      <c r="S119" s="348">
        <f>IF(S$16=0,0,S$16/FBT!S$5*1000)</f>
        <v>5.9608676486634193</v>
      </c>
      <c r="T119" s="348">
        <f>IF(T$16=0,0,T$16/FBT!T$5*1000)</f>
        <v>5.9911083141788231</v>
      </c>
      <c r="U119" s="348">
        <f>IF(U$16=0,0,U$16/FBT!U$5*1000)</f>
        <v>5.8749718197645828</v>
      </c>
      <c r="V119" s="348">
        <f>IF(V$16=0,0,V$16/FBT!V$5*1000)</f>
        <v>5.8797406675150752</v>
      </c>
      <c r="W119" s="348">
        <f>IF(W$16=0,0,W$16/FBT!W$5*1000)</f>
        <v>6.1482824651722252</v>
      </c>
      <c r="X119" s="348">
        <f>IF(X$16=0,0,X$16/FBT!X$5*1000)</f>
        <v>6.0667501630258771</v>
      </c>
      <c r="Y119" s="348">
        <f>IF(Y$16=0,0,Y$16/FBT!Y$5*1000)</f>
        <v>5.5539398210150415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5.6438252772021995</v>
      </c>
      <c r="C120" s="348">
        <f>IF(C$25=0,0,C$25/FBT!C$5*1000)</f>
        <v>5.6501208017761826</v>
      </c>
      <c r="D120" s="348">
        <f>IF(D$25=0,0,D$25/FBT!D$5*1000)</f>
        <v>5.8942564217792777</v>
      </c>
      <c r="E120" s="348">
        <f>IF(E$25=0,0,E$25/FBT!E$5*1000)</f>
        <v>5.7354844052182292</v>
      </c>
      <c r="F120" s="348">
        <f>IF(F$25=0,0,F$25/FBT!F$5*1000)</f>
        <v>5.593287912847015</v>
      </c>
      <c r="G120" s="348">
        <f>IF(G$25=0,0,G$25/FBT!G$5*1000)</f>
        <v>5.3670110079548463</v>
      </c>
      <c r="H120" s="348">
        <f>IF(H$25=0,0,H$25/FBT!H$5*1000)</f>
        <v>5.151384042468286</v>
      </c>
      <c r="I120" s="348">
        <f>IF(I$25=0,0,I$25/FBT!I$5*1000)</f>
        <v>5.1353985007790568</v>
      </c>
      <c r="J120" s="348">
        <f>IF(J$25=0,0,J$25/FBT!J$5*1000)</f>
        <v>5.085254722013647</v>
      </c>
      <c r="K120" s="348">
        <f>IF(K$25=0,0,K$25/FBT!K$5*1000)</f>
        <v>4.8881663364834447</v>
      </c>
      <c r="L120" s="348">
        <f>IF(L$25=0,0,L$25/FBT!L$5*1000)</f>
        <v>5.013698477903163</v>
      </c>
      <c r="M120" s="348">
        <f>IF(M$25=0,0,M$25/FBT!M$5*1000)</f>
        <v>5.0188255245967293</v>
      </c>
      <c r="N120" s="348">
        <f>IF(N$25=0,0,N$25/FBT!N$5*1000)</f>
        <v>5.0551500871858694</v>
      </c>
      <c r="O120" s="348">
        <f>IF(O$25=0,0,O$25/FBT!O$5*1000)</f>
        <v>4.9916611359201584</v>
      </c>
      <c r="P120" s="348">
        <f>IF(P$25=0,0,P$25/FBT!P$5*1000)</f>
        <v>4.9140205101776928</v>
      </c>
      <c r="Q120" s="348">
        <f>IF(Q$25=0,0,Q$25/FBT!Q$5*1000)</f>
        <v>4.8400093099135271</v>
      </c>
      <c r="R120" s="348">
        <f>IF(R$25=0,0,R$25/FBT!R$5*1000)</f>
        <v>4.9401304595290414</v>
      </c>
      <c r="S120" s="348">
        <f>IF(S$25=0,0,S$25/FBT!S$5*1000)</f>
        <v>4.9673897072195166</v>
      </c>
      <c r="T120" s="348">
        <f>IF(T$25=0,0,T$25/FBT!T$5*1000)</f>
        <v>4.9925902618156845</v>
      </c>
      <c r="U120" s="348">
        <f>IF(U$25=0,0,U$25/FBT!U$5*1000)</f>
        <v>4.8958098498038209</v>
      </c>
      <c r="V120" s="348">
        <f>IF(V$25=0,0,V$25/FBT!V$5*1000)</f>
        <v>4.8997838895958949</v>
      </c>
      <c r="W120" s="348">
        <f>IF(W$25=0,0,W$25/FBT!W$5*1000)</f>
        <v>5.1235687209768548</v>
      </c>
      <c r="X120" s="348">
        <f>IF(X$25=0,0,X$25/FBT!X$5*1000)</f>
        <v>5.0556251358548971</v>
      </c>
      <c r="Y120" s="348">
        <f>IF(Y$25=0,0,Y$25/FBT!Y$5*1000)</f>
        <v>4.6282831841792014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59.469694683220432</v>
      </c>
      <c r="C121" s="348">
        <f>IF(C$34=0,0,C$34/FBT!C$5*1000)</f>
        <v>59.493244741762304</v>
      </c>
      <c r="D121" s="348">
        <f>IF(D$34=0,0,D$34/FBT!D$5*1000)</f>
        <v>62.619607562116613</v>
      </c>
      <c r="E121" s="348">
        <f>IF(E$34=0,0,E$34/FBT!E$5*1000)</f>
        <v>59.499297874755925</v>
      </c>
      <c r="F121" s="348">
        <f>IF(F$34=0,0,F$34/FBT!F$5*1000)</f>
        <v>56.36386497965384</v>
      </c>
      <c r="G121" s="348">
        <f>IF(G$34=0,0,G$34/FBT!G$5*1000)</f>
        <v>54.477952819663336</v>
      </c>
      <c r="H121" s="348">
        <f>IF(H$34=0,0,H$34/FBT!H$5*1000)</f>
        <v>51.613794143235751</v>
      </c>
      <c r="I121" s="348">
        <f>IF(I$34=0,0,I$34/FBT!I$5*1000)</f>
        <v>51.19786604913309</v>
      </c>
      <c r="J121" s="348">
        <f>IF(J$34=0,0,J$34/FBT!J$5*1000)</f>
        <v>51.346769587980077</v>
      </c>
      <c r="K121" s="348">
        <f>IF(K$34=0,0,K$34/FBT!K$5*1000)</f>
        <v>48.794251797942962</v>
      </c>
      <c r="L121" s="348">
        <f>IF(L$34=0,0,L$34/FBT!L$5*1000)</f>
        <v>50.19976061419451</v>
      </c>
      <c r="M121" s="348">
        <f>IF(M$34=0,0,M$34/FBT!M$5*1000)</f>
        <v>49.901388344453601</v>
      </c>
      <c r="N121" s="348">
        <f>IF(N$34=0,0,N$34/FBT!N$5*1000)</f>
        <v>50.329819346324101</v>
      </c>
      <c r="O121" s="348">
        <f>IF(O$34=0,0,O$34/FBT!O$5*1000)</f>
        <v>49.410575396316339</v>
      </c>
      <c r="P121" s="348">
        <f>IF(P$34=0,0,P$34/FBT!P$5*1000)</f>
        <v>49.386771770170952</v>
      </c>
      <c r="Q121" s="348">
        <f>IF(Q$34=0,0,Q$34/FBT!Q$5*1000)</f>
        <v>48.612618278650288</v>
      </c>
      <c r="R121" s="348">
        <f>IF(R$34=0,0,R$34/FBT!R$5*1000)</f>
        <v>48.133843233851579</v>
      </c>
      <c r="S121" s="348">
        <f>IF(S$34=0,0,S$34/FBT!S$5*1000)</f>
        <v>47.844824503074875</v>
      </c>
      <c r="T121" s="348">
        <f>IF(T$34=0,0,T$34/FBT!T$5*1000)</f>
        <v>47.924239309657018</v>
      </c>
      <c r="U121" s="348">
        <f>IF(U$34=0,0,U$34/FBT!U$5*1000)</f>
        <v>46.458995176041199</v>
      </c>
      <c r="V121" s="348">
        <f>IF(V$34=0,0,V$34/FBT!V$5*1000)</f>
        <v>47.70617035977692</v>
      </c>
      <c r="W121" s="348">
        <f>IF(W$34=0,0,W$34/FBT!W$5*1000)</f>
        <v>49.423632600029769</v>
      </c>
      <c r="X121" s="348">
        <f>IF(X$34=0,0,X$34/FBT!X$5*1000)</f>
        <v>50.135238610829504</v>
      </c>
      <c r="Y121" s="348">
        <f>IF(Y$34=0,0,Y$34/FBT!Y$5*1000)</f>
        <v>44.462284159256406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10.725994138302182</v>
      </c>
      <c r="C122" s="348">
        <f>IF(C$45=0,0,C$45/FBT!C$5*1000)</f>
        <v>10.741499065202349</v>
      </c>
      <c r="D122" s="348">
        <f>IF(D$45=0,0,D$45/FBT!D$5*1000)</f>
        <v>11.110089017796119</v>
      </c>
      <c r="E122" s="348">
        <f>IF(E$45=0,0,E$45/FBT!E$5*1000)</f>
        <v>10.90570704639469</v>
      </c>
      <c r="F122" s="348">
        <f>IF(F$45=0,0,F$45/FBT!F$5*1000)</f>
        <v>10.547605235896492</v>
      </c>
      <c r="G122" s="348">
        <f>IF(G$45=0,0,G$45/FBT!G$5*1000)</f>
        <v>10.151012975547845</v>
      </c>
      <c r="H122" s="348">
        <f>IF(H$45=0,0,H$45/FBT!H$5*1000)</f>
        <v>9.6905457041791525</v>
      </c>
      <c r="I122" s="348">
        <f>IF(I$45=0,0,I$45/FBT!I$5*1000)</f>
        <v>9.6370698874281722</v>
      </c>
      <c r="J122" s="348">
        <f>IF(J$45=0,0,J$45/FBT!J$5*1000)</f>
        <v>9.5987064182371196</v>
      </c>
      <c r="K122" s="348">
        <f>IF(K$45=0,0,K$45/FBT!K$5*1000)</f>
        <v>9.1761961938069074</v>
      </c>
      <c r="L122" s="348">
        <f>IF(L$45=0,0,L$45/FBT!L$5*1000)</f>
        <v>9.4255571488344163</v>
      </c>
      <c r="M122" s="348">
        <f>IF(M$45=0,0,M$45/FBT!M$5*1000)</f>
        <v>9.4030355651201702</v>
      </c>
      <c r="N122" s="348">
        <f>IF(N$45=0,0,N$45/FBT!N$5*1000)</f>
        <v>9.4762945497750337</v>
      </c>
      <c r="O122" s="348">
        <f>IF(O$45=0,0,O$45/FBT!O$5*1000)</f>
        <v>9.3304266941813641</v>
      </c>
      <c r="P122" s="348">
        <f>IF(P$45=0,0,P$45/FBT!P$5*1000)</f>
        <v>9.2546661438106312</v>
      </c>
      <c r="Q122" s="348">
        <f>IF(Q$45=0,0,Q$45/FBT!Q$5*1000)</f>
        <v>9.1141728824689121</v>
      </c>
      <c r="R122" s="348">
        <f>IF(R$45=0,0,R$45/FBT!R$5*1000)</f>
        <v>9.1579082376099539</v>
      </c>
      <c r="S122" s="348">
        <f>IF(S$45=0,0,S$45/FBT!S$5*1000)</f>
        <v>9.1461449497339711</v>
      </c>
      <c r="T122" s="348">
        <f>IF(T$45=0,0,T$45/FBT!T$5*1000)</f>
        <v>9.1684427876296084</v>
      </c>
      <c r="U122" s="348">
        <f>IF(U$45=0,0,U$45/FBT!U$5*1000)</f>
        <v>8.9296167104486717</v>
      </c>
      <c r="V122" s="348">
        <f>IF(V$45=0,0,V$45/FBT!V$5*1000)</f>
        <v>9.0746934570453437</v>
      </c>
      <c r="W122" s="348">
        <f>IF(W$45=0,0,W$45/FBT!W$5*1000)</f>
        <v>9.4416097688430138</v>
      </c>
      <c r="X122" s="348">
        <f>IF(X$45=0,0,X$45/FBT!X$5*1000)</f>
        <v>9.4582745311740144</v>
      </c>
      <c r="Y122" s="348">
        <f>IF(Y$45=0,0,Y$45/FBT!Y$5*1000)</f>
        <v>8.5093675392373491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8.1233649426720369</v>
      </c>
      <c r="C123" s="348">
        <f>IF(C$66=0,0,C$66/FBT!C$5*1000)</f>
        <v>8.1694802525170385</v>
      </c>
      <c r="D123" s="348">
        <f>IF(D$66=0,0,D$66/FBT!D$5*1000)</f>
        <v>7.8378180870679399</v>
      </c>
      <c r="E123" s="348">
        <f>IF(E$66=0,0,E$66/FBT!E$5*1000)</f>
        <v>8.7804238123172347</v>
      </c>
      <c r="F123" s="348">
        <f>IF(F$66=0,0,F$66/FBT!F$5*1000)</f>
        <v>9.1379067847251125</v>
      </c>
      <c r="G123" s="348">
        <f>IF(G$66=0,0,G$66/FBT!G$5*1000)</f>
        <v>8.7043166506099166</v>
      </c>
      <c r="H123" s="348">
        <f>IF(H$66=0,0,H$66/FBT!H$5*1000)</f>
        <v>8.5478946423037634</v>
      </c>
      <c r="I123" s="348">
        <f>IF(I$66=0,0,I$66/FBT!I$5*1000)</f>
        <v>8.5931962555075589</v>
      </c>
      <c r="J123" s="348">
        <f>IF(J$66=0,0,J$66/FBT!J$5*1000)</f>
        <v>8.3718167948151638</v>
      </c>
      <c r="K123" s="348">
        <f>IF(K$66=0,0,K$66/FBT!K$5*1000)</f>
        <v>8.1994423147272446</v>
      </c>
      <c r="L123" s="348">
        <f>IF(L$66=0,0,L$66/FBT!L$5*1000)</f>
        <v>8.3852837140504004</v>
      </c>
      <c r="M123" s="348">
        <f>IF(M$66=0,0,M$66/FBT!M$5*1000)</f>
        <v>8.4545582301761399</v>
      </c>
      <c r="N123" s="348">
        <f>IF(N$66=0,0,N$66/FBT!N$5*1000)</f>
        <v>8.5155684283461852</v>
      </c>
      <c r="O123" s="348">
        <f>IF(O$66=0,0,O$66/FBT!O$5*1000)</f>
        <v>8.4545328413703711</v>
      </c>
      <c r="P123" s="348">
        <f>IF(P$66=0,0,P$66/FBT!P$5*1000)</f>
        <v>8.1876076102127584</v>
      </c>
      <c r="Q123" s="348">
        <f>IF(Q$66=0,0,Q$66/FBT!Q$5*1000)</f>
        <v>8.0336747182911488</v>
      </c>
      <c r="R123" s="348">
        <f>IF(R$66=0,0,R$66/FBT!R$5*1000)</f>
        <v>8.4813230552125525</v>
      </c>
      <c r="S123" s="348">
        <f>IF(S$66=0,0,S$66/FBT!S$5*1000)</f>
        <v>8.6099078924180468</v>
      </c>
      <c r="T123" s="348">
        <f>IF(T$66=0,0,T$66/FBT!T$5*1000)</f>
        <v>8.6844158797574504</v>
      </c>
      <c r="U123" s="348">
        <f>IF(U$66=0,0,U$66/FBT!U$5*1000)</f>
        <v>8.5735065065961198</v>
      </c>
      <c r="V123" s="348">
        <f>IF(V$66=0,0,V$66/FBT!V$5*1000)</f>
        <v>8.433300893981091</v>
      </c>
      <c r="W123" s="348">
        <f>IF(W$66=0,0,W$66/FBT!W$5*1000)</f>
        <v>8.8731935170847578</v>
      </c>
      <c r="X123" s="348">
        <f>IF(X$66=0,0,X$66/FBT!X$5*1000)</f>
        <v>8.5524045022180211</v>
      </c>
      <c r="Y123" s="348">
        <f>IF(Y$66=0,0,Y$66/FBT!Y$5*1000)</f>
        <v>8.0341383677169294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7.2543138583483078</v>
      </c>
      <c r="C124" s="333">
        <f>IF(C$80=0,0,C$80/FBT!C$5*1000)</f>
        <v>7.3189299872489864</v>
      </c>
      <c r="D124" s="333">
        <f>IF(D$80=0,0,D$80/FBT!D$5*1000)</f>
        <v>6.6514072256106935</v>
      </c>
      <c r="E124" s="333">
        <f>IF(E$80=0,0,E$80/FBT!E$5*1000)</f>
        <v>8.1522815295665669</v>
      </c>
      <c r="F124" s="333">
        <f>IF(F$80=0,0,F$80/FBT!F$5*1000)</f>
        <v>8.8475329286767828</v>
      </c>
      <c r="G124" s="333">
        <f>IF(G$80=0,0,G$80/FBT!G$5*1000)</f>
        <v>8.3812913284271104</v>
      </c>
      <c r="H124" s="333">
        <f>IF(H$80=0,0,H$80/FBT!H$5*1000)</f>
        <v>8.3570069873457928</v>
      </c>
      <c r="I124" s="333">
        <f>IF(I$80=0,0,I$80/FBT!I$5*1000)</f>
        <v>8.4478002772863547</v>
      </c>
      <c r="J124" s="333">
        <f>IF(J$80=0,0,J$80/FBT!J$5*1000)</f>
        <v>8.1342939529428531</v>
      </c>
      <c r="K124" s="333">
        <f>IF(K$80=0,0,K$80/FBT!K$5*1000)</f>
        <v>8.0703633461275306</v>
      </c>
      <c r="L124" s="333">
        <f>IF(L$80=0,0,L$80/FBT!L$5*1000)</f>
        <v>8.2340976185720738</v>
      </c>
      <c r="M124" s="333">
        <f>IF(M$80=0,0,M$80/FBT!M$5*1000)</f>
        <v>8.346926055082907</v>
      </c>
      <c r="N124" s="333">
        <f>IF(N$80=0,0,N$80/FBT!N$5*1000)</f>
        <v>8.4028891542366093</v>
      </c>
      <c r="O124" s="333">
        <f>IF(O$80=0,0,O$80/FBT!O$5*1000)</f>
        <v>8.3737660513419154</v>
      </c>
      <c r="P124" s="333">
        <f>IF(P$80=0,0,P$80/FBT!P$5*1000)</f>
        <v>8.0121521930383697</v>
      </c>
      <c r="Q124" s="333">
        <f>IF(Q$80=0,0,Q$80/FBT!Q$5*1000)</f>
        <v>7.8430768454314927</v>
      </c>
      <c r="R124" s="333">
        <f>IF(R$80=0,0,R$80/FBT!R$5*1000)</f>
        <v>8.4895960777279669</v>
      </c>
      <c r="S124" s="333">
        <f>IF(S$80=0,0,S$80/FBT!S$5*1000)</f>
        <v>8.6864736532344633</v>
      </c>
      <c r="T124" s="333">
        <f>IF(T$80=0,0,T$80/FBT!T$5*1000)</f>
        <v>8.7875914293929647</v>
      </c>
      <c r="U124" s="333">
        <f>IF(U$80=0,0,U$80/FBT!U$5*1000)</f>
        <v>8.7300601316175026</v>
      </c>
      <c r="V124" s="333">
        <f>IF(V$80=0,0,V$80/FBT!V$5*1000)</f>
        <v>8.4551189725767237</v>
      </c>
      <c r="W124" s="333">
        <f>IF(W$80=0,0,W$80/FBT!W$5*1000)</f>
        <v>8.9435524710542964</v>
      </c>
      <c r="X124" s="333">
        <f>IF(X$80=0,0,X$80/FBT!X$5*1000)</f>
        <v>8.4609583207629342</v>
      </c>
      <c r="Y124" s="333">
        <f>IF(Y$80=0,0,Y$80/FBT!Y$5*1000)</f>
        <v>8.1192768831849929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AT: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213.52739877538741</v>
      </c>
      <c r="C5" s="223">
        <v>221.60934274055811</v>
      </c>
      <c r="D5" s="223">
        <v>260.63489809323681</v>
      </c>
      <c r="E5" s="223">
        <v>235.64763362080609</v>
      </c>
      <c r="F5" s="223">
        <v>245.16280135062729</v>
      </c>
      <c r="G5" s="223">
        <v>254.2556701933548</v>
      </c>
      <c r="H5" s="223">
        <v>258.45186119374699</v>
      </c>
      <c r="I5" s="223">
        <v>250.03045939071609</v>
      </c>
      <c r="J5" s="223">
        <v>249.16200463424479</v>
      </c>
      <c r="K5" s="223">
        <v>265.1310551141504</v>
      </c>
      <c r="L5" s="223">
        <v>282.51132382392097</v>
      </c>
      <c r="M5" s="223">
        <v>282.86177699997518</v>
      </c>
      <c r="N5" s="223">
        <v>287.21862695633018</v>
      </c>
      <c r="O5" s="223">
        <v>258.07105172653439</v>
      </c>
      <c r="P5" s="223">
        <v>258.29780268362072</v>
      </c>
      <c r="Q5" s="223">
        <v>266.74746133014071</v>
      </c>
      <c r="R5" s="223">
        <v>257.21789426166691</v>
      </c>
      <c r="S5" s="223">
        <v>254.35823005716401</v>
      </c>
      <c r="T5" s="223">
        <v>252.32972508310741</v>
      </c>
      <c r="U5" s="223">
        <v>257.31023939268317</v>
      </c>
      <c r="V5" s="223">
        <v>261.84588427305113</v>
      </c>
      <c r="W5" s="223">
        <v>269.83005993363349</v>
      </c>
      <c r="X5" s="223">
        <v>291.88665596456741</v>
      </c>
      <c r="Y5" s="223">
        <v>254.16960731170971</v>
      </c>
      <c r="DA5" s="89" t="s">
        <v>2228</v>
      </c>
    </row>
    <row r="6" spans="1:105" ht="12" customHeight="1" x14ac:dyDescent="0.25">
      <c r="A6" s="55" t="s">
        <v>91</v>
      </c>
      <c r="B6" s="259">
        <v>2.4956075619684772</v>
      </c>
      <c r="C6" s="259">
        <v>2.6107671496529332</v>
      </c>
      <c r="D6" s="259">
        <v>2.732613045391036</v>
      </c>
      <c r="E6" s="259">
        <v>2.997655107622252</v>
      </c>
      <c r="F6" s="259">
        <v>3.4252986301803472</v>
      </c>
      <c r="G6" s="259">
        <v>3.5040216876655932</v>
      </c>
      <c r="H6" s="259">
        <v>3.6847241471281329</v>
      </c>
      <c r="I6" s="259">
        <v>3.606096588838303</v>
      </c>
      <c r="J6" s="259">
        <v>3.4954117971305378</v>
      </c>
      <c r="K6" s="259">
        <v>3.8198764729963011</v>
      </c>
      <c r="L6" s="259">
        <v>4.0469548154844972</v>
      </c>
      <c r="M6" s="259">
        <v>4.1024722453964193</v>
      </c>
      <c r="N6" s="259">
        <v>4.1505765587272041</v>
      </c>
      <c r="O6" s="259">
        <v>3.7458429074630359</v>
      </c>
      <c r="P6" s="259">
        <v>3.6493982553840669</v>
      </c>
      <c r="Q6" s="259">
        <v>3.7505410487522162</v>
      </c>
      <c r="R6" s="259">
        <v>3.8268864199016668</v>
      </c>
      <c r="S6" s="259">
        <v>3.8488318204893379</v>
      </c>
      <c r="T6" s="259">
        <v>3.8363310713987722</v>
      </c>
      <c r="U6" s="259">
        <v>3.970213549836096</v>
      </c>
      <c r="V6" s="259">
        <v>3.8956338861553781</v>
      </c>
      <c r="W6" s="259">
        <v>4.0621353082610074</v>
      </c>
      <c r="X6" s="259">
        <v>4.2181595570345101</v>
      </c>
      <c r="Y6" s="259">
        <v>3.8634586584001389</v>
      </c>
      <c r="DA6" s="67" t="s">
        <v>2229</v>
      </c>
    </row>
    <row r="7" spans="1:105" ht="12" customHeight="1" x14ac:dyDescent="0.25">
      <c r="A7" s="173" t="s">
        <v>92</v>
      </c>
      <c r="B7" s="224">
        <v>0.75454457539032027</v>
      </c>
      <c r="C7" s="224">
        <v>0.78936296731847788</v>
      </c>
      <c r="D7" s="224">
        <v>0.82620295813427813</v>
      </c>
      <c r="E7" s="224">
        <v>0.90633817384466941</v>
      </c>
      <c r="F7" s="224">
        <v>1.035635786604145</v>
      </c>
      <c r="G7" s="224">
        <v>1.059437628243372</v>
      </c>
      <c r="H7" s="224">
        <v>1.114072845184132</v>
      </c>
      <c r="I7" s="224">
        <v>1.090299877635909</v>
      </c>
      <c r="J7" s="224">
        <v>1.0568344360199899</v>
      </c>
      <c r="K7" s="224">
        <v>1.1549360225078831</v>
      </c>
      <c r="L7" s="224">
        <v>1.223592943621691</v>
      </c>
      <c r="M7" s="224">
        <v>1.240378585810807</v>
      </c>
      <c r="N7" s="224">
        <v>1.254922879244502</v>
      </c>
      <c r="O7" s="224">
        <v>1.1325520443050501</v>
      </c>
      <c r="P7" s="224">
        <v>1.1033920953769449</v>
      </c>
      <c r="Q7" s="224">
        <v>1.133972522860329</v>
      </c>
      <c r="R7" s="224">
        <v>1.157055473294867</v>
      </c>
      <c r="S7" s="224">
        <v>1.1636906443131561</v>
      </c>
      <c r="T7" s="224">
        <v>1.159911054702055</v>
      </c>
      <c r="U7" s="224">
        <v>1.2003902948615179</v>
      </c>
      <c r="V7" s="224">
        <v>1.177841204402627</v>
      </c>
      <c r="W7" s="224">
        <v>1.228182751190328</v>
      </c>
      <c r="X7" s="224">
        <v>1.2753565345749771</v>
      </c>
      <c r="Y7" s="224">
        <v>1.1681130548591481</v>
      </c>
      <c r="DA7" s="177" t="s">
        <v>2230</v>
      </c>
    </row>
    <row r="8" spans="1:105" ht="12" customHeight="1" x14ac:dyDescent="0.25">
      <c r="A8" s="173" t="s">
        <v>93</v>
      </c>
      <c r="B8" s="224">
        <v>9.4250595819096166</v>
      </c>
      <c r="C8" s="224">
        <v>9.8599781131301363</v>
      </c>
      <c r="D8" s="224">
        <v>10.32014855204199</v>
      </c>
      <c r="E8" s="224">
        <v>11.32112212910191</v>
      </c>
      <c r="F8" s="224">
        <v>12.93618602831071</v>
      </c>
      <c r="G8" s="224">
        <v>13.233496197816409</v>
      </c>
      <c r="H8" s="224">
        <v>13.915947827225899</v>
      </c>
      <c r="I8" s="224">
        <v>13.618998325647549</v>
      </c>
      <c r="J8" s="224">
        <v>13.200979574400421</v>
      </c>
      <c r="K8" s="224">
        <v>14.426372119632029</v>
      </c>
      <c r="L8" s="224">
        <v>15.28396966033846</v>
      </c>
      <c r="M8" s="224">
        <v>15.49364007997031</v>
      </c>
      <c r="N8" s="224">
        <v>15.675313683704649</v>
      </c>
      <c r="O8" s="224">
        <v>14.146772563657841</v>
      </c>
      <c r="P8" s="224">
        <v>13.78253396859451</v>
      </c>
      <c r="Q8" s="224">
        <v>14.16451584278937</v>
      </c>
      <c r="R8" s="224">
        <v>14.45284630101213</v>
      </c>
      <c r="S8" s="224">
        <v>14.53572660288321</v>
      </c>
      <c r="T8" s="224">
        <v>14.48851553220342</v>
      </c>
      <c r="U8" s="224">
        <v>14.9941440434627</v>
      </c>
      <c r="V8" s="224">
        <v>14.71248206082505</v>
      </c>
      <c r="W8" s="224">
        <v>15.34130121001068</v>
      </c>
      <c r="X8" s="224">
        <v>15.930551644783771</v>
      </c>
      <c r="Y8" s="224">
        <v>14.59096718674145</v>
      </c>
      <c r="DA8" s="177" t="s">
        <v>2231</v>
      </c>
    </row>
    <row r="9" spans="1:105" ht="12" customHeight="1" x14ac:dyDescent="0.25">
      <c r="A9" s="173" t="s">
        <v>94</v>
      </c>
      <c r="B9" s="224">
        <v>4.9955537933486074</v>
      </c>
      <c r="C9" s="224">
        <v>5.226073176229372</v>
      </c>
      <c r="D9" s="224">
        <v>5.469976799513125</v>
      </c>
      <c r="E9" s="224">
        <v>6.0005217055125746</v>
      </c>
      <c r="F9" s="224">
        <v>6.8565522184314327</v>
      </c>
      <c r="G9" s="224">
        <v>7.0141351951933029</v>
      </c>
      <c r="H9" s="224">
        <v>7.3758542693747726</v>
      </c>
      <c r="I9" s="224">
        <v>7.2184624570312161</v>
      </c>
      <c r="J9" s="224">
        <v>6.9969004456364514</v>
      </c>
      <c r="K9" s="224">
        <v>7.6463938864442369</v>
      </c>
      <c r="L9" s="224">
        <v>8.1009453521840857</v>
      </c>
      <c r="M9" s="224">
        <v>8.212076730298163</v>
      </c>
      <c r="N9" s="224">
        <v>8.3083689873814386</v>
      </c>
      <c r="O9" s="224">
        <v>7.4981980463726909</v>
      </c>
      <c r="P9" s="224">
        <v>7.3051410710358908</v>
      </c>
      <c r="Q9" s="224">
        <v>7.5076024967744752</v>
      </c>
      <c r="R9" s="224">
        <v>7.6604259672040236</v>
      </c>
      <c r="S9" s="224">
        <v>7.704354920947786</v>
      </c>
      <c r="T9" s="224">
        <v>7.6793316899355286</v>
      </c>
      <c r="U9" s="224">
        <v>7.9473294044852221</v>
      </c>
      <c r="V9" s="224">
        <v>7.7980404187149572</v>
      </c>
      <c r="W9" s="224">
        <v>8.1313327293624056</v>
      </c>
      <c r="X9" s="224">
        <v>8.4436524785460634</v>
      </c>
      <c r="Y9" s="224">
        <v>7.7336340258533509</v>
      </c>
      <c r="DA9" s="177" t="s">
        <v>2232</v>
      </c>
    </row>
    <row r="10" spans="1:105" ht="12" customHeight="1" x14ac:dyDescent="0.25">
      <c r="A10" s="56" t="s">
        <v>95</v>
      </c>
      <c r="B10" s="260">
        <v>6.2462401859372996</v>
      </c>
      <c r="C10" s="260">
        <v>6.453692892488978</v>
      </c>
      <c r="D10" s="260">
        <v>7.7106667411936707</v>
      </c>
      <c r="E10" s="260">
        <v>6.8573957038374163</v>
      </c>
      <c r="F10" s="260">
        <v>7.1931523757080846</v>
      </c>
      <c r="G10" s="260">
        <v>7.5496648300785267</v>
      </c>
      <c r="H10" s="260">
        <v>7.722304447328062</v>
      </c>
      <c r="I10" s="260">
        <v>7.4934565263239117</v>
      </c>
      <c r="J10" s="260">
        <v>7.3522665844021677</v>
      </c>
      <c r="K10" s="260">
        <v>7.8943462073146033</v>
      </c>
      <c r="L10" s="260">
        <v>8.3879986272259508</v>
      </c>
      <c r="M10" s="260">
        <v>8.4747101373728704</v>
      </c>
      <c r="N10" s="260">
        <v>8.6002057955899218</v>
      </c>
      <c r="O10" s="260">
        <v>7.7395261598814313</v>
      </c>
      <c r="P10" s="260">
        <v>7.7738379036862604</v>
      </c>
      <c r="Q10" s="260">
        <v>7.9489747865191909</v>
      </c>
      <c r="R10" s="260">
        <v>7.7929874417442662</v>
      </c>
      <c r="S10" s="260">
        <v>7.7879293452384619</v>
      </c>
      <c r="T10" s="260">
        <v>7.794473720829262</v>
      </c>
      <c r="U10" s="260">
        <v>7.9618312391328487</v>
      </c>
      <c r="V10" s="260">
        <v>8.0194578123688487</v>
      </c>
      <c r="W10" s="260">
        <v>8.340682791710508</v>
      </c>
      <c r="X10" s="260">
        <v>8.9792566646425023</v>
      </c>
      <c r="Y10" s="260">
        <v>8.0089952187388871</v>
      </c>
      <c r="DA10" s="68" t="s">
        <v>2233</v>
      </c>
    </row>
    <row r="11" spans="1:105" ht="12" customHeight="1" x14ac:dyDescent="0.25">
      <c r="A11" s="37" t="s">
        <v>159</v>
      </c>
      <c r="B11" s="226">
        <v>0.16942956870211001</v>
      </c>
      <c r="C11" s="226">
        <v>0.53602347545438311</v>
      </c>
      <c r="D11" s="226">
        <v>0.31983069627698391</v>
      </c>
      <c r="E11" s="226">
        <v>0.40127578249556628</v>
      </c>
      <c r="F11" s="226">
        <v>0.43826337335205923</v>
      </c>
      <c r="G11" s="226">
        <v>0.44053704513706832</v>
      </c>
      <c r="H11" s="226">
        <v>0.39848865212058338</v>
      </c>
      <c r="I11" s="226">
        <v>0.35299276588165251</v>
      </c>
      <c r="J11" s="226">
        <v>0.33060335065385882</v>
      </c>
      <c r="K11" s="226">
        <v>0.35404423925613421</v>
      </c>
      <c r="L11" s="226">
        <v>0.37647139609730329</v>
      </c>
      <c r="M11" s="226">
        <v>0.34040375342602441</v>
      </c>
      <c r="N11" s="226">
        <v>0.25095050283664477</v>
      </c>
      <c r="O11" s="226">
        <v>2.5565984470829181E-2</v>
      </c>
      <c r="P11" s="226">
        <v>1.9875663652404989E-2</v>
      </c>
      <c r="Q11" s="226">
        <v>1.6016739544182059E-2</v>
      </c>
      <c r="R11" s="226">
        <v>1.8314662843226991E-2</v>
      </c>
      <c r="S11" s="226">
        <v>1.5857136222063341E-2</v>
      </c>
      <c r="T11" s="226">
        <v>3.5393513124355458E-2</v>
      </c>
      <c r="U11" s="226">
        <v>3.5985819834237168E-2</v>
      </c>
      <c r="V11" s="226">
        <v>3.3370767178994037E-2</v>
      </c>
      <c r="W11" s="226">
        <v>2.2888840976703968E-2</v>
      </c>
      <c r="X11" s="226">
        <v>0.24177662156105009</v>
      </c>
      <c r="Y11" s="226">
        <v>0.37200256153377059</v>
      </c>
      <c r="DA11" s="69" t="s">
        <v>2234</v>
      </c>
    </row>
    <row r="12" spans="1:105" ht="12" customHeight="1" x14ac:dyDescent="0.25">
      <c r="A12" s="37" t="s">
        <v>35</v>
      </c>
      <c r="B12" s="226">
        <v>4.8623404697413637</v>
      </c>
      <c r="C12" s="226">
        <v>4.638721376390655</v>
      </c>
      <c r="D12" s="226">
        <v>6.4114846922747164</v>
      </c>
      <c r="E12" s="226">
        <v>4.6834293885574292</v>
      </c>
      <c r="F12" s="226">
        <v>4.1887555350146624</v>
      </c>
      <c r="G12" s="226">
        <v>4.3949648246296098</v>
      </c>
      <c r="H12" s="226">
        <v>4.2196550852641987</v>
      </c>
      <c r="I12" s="226">
        <v>4.0195462001077988</v>
      </c>
      <c r="J12" s="226">
        <v>4.277966615726652</v>
      </c>
      <c r="K12" s="226">
        <v>4.2334180393508847</v>
      </c>
      <c r="L12" s="226">
        <v>4.5732459335485238</v>
      </c>
      <c r="M12" s="226">
        <v>4.4906841859545068</v>
      </c>
      <c r="N12" s="226">
        <v>4.6794882791201733</v>
      </c>
      <c r="O12" s="226">
        <v>4.372357307810657</v>
      </c>
      <c r="P12" s="226">
        <v>4.5516391978960273</v>
      </c>
      <c r="Q12" s="226">
        <v>4.8523142671058572</v>
      </c>
      <c r="R12" s="226">
        <v>4.1916963871440931</v>
      </c>
      <c r="S12" s="226">
        <v>3.965986786795531</v>
      </c>
      <c r="T12" s="226">
        <v>3.823707405775604</v>
      </c>
      <c r="U12" s="226">
        <v>3.78596067850025</v>
      </c>
      <c r="V12" s="226">
        <v>4.1840478595542203</v>
      </c>
      <c r="W12" s="226">
        <v>4.2031660877772943</v>
      </c>
      <c r="X12" s="226">
        <v>4.6924577552183839</v>
      </c>
      <c r="Y12" s="226">
        <v>3.4906451430169039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2.9973383721495279E-2</v>
      </c>
      <c r="X13" s="226">
        <v>3.492550798855272E-2</v>
      </c>
      <c r="Y13" s="226">
        <v>3.6098379525448081E-2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0.1860489182839348</v>
      </c>
      <c r="H14" s="226">
        <v>0.1846144717605796</v>
      </c>
      <c r="I14" s="226">
        <v>0.19291928834050259</v>
      </c>
      <c r="J14" s="226">
        <v>8.9968929286265667E-2</v>
      </c>
      <c r="K14" s="226">
        <v>0.155528496586231</v>
      </c>
      <c r="L14" s="226">
        <v>0.1564220916708626</v>
      </c>
      <c r="M14" s="226">
        <v>0.22947159960488159</v>
      </c>
      <c r="N14" s="226">
        <v>0.25951412639012811</v>
      </c>
      <c r="O14" s="226">
        <v>0.25862027415356648</v>
      </c>
      <c r="P14" s="226">
        <v>0.36820065944479441</v>
      </c>
      <c r="Q14" s="226">
        <v>0.2733719329348045</v>
      </c>
      <c r="R14" s="226">
        <v>0.30627572547578469</v>
      </c>
      <c r="S14" s="226">
        <v>0.3745088634433254</v>
      </c>
      <c r="T14" s="226">
        <v>0.48691407367255352</v>
      </c>
      <c r="U14" s="226">
        <v>0.44445946608201448</v>
      </c>
      <c r="V14" s="226">
        <v>0.50300502073827402</v>
      </c>
      <c r="W14" s="226">
        <v>0.57089213760466195</v>
      </c>
      <c r="X14" s="226">
        <v>0.72402257506652323</v>
      </c>
      <c r="Y14" s="226">
        <v>0.76281543858446799</v>
      </c>
      <c r="DA14" s="69" t="s">
        <v>2237</v>
      </c>
    </row>
    <row r="15" spans="1:105" ht="12" customHeight="1" x14ac:dyDescent="0.25">
      <c r="A15" s="37" t="s">
        <v>40</v>
      </c>
      <c r="B15" s="226">
        <v>1.214470147493826</v>
      </c>
      <c r="C15" s="226">
        <v>1.2789480406439411</v>
      </c>
      <c r="D15" s="226">
        <v>0.97935135264197082</v>
      </c>
      <c r="E15" s="226">
        <v>1.7726905327844209</v>
      </c>
      <c r="F15" s="226">
        <v>2.5661334673413632</v>
      </c>
      <c r="G15" s="226">
        <v>2.528114042027914</v>
      </c>
      <c r="H15" s="226">
        <v>2.9195462381826989</v>
      </c>
      <c r="I15" s="226">
        <v>2.9279982719939581</v>
      </c>
      <c r="J15" s="226">
        <v>2.6537276887353909</v>
      </c>
      <c r="K15" s="226">
        <v>3.1513554321213531</v>
      </c>
      <c r="L15" s="226">
        <v>3.2818592059092611</v>
      </c>
      <c r="M15" s="226">
        <v>3.414150598387458</v>
      </c>
      <c r="N15" s="226">
        <v>3.4102528872429758</v>
      </c>
      <c r="O15" s="226">
        <v>3.082982593446379</v>
      </c>
      <c r="P15" s="226">
        <v>2.834122382693034</v>
      </c>
      <c r="Q15" s="226">
        <v>2.8072718469343481</v>
      </c>
      <c r="R15" s="226">
        <v>3.2767006662811622</v>
      </c>
      <c r="S15" s="226">
        <v>3.4315765587775422</v>
      </c>
      <c r="T15" s="226">
        <v>3.4484587282567492</v>
      </c>
      <c r="U15" s="226">
        <v>3.6954252747163472</v>
      </c>
      <c r="V15" s="226">
        <v>3.2990341648973609</v>
      </c>
      <c r="W15" s="226">
        <v>3.5137623416303532</v>
      </c>
      <c r="X15" s="226">
        <v>3.2860742048079921</v>
      </c>
      <c r="Y15" s="226">
        <v>3.347433696078296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14.996094354327013</v>
      </c>
      <c r="C16" s="261">
        <f t="shared" si="0"/>
        <v>15.540438692403216</v>
      </c>
      <c r="D16" s="261">
        <f t="shared" si="0"/>
        <v>18.562693316798804</v>
      </c>
      <c r="E16" s="261">
        <f t="shared" si="0"/>
        <v>16.46978867985219</v>
      </c>
      <c r="F16" s="261">
        <f t="shared" si="0"/>
        <v>17.21700038243565</v>
      </c>
      <c r="G16" s="261">
        <f t="shared" si="0"/>
        <v>17.828708583662632</v>
      </c>
      <c r="H16" s="261">
        <f t="shared" si="0"/>
        <v>18.221941265364386</v>
      </c>
      <c r="I16" s="261">
        <f t="shared" si="0"/>
        <v>17.674780489723492</v>
      </c>
      <c r="J16" s="261">
        <f t="shared" si="0"/>
        <v>17.528012597602697</v>
      </c>
      <c r="K16" s="261">
        <f t="shared" si="0"/>
        <v>18.717683448878326</v>
      </c>
      <c r="L16" s="261">
        <f t="shared" si="0"/>
        <v>19.930986560755084</v>
      </c>
      <c r="M16" s="261">
        <f t="shared" si="0"/>
        <v>20.01217429009532</v>
      </c>
      <c r="N16" s="261">
        <f t="shared" si="0"/>
        <v>20.310124989604642</v>
      </c>
      <c r="O16" s="261">
        <f t="shared" si="0"/>
        <v>18.26149984835941</v>
      </c>
      <c r="P16" s="261">
        <f t="shared" si="0"/>
        <v>18.154197049609991</v>
      </c>
      <c r="Q16" s="261">
        <f t="shared" si="0"/>
        <v>18.759673303096388</v>
      </c>
      <c r="R16" s="261">
        <f t="shared" si="0"/>
        <v>18.353642909775363</v>
      </c>
      <c r="S16" s="261">
        <f t="shared" si="0"/>
        <v>18.254364796981964</v>
      </c>
      <c r="T16" s="261">
        <f t="shared" si="0"/>
        <v>18.159133260937917</v>
      </c>
      <c r="U16" s="261">
        <f t="shared" si="0"/>
        <v>18.625719953980379</v>
      </c>
      <c r="V16" s="261">
        <f t="shared" si="0"/>
        <v>18.693862124428275</v>
      </c>
      <c r="W16" s="261">
        <f t="shared" si="0"/>
        <v>19.326433309969545</v>
      </c>
      <c r="X16" s="261">
        <f t="shared" si="0"/>
        <v>20.639195652262245</v>
      </c>
      <c r="Y16" s="261">
        <f t="shared" si="0"/>
        <v>18.24244132242606</v>
      </c>
      <c r="DA16" s="70"/>
    </row>
    <row r="17" spans="1:105" ht="12" customHeight="1" x14ac:dyDescent="0.25">
      <c r="A17" s="60" t="s">
        <v>2148</v>
      </c>
      <c r="B17" s="329">
        <v>12.175027168343149</v>
      </c>
      <c r="C17" s="329">
        <v>12.545966202141351</v>
      </c>
      <c r="D17" s="329">
        <v>16.12175045716301</v>
      </c>
      <c r="E17" s="329">
        <v>12.385701784254049</v>
      </c>
      <c r="F17" s="329">
        <v>11.43434302956584</v>
      </c>
      <c r="G17" s="329">
        <v>12.010657974090201</v>
      </c>
      <c r="H17" s="329">
        <v>11.543859621162429</v>
      </c>
      <c r="I17" s="329">
        <v>10.900007294269731</v>
      </c>
      <c r="J17" s="329">
        <v>11.341226722686249</v>
      </c>
      <c r="K17" s="329">
        <v>11.390621788932229</v>
      </c>
      <c r="L17" s="329">
        <v>12.24645271580594</v>
      </c>
      <c r="M17" s="329">
        <v>12.019922956553451</v>
      </c>
      <c r="N17" s="329">
        <v>12.200042603598559</v>
      </c>
      <c r="O17" s="329">
        <v>10.818551817215811</v>
      </c>
      <c r="P17" s="329">
        <v>11.32867290613533</v>
      </c>
      <c r="Q17" s="329">
        <v>11.93479368255335</v>
      </c>
      <c r="R17" s="329">
        <v>10.359050213959319</v>
      </c>
      <c r="S17" s="329">
        <v>9.8310712074162296</v>
      </c>
      <c r="T17" s="329">
        <v>9.5369242175515687</v>
      </c>
      <c r="U17" s="329">
        <v>9.4171285930196653</v>
      </c>
      <c r="V17" s="329">
        <v>10.389939175550371</v>
      </c>
      <c r="W17" s="329">
        <v>10.47249887445976</v>
      </c>
      <c r="X17" s="329">
        <v>12.290238042338251</v>
      </c>
      <c r="Y17" s="329">
        <v>9.7330124708660062</v>
      </c>
      <c r="DA17" s="72" t="s">
        <v>2239</v>
      </c>
    </row>
    <row r="18" spans="1:105" ht="12" customHeight="1" x14ac:dyDescent="0.25">
      <c r="A18" s="59" t="s">
        <v>28</v>
      </c>
      <c r="B18" s="230">
        <v>0.15570627111134749</v>
      </c>
      <c r="C18" s="230">
        <v>8.8778846841192721E-2</v>
      </c>
      <c r="D18" s="230">
        <v>0.11503682862352391</v>
      </c>
      <c r="E18" s="230">
        <v>0.10632678487351591</v>
      </c>
      <c r="F18" s="230">
        <v>7.957822422849542E-2</v>
      </c>
      <c r="G18" s="230">
        <v>0.13007021449383541</v>
      </c>
      <c r="H18" s="230">
        <v>8.342218981442924E-2</v>
      </c>
      <c r="I18" s="230">
        <v>9.8413242266976439E-2</v>
      </c>
      <c r="J18" s="230">
        <v>8.2017221757687997E-2</v>
      </c>
      <c r="K18" s="230">
        <v>0.1044868800299682</v>
      </c>
      <c r="L18" s="230">
        <v>0.11151035105741119</v>
      </c>
      <c r="M18" s="230">
        <v>0.11307872473629189</v>
      </c>
      <c r="N18" s="230">
        <v>0.11563054089820381</v>
      </c>
      <c r="O18" s="230">
        <v>0.1085570388515035</v>
      </c>
      <c r="P18" s="230">
        <v>0.12995804361007221</v>
      </c>
      <c r="Q18" s="230">
        <v>0.15342433610799289</v>
      </c>
      <c r="R18" s="230">
        <v>9.9033127327501622E-2</v>
      </c>
      <c r="S18" s="230">
        <v>0.10697612954011761</v>
      </c>
      <c r="T18" s="230">
        <v>7.0138496172728049E-2</v>
      </c>
      <c r="U18" s="230">
        <v>7.85554856687838E-2</v>
      </c>
      <c r="V18" s="230">
        <v>7.9149145105356505E-2</v>
      </c>
      <c r="W18" s="230">
        <v>4.6165556542036863E-2</v>
      </c>
      <c r="X18" s="230">
        <v>0.1023438442968951</v>
      </c>
      <c r="Y18" s="230">
        <v>0.1042981781274665</v>
      </c>
      <c r="DA18" s="71" t="s">
        <v>2240</v>
      </c>
    </row>
    <row r="19" spans="1:105" ht="12" customHeight="1" x14ac:dyDescent="0.25">
      <c r="A19" s="59" t="s">
        <v>31</v>
      </c>
      <c r="B19" s="230">
        <v>0.16845359294160289</v>
      </c>
      <c r="C19" s="230">
        <v>0.2101045294390097</v>
      </c>
      <c r="D19" s="230">
        <v>0.13067460775035969</v>
      </c>
      <c r="E19" s="230">
        <v>0.1207805454388399</v>
      </c>
      <c r="F19" s="230">
        <v>0.15066363689135451</v>
      </c>
      <c r="G19" s="230">
        <v>0.1770251350004772</v>
      </c>
      <c r="H19" s="230">
        <v>0.2414044789680771</v>
      </c>
      <c r="I19" s="230">
        <v>0.14762409089584841</v>
      </c>
      <c r="J19" s="230">
        <v>0.1329978850195663</v>
      </c>
      <c r="K19" s="230">
        <v>0.21146150566715269</v>
      </c>
      <c r="L19" s="230">
        <v>0.25625705821606209</v>
      </c>
      <c r="M19" s="230">
        <v>0.24818935042914919</v>
      </c>
      <c r="N19" s="230">
        <v>0.21403206447854761</v>
      </c>
      <c r="O19" s="230">
        <v>0.1084423892493754</v>
      </c>
      <c r="P19" s="230">
        <v>0.1172486866749171</v>
      </c>
      <c r="Q19" s="230">
        <v>0.14206464764399321</v>
      </c>
      <c r="R19" s="230">
        <v>0.13088943021543059</v>
      </c>
      <c r="S19" s="230">
        <v>0.13686066396764709</v>
      </c>
      <c r="T19" s="230">
        <v>0.13844823079524529</v>
      </c>
      <c r="U19" s="230">
        <v>9.571172573788439E-2</v>
      </c>
      <c r="V19" s="230">
        <v>0.1319830843753825</v>
      </c>
      <c r="W19" s="230">
        <v>0.13841700934718801</v>
      </c>
      <c r="X19" s="230">
        <v>0.17032267648927499</v>
      </c>
      <c r="Y19" s="230">
        <v>0.19650607029196279</v>
      </c>
      <c r="DA19" s="71" t="s">
        <v>2241</v>
      </c>
    </row>
    <row r="20" spans="1:105" ht="12" customHeight="1" x14ac:dyDescent="0.25">
      <c r="A20" s="59" t="s">
        <v>159</v>
      </c>
      <c r="B20" s="230">
        <v>0.364159909244547</v>
      </c>
      <c r="C20" s="230">
        <v>1.163122273453016</v>
      </c>
      <c r="D20" s="230">
        <v>0.71577812591359613</v>
      </c>
      <c r="E20" s="230">
        <v>0.87165072167557578</v>
      </c>
      <c r="F20" s="230">
        <v>0.94745120922220416</v>
      </c>
      <c r="G20" s="230">
        <v>0.97143286980599819</v>
      </c>
      <c r="H20" s="230">
        <v>0.87874059528488824</v>
      </c>
      <c r="I20" s="230">
        <v>0.78925870972745016</v>
      </c>
      <c r="J20" s="230">
        <v>0.74187394349487623</v>
      </c>
      <c r="K20" s="230">
        <v>0.79651204592233149</v>
      </c>
      <c r="L20" s="230">
        <v>0.85242224164029967</v>
      </c>
      <c r="M20" s="230">
        <v>0.77179679542897439</v>
      </c>
      <c r="N20" s="230">
        <v>0.57813419660270304</v>
      </c>
      <c r="O20" s="230">
        <v>5.9852514327663801E-2</v>
      </c>
      <c r="P20" s="230">
        <v>4.6242755870787328E-2</v>
      </c>
      <c r="Q20" s="230">
        <v>3.7549982151848911E-2</v>
      </c>
      <c r="R20" s="230">
        <v>4.3459594370280769E-2</v>
      </c>
      <c r="S20" s="230">
        <v>3.7955144038572627E-2</v>
      </c>
      <c r="T20" s="230">
        <v>8.6416489599848365E-2</v>
      </c>
      <c r="U20" s="230">
        <v>8.7710940317501804E-2</v>
      </c>
      <c r="V20" s="230">
        <v>8.178742954693044E-2</v>
      </c>
      <c r="W20" s="230">
        <v>5.6227459230586571E-2</v>
      </c>
      <c r="X20" s="230">
        <v>0.5955428149925599</v>
      </c>
      <c r="Y20" s="230">
        <v>0.92244988914208448</v>
      </c>
      <c r="DA20" s="71" t="s">
        <v>2242</v>
      </c>
    </row>
    <row r="21" spans="1:105" ht="12" customHeight="1" x14ac:dyDescent="0.25">
      <c r="A21" s="59" t="s">
        <v>32</v>
      </c>
      <c r="B21" s="230">
        <v>1.2861821403339331</v>
      </c>
      <c r="C21" s="230">
        <v>1.2593783082835011</v>
      </c>
      <c r="D21" s="230">
        <v>1.155002323184638</v>
      </c>
      <c r="E21" s="230">
        <v>1.357206328934601</v>
      </c>
      <c r="F21" s="230">
        <v>1.4181017548089949</v>
      </c>
      <c r="G21" s="230">
        <v>1.27280781970187</v>
      </c>
      <c r="H21" s="230">
        <v>1.2579905868738239</v>
      </c>
      <c r="I21" s="230">
        <v>1.092585563364868</v>
      </c>
      <c r="J21" s="230">
        <v>1.014447486022668</v>
      </c>
      <c r="K21" s="230">
        <v>0.98207359974005426</v>
      </c>
      <c r="L21" s="230">
        <v>0.91927883189658444</v>
      </c>
      <c r="M21" s="230">
        <v>0.94894057618284644</v>
      </c>
      <c r="N21" s="230">
        <v>0.76988485690988051</v>
      </c>
      <c r="O21" s="230">
        <v>0.55068129547495936</v>
      </c>
      <c r="P21" s="230">
        <v>0.69894637434444928</v>
      </c>
      <c r="Q21" s="230">
        <v>0.49828313671512098</v>
      </c>
      <c r="R21" s="230">
        <v>0.37719786696056312</v>
      </c>
      <c r="S21" s="230">
        <v>0.2837252428653651</v>
      </c>
      <c r="T21" s="230">
        <v>0.12954056001915179</v>
      </c>
      <c r="U21" s="230">
        <v>0.1483050550044149</v>
      </c>
      <c r="V21" s="230">
        <v>8.800648408299927E-2</v>
      </c>
      <c r="W21" s="230">
        <v>0.15366337259839211</v>
      </c>
      <c r="X21" s="230">
        <v>0.14036112028794981</v>
      </c>
      <c r="Y21" s="230">
        <v>6.1313033943050897E-2</v>
      </c>
      <c r="DA21" s="71" t="s">
        <v>2243</v>
      </c>
    </row>
    <row r="22" spans="1:105" ht="12" customHeight="1" x14ac:dyDescent="0.25">
      <c r="A22" s="59" t="s">
        <v>35</v>
      </c>
      <c r="B22" s="230">
        <v>10.200525254711719</v>
      </c>
      <c r="C22" s="230">
        <v>9.8245822441246276</v>
      </c>
      <c r="D22" s="230">
        <v>14.00525857169089</v>
      </c>
      <c r="E22" s="230">
        <v>9.9297374033315133</v>
      </c>
      <c r="F22" s="230">
        <v>8.8385482044147885</v>
      </c>
      <c r="G22" s="230">
        <v>9.4593219350880222</v>
      </c>
      <c r="H22" s="230">
        <v>9.0823017702212123</v>
      </c>
      <c r="I22" s="230">
        <v>8.7721256880145866</v>
      </c>
      <c r="J22" s="230">
        <v>9.3698901863914514</v>
      </c>
      <c r="K22" s="230">
        <v>9.2960877575727263</v>
      </c>
      <c r="L22" s="230">
        <v>10.106984232995581</v>
      </c>
      <c r="M22" s="230">
        <v>9.937917509776188</v>
      </c>
      <c r="N22" s="230">
        <v>10.522360944709231</v>
      </c>
      <c r="O22" s="230">
        <v>9.9910185793123105</v>
      </c>
      <c r="P22" s="230">
        <v>10.3362770456351</v>
      </c>
      <c r="Q22" s="230">
        <v>11.103471579934389</v>
      </c>
      <c r="R22" s="230">
        <v>9.7084701950855461</v>
      </c>
      <c r="S22" s="230">
        <v>9.2655540270045265</v>
      </c>
      <c r="T22" s="230">
        <v>9.1123804409645945</v>
      </c>
      <c r="U22" s="230">
        <v>9.0068453862910811</v>
      </c>
      <c r="V22" s="230">
        <v>10.0090130324397</v>
      </c>
      <c r="W22" s="230">
        <v>10.07802547674156</v>
      </c>
      <c r="X22" s="230">
        <v>11.281667586271571</v>
      </c>
      <c r="Y22" s="230">
        <v>8.4484452993614418</v>
      </c>
      <c r="DA22" s="71" t="s">
        <v>2244</v>
      </c>
    </row>
    <row r="23" spans="1:105" ht="12" customHeight="1" x14ac:dyDescent="0.25">
      <c r="A23" s="60" t="s">
        <v>2155</v>
      </c>
      <c r="B23" s="329">
        <v>2.5383194259041599</v>
      </c>
      <c r="C23" s="329">
        <v>2.6986773600885239</v>
      </c>
      <c r="D23" s="329">
        <v>2.1313428129283492</v>
      </c>
      <c r="E23" s="329">
        <v>3.7444580693001752</v>
      </c>
      <c r="F23" s="329">
        <v>5.3945772997208907</v>
      </c>
      <c r="G23" s="329">
        <v>5.4210513783805423</v>
      </c>
      <c r="H23" s="329">
        <v>6.260609155742956</v>
      </c>
      <c r="I23" s="329">
        <v>6.3662090651540284</v>
      </c>
      <c r="J23" s="329">
        <v>5.7907621285325126</v>
      </c>
      <c r="K23" s="329">
        <v>6.8942766608219008</v>
      </c>
      <c r="L23" s="329">
        <v>7.226021286059698</v>
      </c>
      <c r="M23" s="329">
        <v>7.5274487516567401</v>
      </c>
      <c r="N23" s="329">
        <v>7.6398296736390163</v>
      </c>
      <c r="O23" s="329">
        <v>7.0185508992242678</v>
      </c>
      <c r="P23" s="329">
        <v>6.4120540137661566</v>
      </c>
      <c r="Q23" s="329">
        <v>6.3999501978315578</v>
      </c>
      <c r="R23" s="329">
        <v>7.5610134825629984</v>
      </c>
      <c r="S23" s="329">
        <v>7.9872280026717508</v>
      </c>
      <c r="T23" s="329">
        <v>8.1875597684392165</v>
      </c>
      <c r="U23" s="329">
        <v>8.7587734467335299</v>
      </c>
      <c r="V23" s="329">
        <v>7.8625547737742023</v>
      </c>
      <c r="W23" s="329">
        <v>8.3937019546282468</v>
      </c>
      <c r="X23" s="329">
        <v>7.8710478677890787</v>
      </c>
      <c r="Y23" s="329">
        <v>8.0717060707549155</v>
      </c>
      <c r="DA23" s="72" t="s">
        <v>2245</v>
      </c>
    </row>
    <row r="24" spans="1:105" ht="12" customHeight="1" x14ac:dyDescent="0.25">
      <c r="A24" s="60" t="s">
        <v>2157</v>
      </c>
      <c r="B24" s="329">
        <v>0.28274776007970409</v>
      </c>
      <c r="C24" s="329">
        <v>0.29579513017334119</v>
      </c>
      <c r="D24" s="329">
        <v>0.30960004670744529</v>
      </c>
      <c r="E24" s="329">
        <v>0.33962882629796348</v>
      </c>
      <c r="F24" s="329">
        <v>0.38808005314891958</v>
      </c>
      <c r="G24" s="329">
        <v>0.39699923119188951</v>
      </c>
      <c r="H24" s="329">
        <v>0.41747248845899992</v>
      </c>
      <c r="I24" s="329">
        <v>0.40856413029973471</v>
      </c>
      <c r="J24" s="329">
        <v>0.39602374638393428</v>
      </c>
      <c r="K24" s="329">
        <v>0.4327849991241961</v>
      </c>
      <c r="L24" s="329">
        <v>0.45851255888944442</v>
      </c>
      <c r="M24" s="329">
        <v>0.4648025818851258</v>
      </c>
      <c r="N24" s="329">
        <v>0.47025271236706839</v>
      </c>
      <c r="O24" s="329">
        <v>0.42439713191933259</v>
      </c>
      <c r="P24" s="329">
        <v>0.41347012970850228</v>
      </c>
      <c r="Q24" s="329">
        <v>0.42492942271148182</v>
      </c>
      <c r="R24" s="329">
        <v>0.433579213253042</v>
      </c>
      <c r="S24" s="329">
        <v>0.43606558689398478</v>
      </c>
      <c r="T24" s="329">
        <v>0.43464927494713029</v>
      </c>
      <c r="U24" s="329">
        <v>0.44981791422718348</v>
      </c>
      <c r="V24" s="329">
        <v>0.44136817510370219</v>
      </c>
      <c r="W24" s="329">
        <v>0.46023248088153779</v>
      </c>
      <c r="X24" s="329">
        <v>0.47790974213491721</v>
      </c>
      <c r="Y24" s="329">
        <v>0.43772278080513999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6.8164065246940986</v>
      </c>
      <c r="C25" s="261">
        <f t="shared" si="1"/>
        <v>7.0638357692741884</v>
      </c>
      <c r="D25" s="261">
        <f t="shared" si="1"/>
        <v>8.4375878712721821</v>
      </c>
      <c r="E25" s="261">
        <f t="shared" si="1"/>
        <v>7.4862675817509876</v>
      </c>
      <c r="F25" s="261">
        <f t="shared" si="1"/>
        <v>7.8259092647434763</v>
      </c>
      <c r="G25" s="261">
        <f t="shared" si="1"/>
        <v>8.1039584471193784</v>
      </c>
      <c r="H25" s="261">
        <f t="shared" si="1"/>
        <v>8.2827005751656291</v>
      </c>
      <c r="I25" s="261">
        <f t="shared" si="1"/>
        <v>8.0339911316924972</v>
      </c>
      <c r="J25" s="261">
        <f t="shared" si="1"/>
        <v>7.9672784534557728</v>
      </c>
      <c r="K25" s="261">
        <f t="shared" si="1"/>
        <v>8.5080379313083334</v>
      </c>
      <c r="L25" s="261">
        <f t="shared" si="1"/>
        <v>9.0595393457977629</v>
      </c>
      <c r="M25" s="261">
        <f t="shared" si="1"/>
        <v>9.0964428591342337</v>
      </c>
      <c r="N25" s="261">
        <f t="shared" si="1"/>
        <v>9.2318749952748433</v>
      </c>
      <c r="O25" s="261">
        <f t="shared" si="1"/>
        <v>8.300681749254279</v>
      </c>
      <c r="P25" s="261">
        <f t="shared" si="1"/>
        <v>8.2519077498227222</v>
      </c>
      <c r="Q25" s="261">
        <f t="shared" si="1"/>
        <v>8.5271242286801741</v>
      </c>
      <c r="R25" s="261">
        <f t="shared" si="1"/>
        <v>8.3425649589887971</v>
      </c>
      <c r="S25" s="261">
        <f t="shared" si="1"/>
        <v>8.2974385440827128</v>
      </c>
      <c r="T25" s="261">
        <f t="shared" si="1"/>
        <v>8.2541514822445059</v>
      </c>
      <c r="U25" s="261">
        <f t="shared" si="1"/>
        <v>8.4662363427183553</v>
      </c>
      <c r="V25" s="261">
        <f t="shared" si="1"/>
        <v>8.497210056558302</v>
      </c>
      <c r="W25" s="261">
        <f t="shared" si="1"/>
        <v>8.7847424136225225</v>
      </c>
      <c r="X25" s="261">
        <f t="shared" si="1"/>
        <v>9.3814525692101149</v>
      </c>
      <c r="Y25" s="261">
        <f t="shared" si="1"/>
        <v>8.2920187829209375</v>
      </c>
      <c r="DA25" s="70"/>
    </row>
    <row r="26" spans="1:105" ht="12" customHeight="1" x14ac:dyDescent="0.25">
      <c r="A26" s="60" t="s">
        <v>2160</v>
      </c>
      <c r="B26" s="329">
        <v>5.5341032583377956</v>
      </c>
      <c r="C26" s="329">
        <v>5.7027119100642487</v>
      </c>
      <c r="D26" s="329">
        <v>7.3280683896195473</v>
      </c>
      <c r="E26" s="329">
        <v>5.6298644473881989</v>
      </c>
      <c r="F26" s="329">
        <v>5.197428649802653</v>
      </c>
      <c r="G26" s="329">
        <v>5.459389988222819</v>
      </c>
      <c r="H26" s="329">
        <v>5.2472089187101956</v>
      </c>
      <c r="I26" s="329">
        <v>4.9545487701226056</v>
      </c>
      <c r="J26" s="329">
        <v>5.1551030557664781</v>
      </c>
      <c r="K26" s="329">
        <v>5.1775553586055603</v>
      </c>
      <c r="L26" s="329">
        <v>5.566569416275426</v>
      </c>
      <c r="M26" s="329">
        <v>5.4636013438879312</v>
      </c>
      <c r="N26" s="329">
        <v>5.5454739107266207</v>
      </c>
      <c r="O26" s="329">
        <v>4.9175235532799144</v>
      </c>
      <c r="P26" s="329">
        <v>5.1493967755160588</v>
      </c>
      <c r="Q26" s="329">
        <v>5.4249062193424296</v>
      </c>
      <c r="R26" s="329">
        <v>4.7086591881633266</v>
      </c>
      <c r="S26" s="329">
        <v>4.4686687306437403</v>
      </c>
      <c r="T26" s="329">
        <v>4.3349655534325304</v>
      </c>
      <c r="U26" s="329">
        <v>4.2805129968271203</v>
      </c>
      <c r="V26" s="329">
        <v>4.7226996252501658</v>
      </c>
      <c r="W26" s="329">
        <v>4.7602267611180737</v>
      </c>
      <c r="X26" s="329">
        <v>5.5864718374264788</v>
      </c>
      <c r="Y26" s="329">
        <v>4.4240965776663668</v>
      </c>
      <c r="DA26" s="72" t="s">
        <v>2247</v>
      </c>
    </row>
    <row r="27" spans="1:105" ht="12" customHeight="1" x14ac:dyDescent="0.25">
      <c r="A27" s="59" t="s">
        <v>28</v>
      </c>
      <c r="B27" s="230">
        <v>7.0775577777885207E-2</v>
      </c>
      <c r="C27" s="230">
        <v>4.0354021291451242E-2</v>
      </c>
      <c r="D27" s="230">
        <v>5.2289467556147239E-2</v>
      </c>
      <c r="E27" s="230">
        <v>4.8330356760689031E-2</v>
      </c>
      <c r="F27" s="230">
        <v>3.6171920103861548E-2</v>
      </c>
      <c r="G27" s="230">
        <v>5.9122824769925163E-2</v>
      </c>
      <c r="H27" s="230">
        <v>3.791917718837693E-2</v>
      </c>
      <c r="I27" s="230">
        <v>4.4733291939534757E-2</v>
      </c>
      <c r="J27" s="230">
        <v>3.7280555344403637E-2</v>
      </c>
      <c r="K27" s="230">
        <v>4.749403637725827E-2</v>
      </c>
      <c r="L27" s="230">
        <v>5.0686523207914197E-2</v>
      </c>
      <c r="M27" s="230">
        <v>5.1399420334678148E-2</v>
      </c>
      <c r="N27" s="230">
        <v>5.2559336771910832E-2</v>
      </c>
      <c r="O27" s="230">
        <v>4.9344108568865251E-2</v>
      </c>
      <c r="P27" s="230">
        <v>5.9071838004578263E-2</v>
      </c>
      <c r="Q27" s="230">
        <v>6.9738334594542234E-2</v>
      </c>
      <c r="R27" s="230">
        <v>4.5015057876137091E-2</v>
      </c>
      <c r="S27" s="230">
        <v>4.862551342732617E-2</v>
      </c>
      <c r="T27" s="230">
        <v>3.18811346239673E-2</v>
      </c>
      <c r="U27" s="230">
        <v>3.5707038940356282E-2</v>
      </c>
      <c r="V27" s="230">
        <v>3.5976884138798397E-2</v>
      </c>
      <c r="W27" s="230">
        <v>2.098434388274403E-2</v>
      </c>
      <c r="X27" s="230">
        <v>4.6519929225861407E-2</v>
      </c>
      <c r="Y27" s="230">
        <v>4.7408262785212048E-2</v>
      </c>
      <c r="DA27" s="71" t="s">
        <v>2248</v>
      </c>
    </row>
    <row r="28" spans="1:105" ht="12" customHeight="1" x14ac:dyDescent="0.25">
      <c r="A28" s="59" t="s">
        <v>31</v>
      </c>
      <c r="B28" s="230">
        <v>7.6569814973455899E-2</v>
      </c>
      <c r="C28" s="230">
        <v>9.5502058835913464E-2</v>
      </c>
      <c r="D28" s="230">
        <v>5.9397548977436217E-2</v>
      </c>
      <c r="E28" s="230">
        <v>5.4900247926745367E-2</v>
      </c>
      <c r="F28" s="230">
        <v>6.8483471314252031E-2</v>
      </c>
      <c r="G28" s="230">
        <v>8.0465970454762364E-2</v>
      </c>
      <c r="H28" s="230">
        <v>0.1097293086218533</v>
      </c>
      <c r="I28" s="230">
        <v>6.7101859498112898E-2</v>
      </c>
      <c r="J28" s="230">
        <v>6.0453584099802872E-2</v>
      </c>
      <c r="K28" s="230">
        <v>9.6118866212342113E-2</v>
      </c>
      <c r="L28" s="230">
        <v>0.116480481007301</v>
      </c>
      <c r="M28" s="230">
        <v>0.11281334110415869</v>
      </c>
      <c r="N28" s="230">
        <v>9.728730203570346E-2</v>
      </c>
      <c r="O28" s="230">
        <v>4.9291995113352458E-2</v>
      </c>
      <c r="P28" s="230">
        <v>5.3294857579507748E-2</v>
      </c>
      <c r="Q28" s="230">
        <v>6.4574839838178744E-2</v>
      </c>
      <c r="R28" s="230">
        <v>5.9495195552468433E-2</v>
      </c>
      <c r="S28" s="230">
        <v>6.2209392712566841E-2</v>
      </c>
      <c r="T28" s="230">
        <v>6.2931013997838764E-2</v>
      </c>
      <c r="U28" s="230">
        <v>4.3505329880856543E-2</v>
      </c>
      <c r="V28" s="230">
        <v>5.9992311079719328E-2</v>
      </c>
      <c r="W28" s="230">
        <v>6.291682243053999E-2</v>
      </c>
      <c r="X28" s="230">
        <v>7.7419398404215925E-2</v>
      </c>
      <c r="Y28" s="230">
        <v>8.9320941041801272E-2</v>
      </c>
      <c r="DA28" s="71" t="s">
        <v>2249</v>
      </c>
    </row>
    <row r="29" spans="1:105" ht="12" customHeight="1" x14ac:dyDescent="0.25">
      <c r="A29" s="59" t="s">
        <v>159</v>
      </c>
      <c r="B29" s="230">
        <v>0.16552723147479409</v>
      </c>
      <c r="C29" s="230">
        <v>0.52869194247864382</v>
      </c>
      <c r="D29" s="230">
        <v>0.32535369359708921</v>
      </c>
      <c r="E29" s="230">
        <v>0.39620487348889788</v>
      </c>
      <c r="F29" s="230">
        <v>0.43065964055554729</v>
      </c>
      <c r="G29" s="230">
        <v>0.44156039536636271</v>
      </c>
      <c r="H29" s="230">
        <v>0.3994275433113128</v>
      </c>
      <c r="I29" s="230">
        <v>0.35875395896702289</v>
      </c>
      <c r="J29" s="230">
        <v>0.3372154288613074</v>
      </c>
      <c r="K29" s="230">
        <v>0.36205092996469612</v>
      </c>
      <c r="L29" s="230">
        <v>0.38746465529104529</v>
      </c>
      <c r="M29" s="230">
        <v>0.35081672519498852</v>
      </c>
      <c r="N29" s="230">
        <v>0.26278827118304687</v>
      </c>
      <c r="O29" s="230">
        <v>2.7205688330756279E-2</v>
      </c>
      <c r="P29" s="230">
        <v>2.1019434486721521E-2</v>
      </c>
      <c r="Q29" s="230">
        <v>1.706817370538587E-2</v>
      </c>
      <c r="R29" s="230">
        <v>1.9754361077400341E-2</v>
      </c>
      <c r="S29" s="230">
        <v>1.7252338199351191E-2</v>
      </c>
      <c r="T29" s="230">
        <v>3.9280222545385622E-2</v>
      </c>
      <c r="U29" s="230">
        <v>3.9868609235228079E-2</v>
      </c>
      <c r="V29" s="230">
        <v>3.7176104339513828E-2</v>
      </c>
      <c r="W29" s="230">
        <v>2.5557936013903E-2</v>
      </c>
      <c r="X29" s="230">
        <v>0.27070127954207268</v>
      </c>
      <c r="Y29" s="230">
        <v>0.41929540415549299</v>
      </c>
      <c r="DA29" s="71" t="s">
        <v>2250</v>
      </c>
    </row>
    <row r="30" spans="1:105" ht="12" customHeight="1" x14ac:dyDescent="0.25">
      <c r="A30" s="59" t="s">
        <v>32</v>
      </c>
      <c r="B30" s="230">
        <v>0.5846282456063332</v>
      </c>
      <c r="C30" s="230">
        <v>0.57244468558340988</v>
      </c>
      <c r="D30" s="230">
        <v>0.52500105599301716</v>
      </c>
      <c r="E30" s="230">
        <v>0.61691196769754575</v>
      </c>
      <c r="F30" s="230">
        <v>0.64459170673136124</v>
      </c>
      <c r="G30" s="230">
        <v>0.57854900895539552</v>
      </c>
      <c r="H30" s="230">
        <v>0.57181390312446545</v>
      </c>
      <c r="I30" s="230">
        <v>0.49662980152948571</v>
      </c>
      <c r="J30" s="230">
        <v>0.46111249364666751</v>
      </c>
      <c r="K30" s="230">
        <v>0.4463970907909337</v>
      </c>
      <c r="L30" s="230">
        <v>0.4178540144984475</v>
      </c>
      <c r="M30" s="230">
        <v>0.4313366255376575</v>
      </c>
      <c r="N30" s="230">
        <v>0.34994766223176388</v>
      </c>
      <c r="O30" s="230">
        <v>0.25030967976134511</v>
      </c>
      <c r="P30" s="230">
        <v>0.31770289742929508</v>
      </c>
      <c r="Q30" s="230">
        <v>0.2264923348705096</v>
      </c>
      <c r="R30" s="230">
        <v>0.171453575891165</v>
      </c>
      <c r="S30" s="230">
        <v>0.12896601948425679</v>
      </c>
      <c r="T30" s="230">
        <v>5.8882072735978112E-2</v>
      </c>
      <c r="U30" s="230">
        <v>6.7411388638370415E-2</v>
      </c>
      <c r="V30" s="230">
        <v>4.0002947310454208E-2</v>
      </c>
      <c r="W30" s="230">
        <v>6.9846987544723682E-2</v>
      </c>
      <c r="X30" s="230">
        <v>6.3800509221795365E-2</v>
      </c>
      <c r="Y30" s="230">
        <v>2.7869560883204952E-2</v>
      </c>
      <c r="DA30" s="71" t="s">
        <v>2251</v>
      </c>
    </row>
    <row r="31" spans="1:105" ht="12" customHeight="1" x14ac:dyDescent="0.25">
      <c r="A31" s="59" t="s">
        <v>35</v>
      </c>
      <c r="B31" s="230">
        <v>4.6366023885053274</v>
      </c>
      <c r="C31" s="230">
        <v>4.4657192018748306</v>
      </c>
      <c r="D31" s="230">
        <v>6.3660266234958574</v>
      </c>
      <c r="E31" s="230">
        <v>4.5135170015143213</v>
      </c>
      <c r="F31" s="230">
        <v>4.0175219110976306</v>
      </c>
      <c r="G31" s="230">
        <v>4.2996917886763732</v>
      </c>
      <c r="H31" s="230">
        <v>4.1283189864641878</v>
      </c>
      <c r="I31" s="230">
        <v>3.98732985818845</v>
      </c>
      <c r="J31" s="230">
        <v>4.2590409938142972</v>
      </c>
      <c r="K31" s="230">
        <v>4.2254944352603303</v>
      </c>
      <c r="L31" s="230">
        <v>4.5940837422707181</v>
      </c>
      <c r="M31" s="230">
        <v>4.5172352317164481</v>
      </c>
      <c r="N31" s="230">
        <v>4.7828913385041956</v>
      </c>
      <c r="O31" s="230">
        <v>4.5413720815055942</v>
      </c>
      <c r="P31" s="230">
        <v>4.6983077480159574</v>
      </c>
      <c r="Q31" s="230">
        <v>5.0470325363338144</v>
      </c>
      <c r="R31" s="230">
        <v>4.4129409977661558</v>
      </c>
      <c r="S31" s="230">
        <v>4.2116154668202386</v>
      </c>
      <c r="T31" s="230">
        <v>4.1419911095293607</v>
      </c>
      <c r="U31" s="230">
        <v>4.0940206301323094</v>
      </c>
      <c r="V31" s="230">
        <v>4.5495513783816799</v>
      </c>
      <c r="W31" s="230">
        <v>4.5809206712461634</v>
      </c>
      <c r="X31" s="230">
        <v>5.1280307210325331</v>
      </c>
      <c r="Y31" s="230">
        <v>3.8402024088006552</v>
      </c>
      <c r="DA31" s="71" t="s">
        <v>2252</v>
      </c>
    </row>
    <row r="32" spans="1:105" ht="12" customHeight="1" x14ac:dyDescent="0.25">
      <c r="A32" s="60" t="s">
        <v>2167</v>
      </c>
      <c r="B32" s="329">
        <v>1.1537815572291641</v>
      </c>
      <c r="C32" s="329">
        <v>1.226671527312966</v>
      </c>
      <c r="D32" s="329">
        <v>0.96879218769470399</v>
      </c>
      <c r="E32" s="329">
        <v>1.702026395136442</v>
      </c>
      <c r="F32" s="329">
        <v>2.4520805907822232</v>
      </c>
      <c r="G32" s="329">
        <v>2.4641142629002468</v>
      </c>
      <c r="H32" s="329">
        <v>2.845731434428616</v>
      </c>
      <c r="I32" s="329">
        <v>2.8937313932518309</v>
      </c>
      <c r="J32" s="329">
        <v>2.6321646038784152</v>
      </c>
      <c r="K32" s="329">
        <v>3.1337621185554112</v>
      </c>
      <c r="L32" s="329">
        <v>3.2845551300271358</v>
      </c>
      <c r="M32" s="329">
        <v>3.4215676143894278</v>
      </c>
      <c r="N32" s="329">
        <v>3.4726498516541011</v>
      </c>
      <c r="O32" s="329">
        <v>3.190250408738303</v>
      </c>
      <c r="P32" s="329">
        <v>2.9145700062573439</v>
      </c>
      <c r="Q32" s="329">
        <v>2.9090682717416172</v>
      </c>
      <c r="R32" s="329">
        <v>3.4368243102559068</v>
      </c>
      <c r="S32" s="329">
        <v>3.630558183032615</v>
      </c>
      <c r="T32" s="329">
        <v>3.72161807656328</v>
      </c>
      <c r="U32" s="329">
        <v>3.981260657606152</v>
      </c>
      <c r="V32" s="329">
        <v>3.5738885335337272</v>
      </c>
      <c r="W32" s="329">
        <v>3.8153190702855682</v>
      </c>
      <c r="X32" s="329">
        <v>3.577749030813218</v>
      </c>
      <c r="Y32" s="329">
        <v>3.6689573048885982</v>
      </c>
      <c r="DA32" s="72" t="s">
        <v>2253</v>
      </c>
    </row>
    <row r="33" spans="1:105" ht="12" customHeight="1" x14ac:dyDescent="0.25">
      <c r="A33" s="60" t="s">
        <v>2169</v>
      </c>
      <c r="B33" s="329">
        <v>0.1285217091271382</v>
      </c>
      <c r="C33" s="329">
        <v>0.13445233189697331</v>
      </c>
      <c r="D33" s="329">
        <v>0.14072729395792971</v>
      </c>
      <c r="E33" s="329">
        <v>0.15437673922634701</v>
      </c>
      <c r="F33" s="329">
        <v>0.17640002415859971</v>
      </c>
      <c r="G33" s="329">
        <v>0.18045419599631329</v>
      </c>
      <c r="H33" s="329">
        <v>0.18976022202681811</v>
      </c>
      <c r="I33" s="329">
        <v>0.18571096831806119</v>
      </c>
      <c r="J33" s="329">
        <v>0.1800107938108792</v>
      </c>
      <c r="K33" s="329">
        <v>0.19672045414736181</v>
      </c>
      <c r="L33" s="329">
        <v>0.20841479949520189</v>
      </c>
      <c r="M33" s="329">
        <v>0.21127390085687531</v>
      </c>
      <c r="N33" s="329">
        <v>0.2137512328941219</v>
      </c>
      <c r="O33" s="329">
        <v>0.19290778723606031</v>
      </c>
      <c r="P33" s="329">
        <v>0.1879409680493192</v>
      </c>
      <c r="Q33" s="329">
        <v>0.19314973759612811</v>
      </c>
      <c r="R33" s="329">
        <v>0.19708146056956449</v>
      </c>
      <c r="S33" s="329">
        <v>0.1982116304063567</v>
      </c>
      <c r="T33" s="329">
        <v>0.19756785224869569</v>
      </c>
      <c r="U33" s="329">
        <v>0.2044626882850834</v>
      </c>
      <c r="V33" s="329">
        <v>0.20062189777441011</v>
      </c>
      <c r="W33" s="329">
        <v>0.20919658221888079</v>
      </c>
      <c r="X33" s="329">
        <v>0.21723170097041691</v>
      </c>
      <c r="Y33" s="329">
        <v>0.1989649003659727</v>
      </c>
      <c r="DA33" s="72" t="s">
        <v>2254</v>
      </c>
    </row>
    <row r="34" spans="1:105" ht="12" customHeight="1" x14ac:dyDescent="0.25">
      <c r="A34" s="57" t="s">
        <v>2171</v>
      </c>
      <c r="B34" s="261">
        <v>113.0674369533716</v>
      </c>
      <c r="C34" s="261">
        <v>117.0497799144897</v>
      </c>
      <c r="D34" s="261">
        <v>143.03211336068071</v>
      </c>
      <c r="E34" s="261">
        <v>120.7153518274624</v>
      </c>
      <c r="F34" s="261">
        <v>120.1627251681107</v>
      </c>
      <c r="G34" s="261">
        <v>125.4168762608404</v>
      </c>
      <c r="H34" s="261">
        <v>125.2147377602856</v>
      </c>
      <c r="I34" s="261">
        <v>120.3552209117169</v>
      </c>
      <c r="J34" s="261">
        <v>121.8403507469983</v>
      </c>
      <c r="K34" s="261">
        <v>127.8404880577948</v>
      </c>
      <c r="L34" s="261">
        <v>136.65686715148979</v>
      </c>
      <c r="M34" s="261">
        <v>135.81472104865139</v>
      </c>
      <c r="N34" s="261">
        <v>138.20751060118241</v>
      </c>
      <c r="O34" s="261">
        <v>123.9089808953018</v>
      </c>
      <c r="P34" s="261">
        <v>125.86717839141031</v>
      </c>
      <c r="Q34" s="261">
        <v>130.31051815273139</v>
      </c>
      <c r="R34" s="261">
        <v>121.5994265148408</v>
      </c>
      <c r="S34" s="261">
        <v>118.9564125953103</v>
      </c>
      <c r="T34" s="261">
        <v>117.5957698410479</v>
      </c>
      <c r="U34" s="261">
        <v>118.7719862675827</v>
      </c>
      <c r="V34" s="261">
        <v>123.7432690066039</v>
      </c>
      <c r="W34" s="261">
        <v>126.55671172488989</v>
      </c>
      <c r="X34" s="261">
        <v>140.28628478380091</v>
      </c>
      <c r="Y34" s="261">
        <v>118.3738040136045</v>
      </c>
      <c r="DA34" s="70" t="s">
        <v>2255</v>
      </c>
    </row>
    <row r="35" spans="1:105" ht="12" customHeight="1" x14ac:dyDescent="0.25">
      <c r="A35" s="64" t="s">
        <v>28</v>
      </c>
      <c r="B35" s="229">
        <v>1.3398881530509861</v>
      </c>
      <c r="C35" s="229">
        <v>0.76586996018417408</v>
      </c>
      <c r="D35" s="229">
        <v>0.95228178479433467</v>
      </c>
      <c r="E35" s="229">
        <v>0.96419305802952515</v>
      </c>
      <c r="F35" s="229">
        <v>0.77904042452203792</v>
      </c>
      <c r="G35" s="229">
        <v>1.2415791025446781</v>
      </c>
      <c r="H35" s="229">
        <v>0.81701738460840556</v>
      </c>
      <c r="I35" s="229">
        <v>0.97029269750775682</v>
      </c>
      <c r="J35" s="229">
        <v>0.78466906470795017</v>
      </c>
      <c r="K35" s="229">
        <v>1.017236704087539</v>
      </c>
      <c r="L35" s="229">
        <v>1.076808805933456</v>
      </c>
      <c r="M35" s="229">
        <v>1.110957458688415</v>
      </c>
      <c r="N35" s="229">
        <v>1.1286033783823139</v>
      </c>
      <c r="O35" s="229">
        <v>1.0756394712269011</v>
      </c>
      <c r="P35" s="229">
        <v>1.243029994371698</v>
      </c>
      <c r="Q35" s="229">
        <v>1.4844921658822141</v>
      </c>
      <c r="R35" s="229">
        <v>1.0185866270129471</v>
      </c>
      <c r="S35" s="229">
        <v>1.1221411174895191</v>
      </c>
      <c r="T35" s="229">
        <v>0.73436736542802805</v>
      </c>
      <c r="U35" s="229">
        <v>0.8421353019698089</v>
      </c>
      <c r="V35" s="229">
        <v>0.80814618379115222</v>
      </c>
      <c r="W35" s="229">
        <v>0.48239117470293852</v>
      </c>
      <c r="X35" s="229">
        <v>1.007953338046145</v>
      </c>
      <c r="Y35" s="229">
        <v>1.1003914677765241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1.46403064758136</v>
      </c>
      <c r="C37" s="229">
        <v>1.8305786700860229</v>
      </c>
      <c r="D37" s="229">
        <v>1.092514547887997</v>
      </c>
      <c r="E37" s="229">
        <v>1.1061798720610569</v>
      </c>
      <c r="F37" s="229">
        <v>1.4896410910914131</v>
      </c>
      <c r="G37" s="229">
        <v>1.706628204939957</v>
      </c>
      <c r="H37" s="229">
        <v>2.387824930580372</v>
      </c>
      <c r="I37" s="229">
        <v>1.4699883934356579</v>
      </c>
      <c r="J37" s="229">
        <v>1.2850903386804919</v>
      </c>
      <c r="K37" s="229">
        <v>2.0792132191601391</v>
      </c>
      <c r="L37" s="229">
        <v>2.4992327221108428</v>
      </c>
      <c r="M37" s="229">
        <v>2.4626750825340258</v>
      </c>
      <c r="N37" s="229">
        <v>2.1098669835712309</v>
      </c>
      <c r="O37" s="229">
        <v>1.085213696776455</v>
      </c>
      <c r="P37" s="229">
        <v>1.132645169195925</v>
      </c>
      <c r="Q37" s="229">
        <v>1.388280177393997</v>
      </c>
      <c r="R37" s="229">
        <v>1.359657430006088</v>
      </c>
      <c r="S37" s="229">
        <v>1.4499288276675579</v>
      </c>
      <c r="T37" s="229">
        <v>1.4640360678827391</v>
      </c>
      <c r="U37" s="229">
        <v>1.036281986232112</v>
      </c>
      <c r="V37" s="229">
        <v>1.361035390728909</v>
      </c>
      <c r="W37" s="229">
        <v>1.4607577081909771</v>
      </c>
      <c r="X37" s="229">
        <v>1.694176374467663</v>
      </c>
      <c r="Y37" s="229">
        <v>2.0938902254074412</v>
      </c>
      <c r="DA37" s="73" t="s">
        <v>2258</v>
      </c>
    </row>
    <row r="38" spans="1:105" ht="12" customHeight="1" x14ac:dyDescent="0.25">
      <c r="A38" s="64" t="s">
        <v>159</v>
      </c>
      <c r="B38" s="229">
        <v>3.225101483013352</v>
      </c>
      <c r="C38" s="229">
        <v>10.32665619028036</v>
      </c>
      <c r="D38" s="229">
        <v>6.0981177912952438</v>
      </c>
      <c r="E38" s="229">
        <v>8.1349075635600236</v>
      </c>
      <c r="F38" s="229">
        <v>9.5457798539468257</v>
      </c>
      <c r="G38" s="229">
        <v>9.5432904546456747</v>
      </c>
      <c r="H38" s="229">
        <v>8.8572562950896145</v>
      </c>
      <c r="I38" s="229">
        <v>8.0086149924843415</v>
      </c>
      <c r="J38" s="229">
        <v>7.3046667030070482</v>
      </c>
      <c r="K38" s="229">
        <v>7.9807079573351043</v>
      </c>
      <c r="L38" s="229">
        <v>8.4716303619188444</v>
      </c>
      <c r="M38" s="229">
        <v>7.8038391247882357</v>
      </c>
      <c r="N38" s="229">
        <v>5.8074604017450389</v>
      </c>
      <c r="O38" s="229">
        <v>0.61035140868291371</v>
      </c>
      <c r="P38" s="229">
        <v>0.45520912748315312</v>
      </c>
      <c r="Q38" s="229">
        <v>0.37392301951974738</v>
      </c>
      <c r="R38" s="229">
        <v>0.46003614418245009</v>
      </c>
      <c r="S38" s="229">
        <v>0.4097510253505548</v>
      </c>
      <c r="T38" s="229">
        <v>0.931198674909128</v>
      </c>
      <c r="U38" s="229">
        <v>0.96771602307198423</v>
      </c>
      <c r="V38" s="229">
        <v>0.85944693499526115</v>
      </c>
      <c r="W38" s="229">
        <v>0.60467017458623329</v>
      </c>
      <c r="X38" s="229">
        <v>6.0364346109955687</v>
      </c>
      <c r="Y38" s="229">
        <v>10.016179175890199</v>
      </c>
      <c r="DA38" s="73" t="s">
        <v>2259</v>
      </c>
    </row>
    <row r="39" spans="1:105" ht="12" customHeight="1" x14ac:dyDescent="0.25">
      <c r="A39" s="64" t="s">
        <v>32</v>
      </c>
      <c r="B39" s="229">
        <v>11.04310285942447</v>
      </c>
      <c r="C39" s="229">
        <v>10.83996660226842</v>
      </c>
      <c r="D39" s="229">
        <v>9.5397640704693263</v>
      </c>
      <c r="E39" s="229">
        <v>12.27985940059714</v>
      </c>
      <c r="F39" s="229">
        <v>13.85158094271069</v>
      </c>
      <c r="G39" s="229">
        <v>12.122315200963779</v>
      </c>
      <c r="H39" s="229">
        <v>12.29287039629782</v>
      </c>
      <c r="I39" s="229">
        <v>10.74807974954839</v>
      </c>
      <c r="J39" s="229">
        <v>9.6836090344535712</v>
      </c>
      <c r="K39" s="229">
        <v>9.5396072890152031</v>
      </c>
      <c r="L39" s="229">
        <v>8.8572086360708351</v>
      </c>
      <c r="M39" s="229">
        <v>9.3021158479653234</v>
      </c>
      <c r="N39" s="229">
        <v>7.4975740856541524</v>
      </c>
      <c r="O39" s="229">
        <v>5.4442149922238938</v>
      </c>
      <c r="P39" s="229">
        <v>6.6703481125772939</v>
      </c>
      <c r="Q39" s="229">
        <v>4.8104537850307771</v>
      </c>
      <c r="R39" s="229">
        <v>3.870908486597517</v>
      </c>
      <c r="S39" s="229">
        <v>2.96950985777982</v>
      </c>
      <c r="T39" s="229">
        <v>1.3532838183196401</v>
      </c>
      <c r="U39" s="229">
        <v>1.5863079804798279</v>
      </c>
      <c r="V39" s="229">
        <v>0.89657075513043716</v>
      </c>
      <c r="W39" s="229">
        <v>1.6020565385079559</v>
      </c>
      <c r="X39" s="229">
        <v>1.379277738564668</v>
      </c>
      <c r="Y39" s="229">
        <v>0.64543052106540044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9.7693695734916049E-3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2.772824367405325E-3</v>
      </c>
      <c r="S40" s="229">
        <v>7.8993252327341449E-3</v>
      </c>
      <c r="T40" s="229">
        <v>2.772824367409909E-3</v>
      </c>
      <c r="U40" s="229">
        <v>2.7728243674058138E-3</v>
      </c>
      <c r="V40" s="229">
        <v>1.9667707722297858E-3</v>
      </c>
      <c r="W40" s="229">
        <v>2.3859186417235089E-3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88.439816481827989</v>
      </c>
      <c r="C41" s="229">
        <v>85.393041574594392</v>
      </c>
      <c r="D41" s="229">
        <v>116.81068279717481</v>
      </c>
      <c r="E41" s="229">
        <v>90.723947035959213</v>
      </c>
      <c r="F41" s="229">
        <v>87.178529523076847</v>
      </c>
      <c r="G41" s="229">
        <v>90.974441574917108</v>
      </c>
      <c r="H41" s="229">
        <v>89.620733463069513</v>
      </c>
      <c r="I41" s="229">
        <v>87.139873029675883</v>
      </c>
      <c r="J41" s="229">
        <v>90.318940100693467</v>
      </c>
      <c r="K41" s="229">
        <v>91.184984778030056</v>
      </c>
      <c r="L41" s="229">
        <v>98.33494018054968</v>
      </c>
      <c r="M41" s="229">
        <v>98.372740187410329</v>
      </c>
      <c r="N41" s="229">
        <v>103.4772404257163</v>
      </c>
      <c r="O41" s="229">
        <v>99.74275576251361</v>
      </c>
      <c r="P41" s="229">
        <v>99.61057317275727</v>
      </c>
      <c r="Q41" s="229">
        <v>108.24436497741939</v>
      </c>
      <c r="R41" s="229">
        <v>100.6076795411055</v>
      </c>
      <c r="S41" s="229">
        <v>97.925284584609912</v>
      </c>
      <c r="T41" s="229">
        <v>96.128378465800665</v>
      </c>
      <c r="U41" s="229">
        <v>97.283887562980112</v>
      </c>
      <c r="V41" s="229">
        <v>102.966940161747</v>
      </c>
      <c r="W41" s="229">
        <v>106.10102624198019</v>
      </c>
      <c r="X41" s="229">
        <v>111.9476173697573</v>
      </c>
      <c r="Y41" s="229">
        <v>89.806990453134176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1.9496342229114261</v>
      </c>
      <c r="C43" s="229">
        <v>2.2455793104272579</v>
      </c>
      <c r="D43" s="229">
        <v>2.141113357882936</v>
      </c>
      <c r="E43" s="229">
        <v>1.7842559093162169</v>
      </c>
      <c r="F43" s="229">
        <v>1.2794415837503881</v>
      </c>
      <c r="G43" s="229">
        <v>3.1663461015025649</v>
      </c>
      <c r="H43" s="229">
        <v>4.1552006294964254</v>
      </c>
      <c r="I43" s="229">
        <v>4.5643223878507522</v>
      </c>
      <c r="J43" s="229">
        <v>4.4769018696822194</v>
      </c>
      <c r="K43" s="229">
        <v>3.597902659505714</v>
      </c>
      <c r="L43" s="229">
        <v>4.5472769534893551</v>
      </c>
      <c r="M43" s="229">
        <v>4.3466797644717658</v>
      </c>
      <c r="N43" s="229">
        <v>4.1844974698197008</v>
      </c>
      <c r="O43" s="229">
        <v>1.132362045284625</v>
      </c>
      <c r="P43" s="229">
        <v>1.3077044179415449</v>
      </c>
      <c r="Q43" s="229">
        <v>1.4018929762333869</v>
      </c>
      <c r="R43" s="229">
        <v>2.4033749124179709</v>
      </c>
      <c r="S43" s="229">
        <v>2.2788241741593982</v>
      </c>
      <c r="T43" s="229">
        <v>3.0530440966019179</v>
      </c>
      <c r="U43" s="229">
        <v>2.7760244545926529</v>
      </c>
      <c r="V43" s="229">
        <v>2.6166935101753639</v>
      </c>
      <c r="W43" s="229">
        <v>1.5639186032976411</v>
      </c>
      <c r="X43" s="229">
        <v>3.0623814852674101</v>
      </c>
      <c r="Y43" s="229">
        <v>2.9730809559616458</v>
      </c>
      <c r="DA43" s="73" t="s">
        <v>2264</v>
      </c>
    </row>
    <row r="44" spans="1:105" ht="12" customHeight="1" x14ac:dyDescent="0.25">
      <c r="A44" s="64" t="s">
        <v>39</v>
      </c>
      <c r="B44" s="229">
        <v>5.6058631055619621</v>
      </c>
      <c r="C44" s="229">
        <v>5.6480876066490753</v>
      </c>
      <c r="D44" s="229">
        <v>6.3976390111759933</v>
      </c>
      <c r="E44" s="229">
        <v>5.7220089879391711</v>
      </c>
      <c r="F44" s="229">
        <v>6.0387117490125259</v>
      </c>
      <c r="G44" s="229">
        <v>6.6525062517531168</v>
      </c>
      <c r="H44" s="229">
        <v>7.0838346611434559</v>
      </c>
      <c r="I44" s="229">
        <v>7.4540496612140874</v>
      </c>
      <c r="J44" s="229">
        <v>7.9864736357735717</v>
      </c>
      <c r="K44" s="229">
        <v>12.440835450661</v>
      </c>
      <c r="L44" s="229">
        <v>12.869769491416839</v>
      </c>
      <c r="M44" s="229">
        <v>12.41571358279332</v>
      </c>
      <c r="N44" s="229">
        <v>14.00226785629366</v>
      </c>
      <c r="O44" s="229">
        <v>14.818443518593369</v>
      </c>
      <c r="P44" s="229">
        <v>15.44766839708339</v>
      </c>
      <c r="Q44" s="229">
        <v>12.60711105125184</v>
      </c>
      <c r="R44" s="229">
        <v>11.87641054915092</v>
      </c>
      <c r="S44" s="229">
        <v>12.793073683020809</v>
      </c>
      <c r="T44" s="229">
        <v>13.928688527738309</v>
      </c>
      <c r="U44" s="229">
        <v>14.276860133888819</v>
      </c>
      <c r="V44" s="229">
        <v>14.23246929926351</v>
      </c>
      <c r="W44" s="229">
        <v>14.7395053649822</v>
      </c>
      <c r="X44" s="229">
        <v>15.15844386670218</v>
      </c>
      <c r="Y44" s="229">
        <v>11.737841214369141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18.307325424056359</v>
      </c>
      <c r="C45" s="261">
        <f t="shared" si="2"/>
        <v>18.965549592161349</v>
      </c>
      <c r="D45" s="261">
        <f t="shared" si="2"/>
        <v>22.779550056953365</v>
      </c>
      <c r="E45" s="261">
        <f t="shared" si="2"/>
        <v>19.841793002510286</v>
      </c>
      <c r="F45" s="261">
        <f t="shared" si="2"/>
        <v>20.143474569359363</v>
      </c>
      <c r="G45" s="261">
        <f t="shared" si="2"/>
        <v>20.95820247876317</v>
      </c>
      <c r="H45" s="261">
        <f t="shared" si="2"/>
        <v>21.090683951285978</v>
      </c>
      <c r="I45" s="261">
        <f t="shared" si="2"/>
        <v>20.32511292012655</v>
      </c>
      <c r="J45" s="261">
        <f t="shared" si="2"/>
        <v>20.431626023805638</v>
      </c>
      <c r="K45" s="261">
        <f t="shared" si="2"/>
        <v>21.525279044734884</v>
      </c>
      <c r="L45" s="261">
        <f t="shared" si="2"/>
        <v>22.983443674672628</v>
      </c>
      <c r="M45" s="261">
        <f t="shared" si="2"/>
        <v>22.920760245879009</v>
      </c>
      <c r="N45" s="261">
        <f t="shared" si="2"/>
        <v>23.292515451180602</v>
      </c>
      <c r="O45" s="261">
        <f t="shared" si="2"/>
        <v>20.887089250788662</v>
      </c>
      <c r="P45" s="261">
        <f t="shared" si="2"/>
        <v>21.06986130454462</v>
      </c>
      <c r="Q45" s="261">
        <f t="shared" si="2"/>
        <v>21.82890509376848</v>
      </c>
      <c r="R45" s="261">
        <f t="shared" si="2"/>
        <v>20.669549102751397</v>
      </c>
      <c r="S45" s="261">
        <f t="shared" si="2"/>
        <v>20.303708755343788</v>
      </c>
      <c r="T45" s="261">
        <f t="shared" si="2"/>
        <v>20.088938198308231</v>
      </c>
      <c r="U45" s="261">
        <f t="shared" si="2"/>
        <v>20.37408781731456</v>
      </c>
      <c r="V45" s="261">
        <f t="shared" si="2"/>
        <v>21.013918350781154</v>
      </c>
      <c r="W45" s="261">
        <f t="shared" si="2"/>
        <v>21.558763767238641</v>
      </c>
      <c r="X45" s="261">
        <f t="shared" si="2"/>
        <v>23.640470004069403</v>
      </c>
      <c r="Y45" s="261">
        <f t="shared" si="2"/>
        <v>20.226806464695429</v>
      </c>
      <c r="DA45" s="70"/>
    </row>
    <row r="46" spans="1:105" ht="12" customHeight="1" x14ac:dyDescent="0.25">
      <c r="A46" s="165" t="s">
        <v>2184</v>
      </c>
      <c r="B46" s="346">
        <v>8.2889065557937442</v>
      </c>
      <c r="C46" s="346">
        <v>8.5697144503215164</v>
      </c>
      <c r="D46" s="346">
        <v>10.48837048419035</v>
      </c>
      <c r="E46" s="346">
        <v>8.8455333523720512</v>
      </c>
      <c r="F46" s="346">
        <v>8.7999642795413386</v>
      </c>
      <c r="G46" s="346">
        <v>9.1826961304757724</v>
      </c>
      <c r="H46" s="346">
        <v>9.1662892160483604</v>
      </c>
      <c r="I46" s="346">
        <v>8.8055077728083226</v>
      </c>
      <c r="J46" s="346">
        <v>8.9096651249179804</v>
      </c>
      <c r="K46" s="346">
        <v>9.2986873234739988</v>
      </c>
      <c r="L46" s="346">
        <v>9.946407908463339</v>
      </c>
      <c r="M46" s="346">
        <v>9.8915881979874438</v>
      </c>
      <c r="N46" s="346">
        <v>10.05557055301454</v>
      </c>
      <c r="O46" s="346">
        <v>8.9973731724826411</v>
      </c>
      <c r="P46" s="346">
        <v>9.1324510851716081</v>
      </c>
      <c r="Q46" s="346">
        <v>9.4950240990964971</v>
      </c>
      <c r="R46" s="346">
        <v>8.8655470763514845</v>
      </c>
      <c r="S46" s="346">
        <v>8.6615737324528812</v>
      </c>
      <c r="T46" s="346">
        <v>8.5515715011135036</v>
      </c>
      <c r="U46" s="346">
        <v>8.6352843292677282</v>
      </c>
      <c r="V46" s="346">
        <v>9.0006561446180857</v>
      </c>
      <c r="W46" s="346">
        <v>9.2021659753700398</v>
      </c>
      <c r="X46" s="346">
        <v>10.199785587736899</v>
      </c>
      <c r="Y46" s="346">
        <v>8.6115339301683687</v>
      </c>
      <c r="DA46" s="167" t="s">
        <v>2266</v>
      </c>
    </row>
    <row r="47" spans="1:105" ht="12" customHeight="1" x14ac:dyDescent="0.25">
      <c r="A47" s="59" t="s">
        <v>28</v>
      </c>
      <c r="B47" s="230">
        <v>0.1060067229048067</v>
      </c>
      <c r="C47" s="230">
        <v>6.06417516514587E-2</v>
      </c>
      <c r="D47" s="230">
        <v>7.4839818488429341E-2</v>
      </c>
      <c r="E47" s="230">
        <v>7.5935715087606367E-2</v>
      </c>
      <c r="F47" s="230">
        <v>6.1244054759364758E-2</v>
      </c>
      <c r="G47" s="230">
        <v>9.944461476625889E-2</v>
      </c>
      <c r="H47" s="230">
        <v>6.6240576719534122E-2</v>
      </c>
      <c r="I47" s="230">
        <v>7.9502567873023455E-2</v>
      </c>
      <c r="J47" s="230">
        <v>6.4432710693932277E-2</v>
      </c>
      <c r="K47" s="230">
        <v>8.5297435452388215E-2</v>
      </c>
      <c r="L47" s="230">
        <v>9.0567241255213288E-2</v>
      </c>
      <c r="M47" s="230">
        <v>9.3056185392198107E-2</v>
      </c>
      <c r="N47" s="230">
        <v>9.5305491944934526E-2</v>
      </c>
      <c r="O47" s="230">
        <v>9.0282711175111635E-2</v>
      </c>
      <c r="P47" s="230">
        <v>0.1047638577110671</v>
      </c>
      <c r="Q47" s="230">
        <v>0.1220605741063477</v>
      </c>
      <c r="R47" s="230">
        <v>8.4755149777838851E-2</v>
      </c>
      <c r="S47" s="230">
        <v>9.4250322683572557E-2</v>
      </c>
      <c r="T47" s="230">
        <v>6.2891803617125402E-2</v>
      </c>
      <c r="U47" s="230">
        <v>7.203352356008845E-2</v>
      </c>
      <c r="V47" s="230">
        <v>6.856577571793715E-2</v>
      </c>
      <c r="W47" s="230">
        <v>4.0565591721495257E-2</v>
      </c>
      <c r="X47" s="230">
        <v>8.4936130972973214E-2</v>
      </c>
      <c r="Y47" s="230">
        <v>9.2280504364699215E-2</v>
      </c>
      <c r="DA47" s="71" t="s">
        <v>2267</v>
      </c>
    </row>
    <row r="48" spans="1:105" ht="12" customHeight="1" x14ac:dyDescent="0.25">
      <c r="A48" s="59" t="s">
        <v>31</v>
      </c>
      <c r="B48" s="230">
        <v>0.1146852546260626</v>
      </c>
      <c r="C48" s="230">
        <v>0.14351511816636081</v>
      </c>
      <c r="D48" s="230">
        <v>8.501333044471443E-2</v>
      </c>
      <c r="E48" s="230">
        <v>8.6258200109029293E-2</v>
      </c>
      <c r="F48" s="230">
        <v>0.1159519720058677</v>
      </c>
      <c r="G48" s="230">
        <v>0.13534379429274929</v>
      </c>
      <c r="H48" s="230">
        <v>0.19168487359412631</v>
      </c>
      <c r="I48" s="230">
        <v>0.1192572669672002</v>
      </c>
      <c r="J48" s="230">
        <v>0.10448310811707449</v>
      </c>
      <c r="K48" s="230">
        <v>0.17262573181566429</v>
      </c>
      <c r="L48" s="230">
        <v>0.20812861402307309</v>
      </c>
      <c r="M48" s="230">
        <v>0.2042431435246968</v>
      </c>
      <c r="N48" s="230">
        <v>0.17641041059451459</v>
      </c>
      <c r="O48" s="230">
        <v>9.0187361513544007E-2</v>
      </c>
      <c r="P48" s="230">
        <v>9.4518387522636541E-2</v>
      </c>
      <c r="Q48" s="230">
        <v>0.113023089371142</v>
      </c>
      <c r="R48" s="230">
        <v>0.1120186099501688</v>
      </c>
      <c r="S48" s="230">
        <v>0.1205798134321298</v>
      </c>
      <c r="T48" s="230">
        <v>0.1241437928875735</v>
      </c>
      <c r="U48" s="230">
        <v>8.7765390185300801E-2</v>
      </c>
      <c r="V48" s="230">
        <v>0.1143350638822203</v>
      </c>
      <c r="W48" s="230">
        <v>0.12162677782029151</v>
      </c>
      <c r="X48" s="230">
        <v>0.14135241115228739</v>
      </c>
      <c r="Y48" s="230">
        <v>0.17386381625099481</v>
      </c>
      <c r="DA48" s="71" t="s">
        <v>2268</v>
      </c>
    </row>
    <row r="49" spans="1:105" ht="12" customHeight="1" x14ac:dyDescent="0.25">
      <c r="A49" s="59" t="s">
        <v>159</v>
      </c>
      <c r="B49" s="230">
        <v>0.24792449473483641</v>
      </c>
      <c r="C49" s="230">
        <v>0.79448849085850815</v>
      </c>
      <c r="D49" s="230">
        <v>0.46566569734527058</v>
      </c>
      <c r="E49" s="230">
        <v>0.62250937932338068</v>
      </c>
      <c r="F49" s="230">
        <v>0.72916622985730228</v>
      </c>
      <c r="G49" s="230">
        <v>0.74270476054083334</v>
      </c>
      <c r="H49" s="230">
        <v>0.69775540474327902</v>
      </c>
      <c r="I49" s="230">
        <v>0.63759807820636427</v>
      </c>
      <c r="J49" s="230">
        <v>0.58281600069062733</v>
      </c>
      <c r="K49" s="230">
        <v>0.65022933792858528</v>
      </c>
      <c r="L49" s="230">
        <v>0.69232613903438822</v>
      </c>
      <c r="M49" s="230">
        <v>0.63513685574394085</v>
      </c>
      <c r="N49" s="230">
        <v>0.47651220507493142</v>
      </c>
      <c r="O49" s="230">
        <v>4.9777032620983812E-2</v>
      </c>
      <c r="P49" s="230">
        <v>3.7277950341807919E-2</v>
      </c>
      <c r="Q49" s="230">
        <v>2.9873828985719879E-2</v>
      </c>
      <c r="R49" s="230">
        <v>3.719386158488381E-2</v>
      </c>
      <c r="S49" s="230">
        <v>3.3440026186359779E-2</v>
      </c>
      <c r="T49" s="230">
        <v>7.7487958678365082E-2</v>
      </c>
      <c r="U49" s="230">
        <v>8.0428859067559144E-2</v>
      </c>
      <c r="V49" s="230">
        <v>7.0851283907069088E-2</v>
      </c>
      <c r="W49" s="230">
        <v>4.9406967564835542E-2</v>
      </c>
      <c r="X49" s="230">
        <v>0.49424665334518603</v>
      </c>
      <c r="Y49" s="230">
        <v>0.81616134192832357</v>
      </c>
      <c r="DA49" s="71" t="s">
        <v>2269</v>
      </c>
    </row>
    <row r="50" spans="1:105" ht="12" customHeight="1" x14ac:dyDescent="0.25">
      <c r="A50" s="59" t="s">
        <v>32</v>
      </c>
      <c r="B50" s="230">
        <v>0.87564844230319527</v>
      </c>
      <c r="C50" s="230">
        <v>0.8602376503354936</v>
      </c>
      <c r="D50" s="230">
        <v>0.75141296274553515</v>
      </c>
      <c r="E50" s="230">
        <v>0.96928006646370923</v>
      </c>
      <c r="F50" s="230">
        <v>1.091382754112449</v>
      </c>
      <c r="G50" s="230">
        <v>0.9731196630550133</v>
      </c>
      <c r="H50" s="230">
        <v>0.99889516407604539</v>
      </c>
      <c r="I50" s="230">
        <v>0.88263892040927916</v>
      </c>
      <c r="J50" s="230">
        <v>0.79694971349061272</v>
      </c>
      <c r="K50" s="230">
        <v>0.80171175040632792</v>
      </c>
      <c r="L50" s="230">
        <v>0.74662618276866399</v>
      </c>
      <c r="M50" s="230">
        <v>0.78091427356811538</v>
      </c>
      <c r="N50" s="230">
        <v>0.63455774277962862</v>
      </c>
      <c r="O50" s="230">
        <v>0.45798043936064359</v>
      </c>
      <c r="P50" s="230">
        <v>0.56344583586677666</v>
      </c>
      <c r="Q50" s="230">
        <v>0.39642163217280418</v>
      </c>
      <c r="R50" s="230">
        <v>0.32281583519422902</v>
      </c>
      <c r="S50" s="230">
        <v>0.24997348294889779</v>
      </c>
      <c r="T50" s="230">
        <v>0.116156460513688</v>
      </c>
      <c r="U50" s="230">
        <v>0.13599222998612159</v>
      </c>
      <c r="V50" s="230">
        <v>7.6238762166374444E-2</v>
      </c>
      <c r="W50" s="230">
        <v>0.1350237298601264</v>
      </c>
      <c r="X50" s="230">
        <v>0.1164870303455294</v>
      </c>
      <c r="Y50" s="230">
        <v>5.4248288876914179E-2</v>
      </c>
      <c r="DA50" s="71" t="s">
        <v>2270</v>
      </c>
    </row>
    <row r="51" spans="1:105" ht="12" customHeight="1" x14ac:dyDescent="0.25">
      <c r="A51" s="59" t="s">
        <v>35</v>
      </c>
      <c r="B51" s="230">
        <v>6.9446416412248437</v>
      </c>
      <c r="C51" s="230">
        <v>6.7108314393096951</v>
      </c>
      <c r="D51" s="230">
        <v>9.1114386751664007</v>
      </c>
      <c r="E51" s="230">
        <v>7.0915499913883266</v>
      </c>
      <c r="F51" s="230">
        <v>6.802219268806355</v>
      </c>
      <c r="G51" s="230">
        <v>7.2320832978209166</v>
      </c>
      <c r="H51" s="230">
        <v>7.2117131969153752</v>
      </c>
      <c r="I51" s="230">
        <v>7.0865109393524559</v>
      </c>
      <c r="J51" s="230">
        <v>7.3609835919257343</v>
      </c>
      <c r="K51" s="230">
        <v>7.5888230678710338</v>
      </c>
      <c r="L51" s="230">
        <v>8.2087597313820009</v>
      </c>
      <c r="M51" s="230">
        <v>8.178237739758492</v>
      </c>
      <c r="N51" s="230">
        <v>8.6727847026205307</v>
      </c>
      <c r="O51" s="230">
        <v>8.3091456278123577</v>
      </c>
      <c r="P51" s="230">
        <v>8.3324450537293195</v>
      </c>
      <c r="Q51" s="230">
        <v>8.8336449744604835</v>
      </c>
      <c r="R51" s="230">
        <v>8.3087636198443633</v>
      </c>
      <c r="S51" s="230">
        <v>8.1633300872019205</v>
      </c>
      <c r="T51" s="230">
        <v>8.1708914854167514</v>
      </c>
      <c r="U51" s="230">
        <v>8.2590643264686587</v>
      </c>
      <c r="V51" s="230">
        <v>8.670665258944485</v>
      </c>
      <c r="W51" s="230">
        <v>8.8555429084032919</v>
      </c>
      <c r="X51" s="230">
        <v>9.362763361920921</v>
      </c>
      <c r="Y51" s="230">
        <v>7.4749799787474362</v>
      </c>
      <c r="DA51" s="71" t="s">
        <v>2271</v>
      </c>
    </row>
    <row r="52" spans="1:105" ht="12" customHeight="1" x14ac:dyDescent="0.25">
      <c r="A52" s="165" t="s">
        <v>2191</v>
      </c>
      <c r="B52" s="346">
        <v>7.7703317611649991</v>
      </c>
      <c r="C52" s="346">
        <v>8.0440102563040501</v>
      </c>
      <c r="D52" s="346">
        <v>9.8295937651031089</v>
      </c>
      <c r="E52" s="346">
        <v>8.2959192994881796</v>
      </c>
      <c r="F52" s="346">
        <v>8.2579411459283936</v>
      </c>
      <c r="G52" s="346">
        <v>8.6190220920776692</v>
      </c>
      <c r="H52" s="346">
        <v>8.605130530958597</v>
      </c>
      <c r="I52" s="346">
        <v>8.2711700280074041</v>
      </c>
      <c r="J52" s="346">
        <v>8.3732325832353922</v>
      </c>
      <c r="K52" s="346">
        <v>8.7855799289761496</v>
      </c>
      <c r="L52" s="346">
        <v>9.391467816206335</v>
      </c>
      <c r="M52" s="346">
        <v>9.3335930223067827</v>
      </c>
      <c r="N52" s="346">
        <v>9.4980326625675104</v>
      </c>
      <c r="O52" s="346">
        <v>8.5153950216578274</v>
      </c>
      <c r="P52" s="346">
        <v>8.6499681985922319</v>
      </c>
      <c r="Q52" s="346">
        <v>8.9553277698654288</v>
      </c>
      <c r="R52" s="346">
        <v>8.3566755508694808</v>
      </c>
      <c r="S52" s="346">
        <v>8.1750397452166279</v>
      </c>
      <c r="T52" s="346">
        <v>8.0815323137763571</v>
      </c>
      <c r="U52" s="346">
        <v>8.1623654174831053</v>
      </c>
      <c r="V52" s="346">
        <v>8.5040068060349387</v>
      </c>
      <c r="W52" s="346">
        <v>8.6973549874492928</v>
      </c>
      <c r="X52" s="346">
        <v>9.640892229306889</v>
      </c>
      <c r="Y52" s="346">
        <v>8.1350011444599613</v>
      </c>
      <c r="DA52" s="167" t="s">
        <v>2272</v>
      </c>
    </row>
    <row r="53" spans="1:105" ht="12" customHeight="1" x14ac:dyDescent="0.25">
      <c r="A53" s="64" t="s">
        <v>28</v>
      </c>
      <c r="B53" s="229">
        <v>9.208111329484174E-2</v>
      </c>
      <c r="C53" s="229">
        <v>5.2632869700543837E-2</v>
      </c>
      <c r="D53" s="229">
        <v>6.5443646706326644E-2</v>
      </c>
      <c r="E53" s="229">
        <v>6.6262224956875351E-2</v>
      </c>
      <c r="F53" s="229">
        <v>5.3537983322213697E-2</v>
      </c>
      <c r="G53" s="229">
        <v>8.5325021902461773E-2</v>
      </c>
      <c r="H53" s="229">
        <v>5.6147873376352762E-2</v>
      </c>
      <c r="I53" s="229">
        <v>6.6681410388565163E-2</v>
      </c>
      <c r="J53" s="229">
        <v>5.392480027665477E-2</v>
      </c>
      <c r="K53" s="229">
        <v>6.9907542643368542E-2</v>
      </c>
      <c r="L53" s="229">
        <v>7.4001515298321205E-2</v>
      </c>
      <c r="M53" s="229">
        <v>7.6348312645574026E-2</v>
      </c>
      <c r="N53" s="229">
        <v>7.7560992918047314E-2</v>
      </c>
      <c r="O53" s="229">
        <v>7.3921155126952645E-2</v>
      </c>
      <c r="P53" s="229">
        <v>8.542473151956545E-2</v>
      </c>
      <c r="Q53" s="229">
        <v>0.1020187326835061</v>
      </c>
      <c r="R53" s="229">
        <v>7.0000313376172463E-2</v>
      </c>
      <c r="S53" s="229">
        <v>7.7116887060364125E-2</v>
      </c>
      <c r="T53" s="229">
        <v>5.0467917357158373E-2</v>
      </c>
      <c r="U53" s="229">
        <v>5.7874051631619287E-2</v>
      </c>
      <c r="V53" s="229">
        <v>5.5538217976642858E-2</v>
      </c>
      <c r="W53" s="229">
        <v>3.315136140961375E-2</v>
      </c>
      <c r="X53" s="229">
        <v>6.9269562019188324E-2</v>
      </c>
      <c r="Y53" s="229">
        <v>7.5622186211800654E-2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0.100612556070514</v>
      </c>
      <c r="C55" s="229">
        <v>0.12580283028213149</v>
      </c>
      <c r="D55" s="229">
        <v>7.5080860765330895E-2</v>
      </c>
      <c r="E55" s="229">
        <v>7.601998263197704E-2</v>
      </c>
      <c r="F55" s="229">
        <v>0.1023725821928516</v>
      </c>
      <c r="G55" s="229">
        <v>0.11728458433893529</v>
      </c>
      <c r="H55" s="229">
        <v>0.16409845662144029</v>
      </c>
      <c r="I55" s="229">
        <v>0.1010219901488304</v>
      </c>
      <c r="J55" s="229">
        <v>8.8315243925917511E-2</v>
      </c>
      <c r="K55" s="229">
        <v>0.14288973864099239</v>
      </c>
      <c r="L55" s="229">
        <v>0.17175473259528651</v>
      </c>
      <c r="M55" s="229">
        <v>0.1692423824830776</v>
      </c>
      <c r="N55" s="229">
        <v>0.14499635682940151</v>
      </c>
      <c r="O55" s="229">
        <v>7.4579124484716861E-2</v>
      </c>
      <c r="P55" s="229">
        <v>7.7838756847054935E-2</v>
      </c>
      <c r="Q55" s="229">
        <v>9.5406757652506335E-2</v>
      </c>
      <c r="R55" s="229">
        <v>9.343971701629028E-2</v>
      </c>
      <c r="S55" s="229">
        <v>9.9643436913672806E-2</v>
      </c>
      <c r="T55" s="229">
        <v>0.10061292856980381</v>
      </c>
      <c r="U55" s="229">
        <v>7.121639128039349E-2</v>
      </c>
      <c r="V55" s="229">
        <v>9.3534414590222117E-2</v>
      </c>
      <c r="W55" s="229">
        <v>0.10038762990624669</v>
      </c>
      <c r="X55" s="229">
        <v>0.11642885738154959</v>
      </c>
      <c r="Y55" s="229">
        <v>0.143898386319539</v>
      </c>
      <c r="DA55" s="73" t="s">
        <v>2275</v>
      </c>
    </row>
    <row r="56" spans="1:105" ht="12" customHeight="1" x14ac:dyDescent="0.25">
      <c r="A56" s="64" t="s">
        <v>159</v>
      </c>
      <c r="B56" s="229">
        <v>0.22163860048206141</v>
      </c>
      <c r="C56" s="229">
        <v>0.70967863731675318</v>
      </c>
      <c r="D56" s="229">
        <v>0.41908085682147261</v>
      </c>
      <c r="E56" s="229">
        <v>0.55905512956254322</v>
      </c>
      <c r="F56" s="229">
        <v>0.65601448465486067</v>
      </c>
      <c r="G56" s="229">
        <v>0.65584340570430566</v>
      </c>
      <c r="H56" s="229">
        <v>0.60869709052391519</v>
      </c>
      <c r="I56" s="229">
        <v>0.55037592710893835</v>
      </c>
      <c r="J56" s="229">
        <v>0.50199849944867414</v>
      </c>
      <c r="K56" s="229">
        <v>0.54845807235408472</v>
      </c>
      <c r="L56" s="229">
        <v>0.58219572534588016</v>
      </c>
      <c r="M56" s="229">
        <v>0.53630311824766186</v>
      </c>
      <c r="N56" s="229">
        <v>0.3991060134315878</v>
      </c>
      <c r="O56" s="229">
        <v>4.1945170635790403E-2</v>
      </c>
      <c r="P56" s="229">
        <v>3.1283329989281038E-2</v>
      </c>
      <c r="Q56" s="229">
        <v>2.5697106020040321E-2</v>
      </c>
      <c r="R56" s="229">
        <v>3.1615056984964938E-2</v>
      </c>
      <c r="S56" s="229">
        <v>2.8159313523347711E-2</v>
      </c>
      <c r="T56" s="229">
        <v>6.3994752464276106E-2</v>
      </c>
      <c r="U56" s="229">
        <v>6.6504333630252099E-2</v>
      </c>
      <c r="V56" s="229">
        <v>5.9063758726428349E-2</v>
      </c>
      <c r="W56" s="229">
        <v>4.1554739270814343E-2</v>
      </c>
      <c r="X56" s="229">
        <v>0.41484180455384312</v>
      </c>
      <c r="Y56" s="229">
        <v>0.68834173014848976</v>
      </c>
      <c r="DA56" s="73" t="s">
        <v>2276</v>
      </c>
    </row>
    <row r="57" spans="1:105" ht="12" customHeight="1" x14ac:dyDescent="0.25">
      <c r="A57" s="64" t="s">
        <v>32</v>
      </c>
      <c r="B57" s="229">
        <v>0.75891499093399417</v>
      </c>
      <c r="C57" s="229">
        <v>0.74495486100308628</v>
      </c>
      <c r="D57" s="229">
        <v>0.65560106205784197</v>
      </c>
      <c r="E57" s="229">
        <v>0.8439085920241628</v>
      </c>
      <c r="F57" s="229">
        <v>0.95192198781227677</v>
      </c>
      <c r="G57" s="229">
        <v>0.83308168437343677</v>
      </c>
      <c r="H57" s="229">
        <v>0.84480274648508891</v>
      </c>
      <c r="I57" s="229">
        <v>0.73864012221212605</v>
      </c>
      <c r="J57" s="229">
        <v>0.66548651734406505</v>
      </c>
      <c r="K57" s="229">
        <v>0.65559028756833948</v>
      </c>
      <c r="L57" s="229">
        <v>0.60869381525388766</v>
      </c>
      <c r="M57" s="229">
        <v>0.63926916685384283</v>
      </c>
      <c r="N57" s="229">
        <v>0.51525567059127408</v>
      </c>
      <c r="O57" s="229">
        <v>0.37414270464213029</v>
      </c>
      <c r="P57" s="229">
        <v>0.45840623254386781</v>
      </c>
      <c r="Q57" s="229">
        <v>0.33058874277707279</v>
      </c>
      <c r="R57" s="229">
        <v>0.26602038543047479</v>
      </c>
      <c r="S57" s="229">
        <v>0.2040735810834266</v>
      </c>
      <c r="T57" s="229">
        <v>9.3001703396675281E-2</v>
      </c>
      <c r="U57" s="229">
        <v>0.10901581937154151</v>
      </c>
      <c r="V57" s="229">
        <v>6.1615018456593583E-2</v>
      </c>
      <c r="W57" s="229">
        <v>0.1100981072869294</v>
      </c>
      <c r="X57" s="229">
        <v>9.478808318487561E-2</v>
      </c>
      <c r="Y57" s="229">
        <v>4.4355911945965512E-2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6.713802375724338E-4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1.905567671005686E-4</v>
      </c>
      <c r="S58" s="229">
        <v>5.4286520860112163E-4</v>
      </c>
      <c r="T58" s="229">
        <v>1.9055676710088361E-4</v>
      </c>
      <c r="U58" s="229">
        <v>1.9055676710060221E-4</v>
      </c>
      <c r="V58" s="229">
        <v>1.35162358059735E-4</v>
      </c>
      <c r="W58" s="229">
        <v>1.6396745076113639E-4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6.0778481716513353</v>
      </c>
      <c r="C59" s="229">
        <v>5.8684647057418617</v>
      </c>
      <c r="D59" s="229">
        <v>8.0275787887238597</v>
      </c>
      <c r="E59" s="229">
        <v>6.2348204412070043</v>
      </c>
      <c r="F59" s="229">
        <v>5.991168767044603</v>
      </c>
      <c r="G59" s="229">
        <v>6.2520351736225397</v>
      </c>
      <c r="H59" s="229">
        <v>6.1590043115081574</v>
      </c>
      <c r="I59" s="229">
        <v>5.9885121774327557</v>
      </c>
      <c r="J59" s="229">
        <v>6.2069871557148621</v>
      </c>
      <c r="K59" s="229">
        <v>6.2665043309885169</v>
      </c>
      <c r="L59" s="229">
        <v>6.7578706080716664</v>
      </c>
      <c r="M59" s="229">
        <v>6.7604683373719459</v>
      </c>
      <c r="N59" s="229">
        <v>7.1112648301140604</v>
      </c>
      <c r="O59" s="229">
        <v>6.8546198970372263</v>
      </c>
      <c r="P59" s="229">
        <v>6.8455359149188348</v>
      </c>
      <c r="Q59" s="229">
        <v>7.4388758586439154</v>
      </c>
      <c r="R59" s="229">
        <v>6.9140600408033821</v>
      </c>
      <c r="S59" s="229">
        <v>6.7297178527422714</v>
      </c>
      <c r="T59" s="229">
        <v>6.6062291006927012</v>
      </c>
      <c r="U59" s="229">
        <v>6.6856391349170678</v>
      </c>
      <c r="V59" s="229">
        <v>7.0761954727845326</v>
      </c>
      <c r="W59" s="229">
        <v>7.2915792231166856</v>
      </c>
      <c r="X59" s="229">
        <v>7.6933744168420626</v>
      </c>
      <c r="Y59" s="229">
        <v>6.1718044478218079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0.1339846832398828</v>
      </c>
      <c r="C61" s="229">
        <v>0.154322913017156</v>
      </c>
      <c r="D61" s="229">
        <v>0.14714370093905549</v>
      </c>
      <c r="E61" s="229">
        <v>0.12261939189373949</v>
      </c>
      <c r="F61" s="229">
        <v>8.7927044626215325E-2</v>
      </c>
      <c r="G61" s="229">
        <v>0.21760075528635839</v>
      </c>
      <c r="H61" s="229">
        <v>0.28555779007092907</v>
      </c>
      <c r="I61" s="229">
        <v>0.31367385848800389</v>
      </c>
      <c r="J61" s="229">
        <v>0.30766605953893428</v>
      </c>
      <c r="K61" s="229">
        <v>0.24725861010068309</v>
      </c>
      <c r="L61" s="229">
        <v>0.31250244535996219</v>
      </c>
      <c r="M61" s="229">
        <v>0.29871680777036508</v>
      </c>
      <c r="N61" s="229">
        <v>0.28757115638575581</v>
      </c>
      <c r="O61" s="229">
        <v>7.7819299726777022E-2</v>
      </c>
      <c r="P61" s="229">
        <v>8.9869350953249647E-2</v>
      </c>
      <c r="Q61" s="229">
        <v>9.6342269821440354E-2</v>
      </c>
      <c r="R61" s="229">
        <v>0.16516709778828709</v>
      </c>
      <c r="S61" s="229">
        <v>0.15660759928505091</v>
      </c>
      <c r="T61" s="229">
        <v>0.20981430331569739</v>
      </c>
      <c r="U61" s="229">
        <v>0.19077668664398631</v>
      </c>
      <c r="V61" s="229">
        <v>0.17982698855847429</v>
      </c>
      <c r="W61" s="229">
        <v>0.1074771545417799</v>
      </c>
      <c r="X61" s="229">
        <v>0.210455996535857</v>
      </c>
      <c r="Y61" s="229">
        <v>0.20431899760981281</v>
      </c>
      <c r="DA61" s="73" t="s">
        <v>2281</v>
      </c>
    </row>
    <row r="62" spans="1:105" ht="12" customHeight="1" x14ac:dyDescent="0.25">
      <c r="A62" s="64" t="s">
        <v>39</v>
      </c>
      <c r="B62" s="229">
        <v>0.38525164549236968</v>
      </c>
      <c r="C62" s="229">
        <v>0.38815343924251777</v>
      </c>
      <c r="D62" s="229">
        <v>0.43966484908922049</v>
      </c>
      <c r="E62" s="229">
        <v>0.39323353721187831</v>
      </c>
      <c r="F62" s="229">
        <v>0.41499829627537238</v>
      </c>
      <c r="G62" s="229">
        <v>0.45718008661205928</v>
      </c>
      <c r="H62" s="229">
        <v>0.48682226237271381</v>
      </c>
      <c r="I62" s="229">
        <v>0.51226454222818485</v>
      </c>
      <c r="J62" s="229">
        <v>0.54885430698628557</v>
      </c>
      <c r="K62" s="229">
        <v>0.85497134668016395</v>
      </c>
      <c r="L62" s="229">
        <v>0.88444897428133173</v>
      </c>
      <c r="M62" s="229">
        <v>0.85324489693431449</v>
      </c>
      <c r="N62" s="229">
        <v>0.96227764229738288</v>
      </c>
      <c r="O62" s="229">
        <v>1.0183676700042339</v>
      </c>
      <c r="P62" s="229">
        <v>1.0616098818203781</v>
      </c>
      <c r="Q62" s="229">
        <v>0.86639830226694914</v>
      </c>
      <c r="R62" s="229">
        <v>0.81618238270280896</v>
      </c>
      <c r="S62" s="229">
        <v>0.87917820939989422</v>
      </c>
      <c r="T62" s="229">
        <v>0.95722105121294376</v>
      </c>
      <c r="U62" s="229">
        <v>0.98114844324114348</v>
      </c>
      <c r="V62" s="229">
        <v>0.97809777258398578</v>
      </c>
      <c r="W62" s="229">
        <v>1.0129428044664619</v>
      </c>
      <c r="X62" s="229">
        <v>1.0417335087895121</v>
      </c>
      <c r="Y62" s="229">
        <v>0.80665948440254587</v>
      </c>
      <c r="DA62" s="73" t="s">
        <v>2282</v>
      </c>
    </row>
    <row r="63" spans="1:105" ht="12" customHeight="1" x14ac:dyDescent="0.25">
      <c r="A63" s="166" t="s">
        <v>2203</v>
      </c>
      <c r="B63" s="347">
        <v>0.87989145261819968</v>
      </c>
      <c r="C63" s="347">
        <v>0.92049396498222846</v>
      </c>
      <c r="D63" s="347">
        <v>0.96345390941836417</v>
      </c>
      <c r="E63" s="347">
        <v>1.056901392386238</v>
      </c>
      <c r="F63" s="347">
        <v>1.207678255704286</v>
      </c>
      <c r="G63" s="347">
        <v>1.235434120232362</v>
      </c>
      <c r="H63" s="347">
        <v>1.299145479330329</v>
      </c>
      <c r="I63" s="347">
        <v>1.2714232855312</v>
      </c>
      <c r="J63" s="347">
        <v>1.232398479050141</v>
      </c>
      <c r="K63" s="347">
        <v>1.3467969523203649</v>
      </c>
      <c r="L63" s="347">
        <v>1.426859336997734</v>
      </c>
      <c r="M63" s="347">
        <v>1.4464334530547871</v>
      </c>
      <c r="N63" s="347">
        <v>1.4633938817611489</v>
      </c>
      <c r="O63" s="347">
        <v>1.3206944903338389</v>
      </c>
      <c r="P63" s="347">
        <v>1.28669041601212</v>
      </c>
      <c r="Q63" s="347">
        <v>1.3223509424245199</v>
      </c>
      <c r="R63" s="347">
        <v>1.3492684916999269</v>
      </c>
      <c r="S63" s="347">
        <v>1.3570059143202311</v>
      </c>
      <c r="T63" s="347">
        <v>1.352598449603527</v>
      </c>
      <c r="U63" s="347">
        <v>1.399802204804294</v>
      </c>
      <c r="V63" s="347">
        <v>1.373507201690886</v>
      </c>
      <c r="W63" s="347">
        <v>1.4322116151540201</v>
      </c>
      <c r="X63" s="347">
        <v>1.487222028245047</v>
      </c>
      <c r="Y63" s="347">
        <v>1.362162987031772</v>
      </c>
      <c r="DA63" s="168" t="s">
        <v>2283</v>
      </c>
    </row>
    <row r="64" spans="1:105" ht="12" customHeight="1" x14ac:dyDescent="0.25">
      <c r="A64" s="60" t="s">
        <v>2205</v>
      </c>
      <c r="B64" s="262">
        <v>1.0222580540788671</v>
      </c>
      <c r="C64" s="262">
        <v>1.069430060530866</v>
      </c>
      <c r="D64" s="262">
        <v>1.119340932004778</v>
      </c>
      <c r="E64" s="262">
        <v>1.227908235179568</v>
      </c>
      <c r="F64" s="262">
        <v>1.4030808231584451</v>
      </c>
      <c r="G64" s="262">
        <v>1.4353275917539561</v>
      </c>
      <c r="H64" s="262">
        <v>1.5093474606598409</v>
      </c>
      <c r="I64" s="262">
        <v>1.4771398107235121</v>
      </c>
      <c r="J64" s="262">
        <v>1.4318007832611761</v>
      </c>
      <c r="K64" s="262">
        <v>1.5647089508843901</v>
      </c>
      <c r="L64" s="262">
        <v>1.6577254443639711</v>
      </c>
      <c r="M64" s="262">
        <v>1.680466656056909</v>
      </c>
      <c r="N64" s="262">
        <v>1.7001712852973889</v>
      </c>
      <c r="O64" s="262">
        <v>1.534383105670625</v>
      </c>
      <c r="P64" s="262">
        <v>1.4948771657692439</v>
      </c>
      <c r="Q64" s="262">
        <v>1.536307572019123</v>
      </c>
      <c r="R64" s="262">
        <v>1.567580385797426</v>
      </c>
      <c r="S64" s="262">
        <v>1.5765697248436019</v>
      </c>
      <c r="T64" s="262">
        <v>1.571449131512104</v>
      </c>
      <c r="U64" s="262">
        <v>1.6262904631254129</v>
      </c>
      <c r="V64" s="262">
        <v>1.5957409235944571</v>
      </c>
      <c r="W64" s="262">
        <v>1.6639437221261351</v>
      </c>
      <c r="X64" s="262">
        <v>1.7278548303351939</v>
      </c>
      <c r="Y64" s="262">
        <v>1.582561212883582</v>
      </c>
      <c r="DA64" s="72" t="s">
        <v>2284</v>
      </c>
    </row>
    <row r="65" spans="1:105" ht="12" customHeight="1" x14ac:dyDescent="0.25">
      <c r="A65" s="101" t="s">
        <v>2207</v>
      </c>
      <c r="B65" s="278">
        <v>0.34593760040054711</v>
      </c>
      <c r="C65" s="278">
        <v>0.3619008600226864</v>
      </c>
      <c r="D65" s="278">
        <v>0.37879096623676067</v>
      </c>
      <c r="E65" s="278">
        <v>0.4155307230842506</v>
      </c>
      <c r="F65" s="278">
        <v>0.47481006502689782</v>
      </c>
      <c r="G65" s="278">
        <v>0.4857225442234101</v>
      </c>
      <c r="H65" s="278">
        <v>0.51077126428885211</v>
      </c>
      <c r="I65" s="278">
        <v>0.49987202305611478</v>
      </c>
      <c r="J65" s="278">
        <v>0.48452905334094992</v>
      </c>
      <c r="K65" s="278">
        <v>0.52950588907998219</v>
      </c>
      <c r="L65" s="278">
        <v>0.56098316864125164</v>
      </c>
      <c r="M65" s="278">
        <v>0.56867891647308932</v>
      </c>
      <c r="N65" s="278">
        <v>0.57534706854001183</v>
      </c>
      <c r="O65" s="278">
        <v>0.51924346064372906</v>
      </c>
      <c r="P65" s="278">
        <v>0.50587443899941753</v>
      </c>
      <c r="Q65" s="278">
        <v>0.51989471036291146</v>
      </c>
      <c r="R65" s="278">
        <v>0.53047759803307792</v>
      </c>
      <c r="S65" s="278">
        <v>0.53351963851044359</v>
      </c>
      <c r="T65" s="278">
        <v>0.53178680230273911</v>
      </c>
      <c r="U65" s="278">
        <v>0.55034540263401621</v>
      </c>
      <c r="V65" s="278">
        <v>0.54000727484278699</v>
      </c>
      <c r="W65" s="278">
        <v>0.56308746713915425</v>
      </c>
      <c r="X65" s="278">
        <v>0.58471532844537211</v>
      </c>
      <c r="Y65" s="278">
        <v>0.53554719015174335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21.083501742176903</v>
      </c>
      <c r="C66" s="261">
        <f t="shared" si="3"/>
        <v>22.002390629850758</v>
      </c>
      <c r="D66" s="261">
        <f t="shared" si="3"/>
        <v>23.96692738197245</v>
      </c>
      <c r="E66" s="261">
        <f t="shared" si="3"/>
        <v>24.625860710946913</v>
      </c>
      <c r="F66" s="261">
        <f t="shared" si="3"/>
        <v>27.312752552160052</v>
      </c>
      <c r="G66" s="261">
        <f t="shared" si="3"/>
        <v>28.049171369504997</v>
      </c>
      <c r="H66" s="261">
        <f t="shared" si="3"/>
        <v>29.180181683988486</v>
      </c>
      <c r="I66" s="261">
        <f t="shared" si="3"/>
        <v>28.448623880247098</v>
      </c>
      <c r="J66" s="261">
        <f t="shared" si="3"/>
        <v>27.807268450391213</v>
      </c>
      <c r="K66" s="261">
        <f t="shared" si="3"/>
        <v>30.118195356734219</v>
      </c>
      <c r="L66" s="261">
        <f t="shared" si="3"/>
        <v>31.961807863680914</v>
      </c>
      <c r="M66" s="261">
        <f t="shared" si="3"/>
        <v>32.27793669680792</v>
      </c>
      <c r="N66" s="261">
        <f t="shared" si="3"/>
        <v>32.675068520543483</v>
      </c>
      <c r="O66" s="261">
        <f t="shared" si="3"/>
        <v>29.425520166032229</v>
      </c>
      <c r="P66" s="261">
        <f t="shared" si="3"/>
        <v>28.908778391520588</v>
      </c>
      <c r="Q66" s="261">
        <f t="shared" si="3"/>
        <v>29.762367925398895</v>
      </c>
      <c r="R66" s="261">
        <f t="shared" si="3"/>
        <v>29.839974910985511</v>
      </c>
      <c r="S66" s="261">
        <f t="shared" si="3"/>
        <v>29.848347057549358</v>
      </c>
      <c r="T66" s="261">
        <f t="shared" si="3"/>
        <v>29.69258199617768</v>
      </c>
      <c r="U66" s="261">
        <f t="shared" si="3"/>
        <v>30.594784408253595</v>
      </c>
      <c r="V66" s="261">
        <f t="shared" si="3"/>
        <v>30.34906842642873</v>
      </c>
      <c r="W66" s="261">
        <f t="shared" si="3"/>
        <v>31.531246911484683</v>
      </c>
      <c r="X66" s="261">
        <f t="shared" si="3"/>
        <v>33.164722494899991</v>
      </c>
      <c r="Y66" s="261">
        <f t="shared" si="3"/>
        <v>29.922037545315092</v>
      </c>
      <c r="DA66" s="70"/>
    </row>
    <row r="67" spans="1:105" ht="12" customHeight="1" x14ac:dyDescent="0.25">
      <c r="A67" s="165" t="s">
        <v>2210</v>
      </c>
      <c r="B67" s="346">
        <v>3.829503000632811</v>
      </c>
      <c r="C67" s="346">
        <v>3.968196657965597</v>
      </c>
      <c r="D67" s="346">
        <v>4.8254412591316678</v>
      </c>
      <c r="E67" s="346">
        <v>4.0962785558665127</v>
      </c>
      <c r="F67" s="346">
        <v>4.0845163225220027</v>
      </c>
      <c r="G67" s="346">
        <v>4.2548193576902547</v>
      </c>
      <c r="H67" s="346">
        <v>4.2450965695827723</v>
      </c>
      <c r="I67" s="346">
        <v>4.0739417407123169</v>
      </c>
      <c r="J67" s="346">
        <v>4.1136916768704852</v>
      </c>
      <c r="K67" s="346">
        <v>4.2939771013015076</v>
      </c>
      <c r="L67" s="346">
        <v>4.5866794997543456</v>
      </c>
      <c r="M67" s="346">
        <v>4.5624372488767184</v>
      </c>
      <c r="N67" s="346">
        <v>4.6242262339042126</v>
      </c>
      <c r="O67" s="346">
        <v>4.1206244091741544</v>
      </c>
      <c r="P67" s="346">
        <v>4.1887631802663474</v>
      </c>
      <c r="Q67" s="346">
        <v>4.3448776314383712</v>
      </c>
      <c r="R67" s="346">
        <v>4.0521938152170032</v>
      </c>
      <c r="S67" s="346">
        <v>3.955925853384894</v>
      </c>
      <c r="T67" s="346">
        <v>3.8968697558834</v>
      </c>
      <c r="U67" s="346">
        <v>3.9367379583308759</v>
      </c>
      <c r="V67" s="346">
        <v>4.0985527165624909</v>
      </c>
      <c r="W67" s="346">
        <v>4.1908147761233154</v>
      </c>
      <c r="X67" s="346">
        <v>4.6593557875022356</v>
      </c>
      <c r="Y67" s="346">
        <v>3.9446105652121251</v>
      </c>
      <c r="DA67" s="167" t="s">
        <v>2286</v>
      </c>
    </row>
    <row r="68" spans="1:105" ht="12" customHeight="1" x14ac:dyDescent="0.25">
      <c r="A68" s="165" t="s">
        <v>2212</v>
      </c>
      <c r="B68" s="346">
        <v>1.463663600441053</v>
      </c>
      <c r="C68" s="346">
        <v>1.515215228334281</v>
      </c>
      <c r="D68" s="346">
        <v>1.8515578283296721</v>
      </c>
      <c r="E68" s="346">
        <v>1.5626662392387709</v>
      </c>
      <c r="F68" s="346">
        <v>1.55551245962086</v>
      </c>
      <c r="G68" s="346">
        <v>1.623527707094963</v>
      </c>
      <c r="H68" s="346">
        <v>1.6209110141417851</v>
      </c>
      <c r="I68" s="346">
        <v>1.558004326605273</v>
      </c>
      <c r="J68" s="346">
        <v>1.577229406260408</v>
      </c>
      <c r="K68" s="346">
        <v>1.654901482466421</v>
      </c>
      <c r="L68" s="346">
        <v>1.7690299487590879</v>
      </c>
      <c r="M68" s="346">
        <v>1.758128325531471</v>
      </c>
      <c r="N68" s="346">
        <v>1.7891031054143789</v>
      </c>
      <c r="O68" s="346">
        <v>1.604007926517264</v>
      </c>
      <c r="P68" s="346">
        <v>1.62935689059355</v>
      </c>
      <c r="Q68" s="346">
        <v>1.6868761450162031</v>
      </c>
      <c r="R68" s="346">
        <v>1.5741106300806771</v>
      </c>
      <c r="S68" s="346">
        <v>1.5398966833095029</v>
      </c>
      <c r="T68" s="346">
        <v>1.522283095115768</v>
      </c>
      <c r="U68" s="346">
        <v>1.5375092753153781</v>
      </c>
      <c r="V68" s="346">
        <v>1.6018627778680781</v>
      </c>
      <c r="W68" s="346">
        <v>1.6382829339239671</v>
      </c>
      <c r="X68" s="346">
        <v>1.8160129407004659</v>
      </c>
      <c r="Y68" s="346">
        <v>1.532354786214065</v>
      </c>
      <c r="DA68" s="167" t="s">
        <v>2287</v>
      </c>
    </row>
    <row r="69" spans="1:105" ht="12" customHeight="1" x14ac:dyDescent="0.25">
      <c r="A69" s="64" t="s">
        <v>28</v>
      </c>
      <c r="B69" s="229">
        <v>1.7344918847781832E-2</v>
      </c>
      <c r="C69" s="229">
        <v>9.9142247635373455E-3</v>
      </c>
      <c r="D69" s="229">
        <v>1.2327335113657099E-2</v>
      </c>
      <c r="E69" s="229">
        <v>1.248152713869121E-2</v>
      </c>
      <c r="F69" s="229">
        <v>1.0084717080084569E-2</v>
      </c>
      <c r="G69" s="229">
        <v>1.607230329464655E-2</v>
      </c>
      <c r="H69" s="229">
        <v>1.057633071909138E-2</v>
      </c>
      <c r="I69" s="229">
        <v>1.2560487275408389E-2</v>
      </c>
      <c r="J69" s="229">
        <v>1.0157580107513921E-2</v>
      </c>
      <c r="K69" s="229">
        <v>1.3168179777698231E-2</v>
      </c>
      <c r="L69" s="229">
        <v>1.3939343601899841E-2</v>
      </c>
      <c r="M69" s="229">
        <v>1.438139961190868E-2</v>
      </c>
      <c r="N69" s="229">
        <v>1.460982692085102E-2</v>
      </c>
      <c r="O69" s="229">
        <v>1.392420650590798E-2</v>
      </c>
      <c r="P69" s="229">
        <v>1.6091085161580199E-2</v>
      </c>
      <c r="Q69" s="229">
        <v>1.9216824993015E-2</v>
      </c>
      <c r="R69" s="229">
        <v>1.3185654597173749E-2</v>
      </c>
      <c r="S69" s="229">
        <v>1.4526172631869141E-2</v>
      </c>
      <c r="T69" s="229">
        <v>9.506422106057533E-3</v>
      </c>
      <c r="U69" s="229">
        <v>1.0901483409834101E-2</v>
      </c>
      <c r="V69" s="229">
        <v>1.046149258285794E-2</v>
      </c>
      <c r="W69" s="229">
        <v>6.2445777724480199E-3</v>
      </c>
      <c r="X69" s="229">
        <v>1.304800614211857E-2</v>
      </c>
      <c r="Y69" s="229">
        <v>1.4244622333524779E-2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1.895194961993062E-2</v>
      </c>
      <c r="C71" s="229">
        <v>2.3696932019902889E-2</v>
      </c>
      <c r="D71" s="229">
        <v>1.4142655213414139E-2</v>
      </c>
      <c r="E71" s="229">
        <v>1.4319553515164649E-2</v>
      </c>
      <c r="F71" s="229">
        <v>1.9283478086188102E-2</v>
      </c>
      <c r="G71" s="229">
        <v>2.2092387077694189E-2</v>
      </c>
      <c r="H71" s="229">
        <v>3.091051260459262E-2</v>
      </c>
      <c r="I71" s="229">
        <v>1.9029072936621792E-2</v>
      </c>
      <c r="J71" s="229">
        <v>1.663555841263821E-2</v>
      </c>
      <c r="K71" s="229">
        <v>2.691551863597641E-2</v>
      </c>
      <c r="L71" s="229">
        <v>3.2352692012408542E-2</v>
      </c>
      <c r="M71" s="229">
        <v>3.1879451548058942E-2</v>
      </c>
      <c r="N71" s="229">
        <v>2.7312333142380352E-2</v>
      </c>
      <c r="O71" s="229">
        <v>1.404814533230124E-2</v>
      </c>
      <c r="P71" s="229">
        <v>1.466214810415439E-2</v>
      </c>
      <c r="Q71" s="229">
        <v>1.7971356012106459E-2</v>
      </c>
      <c r="R71" s="229">
        <v>1.7600833122182101E-2</v>
      </c>
      <c r="S71" s="229">
        <v>1.876940085908518E-2</v>
      </c>
      <c r="T71" s="229">
        <v>1.895201978600182E-2</v>
      </c>
      <c r="U71" s="229">
        <v>1.3414721903232009E-2</v>
      </c>
      <c r="V71" s="229">
        <v>1.761867089234101E-2</v>
      </c>
      <c r="W71" s="229">
        <v>1.8909581256578319E-2</v>
      </c>
      <c r="X71" s="229">
        <v>2.1931197512314041E-2</v>
      </c>
      <c r="Y71" s="229">
        <v>2.710551321254474E-2</v>
      </c>
      <c r="DA71" s="73" t="s">
        <v>2290</v>
      </c>
    </row>
    <row r="72" spans="1:105" ht="12" customHeight="1" x14ac:dyDescent="0.25">
      <c r="A72" s="64" t="s">
        <v>159</v>
      </c>
      <c r="B72" s="229">
        <v>4.1749099259778891E-2</v>
      </c>
      <c r="C72" s="229">
        <v>0.13367907849733859</v>
      </c>
      <c r="D72" s="229">
        <v>7.8940438404044688E-2</v>
      </c>
      <c r="E72" s="229">
        <v>0.10530678340790291</v>
      </c>
      <c r="F72" s="229">
        <v>0.123570595447453</v>
      </c>
      <c r="G72" s="229">
        <v>0.1235383700495645</v>
      </c>
      <c r="H72" s="229">
        <v>0.11465762369979569</v>
      </c>
      <c r="I72" s="229">
        <v>0.1036719197878332</v>
      </c>
      <c r="J72" s="229">
        <v>9.4559274134376314E-2</v>
      </c>
      <c r="K72" s="229">
        <v>0.1033106618284703</v>
      </c>
      <c r="L72" s="229">
        <v>0.10966567679645391</v>
      </c>
      <c r="M72" s="229">
        <v>0.10102108598570909</v>
      </c>
      <c r="N72" s="229">
        <v>7.5177864025894672E-2</v>
      </c>
      <c r="O72" s="229">
        <v>7.9010293718386332E-3</v>
      </c>
      <c r="P72" s="229">
        <v>5.8927048179255133E-3</v>
      </c>
      <c r="Q72" s="229">
        <v>4.8404521034978998E-3</v>
      </c>
      <c r="R72" s="229">
        <v>5.9551907894116766E-3</v>
      </c>
      <c r="S72" s="229">
        <v>5.3042474226804547E-3</v>
      </c>
      <c r="T72" s="229">
        <v>1.2054413206567241E-2</v>
      </c>
      <c r="U72" s="229">
        <v>1.2527132096557189E-2</v>
      </c>
      <c r="V72" s="229">
        <v>1.112558336121088E-2</v>
      </c>
      <c r="W72" s="229">
        <v>7.8274855136159973E-3</v>
      </c>
      <c r="X72" s="229">
        <v>7.8141946564158807E-2</v>
      </c>
      <c r="Y72" s="229">
        <v>0.12965993808891221</v>
      </c>
      <c r="DA72" s="73" t="s">
        <v>2291</v>
      </c>
    </row>
    <row r="73" spans="1:105" ht="12" customHeight="1" x14ac:dyDescent="0.25">
      <c r="A73" s="64" t="s">
        <v>32</v>
      </c>
      <c r="B73" s="229">
        <v>0.14295351629781611</v>
      </c>
      <c r="C73" s="229">
        <v>0.14032390733576139</v>
      </c>
      <c r="D73" s="229">
        <v>0.12349272083084011</v>
      </c>
      <c r="E73" s="229">
        <v>0.15896339129541021</v>
      </c>
      <c r="F73" s="229">
        <v>0.1793094049064676</v>
      </c>
      <c r="G73" s="229">
        <v>0.15692397378779421</v>
      </c>
      <c r="H73" s="229">
        <v>0.1591318192825098</v>
      </c>
      <c r="I73" s="229">
        <v>0.1391344274526996</v>
      </c>
      <c r="J73" s="229">
        <v>0.1253548010509597</v>
      </c>
      <c r="K73" s="229">
        <v>0.123490691287111</v>
      </c>
      <c r="L73" s="229">
        <v>0.1146570067514248</v>
      </c>
      <c r="M73" s="229">
        <v>0.1204163527591726</v>
      </c>
      <c r="N73" s="229">
        <v>9.7056469806666587E-2</v>
      </c>
      <c r="O73" s="229">
        <v>7.0475634115415131E-2</v>
      </c>
      <c r="P73" s="229">
        <v>8.6347988401614964E-2</v>
      </c>
      <c r="Q73" s="229">
        <v>6.2271563736401518E-2</v>
      </c>
      <c r="R73" s="229">
        <v>5.0109103072776419E-2</v>
      </c>
      <c r="S73" s="229">
        <v>3.8440452946462617E-2</v>
      </c>
      <c r="T73" s="229">
        <v>1.75183264015898E-2</v>
      </c>
      <c r="U73" s="229">
        <v>2.0534835781897031E-2</v>
      </c>
      <c r="V73" s="229">
        <v>1.160615306107581E-2</v>
      </c>
      <c r="W73" s="229">
        <v>2.0738701649615519E-2</v>
      </c>
      <c r="X73" s="229">
        <v>1.7854818993272969E-2</v>
      </c>
      <c r="Y73" s="229">
        <v>8.3551302280489067E-3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1.264649754984086E-4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3.5894349481547528E-5</v>
      </c>
      <c r="S74" s="229">
        <v>1.022571584068595E-4</v>
      </c>
      <c r="T74" s="229">
        <v>3.5894349481606881E-5</v>
      </c>
      <c r="U74" s="229">
        <v>3.5894349481553877E-5</v>
      </c>
      <c r="V74" s="229">
        <v>2.5459945562498561E-5</v>
      </c>
      <c r="W74" s="229">
        <v>3.088583560043566E-5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1.144857827347066</v>
      </c>
      <c r="C75" s="229">
        <v>1.105417174488772</v>
      </c>
      <c r="D75" s="229">
        <v>1.5121201042471539</v>
      </c>
      <c r="E75" s="229">
        <v>1.174426011086084</v>
      </c>
      <c r="F75" s="229">
        <v>1.128530404872667</v>
      </c>
      <c r="G75" s="229">
        <v>1.177668675363803</v>
      </c>
      <c r="H75" s="229">
        <v>1.1601448564613701</v>
      </c>
      <c r="I75" s="229">
        <v>1.128029994641073</v>
      </c>
      <c r="J75" s="229">
        <v>1.169183176145737</v>
      </c>
      <c r="K75" s="229">
        <v>1.1803941676100249</v>
      </c>
      <c r="L75" s="229">
        <v>1.272950696257267</v>
      </c>
      <c r="M75" s="229">
        <v>1.273440019227956</v>
      </c>
      <c r="N75" s="229">
        <v>1.339518028941153</v>
      </c>
      <c r="O75" s="229">
        <v>1.291174939054103</v>
      </c>
      <c r="P75" s="229">
        <v>1.289463828848977</v>
      </c>
      <c r="Q75" s="229">
        <v>1.4012286935949749</v>
      </c>
      <c r="R75" s="229">
        <v>1.302371420428337</v>
      </c>
      <c r="S75" s="229">
        <v>1.2676476841730591</v>
      </c>
      <c r="T75" s="229">
        <v>1.244386645005827</v>
      </c>
      <c r="U75" s="229">
        <v>1.259344767796013</v>
      </c>
      <c r="V75" s="229">
        <v>1.3329121666186929</v>
      </c>
      <c r="W75" s="229">
        <v>1.3734830669582681</v>
      </c>
      <c r="X75" s="229">
        <v>1.4491674801807759</v>
      </c>
      <c r="Y75" s="229">
        <v>1.1625559624705899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2.5238112078426671E-2</v>
      </c>
      <c r="C77" s="229">
        <v>2.9069135969990591E-2</v>
      </c>
      <c r="D77" s="229">
        <v>2.77168190134509E-2</v>
      </c>
      <c r="E77" s="229">
        <v>2.309728157555203E-2</v>
      </c>
      <c r="F77" s="229">
        <v>1.656243499884388E-2</v>
      </c>
      <c r="G77" s="229">
        <v>4.0988507920976122E-2</v>
      </c>
      <c r="H77" s="229">
        <v>5.3789279016130662E-2</v>
      </c>
      <c r="I77" s="229">
        <v>5.9085380546216787E-2</v>
      </c>
      <c r="J77" s="229">
        <v>5.7953717586281282E-2</v>
      </c>
      <c r="K77" s="229">
        <v>4.6575029049436147E-2</v>
      </c>
      <c r="L77" s="229">
        <v>5.8864726549798983E-2</v>
      </c>
      <c r="M77" s="229">
        <v>5.6267985951204483E-2</v>
      </c>
      <c r="N77" s="229">
        <v>5.416852807266314E-2</v>
      </c>
      <c r="O77" s="229">
        <v>1.465848305102725E-2</v>
      </c>
      <c r="P77" s="229">
        <v>1.6928298794517939E-2</v>
      </c>
      <c r="Q77" s="229">
        <v>1.8147574370797628E-2</v>
      </c>
      <c r="R77" s="229">
        <v>3.1111807893638571E-2</v>
      </c>
      <c r="S77" s="229">
        <v>2.949949238610378E-2</v>
      </c>
      <c r="T77" s="229">
        <v>3.9521807826779567E-2</v>
      </c>
      <c r="U77" s="229">
        <v>3.5935774769504332E-2</v>
      </c>
      <c r="V77" s="229">
        <v>3.3873227761707092E-2</v>
      </c>
      <c r="W77" s="229">
        <v>2.0245004179615049E-2</v>
      </c>
      <c r="X77" s="229">
        <v>3.9642680787917668E-2</v>
      </c>
      <c r="Y77" s="229">
        <v>3.8486680990214038E-2</v>
      </c>
      <c r="DA77" s="73" t="s">
        <v>2296</v>
      </c>
    </row>
    <row r="78" spans="1:105" ht="12" customHeight="1" x14ac:dyDescent="0.25">
      <c r="A78" s="64" t="s">
        <v>39</v>
      </c>
      <c r="B78" s="229">
        <v>7.2568176990252489E-2</v>
      </c>
      <c r="C78" s="229">
        <v>7.3114775258978429E-2</v>
      </c>
      <c r="D78" s="229">
        <v>8.2817755507110818E-2</v>
      </c>
      <c r="E78" s="229">
        <v>7.4071691219966013E-2</v>
      </c>
      <c r="F78" s="229">
        <v>7.8171424229155989E-2</v>
      </c>
      <c r="G78" s="229">
        <v>8.6117024624986244E-2</v>
      </c>
      <c r="H78" s="229">
        <v>9.1700592358295085E-2</v>
      </c>
      <c r="I78" s="229">
        <v>9.6493043965419842E-2</v>
      </c>
      <c r="J78" s="229">
        <v>0.1033852988229015</v>
      </c>
      <c r="K78" s="229">
        <v>0.16104723427770401</v>
      </c>
      <c r="L78" s="229">
        <v>0.16659980678983541</v>
      </c>
      <c r="M78" s="229">
        <v>0.16072203044746089</v>
      </c>
      <c r="N78" s="229">
        <v>0.1812600545047702</v>
      </c>
      <c r="O78" s="229">
        <v>0.19182548908667019</v>
      </c>
      <c r="P78" s="229">
        <v>0.19997083646478031</v>
      </c>
      <c r="Q78" s="229">
        <v>0.1631996802054087</v>
      </c>
      <c r="R78" s="229">
        <v>0.15374072582767589</v>
      </c>
      <c r="S78" s="229">
        <v>0.165606975731836</v>
      </c>
      <c r="T78" s="229">
        <v>0.1803075664334631</v>
      </c>
      <c r="U78" s="229">
        <v>0.18481466520885809</v>
      </c>
      <c r="V78" s="229">
        <v>0.18424002364462899</v>
      </c>
      <c r="W78" s="229">
        <v>0.19080363075822551</v>
      </c>
      <c r="X78" s="229">
        <v>0.19622681051990809</v>
      </c>
      <c r="Y78" s="229">
        <v>0.15194693889023031</v>
      </c>
      <c r="DA78" s="73" t="s">
        <v>2297</v>
      </c>
    </row>
    <row r="79" spans="1:105" ht="12" customHeight="1" x14ac:dyDescent="0.25">
      <c r="A79" s="165" t="s">
        <v>2224</v>
      </c>
      <c r="B79" s="346">
        <v>15.790335141103039</v>
      </c>
      <c r="C79" s="346">
        <v>16.518978743550878</v>
      </c>
      <c r="D79" s="346">
        <v>17.28992829451111</v>
      </c>
      <c r="E79" s="346">
        <v>18.966915915841629</v>
      </c>
      <c r="F79" s="346">
        <v>21.672723770017189</v>
      </c>
      <c r="G79" s="346">
        <v>22.17082430471978</v>
      </c>
      <c r="H79" s="346">
        <v>23.31417410026393</v>
      </c>
      <c r="I79" s="346">
        <v>22.816677812929509</v>
      </c>
      <c r="J79" s="346">
        <v>22.116347367260321</v>
      </c>
      <c r="K79" s="346">
        <v>24.16931677296629</v>
      </c>
      <c r="L79" s="346">
        <v>25.60609841516748</v>
      </c>
      <c r="M79" s="346">
        <v>25.957371122399731</v>
      </c>
      <c r="N79" s="346">
        <v>26.26173918122489</v>
      </c>
      <c r="O79" s="346">
        <v>23.700887830340811</v>
      </c>
      <c r="P79" s="346">
        <v>23.09065832066069</v>
      </c>
      <c r="Q79" s="346">
        <v>23.730614148944319</v>
      </c>
      <c r="R79" s="346">
        <v>24.21367046568783</v>
      </c>
      <c r="S79" s="346">
        <v>24.35252452085496</v>
      </c>
      <c r="T79" s="346">
        <v>24.273429145178511</v>
      </c>
      <c r="U79" s="346">
        <v>25.120537174607339</v>
      </c>
      <c r="V79" s="346">
        <v>24.648652931998161</v>
      </c>
      <c r="W79" s="346">
        <v>25.7021492014374</v>
      </c>
      <c r="X79" s="346">
        <v>26.689353766697291</v>
      </c>
      <c r="Y79" s="346">
        <v>24.445072193888901</v>
      </c>
      <c r="DA79" s="167" t="s">
        <v>2298</v>
      </c>
    </row>
    <row r="80" spans="1:105" ht="12" customHeight="1" x14ac:dyDescent="0.25">
      <c r="A80" s="132" t="s">
        <v>2226</v>
      </c>
      <c r="B80" s="316">
        <v>15.33962807820725</v>
      </c>
      <c r="C80" s="316">
        <v>16.047473843559018</v>
      </c>
      <c r="D80" s="316">
        <v>16.79641800928524</v>
      </c>
      <c r="E80" s="316">
        <v>18.425538998364551</v>
      </c>
      <c r="F80" s="316">
        <v>21.0541143745833</v>
      </c>
      <c r="G80" s="316">
        <v>21.537997514467079</v>
      </c>
      <c r="H80" s="316">
        <v>22.648712421415929</v>
      </c>
      <c r="I80" s="316">
        <v>22.165416281732739</v>
      </c>
      <c r="J80" s="316">
        <v>21.485075524401601</v>
      </c>
      <c r="K80" s="316">
        <v>23.479446565804839</v>
      </c>
      <c r="L80" s="316">
        <v>24.875217828670031</v>
      </c>
      <c r="M80" s="316">
        <v>25.21646408055873</v>
      </c>
      <c r="N80" s="316">
        <v>25.512144493896528</v>
      </c>
      <c r="O80" s="316">
        <v>23.024388095117999</v>
      </c>
      <c r="P80" s="316">
        <v>22.431576502634879</v>
      </c>
      <c r="Q80" s="316">
        <v>23.053265928769889</v>
      </c>
      <c r="R80" s="316">
        <v>23.522534261168079</v>
      </c>
      <c r="S80" s="316">
        <v>23.657424974023851</v>
      </c>
      <c r="T80" s="316">
        <v>23.580587235322241</v>
      </c>
      <c r="U80" s="316">
        <v>24.403516071055229</v>
      </c>
      <c r="V80" s="316">
        <v>23.945100925783901</v>
      </c>
      <c r="W80" s="316">
        <v>24.96852701589334</v>
      </c>
      <c r="X80" s="316">
        <v>25.927553580742881</v>
      </c>
      <c r="Y80" s="316">
        <v>23.74733103815473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1.0000000000000002</v>
      </c>
      <c r="D84" s="232">
        <f t="shared" si="4"/>
        <v>1.0000000000000002</v>
      </c>
      <c r="E84" s="232">
        <f t="shared" si="4"/>
        <v>1.0000000000000004</v>
      </c>
      <c r="F84" s="232">
        <f t="shared" si="4"/>
        <v>0.99999999999999978</v>
      </c>
      <c r="G84" s="232">
        <f t="shared" si="4"/>
        <v>1.0000000000000002</v>
      </c>
      <c r="H84" s="232">
        <f t="shared" si="4"/>
        <v>0.99999999999999989</v>
      </c>
      <c r="I84" s="232">
        <f t="shared" si="4"/>
        <v>1.0000000000000004</v>
      </c>
      <c r="J84" s="232">
        <f t="shared" si="4"/>
        <v>0.99999999999999989</v>
      </c>
      <c r="K84" s="232">
        <f t="shared" si="4"/>
        <v>1.0000000000000002</v>
      </c>
      <c r="L84" s="232">
        <f t="shared" si="4"/>
        <v>0.99999999999999989</v>
      </c>
      <c r="M84" s="232">
        <f t="shared" si="4"/>
        <v>1</v>
      </c>
      <c r="N84" s="232">
        <f t="shared" si="4"/>
        <v>1</v>
      </c>
      <c r="O84" s="232">
        <f t="shared" si="4"/>
        <v>1</v>
      </c>
      <c r="P84" s="232">
        <f t="shared" si="4"/>
        <v>1.0000000000000002</v>
      </c>
      <c r="Q84" s="232">
        <f t="shared" si="4"/>
        <v>1.0000000000000004</v>
      </c>
      <c r="R84" s="232">
        <f t="shared" si="4"/>
        <v>1</v>
      </c>
      <c r="S84" s="232">
        <f t="shared" si="4"/>
        <v>0.99999999999999978</v>
      </c>
      <c r="T84" s="232">
        <f t="shared" si="4"/>
        <v>1.0000000000000004</v>
      </c>
      <c r="U84" s="232">
        <f t="shared" si="4"/>
        <v>0.99999999999999989</v>
      </c>
      <c r="V84" s="232">
        <f t="shared" si="4"/>
        <v>0.99999999999999978</v>
      </c>
      <c r="W84" s="232">
        <f t="shared" si="4"/>
        <v>1.0000000000000002</v>
      </c>
      <c r="X84" s="232">
        <f t="shared" si="4"/>
        <v>0.99999999999999989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1.1687528515221802E-2</v>
      </c>
      <c r="C85" s="299">
        <f t="shared" si="5"/>
        <v>1.1780943516940996E-2</v>
      </c>
      <c r="D85" s="299">
        <f t="shared" si="5"/>
        <v>1.0484448035863177E-2</v>
      </c>
      <c r="E85" s="299">
        <f t="shared" si="5"/>
        <v>1.2720921748978596E-2</v>
      </c>
      <c r="F85" s="299">
        <f t="shared" si="5"/>
        <v>1.3971526721468437E-2</v>
      </c>
      <c r="G85" s="299">
        <f t="shared" si="5"/>
        <v>1.3781488865128854E-2</v>
      </c>
      <c r="H85" s="299">
        <f t="shared" si="5"/>
        <v>1.425690699269486E-2</v>
      </c>
      <c r="I85" s="299">
        <f t="shared" si="5"/>
        <v>1.4422629137369018E-2</v>
      </c>
      <c r="J85" s="299">
        <f t="shared" si="5"/>
        <v>1.4028671033778193E-2</v>
      </c>
      <c r="K85" s="299">
        <f t="shared" si="5"/>
        <v>1.4407503003945272E-2</v>
      </c>
      <c r="L85" s="299">
        <f t="shared" si="5"/>
        <v>1.4324929566387281E-2</v>
      </c>
      <c r="M85" s="299">
        <f t="shared" si="5"/>
        <v>1.4503452141562342E-2</v>
      </c>
      <c r="N85" s="299">
        <f t="shared" si="5"/>
        <v>1.4450930995357323E-2</v>
      </c>
      <c r="O85" s="299">
        <f t="shared" si="5"/>
        <v>1.4514773673384829E-2</v>
      </c>
      <c r="P85" s="299">
        <f t="shared" si="5"/>
        <v>1.4128646149785788E-2</v>
      </c>
      <c r="Q85" s="299">
        <f t="shared" si="5"/>
        <v>1.4060268952701856E-2</v>
      </c>
      <c r="R85" s="299">
        <f t="shared" si="5"/>
        <v>1.4877994514676291E-2</v>
      </c>
      <c r="S85" s="299">
        <f t="shared" si="5"/>
        <v>1.5131540346165951E-2</v>
      </c>
      <c r="T85" s="299">
        <f t="shared" si="5"/>
        <v>1.5203643051310094E-2</v>
      </c>
      <c r="U85" s="299">
        <f t="shared" si="5"/>
        <v>1.5429675706675326E-2</v>
      </c>
      <c r="V85" s="299">
        <f t="shared" si="5"/>
        <v>1.4877583036947938E-2</v>
      </c>
      <c r="W85" s="299">
        <f t="shared" si="5"/>
        <v>1.5054420953914908E-2</v>
      </c>
      <c r="X85" s="299">
        <f t="shared" si="5"/>
        <v>1.4451361413200607E-2</v>
      </c>
      <c r="Y85" s="299">
        <f t="shared" si="5"/>
        <v>1.5200317218344883E-2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3.5337131427524049E-3</v>
      </c>
      <c r="C86" s="233">
        <f t="shared" si="6"/>
        <v>3.5619570797725741E-3</v>
      </c>
      <c r="D86" s="233">
        <f t="shared" si="6"/>
        <v>3.1699629028140385E-3</v>
      </c>
      <c r="E86" s="233">
        <f t="shared" si="6"/>
        <v>3.8461586051957105E-3</v>
      </c>
      <c r="F86" s="233">
        <f t="shared" si="6"/>
        <v>4.2242778304812968E-3</v>
      </c>
      <c r="G86" s="233">
        <f t="shared" si="6"/>
        <v>4.1668200651639245E-3</v>
      </c>
      <c r="H86" s="233">
        <f t="shared" si="6"/>
        <v>4.3105622843589179E-3</v>
      </c>
      <c r="I86" s="233">
        <f t="shared" si="6"/>
        <v>4.3606682173555735E-3</v>
      </c>
      <c r="J86" s="233">
        <f t="shared" si="6"/>
        <v>4.2415553590177636E-3</v>
      </c>
      <c r="K86" s="233">
        <f t="shared" si="6"/>
        <v>4.3560948452856007E-3</v>
      </c>
      <c r="L86" s="233">
        <f t="shared" si="6"/>
        <v>4.3311288448894597E-3</v>
      </c>
      <c r="M86" s="233">
        <f t="shared" si="6"/>
        <v>4.3851049758869181E-3</v>
      </c>
      <c r="N86" s="233">
        <f t="shared" si="6"/>
        <v>4.3692252572299405E-3</v>
      </c>
      <c r="O86" s="233">
        <f t="shared" si="6"/>
        <v>4.3885280302773423E-3</v>
      </c>
      <c r="P86" s="233">
        <f t="shared" si="6"/>
        <v>4.2717827403605463E-3</v>
      </c>
      <c r="Q86" s="233">
        <f t="shared" si="6"/>
        <v>4.251108959784494E-3</v>
      </c>
      <c r="R86" s="233">
        <f t="shared" si="6"/>
        <v>4.4983475065611036E-3</v>
      </c>
      <c r="S86" s="233">
        <f t="shared" si="6"/>
        <v>4.5750068478288683E-3</v>
      </c>
      <c r="T86" s="233">
        <f t="shared" si="6"/>
        <v>4.5968070322274807E-3</v>
      </c>
      <c r="U86" s="233">
        <f t="shared" si="6"/>
        <v>4.6651477908331226E-3</v>
      </c>
      <c r="V86" s="233">
        <f t="shared" si="6"/>
        <v>4.4982230966608668E-3</v>
      </c>
      <c r="W86" s="233">
        <f t="shared" si="6"/>
        <v>4.5516898728496288E-3</v>
      </c>
      <c r="X86" s="233">
        <f t="shared" si="6"/>
        <v>4.3693553936559361E-3</v>
      </c>
      <c r="Y86" s="233">
        <f t="shared" si="6"/>
        <v>4.595801469790179E-3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4.413981360688974E-2</v>
      </c>
      <c r="C87" s="233">
        <f t="shared" si="7"/>
        <v>4.4492610244656443E-2</v>
      </c>
      <c r="D87" s="233">
        <f t="shared" si="7"/>
        <v>3.959618849026951E-2</v>
      </c>
      <c r="E87" s="233">
        <f t="shared" si="7"/>
        <v>4.8042587804294982E-2</v>
      </c>
      <c r="F87" s="233">
        <f t="shared" si="7"/>
        <v>5.2765696741283424E-2</v>
      </c>
      <c r="G87" s="233">
        <f t="shared" si="7"/>
        <v>5.2047988498162813E-2</v>
      </c>
      <c r="H87" s="233">
        <f t="shared" si="7"/>
        <v>5.3843480805092311E-2</v>
      </c>
      <c r="I87" s="233">
        <f t="shared" si="7"/>
        <v>5.4469356888896064E-2</v>
      </c>
      <c r="J87" s="233">
        <f t="shared" si="7"/>
        <v>5.2981511341501225E-2</v>
      </c>
      <c r="K87" s="233">
        <f t="shared" si="7"/>
        <v>5.441223063598058E-2</v>
      </c>
      <c r="L87" s="233">
        <f t="shared" si="7"/>
        <v>5.4100378892650694E-2</v>
      </c>
      <c r="M87" s="233">
        <f t="shared" si="7"/>
        <v>5.4774597841728438E-2</v>
      </c>
      <c r="N87" s="233">
        <f t="shared" si="7"/>
        <v>5.4576243364912347E-2</v>
      </c>
      <c r="O87" s="233">
        <f t="shared" si="7"/>
        <v>5.4817355410511144E-2</v>
      </c>
      <c r="P87" s="233">
        <f t="shared" si="7"/>
        <v>5.3359083296098411E-2</v>
      </c>
      <c r="Q87" s="233">
        <f t="shared" si="7"/>
        <v>5.3100845916800012E-2</v>
      </c>
      <c r="R87" s="233">
        <f t="shared" si="7"/>
        <v>5.6189116789476933E-2</v>
      </c>
      <c r="S87" s="233">
        <f t="shared" si="7"/>
        <v>5.7146673019451651E-2</v>
      </c>
      <c r="T87" s="233">
        <f t="shared" si="7"/>
        <v>5.7418980373523089E-2</v>
      </c>
      <c r="U87" s="233">
        <f t="shared" si="7"/>
        <v>5.8272628710200759E-2</v>
      </c>
      <c r="V87" s="233">
        <f t="shared" si="7"/>
        <v>5.6187562778275225E-2</v>
      </c>
      <c r="W87" s="233">
        <f t="shared" si="7"/>
        <v>5.6855419347214227E-2</v>
      </c>
      <c r="X87" s="233">
        <f t="shared" si="7"/>
        <v>5.4577868906475827E-2</v>
      </c>
      <c r="Y87" s="233">
        <f t="shared" si="7"/>
        <v>5.7406419835426319E-2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2.3395376059460658E-2</v>
      </c>
      <c r="C88" s="233">
        <f t="shared" si="8"/>
        <v>2.3582368466963176E-2</v>
      </c>
      <c r="D88" s="233">
        <f t="shared" si="8"/>
        <v>2.0987123518495028E-2</v>
      </c>
      <c r="E88" s="233">
        <f t="shared" si="8"/>
        <v>2.5463959104161226E-2</v>
      </c>
      <c r="F88" s="233">
        <f t="shared" si="8"/>
        <v>2.7967343253780655E-2</v>
      </c>
      <c r="G88" s="233">
        <f t="shared" si="8"/>
        <v>2.7586937156049405E-2</v>
      </c>
      <c r="H88" s="233">
        <f t="shared" si="8"/>
        <v>2.8538599936200518E-2</v>
      </c>
      <c r="I88" s="233">
        <f t="shared" si="8"/>
        <v>2.8870332337193817E-2</v>
      </c>
      <c r="J88" s="233">
        <f t="shared" si="8"/>
        <v>2.8081731225061746E-2</v>
      </c>
      <c r="K88" s="233">
        <f t="shared" si="8"/>
        <v>2.8840053773225974E-2</v>
      </c>
      <c r="L88" s="233">
        <f t="shared" si="8"/>
        <v>2.867476334234698E-2</v>
      </c>
      <c r="M88" s="233">
        <f t="shared" si="8"/>
        <v>2.9032118858176033E-2</v>
      </c>
      <c r="N88" s="233">
        <f t="shared" si="8"/>
        <v>2.8926985256581828E-2</v>
      </c>
      <c r="O88" s="233">
        <f t="shared" si="8"/>
        <v>2.9054781604556618E-2</v>
      </c>
      <c r="P88" s="233">
        <f t="shared" si="8"/>
        <v>2.8281855266046083E-2</v>
      </c>
      <c r="Q88" s="233">
        <f t="shared" si="8"/>
        <v>2.8144981996595916E-2</v>
      </c>
      <c r="R88" s="233">
        <f t="shared" si="8"/>
        <v>2.9781854754673862E-2</v>
      </c>
      <c r="S88" s="233">
        <f t="shared" si="8"/>
        <v>3.0289387212736631E-2</v>
      </c>
      <c r="T88" s="233">
        <f t="shared" si="8"/>
        <v>3.0433717975186084E-2</v>
      </c>
      <c r="U88" s="233">
        <f t="shared" si="8"/>
        <v>3.0886176248729615E-2</v>
      </c>
      <c r="V88" s="233">
        <f t="shared" si="8"/>
        <v>2.9781031083853941E-2</v>
      </c>
      <c r="W88" s="233">
        <f t="shared" si="8"/>
        <v>3.0135014354450949E-2</v>
      </c>
      <c r="X88" s="233">
        <f t="shared" si="8"/>
        <v>2.892784684055941E-2</v>
      </c>
      <c r="Y88" s="233">
        <f t="shared" si="8"/>
        <v>3.0427060527220866E-2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2.925264027829895E-2</v>
      </c>
      <c r="C89" s="300">
        <f t="shared" si="9"/>
        <v>2.9121935080347348E-2</v>
      </c>
      <c r="D89" s="300">
        <f t="shared" si="9"/>
        <v>2.9584168496251555E-2</v>
      </c>
      <c r="E89" s="300">
        <f t="shared" si="9"/>
        <v>2.910021033723614E-2</v>
      </c>
      <c r="F89" s="300">
        <f t="shared" si="9"/>
        <v>2.9340309117371243E-2</v>
      </c>
      <c r="G89" s="300">
        <f t="shared" si="9"/>
        <v>2.9693201431209789E-2</v>
      </c>
      <c r="H89" s="300">
        <f t="shared" si="9"/>
        <v>2.98790823624175E-2</v>
      </c>
      <c r="I89" s="300">
        <f t="shared" si="9"/>
        <v>2.9970174612262271E-2</v>
      </c>
      <c r="J89" s="300">
        <f t="shared" si="9"/>
        <v>2.9507976527941585E-2</v>
      </c>
      <c r="K89" s="300">
        <f t="shared" si="9"/>
        <v>2.977526040439037E-2</v>
      </c>
      <c r="L89" s="300">
        <f t="shared" si="9"/>
        <v>2.9690840401335152E-2</v>
      </c>
      <c r="M89" s="300">
        <f t="shared" si="9"/>
        <v>2.9960605590671992E-2</v>
      </c>
      <c r="N89" s="300">
        <f t="shared" si="9"/>
        <v>2.9943064232033703E-2</v>
      </c>
      <c r="O89" s="300">
        <f t="shared" si="9"/>
        <v>2.9989904362007401E-2</v>
      </c>
      <c r="P89" s="300">
        <f t="shared" si="9"/>
        <v>3.009641515691925E-2</v>
      </c>
      <c r="Q89" s="300">
        <f t="shared" si="9"/>
        <v>2.979962675888833E-2</v>
      </c>
      <c r="R89" s="300">
        <f t="shared" si="9"/>
        <v>3.0297221210498233E-2</v>
      </c>
      <c r="S89" s="300">
        <f t="shared" si="9"/>
        <v>3.0617956979368102E-2</v>
      </c>
      <c r="T89" s="300">
        <f t="shared" si="9"/>
        <v>3.0890033737650494E-2</v>
      </c>
      <c r="U89" s="300">
        <f t="shared" si="9"/>
        <v>3.0942535586320898E-2</v>
      </c>
      <c r="V89" s="300">
        <f t="shared" si="9"/>
        <v>3.0626633046506899E-2</v>
      </c>
      <c r="W89" s="300">
        <f t="shared" si="9"/>
        <v>3.091087328729036E-2</v>
      </c>
      <c r="X89" s="300">
        <f t="shared" si="9"/>
        <v>3.0762820023305583E-2</v>
      </c>
      <c r="Y89" s="300">
        <f t="shared" si="9"/>
        <v>3.1510436292710553E-2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7.0230305058423079E-2</v>
      </c>
      <c r="C90" s="301">
        <f t="shared" si="10"/>
        <v>7.01253769368229E-2</v>
      </c>
      <c r="D90" s="301">
        <f t="shared" si="10"/>
        <v>7.1221058471449897E-2</v>
      </c>
      <c r="E90" s="301">
        <f t="shared" si="10"/>
        <v>6.9891593761364293E-2</v>
      </c>
      <c r="F90" s="301">
        <f t="shared" si="10"/>
        <v>7.0226805565874628E-2</v>
      </c>
      <c r="G90" s="301">
        <f t="shared" si="10"/>
        <v>7.0121183807245538E-2</v>
      </c>
      <c r="H90" s="301">
        <f t="shared" si="10"/>
        <v>7.0504198271973018E-2</v>
      </c>
      <c r="I90" s="301">
        <f t="shared" si="10"/>
        <v>7.0690509199535456E-2</v>
      </c>
      <c r="J90" s="301">
        <f t="shared" si="10"/>
        <v>7.0347855096658057E-2</v>
      </c>
      <c r="K90" s="301">
        <f t="shared" si="10"/>
        <v>7.059785373244773E-2</v>
      </c>
      <c r="L90" s="301">
        <f t="shared" si="10"/>
        <v>7.0549336893757017E-2</v>
      </c>
      <c r="M90" s="301">
        <f t="shared" si="10"/>
        <v>7.0748952022941847E-2</v>
      </c>
      <c r="N90" s="301">
        <f t="shared" si="10"/>
        <v>7.071311914840632E-2</v>
      </c>
      <c r="O90" s="301">
        <f t="shared" si="10"/>
        <v>7.0761519845744858E-2</v>
      </c>
      <c r="P90" s="301">
        <f t="shared" si="10"/>
        <v>7.0283977877451734E-2</v>
      </c>
      <c r="Q90" s="301">
        <f t="shared" si="10"/>
        <v>7.0327467071480118E-2</v>
      </c>
      <c r="R90" s="301">
        <f t="shared" si="10"/>
        <v>7.1354455966054456E-2</v>
      </c>
      <c r="S90" s="301">
        <f t="shared" si="10"/>
        <v>7.1766361925381814E-2</v>
      </c>
      <c r="T90" s="301">
        <f t="shared" si="10"/>
        <v>7.1965890086699139E-2</v>
      </c>
      <c r="U90" s="301">
        <f t="shared" si="10"/>
        <v>7.2386236933056999E-2</v>
      </c>
      <c r="V90" s="301">
        <f t="shared" si="10"/>
        <v>7.1392613927566809E-2</v>
      </c>
      <c r="W90" s="301">
        <f t="shared" si="10"/>
        <v>7.1624463615073172E-2</v>
      </c>
      <c r="X90" s="301">
        <f t="shared" si="10"/>
        <v>7.070962385744578E-2</v>
      </c>
      <c r="Y90" s="301">
        <f t="shared" si="10"/>
        <v>7.1772709236843604E-2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5.7018571097521016E-2</v>
      </c>
      <c r="C91" s="302">
        <f t="shared" si="11"/>
        <v>5.6612984123278282E-2</v>
      </c>
      <c r="D91" s="302">
        <f t="shared" si="11"/>
        <v>6.185568615372368E-2</v>
      </c>
      <c r="E91" s="302">
        <f t="shared" si="11"/>
        <v>5.2560263788536836E-2</v>
      </c>
      <c r="F91" s="302">
        <f t="shared" si="11"/>
        <v>4.6639795950172126E-2</v>
      </c>
      <c r="G91" s="302">
        <f t="shared" si="11"/>
        <v>4.7238505890375655E-2</v>
      </c>
      <c r="H91" s="302">
        <f t="shared" si="11"/>
        <v>4.4665414935853916E-2</v>
      </c>
      <c r="I91" s="302">
        <f t="shared" si="11"/>
        <v>4.3594717702920241E-2</v>
      </c>
      <c r="J91" s="302">
        <f t="shared" si="11"/>
        <v>4.5517480642100726E-2</v>
      </c>
      <c r="K91" s="302">
        <f t="shared" si="11"/>
        <v>4.2962231580257824E-2</v>
      </c>
      <c r="L91" s="302">
        <f t="shared" si="11"/>
        <v>4.334853750300894E-2</v>
      </c>
      <c r="M91" s="302">
        <f t="shared" si="11"/>
        <v>4.2493980926077916E-2</v>
      </c>
      <c r="N91" s="302">
        <f t="shared" si="11"/>
        <v>4.2476502073988051E-2</v>
      </c>
      <c r="O91" s="302">
        <f t="shared" si="11"/>
        <v>4.1920826628318295E-2</v>
      </c>
      <c r="P91" s="302">
        <f t="shared" si="11"/>
        <v>4.3858959652132219E-2</v>
      </c>
      <c r="Q91" s="302">
        <f t="shared" si="11"/>
        <v>4.4741920403067008E-2</v>
      </c>
      <c r="R91" s="302">
        <f t="shared" si="11"/>
        <v>4.0273443042112347E-2</v>
      </c>
      <c r="S91" s="302">
        <f t="shared" si="11"/>
        <v>3.8650493853518375E-2</v>
      </c>
      <c r="T91" s="302">
        <f t="shared" si="11"/>
        <v>3.7795484516976681E-2</v>
      </c>
      <c r="U91" s="302">
        <f t="shared" si="11"/>
        <v>3.6598343755174512E-2</v>
      </c>
      <c r="V91" s="302">
        <f t="shared" si="11"/>
        <v>3.9679597043869565E-2</v>
      </c>
      <c r="W91" s="302">
        <f t="shared" si="11"/>
        <v>3.8811461099017439E-2</v>
      </c>
      <c r="X91" s="302">
        <f t="shared" si="11"/>
        <v>4.2106200441825552E-2</v>
      </c>
      <c r="Y91" s="302">
        <f t="shared" si="11"/>
        <v>3.8293376512674816E-2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1.1887558413870134E-2</v>
      </c>
      <c r="C92" s="302">
        <f t="shared" si="12"/>
        <v>1.2177633518131553E-2</v>
      </c>
      <c r="D92" s="302">
        <f t="shared" si="12"/>
        <v>8.1775035826779606E-3</v>
      </c>
      <c r="E92" s="302">
        <f t="shared" si="12"/>
        <v>1.5890072867549326E-2</v>
      </c>
      <c r="F92" s="302">
        <f t="shared" si="12"/>
        <v>2.2004061260524049E-2</v>
      </c>
      <c r="G92" s="302">
        <f t="shared" si="12"/>
        <v>2.1321260502304526E-2</v>
      </c>
      <c r="H92" s="302">
        <f t="shared" si="12"/>
        <v>2.4223501919569172E-2</v>
      </c>
      <c r="I92" s="302">
        <f t="shared" si="12"/>
        <v>2.5461734064991335E-2</v>
      </c>
      <c r="J92" s="302">
        <f t="shared" si="12"/>
        <v>2.324095175359105E-2</v>
      </c>
      <c r="K92" s="302">
        <f t="shared" si="12"/>
        <v>2.600327848374313E-2</v>
      </c>
      <c r="L92" s="302">
        <f t="shared" si="12"/>
        <v>2.5577811141345309E-2</v>
      </c>
      <c r="M92" s="302">
        <f t="shared" si="12"/>
        <v>2.6611756567086125E-2</v>
      </c>
      <c r="N92" s="302">
        <f t="shared" si="12"/>
        <v>2.6599353094187046E-2</v>
      </c>
      <c r="O92" s="302">
        <f t="shared" si="12"/>
        <v>2.7196195978855822E-2</v>
      </c>
      <c r="P92" s="302">
        <f t="shared" si="12"/>
        <v>2.4824268527053793E-2</v>
      </c>
      <c r="Q92" s="302">
        <f t="shared" si="12"/>
        <v>2.399254398118017E-2</v>
      </c>
      <c r="R92" s="302">
        <f t="shared" si="12"/>
        <v>2.9395363430163239E-2</v>
      </c>
      <c r="S92" s="302">
        <f t="shared" si="12"/>
        <v>3.1401492300354175E-2</v>
      </c>
      <c r="T92" s="302">
        <f t="shared" si="12"/>
        <v>3.2447860693949393E-2</v>
      </c>
      <c r="U92" s="302">
        <f t="shared" si="12"/>
        <v>3.4039739216777519E-2</v>
      </c>
      <c r="V92" s="302">
        <f t="shared" si="12"/>
        <v>3.00274140095904E-2</v>
      </c>
      <c r="W92" s="302">
        <f t="shared" si="12"/>
        <v>3.1107364230259348E-2</v>
      </c>
      <c r="X92" s="302">
        <f t="shared" si="12"/>
        <v>2.6966110669836712E-2</v>
      </c>
      <c r="Y92" s="302">
        <f t="shared" si="12"/>
        <v>3.1757164659171458E-2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1.3241755470319318E-3</v>
      </c>
      <c r="C93" s="302">
        <f t="shared" si="13"/>
        <v>1.3347592954130714E-3</v>
      </c>
      <c r="D93" s="302">
        <f t="shared" si="13"/>
        <v>1.1878687350482598E-3</v>
      </c>
      <c r="E93" s="302">
        <f t="shared" si="13"/>
        <v>1.4412571052781263E-3</v>
      </c>
      <c r="F93" s="302">
        <f t="shared" si="13"/>
        <v>1.5829483551784624E-3</v>
      </c>
      <c r="G93" s="302">
        <f t="shared" si="13"/>
        <v>1.5614174145653545E-3</v>
      </c>
      <c r="H93" s="302">
        <f t="shared" si="13"/>
        <v>1.6152814165499238E-3</v>
      </c>
      <c r="I93" s="302">
        <f t="shared" si="13"/>
        <v>1.6340574316238894E-3</v>
      </c>
      <c r="J93" s="302">
        <f t="shared" si="13"/>
        <v>1.5894227009662805E-3</v>
      </c>
      <c r="K93" s="302">
        <f t="shared" si="13"/>
        <v>1.6323436684467741E-3</v>
      </c>
      <c r="L93" s="302">
        <f t="shared" si="13"/>
        <v>1.6229882494027694E-3</v>
      </c>
      <c r="M93" s="302">
        <f t="shared" si="13"/>
        <v>1.6432145297777952E-3</v>
      </c>
      <c r="N93" s="302">
        <f t="shared" si="13"/>
        <v>1.6372639802312244E-3</v>
      </c>
      <c r="O93" s="302">
        <f t="shared" si="13"/>
        <v>1.6444972385707406E-3</v>
      </c>
      <c r="P93" s="302">
        <f t="shared" si="13"/>
        <v>1.600749698265712E-3</v>
      </c>
      <c r="Q93" s="302">
        <f t="shared" si="13"/>
        <v>1.5930026872329509E-3</v>
      </c>
      <c r="R93" s="302">
        <f t="shared" si="13"/>
        <v>1.6856494937788555E-3</v>
      </c>
      <c r="S93" s="302">
        <f t="shared" si="13"/>
        <v>1.7143757715092772E-3</v>
      </c>
      <c r="T93" s="302">
        <f t="shared" si="13"/>
        <v>1.7225448757730547E-3</v>
      </c>
      <c r="U93" s="302">
        <f t="shared" si="13"/>
        <v>1.7481539611049557E-3</v>
      </c>
      <c r="V93" s="302">
        <f t="shared" si="13"/>
        <v>1.6856028741068407E-3</v>
      </c>
      <c r="W93" s="302">
        <f t="shared" si="13"/>
        <v>1.7056382857963824E-3</v>
      </c>
      <c r="X93" s="302">
        <f t="shared" si="13"/>
        <v>1.6373127457835258E-3</v>
      </c>
      <c r="Y93" s="302">
        <f t="shared" si="13"/>
        <v>1.7221680649973366E-3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3.192286593564686E-2</v>
      </c>
      <c r="C94" s="301">
        <f t="shared" si="14"/>
        <v>3.1875171334919503E-2</v>
      </c>
      <c r="D94" s="301">
        <f t="shared" si="14"/>
        <v>3.237320839611358E-2</v>
      </c>
      <c r="E94" s="301">
        <f t="shared" si="14"/>
        <v>3.1768906255165555E-2</v>
      </c>
      <c r="F94" s="301">
        <f t="shared" si="14"/>
        <v>3.1921275257215741E-2</v>
      </c>
      <c r="G94" s="301">
        <f t="shared" si="14"/>
        <v>3.187326536692979E-2</v>
      </c>
      <c r="H94" s="301">
        <f t="shared" si="14"/>
        <v>3.2047362850896821E-2</v>
      </c>
      <c r="I94" s="301">
        <f t="shared" si="14"/>
        <v>3.2132049636152481E-2</v>
      </c>
      <c r="J94" s="301">
        <f t="shared" si="14"/>
        <v>3.1976297771208216E-2</v>
      </c>
      <c r="K94" s="301">
        <f t="shared" si="14"/>
        <v>3.2089933514748981E-2</v>
      </c>
      <c r="L94" s="301">
        <f t="shared" si="14"/>
        <v>3.2067880406253184E-2</v>
      </c>
      <c r="M94" s="301">
        <f t="shared" si="14"/>
        <v>3.2158614555882648E-2</v>
      </c>
      <c r="N94" s="301">
        <f t="shared" si="14"/>
        <v>3.2142326885639255E-2</v>
      </c>
      <c r="O94" s="301">
        <f t="shared" si="14"/>
        <v>3.2164327202611302E-2</v>
      </c>
      <c r="P94" s="301">
        <f t="shared" si="14"/>
        <v>3.1947262671568964E-2</v>
      </c>
      <c r="Q94" s="301">
        <f t="shared" si="14"/>
        <v>3.1967030487036412E-2</v>
      </c>
      <c r="R94" s="301">
        <f t="shared" si="14"/>
        <v>3.2433843620933829E-2</v>
      </c>
      <c r="S94" s="301">
        <f t="shared" si="14"/>
        <v>3.2621073602446288E-2</v>
      </c>
      <c r="T94" s="301">
        <f t="shared" si="14"/>
        <v>3.2711768221226872E-2</v>
      </c>
      <c r="U94" s="301">
        <f t="shared" si="14"/>
        <v>3.2902834969571366E-2</v>
      </c>
      <c r="V94" s="301">
        <f t="shared" si="14"/>
        <v>3.2451188148893979E-2</v>
      </c>
      <c r="W94" s="301">
        <f t="shared" si="14"/>
        <v>3.2556574370487812E-2</v>
      </c>
      <c r="X94" s="301">
        <f t="shared" si="14"/>
        <v>3.2140738117020826E-2</v>
      </c>
      <c r="Y94" s="301">
        <f t="shared" si="14"/>
        <v>3.2623958744019826E-2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2.5917532317055011E-2</v>
      </c>
      <c r="C95" s="302">
        <f t="shared" si="15"/>
        <v>2.5733174601490119E-2</v>
      </c>
      <c r="D95" s="302">
        <f t="shared" si="15"/>
        <v>2.8116220978965299E-2</v>
      </c>
      <c r="E95" s="302">
        <f t="shared" si="15"/>
        <v>2.3891028994789447E-2</v>
      </c>
      <c r="F95" s="302">
        <f t="shared" si="15"/>
        <v>2.1199907250078233E-2</v>
      </c>
      <c r="G95" s="302">
        <f t="shared" si="15"/>
        <v>2.1472048131988934E-2</v>
      </c>
      <c r="H95" s="302">
        <f t="shared" si="15"/>
        <v>2.0302461334479053E-2</v>
      </c>
      <c r="I95" s="302">
        <f t="shared" si="15"/>
        <v>1.9815780774054659E-2</v>
      </c>
      <c r="J95" s="302">
        <f t="shared" si="15"/>
        <v>2.0689763928227609E-2</v>
      </c>
      <c r="K95" s="302">
        <f t="shared" si="15"/>
        <v>1.952828708193538E-2</v>
      </c>
      <c r="L95" s="302">
        <f t="shared" si="15"/>
        <v>1.9703880683185876E-2</v>
      </c>
      <c r="M95" s="302">
        <f t="shared" si="15"/>
        <v>1.9315445875489959E-2</v>
      </c>
      <c r="N95" s="302">
        <f t="shared" si="15"/>
        <v>1.930750094272185E-2</v>
      </c>
      <c r="O95" s="302">
        <f t="shared" si="15"/>
        <v>1.9054921194690135E-2</v>
      </c>
      <c r="P95" s="302">
        <f t="shared" si="15"/>
        <v>1.9935890750969187E-2</v>
      </c>
      <c r="Q95" s="302">
        <f t="shared" si="15"/>
        <v>2.033723654684863E-2</v>
      </c>
      <c r="R95" s="302">
        <f t="shared" si="15"/>
        <v>1.830611047368743E-2</v>
      </c>
      <c r="S95" s="302">
        <f t="shared" si="15"/>
        <v>1.7568406297053803E-2</v>
      </c>
      <c r="T95" s="302">
        <f t="shared" si="15"/>
        <v>1.7179765689534852E-2</v>
      </c>
      <c r="U95" s="302">
        <f t="shared" si="15"/>
        <v>1.6635610797806597E-2</v>
      </c>
      <c r="V95" s="302">
        <f t="shared" si="15"/>
        <v>1.8036180474486154E-2</v>
      </c>
      <c r="W95" s="302">
        <f t="shared" si="15"/>
        <v>1.7641573226826111E-2</v>
      </c>
      <c r="X95" s="302">
        <f t="shared" si="15"/>
        <v>1.9139182019011616E-2</v>
      </c>
      <c r="Y95" s="302">
        <f t="shared" si="15"/>
        <v>1.740608023303401E-2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5.4034356426682448E-3</v>
      </c>
      <c r="C96" s="302">
        <f t="shared" si="16"/>
        <v>5.535287962787073E-3</v>
      </c>
      <c r="D96" s="302">
        <f t="shared" si="16"/>
        <v>3.717047083035436E-3</v>
      </c>
      <c r="E96" s="302">
        <f t="shared" si="16"/>
        <v>7.2227603943405974E-3</v>
      </c>
      <c r="F96" s="302">
        <f t="shared" si="16"/>
        <v>1.0001846027510931E-2</v>
      </c>
      <c r="G96" s="302">
        <f t="shared" si="16"/>
        <v>9.6914820465020587E-3</v>
      </c>
      <c r="H96" s="302">
        <f t="shared" si="16"/>
        <v>1.101068269071326E-2</v>
      </c>
      <c r="I96" s="302">
        <f t="shared" si="16"/>
        <v>1.157351548408697E-2</v>
      </c>
      <c r="J96" s="302">
        <f t="shared" si="16"/>
        <v>1.0564068978905024E-2</v>
      </c>
      <c r="K96" s="302">
        <f t="shared" si="16"/>
        <v>1.1819672038065065E-2</v>
      </c>
      <c r="L96" s="302">
        <f t="shared" si="16"/>
        <v>1.1626277791520596E-2</v>
      </c>
      <c r="M96" s="302">
        <f t="shared" si="16"/>
        <v>1.2096252985039149E-2</v>
      </c>
      <c r="N96" s="302">
        <f t="shared" si="16"/>
        <v>1.2090615042812303E-2</v>
      </c>
      <c r="O96" s="302">
        <f t="shared" si="16"/>
        <v>1.2361907263116281E-2</v>
      </c>
      <c r="P96" s="302">
        <f t="shared" si="16"/>
        <v>1.1283758421388087E-2</v>
      </c>
      <c r="Q96" s="302">
        <f t="shared" si="16"/>
        <v>1.090570180962735E-2</v>
      </c>
      <c r="R96" s="302">
        <f t="shared" si="16"/>
        <v>1.3361528831892375E-2</v>
      </c>
      <c r="S96" s="302">
        <f t="shared" si="16"/>
        <v>1.4273405591070083E-2</v>
      </c>
      <c r="T96" s="302">
        <f t="shared" si="16"/>
        <v>1.4749027588158813E-2</v>
      </c>
      <c r="U96" s="302">
        <f t="shared" si="16"/>
        <v>1.5472608734898882E-2</v>
      </c>
      <c r="V96" s="302">
        <f t="shared" si="16"/>
        <v>1.3648824549813815E-2</v>
      </c>
      <c r="W96" s="302">
        <f t="shared" si="16"/>
        <v>1.4139711013754254E-2</v>
      </c>
      <c r="X96" s="302">
        <f t="shared" si="16"/>
        <v>1.2257323031743962E-2</v>
      </c>
      <c r="Y96" s="302">
        <f t="shared" si="16"/>
        <v>1.4435074845077937E-2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6.0189797592360528E-4</v>
      </c>
      <c r="C97" s="302">
        <f t="shared" si="17"/>
        <v>6.0670877064230536E-4</v>
      </c>
      <c r="D97" s="302">
        <f t="shared" si="17"/>
        <v>5.399403341128455E-4</v>
      </c>
      <c r="E97" s="302">
        <f t="shared" si="17"/>
        <v>6.5511686603551193E-4</v>
      </c>
      <c r="F97" s="302">
        <f t="shared" si="17"/>
        <v>7.1952197962657342E-4</v>
      </c>
      <c r="G97" s="302">
        <f t="shared" si="17"/>
        <v>7.0973518843879698E-4</v>
      </c>
      <c r="H97" s="302">
        <f t="shared" si="17"/>
        <v>7.3421882570451065E-4</v>
      </c>
      <c r="I97" s="302">
        <f t="shared" si="17"/>
        <v>7.4275337801085869E-4</v>
      </c>
      <c r="J97" s="302">
        <f t="shared" si="17"/>
        <v>7.2246486407558205E-4</v>
      </c>
      <c r="K97" s="302">
        <f t="shared" si="17"/>
        <v>7.419743947485334E-4</v>
      </c>
      <c r="L97" s="302">
        <f t="shared" si="17"/>
        <v>7.3772193154671302E-4</v>
      </c>
      <c r="M97" s="302">
        <f t="shared" si="17"/>
        <v>7.469156953535431E-4</v>
      </c>
      <c r="N97" s="302">
        <f t="shared" si="17"/>
        <v>7.442109001051017E-4</v>
      </c>
      <c r="O97" s="302">
        <f t="shared" si="17"/>
        <v>7.4749874480488224E-4</v>
      </c>
      <c r="P97" s="302">
        <f t="shared" si="17"/>
        <v>7.2761349921168718E-4</v>
      </c>
      <c r="Q97" s="302">
        <f t="shared" si="17"/>
        <v>7.2409213056043233E-4</v>
      </c>
      <c r="R97" s="302">
        <f t="shared" si="17"/>
        <v>7.6620431535402505E-4</v>
      </c>
      <c r="S97" s="302">
        <f t="shared" si="17"/>
        <v>7.7926171432239871E-4</v>
      </c>
      <c r="T97" s="302">
        <f t="shared" si="17"/>
        <v>7.8297494353320705E-4</v>
      </c>
      <c r="U97" s="302">
        <f t="shared" si="17"/>
        <v>7.9461543686588899E-4</v>
      </c>
      <c r="V97" s="302">
        <f t="shared" si="17"/>
        <v>7.6618312459401862E-4</v>
      </c>
      <c r="W97" s="302">
        <f t="shared" si="17"/>
        <v>7.7529012990744655E-4</v>
      </c>
      <c r="X97" s="302">
        <f t="shared" si="17"/>
        <v>7.4423306626523902E-4</v>
      </c>
      <c r="Y97" s="302">
        <f t="shared" si="17"/>
        <v>7.8280366590788015E-4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0.52952191429217421</v>
      </c>
      <c r="C98" s="301">
        <f t="shared" si="18"/>
        <v>0.52818070965321129</v>
      </c>
      <c r="D98" s="301">
        <f t="shared" si="18"/>
        <v>0.54878343002829155</v>
      </c>
      <c r="E98" s="301">
        <f t="shared" si="18"/>
        <v>0.51227058796487757</v>
      </c>
      <c r="F98" s="301">
        <f t="shared" si="18"/>
        <v>0.49013441071044134</v>
      </c>
      <c r="G98" s="301">
        <f t="shared" si="18"/>
        <v>0.49327071512491399</v>
      </c>
      <c r="H98" s="301">
        <f t="shared" si="18"/>
        <v>0.48447992280627872</v>
      </c>
      <c r="I98" s="301">
        <f t="shared" si="18"/>
        <v>0.48136223564522163</v>
      </c>
      <c r="J98" s="301">
        <f t="shared" si="18"/>
        <v>0.48900052367877189</v>
      </c>
      <c r="K98" s="301">
        <f t="shared" si="18"/>
        <v>0.48217847585886886</v>
      </c>
      <c r="L98" s="301">
        <f t="shared" si="18"/>
        <v>0.48372173299737553</v>
      </c>
      <c r="M98" s="301">
        <f t="shared" si="18"/>
        <v>0.48014518783378535</v>
      </c>
      <c r="N98" s="301">
        <f t="shared" si="18"/>
        <v>0.48119271394677338</v>
      </c>
      <c r="O98" s="301">
        <f t="shared" si="18"/>
        <v>0.48013514133542667</v>
      </c>
      <c r="P98" s="301">
        <f t="shared" si="18"/>
        <v>0.48729480887446919</v>
      </c>
      <c r="Q98" s="301">
        <f t="shared" si="18"/>
        <v>0.48851643236991199</v>
      </c>
      <c r="R98" s="301">
        <f t="shared" si="18"/>
        <v>0.47274870538804004</v>
      </c>
      <c r="S98" s="301">
        <f t="shared" si="18"/>
        <v>0.4676727486607225</v>
      </c>
      <c r="T98" s="301">
        <f t="shared" si="18"/>
        <v>0.4660400981387211</v>
      </c>
      <c r="U98" s="301">
        <f t="shared" si="18"/>
        <v>0.46159059409339653</v>
      </c>
      <c r="V98" s="301">
        <f t="shared" si="18"/>
        <v>0.47258053854902393</v>
      </c>
      <c r="W98" s="301">
        <f t="shared" si="18"/>
        <v>0.46902376909384136</v>
      </c>
      <c r="X98" s="301">
        <f t="shared" si="18"/>
        <v>0.48061904138855355</v>
      </c>
      <c r="Y98" s="301">
        <f t="shared" si="18"/>
        <v>0.46572761104529969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8.5737593999888048E-2</v>
      </c>
      <c r="C99" s="301">
        <f t="shared" si="19"/>
        <v>8.5581001945232271E-2</v>
      </c>
      <c r="D99" s="301">
        <f t="shared" si="19"/>
        <v>8.7400230067442644E-2</v>
      </c>
      <c r="E99" s="301">
        <f t="shared" si="19"/>
        <v>8.420111289739847E-2</v>
      </c>
      <c r="F99" s="301">
        <f t="shared" si="19"/>
        <v>8.2163666177686306E-2</v>
      </c>
      <c r="G99" s="301">
        <f t="shared" si="19"/>
        <v>8.2429636526198224E-2</v>
      </c>
      <c r="H99" s="301">
        <f t="shared" si="19"/>
        <v>8.1603915924116574E-2</v>
      </c>
      <c r="I99" s="301">
        <f t="shared" si="19"/>
        <v>8.1290547438322411E-2</v>
      </c>
      <c r="J99" s="301">
        <f t="shared" si="19"/>
        <v>8.2001371171331147E-2</v>
      </c>
      <c r="K99" s="301">
        <f t="shared" si="19"/>
        <v>8.1187317100470627E-2</v>
      </c>
      <c r="L99" s="301">
        <f t="shared" si="19"/>
        <v>8.1354061718946782E-2</v>
      </c>
      <c r="M99" s="301">
        <f t="shared" si="19"/>
        <v>8.1031663199517476E-2</v>
      </c>
      <c r="N99" s="301">
        <f t="shared" si="19"/>
        <v>8.109681359462137E-2</v>
      </c>
      <c r="O99" s="301">
        <f t="shared" si="19"/>
        <v>8.0935421121628617E-2</v>
      </c>
      <c r="P99" s="301">
        <f t="shared" si="19"/>
        <v>8.1571972682835017E-2</v>
      </c>
      <c r="Q99" s="301">
        <f t="shared" si="19"/>
        <v>8.1833600158435535E-2</v>
      </c>
      <c r="R99" s="301">
        <f t="shared" si="19"/>
        <v>8.0358130456212873E-2</v>
      </c>
      <c r="S99" s="301">
        <f t="shared" si="19"/>
        <v>7.9823282111928393E-2</v>
      </c>
      <c r="T99" s="301">
        <f t="shared" si="19"/>
        <v>7.9613839359162816E-2</v>
      </c>
      <c r="U99" s="301">
        <f t="shared" si="19"/>
        <v>7.9181022354192068E-2</v>
      </c>
      <c r="V99" s="301">
        <f t="shared" si="19"/>
        <v>8.0253002292249062E-2</v>
      </c>
      <c r="W99" s="301">
        <f t="shared" si="19"/>
        <v>7.9897561348580518E-2</v>
      </c>
      <c r="X99" s="301">
        <f t="shared" si="19"/>
        <v>8.0991951913482324E-2</v>
      </c>
      <c r="Y99" s="301">
        <f t="shared" si="19"/>
        <v>7.9579957173595436E-2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3.8818936601728408E-2</v>
      </c>
      <c r="C100" s="302">
        <f t="shared" si="20"/>
        <v>3.867036625957701E-2</v>
      </c>
      <c r="D100" s="302">
        <f t="shared" si="20"/>
        <v>4.0241619832653223E-2</v>
      </c>
      <c r="E100" s="302">
        <f t="shared" si="20"/>
        <v>3.7537119369532468E-2</v>
      </c>
      <c r="F100" s="302">
        <f t="shared" si="20"/>
        <v>3.5894369908735839E-2</v>
      </c>
      <c r="G100" s="302">
        <f t="shared" si="20"/>
        <v>3.6115993493842521E-2</v>
      </c>
      <c r="H100" s="302">
        <f t="shared" si="20"/>
        <v>3.5466137383227833E-2</v>
      </c>
      <c r="I100" s="302">
        <f t="shared" si="20"/>
        <v>3.5217740247591937E-2</v>
      </c>
      <c r="J100" s="302">
        <f t="shared" si="20"/>
        <v>3.5758522403914861E-2</v>
      </c>
      <c r="K100" s="302">
        <f t="shared" si="20"/>
        <v>3.507204133242902E-2</v>
      </c>
      <c r="L100" s="302">
        <f t="shared" si="20"/>
        <v>3.5207112316186562E-2</v>
      </c>
      <c r="M100" s="302">
        <f t="shared" si="20"/>
        <v>3.4969688385957896E-2</v>
      </c>
      <c r="N100" s="302">
        <f t="shared" si="20"/>
        <v>3.5010161630441287E-2</v>
      </c>
      <c r="O100" s="302">
        <f t="shared" si="20"/>
        <v>3.4863938098786566E-2</v>
      </c>
      <c r="P100" s="302">
        <f t="shared" si="20"/>
        <v>3.5356286388380953E-2</v>
      </c>
      <c r="Q100" s="302">
        <f t="shared" si="20"/>
        <v>3.5595555630593072E-2</v>
      </c>
      <c r="R100" s="302">
        <f t="shared" si="20"/>
        <v>3.4467069648477074E-2</v>
      </c>
      <c r="S100" s="302">
        <f t="shared" si="20"/>
        <v>3.4052657665161037E-2</v>
      </c>
      <c r="T100" s="302">
        <f t="shared" si="20"/>
        <v>3.3890464146849743E-2</v>
      </c>
      <c r="U100" s="302">
        <f t="shared" si="20"/>
        <v>3.35598161567498E-2</v>
      </c>
      <c r="V100" s="302">
        <f t="shared" si="20"/>
        <v>3.4373869078011793E-2</v>
      </c>
      <c r="W100" s="302">
        <f t="shared" si="20"/>
        <v>3.4103561247525102E-2</v>
      </c>
      <c r="X100" s="302">
        <f t="shared" si="20"/>
        <v>3.4944336711901856E-2</v>
      </c>
      <c r="Y100" s="302">
        <f t="shared" si="20"/>
        <v>3.3881052975808061E-2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3.6390326514204034E-2</v>
      </c>
      <c r="C101" s="302">
        <f t="shared" si="21"/>
        <v>3.6298154928067775E-2</v>
      </c>
      <c r="D101" s="302">
        <f t="shared" si="21"/>
        <v>3.7714035369073147E-2</v>
      </c>
      <c r="E101" s="302">
        <f t="shared" si="21"/>
        <v>3.5204763875701005E-2</v>
      </c>
      <c r="F101" s="302">
        <f t="shared" si="21"/>
        <v>3.3683499700747993E-2</v>
      </c>
      <c r="G101" s="302">
        <f t="shared" si="21"/>
        <v>3.3899035901630542E-2</v>
      </c>
      <c r="H101" s="302">
        <f t="shared" si="21"/>
        <v>3.3294906413956174E-2</v>
      </c>
      <c r="I101" s="302">
        <f t="shared" si="21"/>
        <v>3.308064964629874E-2</v>
      </c>
      <c r="J101" s="302">
        <f t="shared" si="21"/>
        <v>3.360557559940492E-2</v>
      </c>
      <c r="K101" s="302">
        <f t="shared" si="21"/>
        <v>3.3136744110166864E-2</v>
      </c>
      <c r="L101" s="302">
        <f t="shared" si="21"/>
        <v>3.3242801347176068E-2</v>
      </c>
      <c r="M101" s="302">
        <f t="shared" si="21"/>
        <v>3.2997010487944442E-2</v>
      </c>
      <c r="N101" s="302">
        <f t="shared" si="21"/>
        <v>3.3068999609177953E-2</v>
      </c>
      <c r="O101" s="302">
        <f t="shared" si="21"/>
        <v>3.2996320062589533E-2</v>
      </c>
      <c r="P101" s="302">
        <f t="shared" si="21"/>
        <v>3.3488353786684175E-2</v>
      </c>
      <c r="Q101" s="302">
        <f t="shared" si="21"/>
        <v>3.3572307399701337E-2</v>
      </c>
      <c r="R101" s="302">
        <f t="shared" si="21"/>
        <v>3.2488702136594987E-2</v>
      </c>
      <c r="S101" s="302">
        <f t="shared" si="21"/>
        <v>3.2139867239127214E-2</v>
      </c>
      <c r="T101" s="302">
        <f t="shared" si="21"/>
        <v>3.2027666621974961E-2</v>
      </c>
      <c r="U101" s="302">
        <f t="shared" si="21"/>
        <v>3.1721883422705363E-2</v>
      </c>
      <c r="V101" s="302">
        <f t="shared" si="21"/>
        <v>3.247714520945847E-2</v>
      </c>
      <c r="W101" s="302">
        <f t="shared" si="21"/>
        <v>3.2232713395936932E-2</v>
      </c>
      <c r="X101" s="302">
        <f t="shared" si="21"/>
        <v>3.3029575118628279E-2</v>
      </c>
      <c r="Y101" s="302">
        <f t="shared" si="21"/>
        <v>3.2006191576175826E-2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4.1207426197505002E-3</v>
      </c>
      <c r="C102" s="302">
        <f t="shared" si="22"/>
        <v>4.1536785119202606E-3</v>
      </c>
      <c r="D102" s="302">
        <f t="shared" si="22"/>
        <v>3.6965652584010763E-3</v>
      </c>
      <c r="E102" s="302">
        <f t="shared" si="22"/>
        <v>4.4850923225775215E-3</v>
      </c>
      <c r="F102" s="302">
        <f t="shared" si="22"/>
        <v>4.9260256819185508E-3</v>
      </c>
      <c r="G102" s="302">
        <f t="shared" si="22"/>
        <v>4.8590228854791971E-3</v>
      </c>
      <c r="H102" s="302">
        <f t="shared" si="22"/>
        <v>5.0266439302459956E-3</v>
      </c>
      <c r="I102" s="302">
        <f t="shared" si="22"/>
        <v>5.0850735891517116E-3</v>
      </c>
      <c r="J102" s="302">
        <f t="shared" si="22"/>
        <v>4.9461733977426842E-3</v>
      </c>
      <c r="K102" s="302">
        <f t="shared" si="22"/>
        <v>5.0797404768012202E-3</v>
      </c>
      <c r="L102" s="302">
        <f t="shared" si="22"/>
        <v>5.0506270604821612E-3</v>
      </c>
      <c r="M102" s="302">
        <f t="shared" si="22"/>
        <v>5.1135698445920249E-3</v>
      </c>
      <c r="N102" s="302">
        <f t="shared" si="22"/>
        <v>5.0950521464043098E-3</v>
      </c>
      <c r="O102" s="302">
        <f t="shared" si="22"/>
        <v>5.1175615455441165E-3</v>
      </c>
      <c r="P102" s="302">
        <f t="shared" si="22"/>
        <v>4.9814222290854668E-3</v>
      </c>
      <c r="Q102" s="302">
        <f t="shared" si="22"/>
        <v>4.9573140671352392E-3</v>
      </c>
      <c r="R102" s="302">
        <f t="shared" si="22"/>
        <v>5.2456245144722339E-3</v>
      </c>
      <c r="S102" s="302">
        <f t="shared" si="22"/>
        <v>5.3350187018334737E-3</v>
      </c>
      <c r="T102" s="302">
        <f t="shared" si="22"/>
        <v>5.3604403886939392E-3</v>
      </c>
      <c r="U102" s="302">
        <f t="shared" si="22"/>
        <v>5.4401340891376063E-3</v>
      </c>
      <c r="V102" s="302">
        <f t="shared" si="22"/>
        <v>5.2454794372807558E-3</v>
      </c>
      <c r="W102" s="302">
        <f t="shared" si="22"/>
        <v>5.3078282512566688E-3</v>
      </c>
      <c r="X102" s="302">
        <f t="shared" si="22"/>
        <v>5.0952039014266664E-3</v>
      </c>
      <c r="Y102" s="302">
        <f t="shared" si="22"/>
        <v>5.3592677796493434E-3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4.787479545677392E-3</v>
      </c>
      <c r="C103" s="302">
        <f t="shared" si="23"/>
        <v>4.8257444713550104E-3</v>
      </c>
      <c r="D103" s="302">
        <f t="shared" si="23"/>
        <v>4.2946702079947737E-3</v>
      </c>
      <c r="E103" s="302">
        <f t="shared" si="23"/>
        <v>5.2107810985085662E-3</v>
      </c>
      <c r="F103" s="302">
        <f t="shared" si="23"/>
        <v>5.7230575577890581E-3</v>
      </c>
      <c r="G103" s="302">
        <f t="shared" si="23"/>
        <v>5.6452136963648716E-3</v>
      </c>
      <c r="H103" s="302">
        <f t="shared" si="23"/>
        <v>5.839955857498612E-3</v>
      </c>
      <c r="I103" s="302">
        <f t="shared" si="23"/>
        <v>5.9078394461341372E-3</v>
      </c>
      <c r="J103" s="302">
        <f t="shared" si="23"/>
        <v>5.7464651777985798E-3</v>
      </c>
      <c r="K103" s="302">
        <f t="shared" si="23"/>
        <v>5.9016434352087317E-3</v>
      </c>
      <c r="L103" s="302">
        <f t="shared" si="23"/>
        <v>5.867819462688763E-3</v>
      </c>
      <c r="M103" s="302">
        <f t="shared" si="23"/>
        <v>5.9409464010298446E-3</v>
      </c>
      <c r="N103" s="302">
        <f t="shared" si="23"/>
        <v>5.919432535814919E-3</v>
      </c>
      <c r="O103" s="302">
        <f t="shared" si="23"/>
        <v>5.9455839599419219E-3</v>
      </c>
      <c r="P103" s="302">
        <f t="shared" si="23"/>
        <v>5.7874172766396422E-3</v>
      </c>
      <c r="Q103" s="302">
        <f t="shared" si="23"/>
        <v>5.7594084095807302E-3</v>
      </c>
      <c r="R103" s="302">
        <f t="shared" si="23"/>
        <v>6.0943675411739883E-3</v>
      </c>
      <c r="S103" s="302">
        <f t="shared" si="23"/>
        <v>6.1982257247555402E-3</v>
      </c>
      <c r="T103" s="302">
        <f t="shared" si="23"/>
        <v>6.2277606453006321E-3</v>
      </c>
      <c r="U103" s="302">
        <f t="shared" si="23"/>
        <v>6.3203488013686016E-3</v>
      </c>
      <c r="V103" s="302">
        <f t="shared" si="23"/>
        <v>6.0941989904658165E-3</v>
      </c>
      <c r="W103" s="302">
        <f t="shared" si="23"/>
        <v>6.1666358541942771E-3</v>
      </c>
      <c r="X103" s="302">
        <f t="shared" si="23"/>
        <v>5.9196088448282506E-3</v>
      </c>
      <c r="Y103" s="302">
        <f t="shared" si="23"/>
        <v>6.2263983078934895E-3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1.6201087185277049E-3</v>
      </c>
      <c r="C104" s="302">
        <f t="shared" si="24"/>
        <v>1.6330577743122049E-3</v>
      </c>
      <c r="D104" s="302">
        <f t="shared" si="24"/>
        <v>1.4533393993204084E-3</v>
      </c>
      <c r="E104" s="302">
        <f t="shared" si="24"/>
        <v>1.763356231078919E-3</v>
      </c>
      <c r="F104" s="302">
        <f t="shared" si="24"/>
        <v>1.9367133284948611E-3</v>
      </c>
      <c r="G104" s="302">
        <f t="shared" si="24"/>
        <v>1.9103705488810959E-3</v>
      </c>
      <c r="H104" s="302">
        <f t="shared" si="24"/>
        <v>1.9762723391879749E-3</v>
      </c>
      <c r="I104" s="302">
        <f t="shared" si="24"/>
        <v>1.999244509145895E-3</v>
      </c>
      <c r="J104" s="302">
        <f t="shared" si="24"/>
        <v>1.9446345924701086E-3</v>
      </c>
      <c r="K104" s="302">
        <f t="shared" si="24"/>
        <v>1.9971477458648025E-3</v>
      </c>
      <c r="L104" s="302">
        <f t="shared" si="24"/>
        <v>1.9857015324132353E-3</v>
      </c>
      <c r="M104" s="302">
        <f t="shared" si="24"/>
        <v>2.0104480799932869E-3</v>
      </c>
      <c r="N104" s="302">
        <f t="shared" si="24"/>
        <v>2.0031676727828998E-3</v>
      </c>
      <c r="O104" s="302">
        <f t="shared" si="24"/>
        <v>2.012017454766475E-3</v>
      </c>
      <c r="P104" s="302">
        <f t="shared" si="24"/>
        <v>1.9584930020447914E-3</v>
      </c>
      <c r="Q104" s="302">
        <f t="shared" si="24"/>
        <v>1.9490146514251634E-3</v>
      </c>
      <c r="R104" s="302">
        <f t="shared" si="24"/>
        <v>2.0623666154945845E-3</v>
      </c>
      <c r="S104" s="302">
        <f t="shared" si="24"/>
        <v>2.0975127810511237E-3</v>
      </c>
      <c r="T104" s="302">
        <f t="shared" si="24"/>
        <v>2.1075075563435487E-3</v>
      </c>
      <c r="U104" s="302">
        <f t="shared" si="24"/>
        <v>2.1388398842306848E-3</v>
      </c>
      <c r="V104" s="302">
        <f t="shared" si="24"/>
        <v>2.0623095770322328E-3</v>
      </c>
      <c r="W104" s="302">
        <f t="shared" si="24"/>
        <v>2.0868225996675438E-3</v>
      </c>
      <c r="X104" s="302">
        <f t="shared" si="24"/>
        <v>2.0032273366972679E-3</v>
      </c>
      <c r="Y104" s="302">
        <f t="shared" si="24"/>
        <v>2.1070465340687116E-3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9.8739093264349403E-2</v>
      </c>
      <c r="C105" s="301">
        <f t="shared" si="25"/>
        <v>9.9284580504393885E-2</v>
      </c>
      <c r="D105" s="301">
        <f t="shared" si="25"/>
        <v>9.1955941269993596E-2</v>
      </c>
      <c r="E105" s="301">
        <f t="shared" si="25"/>
        <v>0.10450289838502591</v>
      </c>
      <c r="F105" s="301">
        <f t="shared" si="25"/>
        <v>0.1114065935031386</v>
      </c>
      <c r="G105" s="301">
        <f t="shared" si="25"/>
        <v>0.11031876436885098</v>
      </c>
      <c r="H105" s="301">
        <f t="shared" si="25"/>
        <v>0.11290373978817558</v>
      </c>
      <c r="I105" s="301">
        <f t="shared" si="25"/>
        <v>0.11378063276599101</v>
      </c>
      <c r="J105" s="301">
        <f t="shared" si="25"/>
        <v>0.11160316554368171</v>
      </c>
      <c r="K105" s="301">
        <f t="shared" si="25"/>
        <v>0.11359738806820284</v>
      </c>
      <c r="L105" s="301">
        <f t="shared" si="25"/>
        <v>0.11313460795504801</v>
      </c>
      <c r="M105" s="301">
        <f t="shared" si="25"/>
        <v>0.11411204807926648</v>
      </c>
      <c r="N105" s="301">
        <f t="shared" si="25"/>
        <v>0.11376375156027581</v>
      </c>
      <c r="O105" s="301">
        <f t="shared" si="25"/>
        <v>0.11402100301126782</v>
      </c>
      <c r="P105" s="301">
        <f t="shared" si="25"/>
        <v>0.11192034191219917</v>
      </c>
      <c r="Q105" s="301">
        <f t="shared" si="25"/>
        <v>0.11157507470544742</v>
      </c>
      <c r="R105" s="301">
        <f t="shared" si="25"/>
        <v>0.11601049373582618</v>
      </c>
      <c r="S105" s="301">
        <f t="shared" si="25"/>
        <v>0.11734767556308791</v>
      </c>
      <c r="T105" s="301">
        <f t="shared" si="25"/>
        <v>0.11767373814717279</v>
      </c>
      <c r="U105" s="301">
        <f t="shared" si="25"/>
        <v>0.11890231994057048</v>
      </c>
      <c r="V105" s="301">
        <f t="shared" si="25"/>
        <v>0.11590431719286039</v>
      </c>
      <c r="W105" s="301">
        <f t="shared" si="25"/>
        <v>0.11685594599519418</v>
      </c>
      <c r="X105" s="301">
        <f t="shared" si="25"/>
        <v>0.11362192075997442</v>
      </c>
      <c r="Y105" s="301">
        <f t="shared" si="25"/>
        <v>0.11772468731329928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1.793448064555463E-2</v>
      </c>
      <c r="C106" s="302">
        <f t="shared" si="26"/>
        <v>1.7906269694645652E-2</v>
      </c>
      <c r="D106" s="302">
        <f t="shared" si="26"/>
        <v>1.851417939206846E-2</v>
      </c>
      <c r="E106" s="302">
        <f t="shared" si="26"/>
        <v>1.7383066797343978E-2</v>
      </c>
      <c r="F106" s="302">
        <f t="shared" si="26"/>
        <v>1.6660424420099539E-2</v>
      </c>
      <c r="G106" s="302">
        <f t="shared" si="26"/>
        <v>1.6734412862669201E-2</v>
      </c>
      <c r="H106" s="302">
        <f t="shared" si="26"/>
        <v>1.6425095760484617E-2</v>
      </c>
      <c r="I106" s="302">
        <f t="shared" si="26"/>
        <v>1.6293781768188787E-2</v>
      </c>
      <c r="J106" s="302">
        <f t="shared" si="26"/>
        <v>1.6510108284403729E-2</v>
      </c>
      <c r="K106" s="302">
        <f t="shared" si="26"/>
        <v>1.6195677641205646E-2</v>
      </c>
      <c r="L106" s="302">
        <f t="shared" si="26"/>
        <v>1.6235382842965461E-2</v>
      </c>
      <c r="M106" s="302">
        <f t="shared" si="26"/>
        <v>1.6129564401616267E-2</v>
      </c>
      <c r="N106" s="302">
        <f t="shared" si="26"/>
        <v>1.6100022073454512E-2</v>
      </c>
      <c r="O106" s="302">
        <f t="shared" si="26"/>
        <v>1.5967015213858949E-2</v>
      </c>
      <c r="P106" s="302">
        <f t="shared" si="26"/>
        <v>1.6216797575304989E-2</v>
      </c>
      <c r="Q106" s="302">
        <f t="shared" si="26"/>
        <v>1.6288356071966218E-2</v>
      </c>
      <c r="R106" s="302">
        <f t="shared" si="26"/>
        <v>1.5753934332013154E-2</v>
      </c>
      <c r="S106" s="302">
        <f t="shared" si="26"/>
        <v>1.555257658655608E-2</v>
      </c>
      <c r="T106" s="302">
        <f t="shared" si="26"/>
        <v>1.5443562008399627E-2</v>
      </c>
      <c r="U106" s="302">
        <f t="shared" si="26"/>
        <v>1.5299577535750489E-2</v>
      </c>
      <c r="V106" s="302">
        <f t="shared" si="26"/>
        <v>1.5652538239969233E-2</v>
      </c>
      <c r="W106" s="302">
        <f t="shared" si="26"/>
        <v>1.55313117343341E-2</v>
      </c>
      <c r="X106" s="302">
        <f t="shared" si="26"/>
        <v>1.5962894131302263E-2</v>
      </c>
      <c r="Y106" s="302">
        <f t="shared" si="26"/>
        <v>1.5519599715061585E-2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6.8546875428417602E-3</v>
      </c>
      <c r="C107" s="302">
        <f t="shared" si="27"/>
        <v>6.8373255820183077E-3</v>
      </c>
      <c r="D107" s="302">
        <f t="shared" si="27"/>
        <v>7.1040288229833101E-3</v>
      </c>
      <c r="E107" s="302">
        <f t="shared" si="27"/>
        <v>6.6313682646749819E-3</v>
      </c>
      <c r="F107" s="302">
        <f t="shared" si="27"/>
        <v>6.3448143480633306E-3</v>
      </c>
      <c r="G107" s="302">
        <f t="shared" si="27"/>
        <v>6.3854139648500761E-3</v>
      </c>
      <c r="H107" s="302">
        <f t="shared" si="27"/>
        <v>6.2716167206344018E-3</v>
      </c>
      <c r="I107" s="302">
        <f t="shared" si="27"/>
        <v>6.2312581051199856E-3</v>
      </c>
      <c r="J107" s="302">
        <f t="shared" si="27"/>
        <v>6.3301361239876371E-3</v>
      </c>
      <c r="K107" s="302">
        <f t="shared" si="27"/>
        <v>6.241824375322288E-3</v>
      </c>
      <c r="L107" s="302">
        <f t="shared" si="27"/>
        <v>6.2618019158115585E-3</v>
      </c>
      <c r="M107" s="302">
        <f t="shared" si="27"/>
        <v>6.2155033606100312E-3</v>
      </c>
      <c r="N107" s="302">
        <f t="shared" si="27"/>
        <v>6.2290636382939081E-3</v>
      </c>
      <c r="O107" s="302">
        <f t="shared" si="27"/>
        <v>6.2153733081886098E-3</v>
      </c>
      <c r="P107" s="302">
        <f t="shared" si="27"/>
        <v>6.3080555609266566E-3</v>
      </c>
      <c r="Q107" s="302">
        <f t="shared" si="27"/>
        <v>6.3238695378938824E-3</v>
      </c>
      <c r="R107" s="302">
        <f t="shared" si="27"/>
        <v>6.1197555271148424E-3</v>
      </c>
      <c r="S107" s="302">
        <f t="shared" si="27"/>
        <v>6.0540470145724369E-3</v>
      </c>
      <c r="T107" s="302">
        <f t="shared" si="27"/>
        <v>6.0329122722833717E-3</v>
      </c>
      <c r="U107" s="302">
        <f t="shared" si="27"/>
        <v>5.9753132208974127E-3</v>
      </c>
      <c r="V107" s="302">
        <f t="shared" si="27"/>
        <v>6.1175785990115706E-3</v>
      </c>
      <c r="W107" s="302">
        <f t="shared" si="27"/>
        <v>6.0715360413399226E-3</v>
      </c>
      <c r="X107" s="302">
        <f t="shared" si="27"/>
        <v>6.2216374184673748E-3</v>
      </c>
      <c r="Y107" s="302">
        <f t="shared" si="27"/>
        <v>6.0288671113018187E-3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7.3949925075953007E-2</v>
      </c>
      <c r="C108" s="302">
        <f t="shared" si="28"/>
        <v>7.4540985227729922E-2</v>
      </c>
      <c r="D108" s="302">
        <f t="shared" si="28"/>
        <v>6.6337733054941825E-2</v>
      </c>
      <c r="E108" s="302">
        <f t="shared" si="28"/>
        <v>8.0488463323006937E-2</v>
      </c>
      <c r="F108" s="302">
        <f t="shared" si="28"/>
        <v>8.8401354734975721E-2</v>
      </c>
      <c r="G108" s="302">
        <f t="shared" si="28"/>
        <v>8.7198937541331706E-2</v>
      </c>
      <c r="H108" s="302">
        <f t="shared" si="28"/>
        <v>9.020702730705657E-2</v>
      </c>
      <c r="I108" s="302">
        <f t="shared" si="28"/>
        <v>9.1255592892682244E-2</v>
      </c>
      <c r="J108" s="302">
        <f t="shared" si="28"/>
        <v>8.8762921135290357E-2</v>
      </c>
      <c r="K108" s="302">
        <f t="shared" si="28"/>
        <v>9.115988605167491E-2</v>
      </c>
      <c r="L108" s="302">
        <f t="shared" si="28"/>
        <v>9.0637423196270994E-2</v>
      </c>
      <c r="M108" s="302">
        <f t="shared" si="28"/>
        <v>9.1766980317040184E-2</v>
      </c>
      <c r="N108" s="302">
        <f t="shared" si="28"/>
        <v>9.1434665848527386E-2</v>
      </c>
      <c r="O108" s="302">
        <f t="shared" si="28"/>
        <v>9.183861448922026E-2</v>
      </c>
      <c r="P108" s="302">
        <f t="shared" si="28"/>
        <v>8.9395488775967522E-2</v>
      </c>
      <c r="Q108" s="302">
        <f t="shared" si="28"/>
        <v>8.8962849095587312E-2</v>
      </c>
      <c r="R108" s="302">
        <f t="shared" si="28"/>
        <v>9.4136803876698191E-2</v>
      </c>
      <c r="S108" s="302">
        <f t="shared" si="28"/>
        <v>9.5741051961959395E-2</v>
      </c>
      <c r="T108" s="302">
        <f t="shared" si="28"/>
        <v>9.6197263866489788E-2</v>
      </c>
      <c r="U108" s="302">
        <f t="shared" si="28"/>
        <v>9.7627429183922559E-2</v>
      </c>
      <c r="V108" s="302">
        <f t="shared" si="28"/>
        <v>9.413420035387958E-2</v>
      </c>
      <c r="W108" s="302">
        <f t="shared" si="28"/>
        <v>9.5253098219520146E-2</v>
      </c>
      <c r="X108" s="302">
        <f t="shared" si="28"/>
        <v>9.1437389210204778E-2</v>
      </c>
      <c r="Y108" s="302">
        <f t="shared" si="28"/>
        <v>9.6176220486935873E-2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7.1839155846895458E-2</v>
      </c>
      <c r="C109" s="235">
        <f t="shared" si="29"/>
        <v>7.2413345236739743E-2</v>
      </c>
      <c r="D109" s="235">
        <f t="shared" si="29"/>
        <v>6.4444240323015628E-2</v>
      </c>
      <c r="E109" s="235">
        <f t="shared" si="29"/>
        <v>7.8191063136301753E-2</v>
      </c>
      <c r="F109" s="235">
        <f t="shared" si="29"/>
        <v>8.5878095121258199E-2</v>
      </c>
      <c r="G109" s="235">
        <f t="shared" si="29"/>
        <v>8.4709998790146915E-2</v>
      </c>
      <c r="H109" s="235">
        <f t="shared" si="29"/>
        <v>8.7632227977795255E-2</v>
      </c>
      <c r="I109" s="235">
        <f t="shared" si="29"/>
        <v>8.8650864121700548E-2</v>
      </c>
      <c r="J109" s="235">
        <f t="shared" si="29"/>
        <v>8.6229341251048419E-2</v>
      </c>
      <c r="K109" s="235">
        <f t="shared" si="29"/>
        <v>8.8557889062433365E-2</v>
      </c>
      <c r="L109" s="235">
        <f t="shared" si="29"/>
        <v>8.8050338981009654E-2</v>
      </c>
      <c r="M109" s="235">
        <f t="shared" si="29"/>
        <v>8.914765490058045E-2</v>
      </c>
      <c r="N109" s="235">
        <f t="shared" si="29"/>
        <v>8.8824825758168857E-2</v>
      </c>
      <c r="O109" s="235">
        <f t="shared" si="29"/>
        <v>8.9217244402583551E-2</v>
      </c>
      <c r="P109" s="235">
        <f t="shared" si="29"/>
        <v>8.6843853372266105E-2</v>
      </c>
      <c r="Q109" s="235">
        <f t="shared" si="29"/>
        <v>8.6423562622918282E-2</v>
      </c>
      <c r="R109" s="235">
        <f t="shared" si="29"/>
        <v>9.144983605704618E-2</v>
      </c>
      <c r="S109" s="235">
        <f t="shared" si="29"/>
        <v>9.3008293730881542E-2</v>
      </c>
      <c r="T109" s="235">
        <f t="shared" si="29"/>
        <v>9.345148387712042E-2</v>
      </c>
      <c r="U109" s="235">
        <f t="shared" si="29"/>
        <v>9.4840827666452993E-2</v>
      </c>
      <c r="V109" s="235">
        <f t="shared" si="29"/>
        <v>9.1447306847160945E-2</v>
      </c>
      <c r="W109" s="235">
        <f t="shared" si="29"/>
        <v>9.2534267761103101E-2</v>
      </c>
      <c r="X109" s="235">
        <f t="shared" si="29"/>
        <v>8.8827471386325615E-2</v>
      </c>
      <c r="Y109" s="235">
        <f t="shared" si="29"/>
        <v>9.3431041143449411E-2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0.47326264878916541</v>
      </c>
      <c r="C113" s="322">
        <f>IF(C$5=0,0,C$5/FBT_fec!C$5)</f>
        <v>0.47262463435646812</v>
      </c>
      <c r="D113" s="322">
        <f>IF(D$5=0,0,D$5/FBT_fec!D$5)</f>
        <v>0.47254360276573915</v>
      </c>
      <c r="E113" s="322">
        <f>IF(E$5=0,0,E$5/FBT_fec!E$5)</f>
        <v>0.47516992456111595</v>
      </c>
      <c r="F113" s="322">
        <f>IF(F$5=0,0,F$5/FBT_fec!F$5)</f>
        <v>0.47792374853798925</v>
      </c>
      <c r="G113" s="322">
        <f>IF(G$5=0,0,G$5/FBT_fec!G$5)</f>
        <v>0.47769437343778409</v>
      </c>
      <c r="H113" s="322">
        <f>IF(H$5=0,0,H$5/FBT_fec!H$5)</f>
        <v>0.47896165169580018</v>
      </c>
      <c r="I113" s="322">
        <f>IF(I$5=0,0,I$5/FBT_fec!I$5)</f>
        <v>0.47983832971996937</v>
      </c>
      <c r="J113" s="322">
        <f>IF(J$5=0,0,J$5/FBT_fec!J$5)</f>
        <v>0.47946944400595171</v>
      </c>
      <c r="K113" s="322">
        <f>IF(K$5=0,0,K$5/FBT_fec!K$5)</f>
        <v>0.48136709919740134</v>
      </c>
      <c r="L113" s="322">
        <f>IF(L$5=0,0,L$5/FBT_fec!L$5)</f>
        <v>0.48137946858219183</v>
      </c>
      <c r="M113" s="322">
        <f>IF(M$5=0,0,M$5/FBT_fec!M$5)</f>
        <v>0.48188319083405501</v>
      </c>
      <c r="N113" s="322">
        <f>IF(N$5=0,0,N$5/FBT_fec!N$5)</f>
        <v>0.48306152864914087</v>
      </c>
      <c r="O113" s="322">
        <f>IF(O$5=0,0,O$5/FBT_fec!O$5)</f>
        <v>0.48583738116955505</v>
      </c>
      <c r="P113" s="322">
        <f>IF(P$5=0,0,P$5/FBT_fec!P$5)</f>
        <v>0.48422318406269255</v>
      </c>
      <c r="Q113" s="322">
        <f>IF(Q$5=0,0,Q$5/FBT_fec!Q$5)</f>
        <v>0.4844929169587131</v>
      </c>
      <c r="R113" s="322">
        <f>IF(R$5=0,0,R$5/FBT_fec!R$5)</f>
        <v>0.48692573458237953</v>
      </c>
      <c r="S113" s="322">
        <f>IF(S$5=0,0,S$5/FBT_fec!S$5)</f>
        <v>0.48816128848675322</v>
      </c>
      <c r="T113" s="322">
        <f>IF(T$5=0,0,T$5/FBT_fec!T$5)</f>
        <v>0.48911589694789925</v>
      </c>
      <c r="U113" s="322">
        <f>IF(U$5=0,0,U$5/FBT_fec!U$5)</f>
        <v>0.48976661008830547</v>
      </c>
      <c r="V113" s="322">
        <f>IF(V$5=0,0,V$5/FBT_fec!V$5)</f>
        <v>0.48858109816414114</v>
      </c>
      <c r="W113" s="322">
        <f>IF(W$5=0,0,W$5/FBT_fec!W$5)</f>
        <v>0.48949180791344032</v>
      </c>
      <c r="X113" s="322">
        <f>IF(X$5=0,0,X$5/FBT_fec!X$5)</f>
        <v>0.48638146179752534</v>
      </c>
      <c r="Y113" s="322">
        <f>IF(Y$5=0,0,Y$5/FBT_fec!Y$5)</f>
        <v>0.48760511210468549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0.47001938567453427</v>
      </c>
      <c r="C114" s="334">
        <f>IF(C$6=0,0,C$6/FBT_fec!C$6)</f>
        <v>0.47001938567453433</v>
      </c>
      <c r="D114" s="334">
        <f>IF(D$6=0,0,D$6/FBT_fec!D$6)</f>
        <v>0.47001938567453416</v>
      </c>
      <c r="E114" s="334">
        <f>IF(E$6=0,0,E$6/FBT_fec!E$6)</f>
        <v>0.47001938567453433</v>
      </c>
      <c r="F114" s="334">
        <f>IF(F$6=0,0,F$6/FBT_fec!F$6)</f>
        <v>0.47001938567453427</v>
      </c>
      <c r="G114" s="334">
        <f>IF(G$6=0,0,G$6/FBT_fec!G$6)</f>
        <v>0.47001938567453427</v>
      </c>
      <c r="H114" s="334">
        <f>IF(H$6=0,0,H$6/FBT_fec!H$6)</f>
        <v>0.47001938567453422</v>
      </c>
      <c r="I114" s="334">
        <f>IF(I$6=0,0,I$6/FBT_fec!I$6)</f>
        <v>0.47001938567453427</v>
      </c>
      <c r="J114" s="334">
        <f>IF(J$6=0,0,J$6/FBT_fec!J$6)</f>
        <v>0.47001938567453411</v>
      </c>
      <c r="K114" s="334">
        <f>IF(K$6=0,0,K$6/FBT_fec!K$6)</f>
        <v>0.47001938567453427</v>
      </c>
      <c r="L114" s="334">
        <f>IF(L$6=0,0,L$6/FBT_fec!L$6)</f>
        <v>0.47001938567453427</v>
      </c>
      <c r="M114" s="334">
        <f>IF(M$6=0,0,M$6/FBT_fec!M$6)</f>
        <v>0.47001938567453427</v>
      </c>
      <c r="N114" s="334">
        <f>IF(N$6=0,0,N$6/FBT_fec!N$6)</f>
        <v>0.47001938567453433</v>
      </c>
      <c r="O114" s="334">
        <f>IF(O$6=0,0,O$6/FBT_fec!O$6)</f>
        <v>0.47001938567453416</v>
      </c>
      <c r="P114" s="334">
        <f>IF(P$6=0,0,P$6/FBT_fec!P$6)</f>
        <v>0.47001938567453422</v>
      </c>
      <c r="Q114" s="334">
        <f>IF(Q$6=0,0,Q$6/FBT_fec!Q$6)</f>
        <v>0.47001938567453422</v>
      </c>
      <c r="R114" s="334">
        <f>IF(R$6=0,0,R$6/FBT_fec!R$6)</f>
        <v>0.47001938567453416</v>
      </c>
      <c r="S114" s="334">
        <f>IF(S$6=0,0,S$6/FBT_fec!S$6)</f>
        <v>0.47001938567453422</v>
      </c>
      <c r="T114" s="334">
        <f>IF(T$6=0,0,T$6/FBT_fec!T$6)</f>
        <v>0.47001938567453422</v>
      </c>
      <c r="U114" s="334">
        <f>IF(U$6=0,0,U$6/FBT_fec!U$6)</f>
        <v>0.47001938567453427</v>
      </c>
      <c r="V114" s="334">
        <f>IF(V$6=0,0,V$6/FBT_fec!V$6)</f>
        <v>0.47001938567453433</v>
      </c>
      <c r="W114" s="334">
        <f>IF(W$6=0,0,W$6/FBT_fec!W$6)</f>
        <v>0.47001938567453416</v>
      </c>
      <c r="X114" s="334">
        <f>IF(X$6=0,0,X$6/FBT_fec!X$6)</f>
        <v>0.47001938567453422</v>
      </c>
      <c r="Y114" s="334">
        <f>IF(Y$6=0,0,Y$6/FBT_fec!Y$6)</f>
        <v>0.47001938567453427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0.12180849832561833</v>
      </c>
      <c r="C115" s="335">
        <f>IF(C$7=0,0,C$7/FBT_fec!C$7)</f>
        <v>0.12180849832561833</v>
      </c>
      <c r="D115" s="335">
        <f>IF(D$7=0,0,D$7/FBT_fec!D$7)</f>
        <v>0.12180849832561833</v>
      </c>
      <c r="E115" s="335">
        <f>IF(E$7=0,0,E$7/FBT_fec!E$7)</f>
        <v>0.12180849832561833</v>
      </c>
      <c r="F115" s="335">
        <f>IF(F$7=0,0,F$7/FBT_fec!F$7)</f>
        <v>0.12180849832561837</v>
      </c>
      <c r="G115" s="335">
        <f>IF(G$7=0,0,G$7/FBT_fec!G$7)</f>
        <v>0.12180849832561831</v>
      </c>
      <c r="H115" s="335">
        <f>IF(H$7=0,0,H$7/FBT_fec!H$7)</f>
        <v>0.12180849832561827</v>
      </c>
      <c r="I115" s="335">
        <f>IF(I$7=0,0,I$7/FBT_fec!I$7)</f>
        <v>0.12180849832561834</v>
      </c>
      <c r="J115" s="335">
        <f>IF(J$7=0,0,J$7/FBT_fec!J$7)</f>
        <v>0.12180849832561827</v>
      </c>
      <c r="K115" s="335">
        <f>IF(K$7=0,0,K$7/FBT_fec!K$7)</f>
        <v>0.1218084983256183</v>
      </c>
      <c r="L115" s="335">
        <f>IF(L$7=0,0,L$7/FBT_fec!L$7)</f>
        <v>0.12180849832561828</v>
      </c>
      <c r="M115" s="335">
        <f>IF(M$7=0,0,M$7/FBT_fec!M$7)</f>
        <v>0.12180849832561833</v>
      </c>
      <c r="N115" s="335">
        <f>IF(N$7=0,0,N$7/FBT_fec!N$7)</f>
        <v>0.12180849832561833</v>
      </c>
      <c r="O115" s="335">
        <f>IF(O$7=0,0,O$7/FBT_fec!O$7)</f>
        <v>0.12180849832561837</v>
      </c>
      <c r="P115" s="335">
        <f>IF(P$7=0,0,P$7/FBT_fec!P$7)</f>
        <v>0.12180849832561828</v>
      </c>
      <c r="Q115" s="335">
        <f>IF(Q$7=0,0,Q$7/FBT_fec!Q$7)</f>
        <v>0.12180849832561833</v>
      </c>
      <c r="R115" s="335">
        <f>IF(R$7=0,0,R$7/FBT_fec!R$7)</f>
        <v>0.12180849832561827</v>
      </c>
      <c r="S115" s="335">
        <f>IF(S$7=0,0,S$7/FBT_fec!S$7)</f>
        <v>0.1218084983256183</v>
      </c>
      <c r="T115" s="335">
        <f>IF(T$7=0,0,T$7/FBT_fec!T$7)</f>
        <v>0.12180849832561835</v>
      </c>
      <c r="U115" s="335">
        <f>IF(U$7=0,0,U$7/FBT_fec!U$7)</f>
        <v>0.12180849832561831</v>
      </c>
      <c r="V115" s="335">
        <f>IF(V$7=0,0,V$7/FBT_fec!V$7)</f>
        <v>0.12180849832561835</v>
      </c>
      <c r="W115" s="335">
        <f>IF(W$7=0,0,W$7/FBT_fec!W$7)</f>
        <v>0.12180849832561838</v>
      </c>
      <c r="X115" s="335">
        <f>IF(X$7=0,0,X$7/FBT_fec!X$7)</f>
        <v>0.1218084983256183</v>
      </c>
      <c r="Y115" s="335">
        <f>IF(Y$7=0,0,Y$7/FBT_fec!Y$7)</f>
        <v>0.12180849832561834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0.66566366174888347</v>
      </c>
      <c r="C116" s="335">
        <f>IF(C$8=0,0,C$8/FBT_fec!C$8)</f>
        <v>0.66566366174888369</v>
      </c>
      <c r="D116" s="335">
        <f>IF(D$8=0,0,D$8/FBT_fec!D$8)</f>
        <v>0.66566366174888403</v>
      </c>
      <c r="E116" s="335">
        <f>IF(E$8=0,0,E$8/FBT_fec!E$8)</f>
        <v>0.66566366174888347</v>
      </c>
      <c r="F116" s="335">
        <f>IF(F$8=0,0,F$8/FBT_fec!F$8)</f>
        <v>0.66566366174888369</v>
      </c>
      <c r="G116" s="335">
        <f>IF(G$8=0,0,G$8/FBT_fec!G$8)</f>
        <v>0.66566366174888381</v>
      </c>
      <c r="H116" s="335">
        <f>IF(H$8=0,0,H$8/FBT_fec!H$8)</f>
        <v>0.66566366174888347</v>
      </c>
      <c r="I116" s="335">
        <f>IF(I$8=0,0,I$8/FBT_fec!I$8)</f>
        <v>0.66566366174888392</v>
      </c>
      <c r="J116" s="335">
        <f>IF(J$8=0,0,J$8/FBT_fec!J$8)</f>
        <v>0.66566366174888369</v>
      </c>
      <c r="K116" s="335">
        <f>IF(K$8=0,0,K$8/FBT_fec!K$8)</f>
        <v>0.66566366174888347</v>
      </c>
      <c r="L116" s="335">
        <f>IF(L$8=0,0,L$8/FBT_fec!L$8)</f>
        <v>0.66566366174888369</v>
      </c>
      <c r="M116" s="335">
        <f>IF(M$8=0,0,M$8/FBT_fec!M$8)</f>
        <v>0.66566366174888358</v>
      </c>
      <c r="N116" s="335">
        <f>IF(N$8=0,0,N$8/FBT_fec!N$8)</f>
        <v>0.66566366174888369</v>
      </c>
      <c r="O116" s="335">
        <f>IF(O$8=0,0,O$8/FBT_fec!O$8)</f>
        <v>0.66566366174888381</v>
      </c>
      <c r="P116" s="335">
        <f>IF(P$8=0,0,P$8/FBT_fec!P$8)</f>
        <v>0.66566366174888392</v>
      </c>
      <c r="Q116" s="335">
        <f>IF(Q$8=0,0,Q$8/FBT_fec!Q$8)</f>
        <v>0.66566366174888392</v>
      </c>
      <c r="R116" s="335">
        <f>IF(R$8=0,0,R$8/FBT_fec!R$8)</f>
        <v>0.66566366174888358</v>
      </c>
      <c r="S116" s="335">
        <f>IF(S$8=0,0,S$8/FBT_fec!S$8)</f>
        <v>0.66566366174888381</v>
      </c>
      <c r="T116" s="335">
        <f>IF(T$8=0,0,T$8/FBT_fec!T$8)</f>
        <v>0.66566366174888358</v>
      </c>
      <c r="U116" s="335">
        <f>IF(U$8=0,0,U$8/FBT_fec!U$8)</f>
        <v>0.66566366174888381</v>
      </c>
      <c r="V116" s="335">
        <f>IF(V$8=0,0,V$8/FBT_fec!V$8)</f>
        <v>0.66566366174888381</v>
      </c>
      <c r="W116" s="335">
        <f>IF(W$8=0,0,W$8/FBT_fec!W$8)</f>
        <v>0.66566366174888369</v>
      </c>
      <c r="X116" s="335">
        <f>IF(X$8=0,0,X$8/FBT_fec!X$8)</f>
        <v>0.66566366174888381</v>
      </c>
      <c r="Y116" s="335">
        <f>IF(Y$8=0,0,Y$8/FBT_fec!Y$8)</f>
        <v>0.66566366174888347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0.47042795526748377</v>
      </c>
      <c r="C117" s="335">
        <f>IF(C$9=0,0,C$9/FBT_fec!C$9)</f>
        <v>0.47042795526748377</v>
      </c>
      <c r="D117" s="335">
        <f>IF(D$9=0,0,D$9/FBT_fec!D$9)</f>
        <v>0.47042795526748388</v>
      </c>
      <c r="E117" s="335">
        <f>IF(E$9=0,0,E$9/FBT_fec!E$9)</f>
        <v>0.47042795526748366</v>
      </c>
      <c r="F117" s="335">
        <f>IF(F$9=0,0,F$9/FBT_fec!F$9)</f>
        <v>0.47042795526748371</v>
      </c>
      <c r="G117" s="335">
        <f>IF(G$9=0,0,G$9/FBT_fec!G$9)</f>
        <v>0.47042795526748388</v>
      </c>
      <c r="H117" s="335">
        <f>IF(H$9=0,0,H$9/FBT_fec!H$9)</f>
        <v>0.47042795526748377</v>
      </c>
      <c r="I117" s="335">
        <f>IF(I$9=0,0,I$9/FBT_fec!I$9)</f>
        <v>0.47042795526748382</v>
      </c>
      <c r="J117" s="335">
        <f>IF(J$9=0,0,J$9/FBT_fec!J$9)</f>
        <v>0.47042795526748354</v>
      </c>
      <c r="K117" s="335">
        <f>IF(K$9=0,0,K$9/FBT_fec!K$9)</f>
        <v>0.47042795526748371</v>
      </c>
      <c r="L117" s="335">
        <f>IF(L$9=0,0,L$9/FBT_fec!L$9)</f>
        <v>0.47042795526748371</v>
      </c>
      <c r="M117" s="335">
        <f>IF(M$9=0,0,M$9/FBT_fec!M$9)</f>
        <v>0.47042795526748371</v>
      </c>
      <c r="N117" s="335">
        <f>IF(N$9=0,0,N$9/FBT_fec!N$9)</f>
        <v>0.47042795526748393</v>
      </c>
      <c r="O117" s="335">
        <f>IF(O$9=0,0,O$9/FBT_fec!O$9)</f>
        <v>0.47042795526748371</v>
      </c>
      <c r="P117" s="335">
        <f>IF(P$9=0,0,P$9/FBT_fec!P$9)</f>
        <v>0.47042795526748377</v>
      </c>
      <c r="Q117" s="335">
        <f>IF(Q$9=0,0,Q$9/FBT_fec!Q$9)</f>
        <v>0.4704279552674836</v>
      </c>
      <c r="R117" s="335">
        <f>IF(R$9=0,0,R$9/FBT_fec!R$9)</f>
        <v>0.47042795526748371</v>
      </c>
      <c r="S117" s="335">
        <f>IF(S$9=0,0,S$9/FBT_fec!S$9)</f>
        <v>0.47042795526748382</v>
      </c>
      <c r="T117" s="335">
        <f>IF(T$9=0,0,T$9/FBT_fec!T$9)</f>
        <v>0.47042795526748371</v>
      </c>
      <c r="U117" s="335">
        <f>IF(U$9=0,0,U$9/FBT_fec!U$9)</f>
        <v>0.47042795526748377</v>
      </c>
      <c r="V117" s="335">
        <f>IF(V$9=0,0,V$9/FBT_fec!V$9)</f>
        <v>0.47042795526748382</v>
      </c>
      <c r="W117" s="335">
        <f>IF(W$9=0,0,W$9/FBT_fec!W$9)</f>
        <v>0.47042795526748366</v>
      </c>
      <c r="X117" s="335">
        <f>IF(X$9=0,0,X$9/FBT_fec!X$9)</f>
        <v>0.4704279552674836</v>
      </c>
      <c r="Y117" s="335">
        <f>IF(Y$9=0,0,Y$9/FBT_fec!Y$9)</f>
        <v>0.47042795526748371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0.68615187566363478</v>
      </c>
      <c r="C118" s="336">
        <f>IF(C$10=0,0,C$10/FBT_fec!C$10)</f>
        <v>0.68234510356120459</v>
      </c>
      <c r="D118" s="336">
        <f>IF(D$10=0,0,D$10/FBT_fec!D$10)</f>
        <v>0.67572651990742327</v>
      </c>
      <c r="E118" s="336">
        <f>IF(E$10=0,0,E$10/FBT_fec!E$10)</f>
        <v>0.69277104890720831</v>
      </c>
      <c r="F118" s="336">
        <f>IF(F$10=0,0,F$10/FBT_fec!F$10)</f>
        <v>0.70692826828596089</v>
      </c>
      <c r="G118" s="336">
        <f>IF(G$10=0,0,G$10/FBT_fec!G$10)</f>
        <v>0.70937185370726974</v>
      </c>
      <c r="H118" s="336">
        <f>IF(H$10=0,0,H$10/FBT_fec!H$10)</f>
        <v>0.7163209931122515</v>
      </c>
      <c r="I118" s="336">
        <f>IF(I$10=0,0,I$10/FBT_fec!I$10)</f>
        <v>0.7190729773043647</v>
      </c>
      <c r="J118" s="336">
        <f>IF(J$10=0,0,J$10/FBT_fec!J$10)</f>
        <v>0.71162662448768477</v>
      </c>
      <c r="K118" s="336">
        <f>IF(K$10=0,0,K$10/FBT_fec!K$10)</f>
        <v>0.71917790040774321</v>
      </c>
      <c r="L118" s="336">
        <f>IF(L$10=0,0,L$10/FBT_fec!L$10)</f>
        <v>0.71771112337418752</v>
      </c>
      <c r="M118" s="336">
        <f>IF(M$10=0,0,M$10/FBT_fec!M$10)</f>
        <v>0.72185360019964562</v>
      </c>
      <c r="N118" s="336">
        <f>IF(N$10=0,0,N$10/FBT_fec!N$10)</f>
        <v>0.72253543870530257</v>
      </c>
      <c r="O118" s="336">
        <f>IF(O$10=0,0,O$10/FBT_fec!O$10)</f>
        <v>0.72581897810376461</v>
      </c>
      <c r="P118" s="336">
        <f>IF(P$10=0,0,P$10/FBT_fec!P$10)</f>
        <v>0.72385455534030574</v>
      </c>
      <c r="Q118" s="336">
        <f>IF(Q$10=0,0,Q$10/FBT_fec!Q$10)</f>
        <v>0.71912187935685923</v>
      </c>
      <c r="R118" s="336">
        <f>IF(R$10=0,0,R$10/FBT_fec!R$10)</f>
        <v>0.73079391245199465</v>
      </c>
      <c r="S118" s="336">
        <f>IF(S$10=0,0,S$10/FBT_fec!S$10)</f>
        <v>0.73616249080229501</v>
      </c>
      <c r="T118" s="336">
        <f>IF(T$10=0,0,T$10/FBT_fec!T$10)</f>
        <v>0.73971626741327656</v>
      </c>
      <c r="U118" s="336">
        <f>IF(U$10=0,0,U$10/FBT_fec!U$10)</f>
        <v>0.74164910027503195</v>
      </c>
      <c r="V118" s="336">
        <f>IF(V$10=0,0,V$10/FBT_fec!V$10)</f>
        <v>0.73477815055163376</v>
      </c>
      <c r="W118" s="336">
        <f>IF(W$10=0,0,W$10/FBT_fec!W$10)</f>
        <v>0.73826316556751237</v>
      </c>
      <c r="X118" s="336">
        <f>IF(X$10=0,0,X$10/FBT_fec!X$10)</f>
        <v>0.73016862803237537</v>
      </c>
      <c r="Y118" s="336">
        <f>IF(Y$10=0,0,Y$10/FBT_fec!Y$10)</f>
        <v>0.74039129774388679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0.53468282485844898</v>
      </c>
      <c r="C119" s="349">
        <f>IF(C$16=0,0,C$16/FBT_fec!C$16)</f>
        <v>0.53377296768732518</v>
      </c>
      <c r="D119" s="349">
        <f>IF(D$16=0,0,D$16/FBT_fec!D$16)</f>
        <v>0.53066316893215915</v>
      </c>
      <c r="E119" s="349">
        <f>IF(E$16=0,0,E$16/FBT_fec!E$16)</f>
        <v>0.54061365373875969</v>
      </c>
      <c r="F119" s="349">
        <f>IF(F$16=0,0,F$16/FBT_fec!F$16)</f>
        <v>0.5504091464272689</v>
      </c>
      <c r="G119" s="349">
        <f>IF(G$16=0,0,G$16/FBT_fec!G$16)</f>
        <v>0.55005122075717194</v>
      </c>
      <c r="H119" s="349">
        <f>IF(H$16=0,0,H$16/FBT_fec!H$16)</f>
        <v>0.55537724314270009</v>
      </c>
      <c r="I119" s="349">
        <f>IF(I$16=0,0,I$16/FBT_fec!I$16)</f>
        <v>0.55815875707734208</v>
      </c>
      <c r="J119" s="349">
        <f>IF(J$16=0,0,J$16/FBT_fec!J$16)</f>
        <v>0.55528131681277471</v>
      </c>
      <c r="K119" s="349">
        <f>IF(K$16=0,0,K$16/FBT_fec!K$16)</f>
        <v>0.56004312844169202</v>
      </c>
      <c r="L119" s="349">
        <f>IF(L$16=0,0,L$16/FBT_fec!L$16)</f>
        <v>0.55992495209490811</v>
      </c>
      <c r="M119" s="349">
        <f>IF(M$16=0,0,M$16/FBT_fec!M$16)</f>
        <v>0.56162272766133126</v>
      </c>
      <c r="N119" s="349">
        <f>IF(N$16=0,0,N$16/FBT_fec!N$16)</f>
        <v>0.56308029413699545</v>
      </c>
      <c r="O119" s="349">
        <f>IF(O$16=0,0,O$16/FBT_fec!O$16)</f>
        <v>0.56615349603943288</v>
      </c>
      <c r="P119" s="349">
        <f>IF(P$16=0,0,P$16/FBT_fec!P$16)</f>
        <v>0.56148685284376443</v>
      </c>
      <c r="Q119" s="349">
        <f>IF(Q$16=0,0,Q$16/FBT_fec!Q$16)</f>
        <v>0.56110379027714874</v>
      </c>
      <c r="R119" s="349">
        <f>IF(R$16=0,0,R$16/FBT_fec!R$16)</f>
        <v>0.57055418603674346</v>
      </c>
      <c r="S119" s="349">
        <f>IF(S$16=0,0,S$16/FBT_fec!S$16)</f>
        <v>0.57414904370278808</v>
      </c>
      <c r="T119" s="349">
        <f>IF(T$16=0,0,T$16/FBT_fec!T$16)</f>
        <v>0.57675922437314964</v>
      </c>
      <c r="U119" s="349">
        <f>IF(U$16=0,0,U$16/FBT_fec!U$16)</f>
        <v>0.57911321628684853</v>
      </c>
      <c r="V119" s="349">
        <f>IF(V$16=0,0,V$16/FBT_fec!V$16)</f>
        <v>0.57323840544894122</v>
      </c>
      <c r="W119" s="349">
        <f>IF(W$16=0,0,W$16/FBT_fec!W$16)</f>
        <v>0.5749186564101203</v>
      </c>
      <c r="X119" s="349">
        <f>IF(X$16=0,0,X$16/FBT_fec!X$16)</f>
        <v>0.56687334596238126</v>
      </c>
      <c r="Y119" s="349">
        <f>IF(Y$16=0,0,Y$16/FBT_fec!Y$16)</f>
        <v>0.57342377871587613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0.29164517719551752</v>
      </c>
      <c r="C120" s="349">
        <f>IF(C$25=0,0,C$25/FBT_fec!C$25)</f>
        <v>0.29114889146581374</v>
      </c>
      <c r="D120" s="349">
        <f>IF(D$25=0,0,D$25/FBT_fec!D$25)</f>
        <v>0.28945263759935952</v>
      </c>
      <c r="E120" s="349">
        <f>IF(E$25=0,0,E$25/FBT_fec!E$25)</f>
        <v>0.29488017476659584</v>
      </c>
      <c r="F120" s="349">
        <f>IF(F$25=0,0,F$25/FBT_fec!F$25)</f>
        <v>0.30022317077851041</v>
      </c>
      <c r="G120" s="349">
        <f>IF(G$25=0,0,G$25/FBT_fec!G$25)</f>
        <v>0.30002793859482096</v>
      </c>
      <c r="H120" s="349">
        <f>IF(H$25=0,0,H$25/FBT_fec!H$25)</f>
        <v>0.30293304171419999</v>
      </c>
      <c r="I120" s="349">
        <f>IF(I$25=0,0,I$25/FBT_fec!I$25)</f>
        <v>0.30445023113309566</v>
      </c>
      <c r="J120" s="349">
        <f>IF(J$25=0,0,J$25/FBT_fec!J$25)</f>
        <v>0.30288071826151342</v>
      </c>
      <c r="K120" s="349">
        <f>IF(K$25=0,0,K$25/FBT_fec!K$25)</f>
        <v>0.30547807005910488</v>
      </c>
      <c r="L120" s="349">
        <f>IF(L$25=0,0,L$25/FBT_fec!L$25)</f>
        <v>0.30541361023358599</v>
      </c>
      <c r="M120" s="349">
        <f>IF(M$25=0,0,M$25/FBT_fec!M$25)</f>
        <v>0.30633966963345322</v>
      </c>
      <c r="N120" s="349">
        <f>IF(N$25=0,0,N$25/FBT_fec!N$25)</f>
        <v>0.30713470589290665</v>
      </c>
      <c r="O120" s="349">
        <f>IF(O$25=0,0,O$25/FBT_fec!O$25)</f>
        <v>0.30881099783969068</v>
      </c>
      <c r="P120" s="349">
        <f>IF(P$25=0,0,P$25/FBT_fec!P$25)</f>
        <v>0.30626555609659867</v>
      </c>
      <c r="Q120" s="349">
        <f>IF(Q$25=0,0,Q$25/FBT_fec!Q$25)</f>
        <v>0.30605661287844466</v>
      </c>
      <c r="R120" s="349">
        <f>IF(R$25=0,0,R$25/FBT_fec!R$25)</f>
        <v>0.3112113742018599</v>
      </c>
      <c r="S120" s="349">
        <f>IF(S$25=0,0,S$25/FBT_fec!S$25)</f>
        <v>0.31317220565606624</v>
      </c>
      <c r="T120" s="349">
        <f>IF(T$25=0,0,T$25/FBT_fec!T$25)</f>
        <v>0.31459594056717255</v>
      </c>
      <c r="U120" s="349">
        <f>IF(U$25=0,0,U$25/FBT_fec!U$25)</f>
        <v>0.31587993615646276</v>
      </c>
      <c r="V120" s="349">
        <f>IF(V$25=0,0,V$25/FBT_fec!V$25)</f>
        <v>0.31267549388124055</v>
      </c>
      <c r="W120" s="349">
        <f>IF(W$25=0,0,W$25/FBT_fec!W$25)</f>
        <v>0.31359199440552021</v>
      </c>
      <c r="X120" s="349">
        <f>IF(X$25=0,0,X$25/FBT_fec!X$25)</f>
        <v>0.30920364325220806</v>
      </c>
      <c r="Y120" s="349">
        <f>IF(Y$25=0,0,Y$25/FBT_fec!Y$25)</f>
        <v>0.31277660657229611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0.45910784585005709</v>
      </c>
      <c r="C121" s="349">
        <f>IF(C$34=0,0,C$34/FBT_fec!C$34)</f>
        <v>0.45817904875659132</v>
      </c>
      <c r="D121" s="349">
        <f>IF(D$34=0,0,D$34/FBT_fec!D$34)</f>
        <v>0.46186116000543298</v>
      </c>
      <c r="E121" s="349">
        <f>IF(E$34=0,0,E$34/FBT_fec!E$34)</f>
        <v>0.45835396873497675</v>
      </c>
      <c r="F121" s="349">
        <f>IF(F$34=0,0,F$34/FBT_fec!F$34)</f>
        <v>0.45745204925460503</v>
      </c>
      <c r="G121" s="349">
        <f>IF(G$34=0,0,G$34/FBT_fec!G$34)</f>
        <v>0.45743793664146465</v>
      </c>
      <c r="H121" s="349">
        <f>IF(H$34=0,0,H$34/FBT_fec!H$34)</f>
        <v>0.45707584962630049</v>
      </c>
      <c r="I121" s="349">
        <f>IF(I$34=0,0,I$34/FBT_fec!I$34)</f>
        <v>0.45748007609628566</v>
      </c>
      <c r="J121" s="349">
        <f>IF(J$34=0,0,J$34/FBT_fec!J$34)</f>
        <v>0.45872494494029481</v>
      </c>
      <c r="K121" s="349">
        <f>IF(K$34=0,0,K$34/FBT_fec!K$34)</f>
        <v>0.45982899589667131</v>
      </c>
      <c r="L121" s="349">
        <f>IF(L$34=0,0,L$34/FBT_fec!L$34)</f>
        <v>0.46011913803087562</v>
      </c>
      <c r="M121" s="349">
        <f>IF(M$34=0,0,M$34/FBT_fec!M$34)</f>
        <v>0.46001072717373015</v>
      </c>
      <c r="N121" s="349">
        <f>IF(N$34=0,0,N$34/FBT_fec!N$34)</f>
        <v>0.46182698549508983</v>
      </c>
      <c r="O121" s="349">
        <f>IF(O$34=0,0,O$34/FBT_fec!O$34)</f>
        <v>0.46570077895127965</v>
      </c>
      <c r="P121" s="349">
        <f>IF(P$34=0,0,P$34/FBT_fec!P$34)</f>
        <v>0.46481765490286292</v>
      </c>
      <c r="Q121" s="349">
        <f>IF(Q$34=0,0,Q$34/FBT_fec!Q$34)</f>
        <v>0.46566739790013428</v>
      </c>
      <c r="R121" s="349">
        <f>IF(R$34=0,0,R$34/FBT_fec!R$34)</f>
        <v>0.46555958226018546</v>
      </c>
      <c r="S121" s="349">
        <f>IF(S$34=0,0,S$34/FBT_fec!S$34)</f>
        <v>0.46614420799409823</v>
      </c>
      <c r="T121" s="349">
        <f>IF(T$34=0,0,T$34/FBT_fec!T$34)</f>
        <v>0.46692064432683938</v>
      </c>
      <c r="U121" s="349">
        <f>IF(U$34=0,0,U$34/FBT_fec!U$34)</f>
        <v>0.46698228092792349</v>
      </c>
      <c r="V121" s="349">
        <f>IF(V$34=0,0,V$34/FBT_fec!V$34)</f>
        <v>0.46767208249570152</v>
      </c>
      <c r="W121" s="349">
        <f>IF(W$34=0,0,W$34/FBT_fec!W$34)</f>
        <v>0.46833759436308015</v>
      </c>
      <c r="X121" s="349">
        <f>IF(X$34=0,0,X$34/FBT_fec!X$34)</f>
        <v>0.46625285843603537</v>
      </c>
      <c r="Y121" s="349">
        <f>IF(Y$34=0,0,Y$34/FBT_fec!Y$34)</f>
        <v>0.46479103662992932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0.412154667172212</v>
      </c>
      <c r="C122" s="349">
        <f>IF(C$45=0,0,C$45/FBT_fec!C$45)</f>
        <v>0.41118079137082231</v>
      </c>
      <c r="D122" s="349">
        <f>IF(D$45=0,0,D$45/FBT_fec!D$45)</f>
        <v>0.41458714406648767</v>
      </c>
      <c r="E122" s="349">
        <f>IF(E$45=0,0,E$45/FBT_fec!E$45)</f>
        <v>0.41103368987414307</v>
      </c>
      <c r="F122" s="349">
        <f>IF(F$45=0,0,F$45/FBT_fec!F$45)</f>
        <v>0.40978597608492967</v>
      </c>
      <c r="G122" s="349">
        <f>IF(G$45=0,0,G$45/FBT_fec!G$45)</f>
        <v>0.41024342328397168</v>
      </c>
      <c r="H122" s="349">
        <f>IF(H$45=0,0,H$45/FBT_fec!H$45)</f>
        <v>0.41005398970501833</v>
      </c>
      <c r="I122" s="349">
        <f>IF(I$45=0,0,I$45/FBT_fec!I$45)</f>
        <v>0.41043753312329867</v>
      </c>
      <c r="J122" s="349">
        <f>IF(J$45=0,0,J$45/FBT_fec!J$45)</f>
        <v>0.4114950017796204</v>
      </c>
      <c r="K122" s="349">
        <f>IF(K$45=0,0,K$45/FBT_fec!K$45)</f>
        <v>0.41170173404017235</v>
      </c>
      <c r="L122" s="349">
        <f>IF(L$45=0,0,L$45/FBT_fec!L$45)</f>
        <v>0.41214359327329064</v>
      </c>
      <c r="M122" s="349">
        <f>IF(M$45=0,0,M$45/FBT_fec!M$45)</f>
        <v>0.41199759568745292</v>
      </c>
      <c r="N122" s="349">
        <f>IF(N$45=0,0,N$45/FBT_fec!N$45)</f>
        <v>0.41338134500104956</v>
      </c>
      <c r="O122" s="349">
        <f>IF(O$45=0,0,O$45/FBT_fec!O$45)</f>
        <v>0.41571960694485416</v>
      </c>
      <c r="P122" s="349">
        <f>IF(P$45=0,0,P$45/FBT_fec!P$45)</f>
        <v>0.41522326385579283</v>
      </c>
      <c r="Q122" s="349">
        <f>IF(Q$45=0,0,Q$45/FBT_fec!Q$45)</f>
        <v>0.41606392807485143</v>
      </c>
      <c r="R122" s="349">
        <f>IF(R$45=0,0,R$45/FBT_fec!R$45)</f>
        <v>0.41593838144378675</v>
      </c>
      <c r="S122" s="349">
        <f>IF(S$45=0,0,S$45/FBT_fec!S$45)</f>
        <v>0.41620250991338043</v>
      </c>
      <c r="T122" s="349">
        <f>IF(T$45=0,0,T$45/FBT_fec!T$45)</f>
        <v>0.4169346680745637</v>
      </c>
      <c r="U122" s="349">
        <f>IF(U$45=0,0,U$45/FBT_fec!U$45)</f>
        <v>0.41677489534233131</v>
      </c>
      <c r="V122" s="349">
        <f>IF(V$45=0,0,V$45/FBT_fec!V$45)</f>
        <v>0.41751250962707298</v>
      </c>
      <c r="W122" s="349">
        <f>IF(W$45=0,0,W$45/FBT_fec!W$45)</f>
        <v>0.41762482655148525</v>
      </c>
      <c r="X122" s="349">
        <f>IF(X$45=0,0,X$45/FBT_fec!X$45)</f>
        <v>0.41647944385931446</v>
      </c>
      <c r="Y122" s="349">
        <f>IF(Y$45=0,0,Y$45/FBT_fec!Y$45)</f>
        <v>0.41497692363019706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0.62672880497734651</v>
      </c>
      <c r="C123" s="349">
        <f>IF(C$66=0,0,C$66/FBT_fec!C$66)</f>
        <v>0.62720241830160306</v>
      </c>
      <c r="D123" s="349">
        <f>IF(D$66=0,0,D$66/FBT_fec!D$66)</f>
        <v>0.61830877288812292</v>
      </c>
      <c r="E123" s="349">
        <f>IF(E$66=0,0,E$66/FBT_fec!E$66)</f>
        <v>0.63361619958492876</v>
      </c>
      <c r="F123" s="349">
        <f>IF(F$66=0,0,F$66/FBT_fec!F$66)</f>
        <v>0.6413503274084732</v>
      </c>
      <c r="G123" s="349">
        <f>IF(G$66=0,0,G$66/FBT_fec!G$66)</f>
        <v>0.64029827643793991</v>
      </c>
      <c r="H123" s="349">
        <f>IF(H$66=0,0,H$66/FBT_fec!H$66)</f>
        <v>0.64317246471881806</v>
      </c>
      <c r="I123" s="349">
        <f>IF(I$66=0,0,I$66/FBT_fec!I$66)</f>
        <v>0.64426663821683716</v>
      </c>
      <c r="J123" s="349">
        <f>IF(J$66=0,0,J$66/FBT_fec!J$66)</f>
        <v>0.64211520821581392</v>
      </c>
      <c r="K123" s="349">
        <f>IF(K$66=0,0,K$66/FBT_fec!K$66)</f>
        <v>0.64467559187820245</v>
      </c>
      <c r="L123" s="349">
        <f>IF(L$66=0,0,L$66/FBT_fec!L$66)</f>
        <v>0.64424945279454693</v>
      </c>
      <c r="M123" s="349">
        <f>IF(M$66=0,0,M$66/FBT_fec!M$66)</f>
        <v>0.64528056929141464</v>
      </c>
      <c r="N123" s="349">
        <f>IF(N$66=0,0,N$66/FBT_fec!N$66)</f>
        <v>0.64532114677837993</v>
      </c>
      <c r="O123" s="349">
        <f>IF(O$66=0,0,O$66/FBT_fec!O$66)</f>
        <v>0.64633641335051417</v>
      </c>
      <c r="P123" s="349">
        <f>IF(P$66=0,0,P$66/FBT_fec!P$66)</f>
        <v>0.64395197049415309</v>
      </c>
      <c r="Q123" s="349">
        <f>IF(Q$66=0,0,Q$66/FBT_fec!Q$66)</f>
        <v>0.64357418062656913</v>
      </c>
      <c r="R123" s="349">
        <f>IF(R$66=0,0,R$66/FBT_fec!R$66)</f>
        <v>0.64837928333988692</v>
      </c>
      <c r="S123" s="349">
        <f>IF(S$66=0,0,S$66/FBT_fec!S$66)</f>
        <v>0.64996381627449507</v>
      </c>
      <c r="T123" s="349">
        <f>IF(T$66=0,0,T$66/FBT_fec!T$66)</f>
        <v>0.65059984637133006</v>
      </c>
      <c r="U123" s="349">
        <f>IF(U$66=0,0,U$66/FBT_fec!U$66)</f>
        <v>0.65184615885164954</v>
      </c>
      <c r="V123" s="349">
        <f>IF(V$66=0,0,V$66/FBT_fec!V$66)</f>
        <v>0.64884682581855757</v>
      </c>
      <c r="W123" s="349">
        <f>IF(W$66=0,0,W$66/FBT_fec!W$66)</f>
        <v>0.64993465330008748</v>
      </c>
      <c r="X123" s="349">
        <f>IF(X$66=0,0,X$66/FBT_fec!X$66)</f>
        <v>0.646156197130347</v>
      </c>
      <c r="Y123" s="349">
        <f>IF(Y$66=0,0,Y$66/FBT_fec!Y$66)</f>
        <v>0.65019820536153194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0.510612408409854</v>
      </c>
      <c r="C124" s="337">
        <f>IF(C$80=0,0,C$80/FBT_fec!C$80)</f>
        <v>0.51061240840985389</v>
      </c>
      <c r="D124" s="337">
        <f>IF(D$80=0,0,D$80/FBT_fec!D$80)</f>
        <v>0.51061240840985378</v>
      </c>
      <c r="E124" s="337">
        <f>IF(E$80=0,0,E$80/FBT_fec!E$80)</f>
        <v>0.51061240840985367</v>
      </c>
      <c r="F124" s="337">
        <f>IF(F$80=0,0,F$80/FBT_fec!F$80)</f>
        <v>0.51061240840985389</v>
      </c>
      <c r="G124" s="337">
        <f>IF(G$80=0,0,G$80/FBT_fec!G$80)</f>
        <v>0.510612408409854</v>
      </c>
      <c r="H124" s="337">
        <f>IF(H$80=0,0,H$80/FBT_fec!H$80)</f>
        <v>0.510612408409854</v>
      </c>
      <c r="I124" s="337">
        <f>IF(I$80=0,0,I$80/FBT_fec!I$80)</f>
        <v>0.51061240840985389</v>
      </c>
      <c r="J124" s="337">
        <f>IF(J$80=0,0,J$80/FBT_fec!J$80)</f>
        <v>0.510612408409854</v>
      </c>
      <c r="K124" s="337">
        <f>IF(K$80=0,0,K$80/FBT_fec!K$80)</f>
        <v>0.51061240840985389</v>
      </c>
      <c r="L124" s="337">
        <f>IF(L$80=0,0,L$80/FBT_fec!L$80)</f>
        <v>0.51061240840985378</v>
      </c>
      <c r="M124" s="337">
        <f>IF(M$80=0,0,M$80/FBT_fec!M$80)</f>
        <v>0.51061240840985378</v>
      </c>
      <c r="N124" s="337">
        <f>IF(N$80=0,0,N$80/FBT_fec!N$80)</f>
        <v>0.51061240840985378</v>
      </c>
      <c r="O124" s="337">
        <f>IF(O$80=0,0,O$80/FBT_fec!O$80)</f>
        <v>0.51061240840985389</v>
      </c>
      <c r="P124" s="337">
        <f>IF(P$80=0,0,P$80/FBT_fec!P$80)</f>
        <v>0.51061240840985411</v>
      </c>
      <c r="Q124" s="337">
        <f>IF(Q$80=0,0,Q$80/FBT_fec!Q$80)</f>
        <v>0.51061240840985389</v>
      </c>
      <c r="R124" s="337">
        <f>IF(R$80=0,0,R$80/FBT_fec!R$80)</f>
        <v>0.51061240840985389</v>
      </c>
      <c r="S124" s="337">
        <f>IF(S$80=0,0,S$80/FBT_fec!S$80)</f>
        <v>0.51061240840985389</v>
      </c>
      <c r="T124" s="337">
        <f>IF(T$80=0,0,T$80/FBT_fec!T$80)</f>
        <v>0.510612408409854</v>
      </c>
      <c r="U124" s="337">
        <f>IF(U$80=0,0,U$80/FBT_fec!U$80)</f>
        <v>0.510612408409854</v>
      </c>
      <c r="V124" s="337">
        <f>IF(V$80=0,0,V$80/FBT_fec!V$80)</f>
        <v>0.51061240840985389</v>
      </c>
      <c r="W124" s="337">
        <f>IF(W$80=0,0,W$80/FBT_fec!W$80)</f>
        <v>0.51061240840985378</v>
      </c>
      <c r="X124" s="337">
        <f>IF(X$80=0,0,X$80/FBT_fec!X$80)</f>
        <v>0.51061240840985389</v>
      </c>
      <c r="Y124" s="337">
        <f>IF(Y$80=0,0,Y$80/FBT_fec!Y$80)</f>
        <v>0.51061240840985389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AT: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826.89326282532727</v>
      </c>
      <c r="C5" s="223">
        <v>867.33180025457602</v>
      </c>
      <c r="D5" s="223">
        <v>1037.678410574905</v>
      </c>
      <c r="E5" s="223">
        <v>888.59258725531822</v>
      </c>
      <c r="F5" s="223">
        <v>882.01198393428922</v>
      </c>
      <c r="G5" s="223">
        <v>900.67437400955907</v>
      </c>
      <c r="H5" s="223">
        <v>881.4878991702808</v>
      </c>
      <c r="I5" s="223">
        <v>830.44300359630051</v>
      </c>
      <c r="J5" s="223">
        <v>831.14511186525931</v>
      </c>
      <c r="K5" s="223">
        <v>849.70164859311058</v>
      </c>
      <c r="L5" s="223">
        <v>913.48242766787291</v>
      </c>
      <c r="M5" s="223">
        <v>905.75112094191877</v>
      </c>
      <c r="N5" s="223">
        <v>889.50336154887452</v>
      </c>
      <c r="O5" s="223">
        <v>777.45587875727381</v>
      </c>
      <c r="P5" s="223">
        <v>797.67514306561634</v>
      </c>
      <c r="Q5" s="223">
        <v>837.08832302617509</v>
      </c>
      <c r="R5" s="223">
        <v>767.25265622589791</v>
      </c>
      <c r="S5" s="223">
        <v>745.6251051685631</v>
      </c>
      <c r="T5" s="223">
        <v>716.95263792903859</v>
      </c>
      <c r="U5" s="223">
        <v>724.66840402167679</v>
      </c>
      <c r="V5" s="223">
        <v>760.98857136291485</v>
      </c>
      <c r="W5" s="223">
        <v>781.45707473018263</v>
      </c>
      <c r="X5" s="223">
        <v>888.83769252507159</v>
      </c>
      <c r="Y5" s="223">
        <v>760.1823895144405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18.136788464878681</v>
      </c>
      <c r="C10" s="260">
        <v>19.249636899309049</v>
      </c>
      <c r="D10" s="260">
        <v>24.3850385817837</v>
      </c>
      <c r="E10" s="260">
        <v>18.67040436470274</v>
      </c>
      <c r="F10" s="260">
        <v>17.031555580903341</v>
      </c>
      <c r="G10" s="260">
        <v>17.72743754003065</v>
      </c>
      <c r="H10" s="260">
        <v>16.852525146885519</v>
      </c>
      <c r="I10" s="260">
        <v>15.849854815774769</v>
      </c>
      <c r="J10" s="260">
        <v>16.587965865662358</v>
      </c>
      <c r="K10" s="260">
        <v>16.503145947156959</v>
      </c>
      <c r="L10" s="260">
        <v>18.048449537564551</v>
      </c>
      <c r="M10" s="260">
        <v>17.47771047364413</v>
      </c>
      <c r="N10" s="260">
        <v>17.42784603976467</v>
      </c>
      <c r="O10" s="260">
        <v>15.18806138319913</v>
      </c>
      <c r="P10" s="260">
        <v>15.81197877623117</v>
      </c>
      <c r="Q10" s="260">
        <v>16.798433269998831</v>
      </c>
      <c r="R10" s="260">
        <v>14.6516585471081</v>
      </c>
      <c r="S10" s="260">
        <v>13.980522076029089</v>
      </c>
      <c r="T10" s="260">
        <v>13.60051976629501</v>
      </c>
      <c r="U10" s="260">
        <v>13.497649185386051</v>
      </c>
      <c r="V10" s="260">
        <v>14.86819877035138</v>
      </c>
      <c r="W10" s="260">
        <v>14.899438337286391</v>
      </c>
      <c r="X10" s="260">
        <v>17.735843059386081</v>
      </c>
      <c r="Y10" s="260">
        <v>14.15538181314658</v>
      </c>
      <c r="DA10" s="68" t="s">
        <v>2305</v>
      </c>
    </row>
    <row r="11" spans="1:105" ht="12" customHeight="1" x14ac:dyDescent="0.25">
      <c r="A11" s="37" t="s">
        <v>159</v>
      </c>
      <c r="B11" s="226">
        <v>0.88110275986133735</v>
      </c>
      <c r="C11" s="226">
        <v>2.7875403755746042</v>
      </c>
      <c r="D11" s="226">
        <v>1.663249876256778</v>
      </c>
      <c r="E11" s="226">
        <v>2.0867974942673508</v>
      </c>
      <c r="F11" s="226">
        <v>2.2791480304454681</v>
      </c>
      <c r="G11" s="226">
        <v>2.2908397104065279</v>
      </c>
      <c r="H11" s="226">
        <v>2.0717793712404751</v>
      </c>
      <c r="I11" s="226">
        <v>1.8351228305739691</v>
      </c>
      <c r="J11" s="226">
        <v>1.7188118705331461</v>
      </c>
      <c r="K11" s="226">
        <v>1.840461842820436</v>
      </c>
      <c r="L11" s="226">
        <v>1.9570282118341431</v>
      </c>
      <c r="M11" s="226">
        <v>1.7694739412122771</v>
      </c>
      <c r="N11" s="226">
        <v>1.30422663909659</v>
      </c>
      <c r="O11" s="226">
        <v>0.1325799140398298</v>
      </c>
      <c r="P11" s="226">
        <v>0.1029117673683882</v>
      </c>
      <c r="Q11" s="226">
        <v>8.3102909247885409E-2</v>
      </c>
      <c r="R11" s="226">
        <v>9.5065066118812033E-2</v>
      </c>
      <c r="S11" s="226">
        <v>8.2289533411966653E-2</v>
      </c>
      <c r="T11" s="226">
        <v>0.18388996555440709</v>
      </c>
      <c r="U11" s="226">
        <v>0.186973360650076</v>
      </c>
      <c r="V11" s="226">
        <v>0.17342375356705009</v>
      </c>
      <c r="W11" s="226">
        <v>0.11886107760858181</v>
      </c>
      <c r="X11" s="226">
        <v>1.2571582739150911</v>
      </c>
      <c r="Y11" s="226">
        <v>1.9343975327172001</v>
      </c>
      <c r="DA11" s="69" t="s">
        <v>2306</v>
      </c>
    </row>
    <row r="12" spans="1:105" ht="12" customHeight="1" x14ac:dyDescent="0.25">
      <c r="A12" s="37" t="s">
        <v>35</v>
      </c>
      <c r="B12" s="226">
        <v>17.255685705017338</v>
      </c>
      <c r="C12" s="226">
        <v>16.462096523734441</v>
      </c>
      <c r="D12" s="226">
        <v>22.721788705526919</v>
      </c>
      <c r="E12" s="226">
        <v>16.583606870435389</v>
      </c>
      <c r="F12" s="226">
        <v>14.752407550457869</v>
      </c>
      <c r="G12" s="226">
        <v>15.43659782962412</v>
      </c>
      <c r="H12" s="226">
        <v>14.780745775645039</v>
      </c>
      <c r="I12" s="226">
        <v>14.014731985200809</v>
      </c>
      <c r="J12" s="226">
        <v>14.86915399512921</v>
      </c>
      <c r="K12" s="226">
        <v>14.66268410433652</v>
      </c>
      <c r="L12" s="226">
        <v>16.091421325730408</v>
      </c>
      <c r="M12" s="226">
        <v>15.708236532431849</v>
      </c>
      <c r="N12" s="226">
        <v>16.12361940066808</v>
      </c>
      <c r="O12" s="226">
        <v>15.0554814691593</v>
      </c>
      <c r="P12" s="226">
        <v>15.709067008862791</v>
      </c>
      <c r="Q12" s="226">
        <v>16.715330360750951</v>
      </c>
      <c r="R12" s="226">
        <v>14.556593480989291</v>
      </c>
      <c r="S12" s="226">
        <v>13.898232542617119</v>
      </c>
      <c r="T12" s="226">
        <v>13.4166298007406</v>
      </c>
      <c r="U12" s="226">
        <v>13.310675824735981</v>
      </c>
      <c r="V12" s="226">
        <v>14.69477501678433</v>
      </c>
      <c r="W12" s="226">
        <v>14.780577259677811</v>
      </c>
      <c r="X12" s="226">
        <v>16.478684785470989</v>
      </c>
      <c r="Y12" s="226">
        <v>12.220984280429381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59.662182879555651</v>
      </c>
      <c r="C16" s="261">
        <f t="shared" si="0"/>
        <v>62.444001855675971</v>
      </c>
      <c r="D16" s="261">
        <f t="shared" si="0"/>
        <v>77.307613849192762</v>
      </c>
      <c r="E16" s="261">
        <f t="shared" si="0"/>
        <v>61.362650077134823</v>
      </c>
      <c r="F16" s="261">
        <f t="shared" si="0"/>
        <v>57.085698270379801</v>
      </c>
      <c r="G16" s="261">
        <f t="shared" si="0"/>
        <v>59.466403846502658</v>
      </c>
      <c r="H16" s="261">
        <f t="shared" si="0"/>
        <v>56.873873872488048</v>
      </c>
      <c r="I16" s="261">
        <f t="shared" si="0"/>
        <v>53.211381195057712</v>
      </c>
      <c r="J16" s="261">
        <f t="shared" si="0"/>
        <v>54.611710988096199</v>
      </c>
      <c r="K16" s="261">
        <f t="shared" si="0"/>
        <v>54.90677144752275</v>
      </c>
      <c r="L16" s="261">
        <f t="shared" si="0"/>
        <v>59.366419067062303</v>
      </c>
      <c r="M16" s="261">
        <f t="shared" si="0"/>
        <v>58.030750560285419</v>
      </c>
      <c r="N16" s="261">
        <f t="shared" si="0"/>
        <v>57.242375019960512</v>
      </c>
      <c r="O16" s="261">
        <f t="shared" si="0"/>
        <v>49.390282594923697</v>
      </c>
      <c r="P16" s="261">
        <f t="shared" si="0"/>
        <v>52.256769121944387</v>
      </c>
      <c r="Q16" s="261">
        <f t="shared" si="0"/>
        <v>54.393860629782708</v>
      </c>
      <c r="R16" s="261">
        <f t="shared" si="0"/>
        <v>47.222779115161018</v>
      </c>
      <c r="S16" s="261">
        <f t="shared" si="0"/>
        <v>45.066828383018297</v>
      </c>
      <c r="T16" s="261">
        <f t="shared" si="0"/>
        <v>43.263497474737868</v>
      </c>
      <c r="U16" s="261">
        <f t="shared" si="0"/>
        <v>42.886290145714689</v>
      </c>
      <c r="V16" s="261">
        <f t="shared" si="0"/>
        <v>47.008554175853348</v>
      </c>
      <c r="W16" s="261">
        <f t="shared" si="0"/>
        <v>47.361790352395133</v>
      </c>
      <c r="X16" s="261">
        <f t="shared" si="0"/>
        <v>56.725680136609313</v>
      </c>
      <c r="Y16" s="261">
        <f t="shared" si="0"/>
        <v>45.756788127938449</v>
      </c>
      <c r="DA16" s="70"/>
    </row>
    <row r="17" spans="1:105" ht="12" customHeight="1" x14ac:dyDescent="0.25">
      <c r="A17" s="60" t="s">
        <v>2148</v>
      </c>
      <c r="B17" s="329">
        <v>59.662182879555651</v>
      </c>
      <c r="C17" s="329">
        <v>62.444001855675971</v>
      </c>
      <c r="D17" s="329">
        <v>77.307613849192762</v>
      </c>
      <c r="E17" s="329">
        <v>61.362650077134823</v>
      </c>
      <c r="F17" s="329">
        <v>57.085698270379801</v>
      </c>
      <c r="G17" s="329">
        <v>59.466403846502658</v>
      </c>
      <c r="H17" s="329">
        <v>56.873873872488048</v>
      </c>
      <c r="I17" s="329">
        <v>53.211381195057712</v>
      </c>
      <c r="J17" s="329">
        <v>54.611710988096199</v>
      </c>
      <c r="K17" s="329">
        <v>54.90677144752275</v>
      </c>
      <c r="L17" s="329">
        <v>59.366419067062303</v>
      </c>
      <c r="M17" s="329">
        <v>58.030750560285419</v>
      </c>
      <c r="N17" s="329">
        <v>57.242375019960512</v>
      </c>
      <c r="O17" s="329">
        <v>49.390282594923697</v>
      </c>
      <c r="P17" s="329">
        <v>52.256769121944387</v>
      </c>
      <c r="Q17" s="329">
        <v>54.393860629782708</v>
      </c>
      <c r="R17" s="329">
        <v>47.222779115161018</v>
      </c>
      <c r="S17" s="329">
        <v>45.066828383018297</v>
      </c>
      <c r="T17" s="329">
        <v>43.263497474737868</v>
      </c>
      <c r="U17" s="329">
        <v>42.886290145714689</v>
      </c>
      <c r="V17" s="329">
        <v>47.008554175853348</v>
      </c>
      <c r="W17" s="329">
        <v>47.361790352395133</v>
      </c>
      <c r="X17" s="329">
        <v>56.725680136609313</v>
      </c>
      <c r="Y17" s="329">
        <v>45.756788127938449</v>
      </c>
      <c r="DA17" s="72" t="s">
        <v>2311</v>
      </c>
    </row>
    <row r="18" spans="1:105" ht="12" customHeight="1" x14ac:dyDescent="0.25">
      <c r="A18" s="59" t="s">
        <v>28</v>
      </c>
      <c r="B18" s="230">
        <v>1.5705857145117541</v>
      </c>
      <c r="C18" s="230">
        <v>0.89549886208431984</v>
      </c>
      <c r="D18" s="230">
        <v>1.160359171080787</v>
      </c>
      <c r="E18" s="230">
        <v>1.0725022711056269</v>
      </c>
      <c r="F18" s="230">
        <v>0.80269356697977945</v>
      </c>
      <c r="G18" s="230">
        <v>1.291858217505258</v>
      </c>
      <c r="H18" s="230">
        <v>0.84359292934949093</v>
      </c>
      <c r="I18" s="230">
        <v>0.97873970466097293</v>
      </c>
      <c r="J18" s="230">
        <v>0.81891117342594033</v>
      </c>
      <c r="K18" s="230">
        <v>1.054748875828649</v>
      </c>
      <c r="L18" s="230">
        <v>1.129789810629914</v>
      </c>
      <c r="M18" s="230">
        <v>1.1484662398402119</v>
      </c>
      <c r="N18" s="230">
        <v>1.179057310760665</v>
      </c>
      <c r="O18" s="230">
        <v>1.103855944653741</v>
      </c>
      <c r="P18" s="230">
        <v>1.344998434182737</v>
      </c>
      <c r="Q18" s="230">
        <v>1.598408870271204</v>
      </c>
      <c r="R18" s="230">
        <v>1.035425151181592</v>
      </c>
      <c r="S18" s="230">
        <v>1.1243227150207999</v>
      </c>
      <c r="T18" s="230">
        <v>0.73440813660559312</v>
      </c>
      <c r="U18" s="230">
        <v>0.82455071781035782</v>
      </c>
      <c r="V18" s="230">
        <v>0.83105664472422014</v>
      </c>
      <c r="W18" s="230">
        <v>0.48146199027882131</v>
      </c>
      <c r="X18" s="230">
        <v>1.051875740128172</v>
      </c>
      <c r="Y18" s="230">
        <v>1.0830093297839289</v>
      </c>
      <c r="DA18" s="71" t="s">
        <v>2312</v>
      </c>
    </row>
    <row r="19" spans="1:105" ht="12" customHeight="1" x14ac:dyDescent="0.25">
      <c r="A19" s="59" t="s">
        <v>31</v>
      </c>
      <c r="B19" s="230">
        <v>0.87783900634909395</v>
      </c>
      <c r="C19" s="230">
        <v>1.0948887947799519</v>
      </c>
      <c r="D19" s="230">
        <v>0.68096658444322888</v>
      </c>
      <c r="E19" s="230">
        <v>0.62940702031264095</v>
      </c>
      <c r="F19" s="230">
        <v>0.78513265874653526</v>
      </c>
      <c r="G19" s="230">
        <v>0.92250670284904412</v>
      </c>
      <c r="H19" s="230">
        <v>1.257997910552261</v>
      </c>
      <c r="I19" s="230">
        <v>0.76929309136270141</v>
      </c>
      <c r="J19" s="230">
        <v>0.69307355927148806</v>
      </c>
      <c r="K19" s="230">
        <v>1.1019602180897849</v>
      </c>
      <c r="L19" s="230">
        <v>1.3353971110150979</v>
      </c>
      <c r="M19" s="230">
        <v>1.2933549766592369</v>
      </c>
      <c r="N19" s="230">
        <v>1.1153558171586571</v>
      </c>
      <c r="O19" s="230">
        <v>0.5651108864017772</v>
      </c>
      <c r="P19" s="230">
        <v>0.61100193120918578</v>
      </c>
      <c r="Q19" s="230">
        <v>0.74032193049375794</v>
      </c>
      <c r="R19" s="230">
        <v>0.68208605916612597</v>
      </c>
      <c r="S19" s="230">
        <v>0.71320312715019096</v>
      </c>
      <c r="T19" s="230">
        <v>0.72147619548975894</v>
      </c>
      <c r="U19" s="230">
        <v>0.49876933314701161</v>
      </c>
      <c r="V19" s="230">
        <v>0.68778526845158516</v>
      </c>
      <c r="W19" s="230">
        <v>0.72131349545789336</v>
      </c>
      <c r="X19" s="230">
        <v>0.88757910399628792</v>
      </c>
      <c r="Y19" s="230">
        <v>1.0240250176584951</v>
      </c>
      <c r="DA19" s="71" t="s">
        <v>2313</v>
      </c>
    </row>
    <row r="20" spans="1:105" ht="12" customHeight="1" x14ac:dyDescent="0.25">
      <c r="A20" s="59" t="s">
        <v>159</v>
      </c>
      <c r="B20" s="230">
        <v>2.3312811796352308</v>
      </c>
      <c r="C20" s="230">
        <v>7.4460834289549496</v>
      </c>
      <c r="D20" s="230">
        <v>4.582272873470985</v>
      </c>
      <c r="E20" s="230">
        <v>5.5801390297830133</v>
      </c>
      <c r="F20" s="230">
        <v>6.0653990640114408</v>
      </c>
      <c r="G20" s="230">
        <v>6.2185657686526694</v>
      </c>
      <c r="H20" s="230">
        <v>5.6241048075912596</v>
      </c>
      <c r="I20" s="230">
        <v>5.0510757952212204</v>
      </c>
      <c r="J20" s="230">
        <v>4.7480619921352352</v>
      </c>
      <c r="K20" s="230">
        <v>5.0971428261658271</v>
      </c>
      <c r="L20" s="230">
        <v>5.454878025645403</v>
      </c>
      <c r="M20" s="230">
        <v>4.9387605603981104</v>
      </c>
      <c r="N20" s="230">
        <v>3.698782755153927</v>
      </c>
      <c r="O20" s="230">
        <v>0.38208745676708028</v>
      </c>
      <c r="P20" s="230">
        <v>0.2947489559588426</v>
      </c>
      <c r="Q20" s="230">
        <v>0.23983746131589881</v>
      </c>
      <c r="R20" s="230">
        <v>0.27769807181084882</v>
      </c>
      <c r="S20" s="230">
        <v>0.2424686843322908</v>
      </c>
      <c r="T20" s="230">
        <v>0.55270850659733928</v>
      </c>
      <c r="U20" s="230">
        <v>0.56100569370504605</v>
      </c>
      <c r="V20" s="230">
        <v>0.52323178601236364</v>
      </c>
      <c r="W20" s="230">
        <v>0.3594425528279539</v>
      </c>
      <c r="X20" s="230">
        <v>3.8120080748822671</v>
      </c>
      <c r="Y20" s="230">
        <v>5.9048347950374129</v>
      </c>
      <c r="DA20" s="71" t="s">
        <v>2314</v>
      </c>
    </row>
    <row r="21" spans="1:105" ht="12" customHeight="1" x14ac:dyDescent="0.25">
      <c r="A21" s="59" t="s">
        <v>32</v>
      </c>
      <c r="B21" s="230">
        <v>9.2262185284125113</v>
      </c>
      <c r="C21" s="230">
        <v>9.0339455958775101</v>
      </c>
      <c r="D21" s="230">
        <v>8.2852214319807711</v>
      </c>
      <c r="E21" s="230">
        <v>9.7356990011104276</v>
      </c>
      <c r="F21" s="230">
        <v>10.172522440714429</v>
      </c>
      <c r="G21" s="230">
        <v>9.1302800132124577</v>
      </c>
      <c r="H21" s="230">
        <v>9.0239910019045926</v>
      </c>
      <c r="I21" s="230">
        <v>7.8374849505963242</v>
      </c>
      <c r="J21" s="230">
        <v>7.2769741532982373</v>
      </c>
      <c r="K21" s="230">
        <v>7.0447453420819457</v>
      </c>
      <c r="L21" s="230">
        <v>6.5942972815806833</v>
      </c>
      <c r="M21" s="230">
        <v>6.8070709830160752</v>
      </c>
      <c r="N21" s="230">
        <v>5.522643884420571</v>
      </c>
      <c r="O21" s="230">
        <v>3.9502227656824451</v>
      </c>
      <c r="P21" s="230">
        <v>5.0137782100358192</v>
      </c>
      <c r="Q21" s="230">
        <v>3.574353090584014</v>
      </c>
      <c r="R21" s="230">
        <v>2.7057675891267472</v>
      </c>
      <c r="S21" s="230">
        <v>2.0352569131640501</v>
      </c>
      <c r="T21" s="230">
        <v>0.92923815185252756</v>
      </c>
      <c r="U21" s="230">
        <v>1.0638422066595621</v>
      </c>
      <c r="V21" s="230">
        <v>0.63130020904830542</v>
      </c>
      <c r="W21" s="230">
        <v>1.102279226982233</v>
      </c>
      <c r="X21" s="230">
        <v>1.006857682173379</v>
      </c>
      <c r="Y21" s="230">
        <v>0.43981908320674662</v>
      </c>
      <c r="DA21" s="71" t="s">
        <v>2315</v>
      </c>
    </row>
    <row r="22" spans="1:105" ht="12" customHeight="1" x14ac:dyDescent="0.25">
      <c r="A22" s="59" t="s">
        <v>35</v>
      </c>
      <c r="B22" s="230">
        <v>45.656258450647059</v>
      </c>
      <c r="C22" s="230">
        <v>43.973585173979238</v>
      </c>
      <c r="D22" s="230">
        <v>62.598793788216987</v>
      </c>
      <c r="E22" s="230">
        <v>44.344902754823103</v>
      </c>
      <c r="F22" s="230">
        <v>39.259950539927623</v>
      </c>
      <c r="G22" s="230">
        <v>41.903193144283243</v>
      </c>
      <c r="H22" s="230">
        <v>40.124187223090438</v>
      </c>
      <c r="I22" s="230">
        <v>38.57478765321649</v>
      </c>
      <c r="J22" s="230">
        <v>41.074690109965303</v>
      </c>
      <c r="K22" s="230">
        <v>40.608174185356553</v>
      </c>
      <c r="L22" s="230">
        <v>44.852056838191203</v>
      </c>
      <c r="M22" s="230">
        <v>43.843097800371787</v>
      </c>
      <c r="N22" s="230">
        <v>45.726535252466689</v>
      </c>
      <c r="O22" s="230">
        <v>43.389005541418648</v>
      </c>
      <c r="P22" s="230">
        <v>44.992241590557811</v>
      </c>
      <c r="Q22" s="230">
        <v>48.240939277117839</v>
      </c>
      <c r="R22" s="230">
        <v>42.521802243875712</v>
      </c>
      <c r="S22" s="230">
        <v>40.951576943350972</v>
      </c>
      <c r="T22" s="230">
        <v>40.325666484192652</v>
      </c>
      <c r="U22" s="230">
        <v>39.938122194392712</v>
      </c>
      <c r="V22" s="230">
        <v>44.33518026761687</v>
      </c>
      <c r="W22" s="230">
        <v>44.697293086848227</v>
      </c>
      <c r="X22" s="230">
        <v>49.96735953542921</v>
      </c>
      <c r="Y22" s="230">
        <v>37.305099902251868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49.71848573296306</v>
      </c>
      <c r="C25" s="261">
        <f t="shared" si="1"/>
        <v>52.036668213063322</v>
      </c>
      <c r="D25" s="261">
        <f t="shared" si="1"/>
        <v>64.423011540993969</v>
      </c>
      <c r="E25" s="261">
        <f t="shared" si="1"/>
        <v>51.135541730945661</v>
      </c>
      <c r="F25" s="261">
        <f t="shared" si="1"/>
        <v>47.5714152253165</v>
      </c>
      <c r="G25" s="261">
        <f t="shared" si="1"/>
        <v>49.555336538752222</v>
      </c>
      <c r="H25" s="261">
        <f t="shared" si="1"/>
        <v>47.394894893740059</v>
      </c>
      <c r="I25" s="261">
        <f t="shared" si="1"/>
        <v>44.3428176625481</v>
      </c>
      <c r="J25" s="261">
        <f t="shared" si="1"/>
        <v>45.509759156746853</v>
      </c>
      <c r="K25" s="261">
        <f t="shared" si="1"/>
        <v>45.755642872935631</v>
      </c>
      <c r="L25" s="261">
        <f t="shared" si="1"/>
        <v>49.472015889218589</v>
      </c>
      <c r="M25" s="261">
        <f t="shared" si="1"/>
        <v>48.358958800237858</v>
      </c>
      <c r="N25" s="261">
        <f t="shared" si="1"/>
        <v>47.701979183300452</v>
      </c>
      <c r="O25" s="261">
        <f t="shared" si="1"/>
        <v>41.158568829103068</v>
      </c>
      <c r="P25" s="261">
        <f t="shared" si="1"/>
        <v>43.547307601620332</v>
      </c>
      <c r="Q25" s="261">
        <f t="shared" si="1"/>
        <v>45.328217191485592</v>
      </c>
      <c r="R25" s="261">
        <f t="shared" si="1"/>
        <v>39.35231592930085</v>
      </c>
      <c r="S25" s="261">
        <f t="shared" si="1"/>
        <v>37.55569031918192</v>
      </c>
      <c r="T25" s="261">
        <f t="shared" si="1"/>
        <v>36.052914562281558</v>
      </c>
      <c r="U25" s="261">
        <f t="shared" si="1"/>
        <v>35.738575121428902</v>
      </c>
      <c r="V25" s="261">
        <f t="shared" si="1"/>
        <v>39.17379514654445</v>
      </c>
      <c r="W25" s="261">
        <f t="shared" si="1"/>
        <v>39.468158626995951</v>
      </c>
      <c r="X25" s="261">
        <f t="shared" si="1"/>
        <v>47.271400113841104</v>
      </c>
      <c r="Y25" s="261">
        <f t="shared" si="1"/>
        <v>38.130656773282041</v>
      </c>
      <c r="DA25" s="70"/>
    </row>
    <row r="26" spans="1:105" ht="12" customHeight="1" x14ac:dyDescent="0.25">
      <c r="A26" s="60" t="s">
        <v>2160</v>
      </c>
      <c r="B26" s="329">
        <v>49.71848573296306</v>
      </c>
      <c r="C26" s="329">
        <v>52.036668213063322</v>
      </c>
      <c r="D26" s="329">
        <v>64.423011540993969</v>
      </c>
      <c r="E26" s="329">
        <v>51.135541730945661</v>
      </c>
      <c r="F26" s="329">
        <v>47.5714152253165</v>
      </c>
      <c r="G26" s="329">
        <v>49.555336538752222</v>
      </c>
      <c r="H26" s="329">
        <v>47.394894893740059</v>
      </c>
      <c r="I26" s="329">
        <v>44.3428176625481</v>
      </c>
      <c r="J26" s="329">
        <v>45.509759156746853</v>
      </c>
      <c r="K26" s="329">
        <v>45.755642872935631</v>
      </c>
      <c r="L26" s="329">
        <v>49.472015889218589</v>
      </c>
      <c r="M26" s="329">
        <v>48.358958800237858</v>
      </c>
      <c r="N26" s="329">
        <v>47.701979183300452</v>
      </c>
      <c r="O26" s="329">
        <v>41.158568829103068</v>
      </c>
      <c r="P26" s="329">
        <v>43.547307601620332</v>
      </c>
      <c r="Q26" s="329">
        <v>45.328217191485592</v>
      </c>
      <c r="R26" s="329">
        <v>39.35231592930085</v>
      </c>
      <c r="S26" s="329">
        <v>37.55569031918192</v>
      </c>
      <c r="T26" s="329">
        <v>36.052914562281558</v>
      </c>
      <c r="U26" s="329">
        <v>35.738575121428902</v>
      </c>
      <c r="V26" s="329">
        <v>39.17379514654445</v>
      </c>
      <c r="W26" s="329">
        <v>39.468158626995951</v>
      </c>
      <c r="X26" s="329">
        <v>47.271400113841104</v>
      </c>
      <c r="Y26" s="329">
        <v>38.130656773282041</v>
      </c>
      <c r="DA26" s="72" t="s">
        <v>2319</v>
      </c>
    </row>
    <row r="27" spans="1:105" ht="12" customHeight="1" x14ac:dyDescent="0.25">
      <c r="A27" s="59" t="s">
        <v>28</v>
      </c>
      <c r="B27" s="230">
        <v>1.308821428759795</v>
      </c>
      <c r="C27" s="230">
        <v>0.74624905173693346</v>
      </c>
      <c r="D27" s="230">
        <v>0.96696597590065658</v>
      </c>
      <c r="E27" s="230">
        <v>0.8937518925880219</v>
      </c>
      <c r="F27" s="230">
        <v>0.66891130581648284</v>
      </c>
      <c r="G27" s="230">
        <v>1.0765485145877149</v>
      </c>
      <c r="H27" s="230">
        <v>0.70299410779124261</v>
      </c>
      <c r="I27" s="230">
        <v>0.81561642055081107</v>
      </c>
      <c r="J27" s="230">
        <v>0.68242597785495041</v>
      </c>
      <c r="K27" s="230">
        <v>0.87895739652387428</v>
      </c>
      <c r="L27" s="230">
        <v>0.94149150885826183</v>
      </c>
      <c r="M27" s="230">
        <v>0.95705519986684329</v>
      </c>
      <c r="N27" s="230">
        <v>0.98254775896722146</v>
      </c>
      <c r="O27" s="230">
        <v>0.91987995387811794</v>
      </c>
      <c r="P27" s="230">
        <v>1.1208320284856139</v>
      </c>
      <c r="Q27" s="230">
        <v>1.33200739189267</v>
      </c>
      <c r="R27" s="230">
        <v>0.86285429265132607</v>
      </c>
      <c r="S27" s="230">
        <v>0.93693559585066621</v>
      </c>
      <c r="T27" s="230">
        <v>0.61200678050466095</v>
      </c>
      <c r="U27" s="230">
        <v>0.68712559817529817</v>
      </c>
      <c r="V27" s="230">
        <v>0.69254720393684988</v>
      </c>
      <c r="W27" s="230">
        <v>0.40121832523235113</v>
      </c>
      <c r="X27" s="230">
        <v>0.87656311677347654</v>
      </c>
      <c r="Y27" s="230">
        <v>0.90250777481994093</v>
      </c>
      <c r="DA27" s="71" t="s">
        <v>2320</v>
      </c>
    </row>
    <row r="28" spans="1:105" ht="12" customHeight="1" x14ac:dyDescent="0.25">
      <c r="A28" s="59" t="s">
        <v>31</v>
      </c>
      <c r="B28" s="230">
        <v>0.73153250529091185</v>
      </c>
      <c r="C28" s="230">
        <v>0.91240732898329313</v>
      </c>
      <c r="D28" s="230">
        <v>0.56747215370269077</v>
      </c>
      <c r="E28" s="230">
        <v>0.52450585026053387</v>
      </c>
      <c r="F28" s="230">
        <v>0.65427721562211272</v>
      </c>
      <c r="G28" s="230">
        <v>0.76875558570753677</v>
      </c>
      <c r="H28" s="230">
        <v>1.048331592126885</v>
      </c>
      <c r="I28" s="230">
        <v>0.64107757613558469</v>
      </c>
      <c r="J28" s="230">
        <v>0.57756129939290668</v>
      </c>
      <c r="K28" s="230">
        <v>0.91830018174148764</v>
      </c>
      <c r="L28" s="230">
        <v>1.112830925845915</v>
      </c>
      <c r="M28" s="230">
        <v>1.0777958138826971</v>
      </c>
      <c r="N28" s="230">
        <v>0.92946318096554825</v>
      </c>
      <c r="O28" s="230">
        <v>0.4709257386681478</v>
      </c>
      <c r="P28" s="230">
        <v>0.50916827600765469</v>
      </c>
      <c r="Q28" s="230">
        <v>0.61693494207813182</v>
      </c>
      <c r="R28" s="230">
        <v>0.56840504930510483</v>
      </c>
      <c r="S28" s="230">
        <v>0.59433593929182582</v>
      </c>
      <c r="T28" s="230">
        <v>0.60123016290813236</v>
      </c>
      <c r="U28" s="230">
        <v>0.41564111095584311</v>
      </c>
      <c r="V28" s="230">
        <v>0.57315439037632099</v>
      </c>
      <c r="W28" s="230">
        <v>0.60109457954824452</v>
      </c>
      <c r="X28" s="230">
        <v>0.73964925333024023</v>
      </c>
      <c r="Y28" s="230">
        <v>0.85335418138207919</v>
      </c>
      <c r="DA28" s="71" t="s">
        <v>2321</v>
      </c>
    </row>
    <row r="29" spans="1:105" ht="12" customHeight="1" x14ac:dyDescent="0.25">
      <c r="A29" s="59" t="s">
        <v>159</v>
      </c>
      <c r="B29" s="230">
        <v>1.9427343163626929</v>
      </c>
      <c r="C29" s="230">
        <v>6.2050695241291258</v>
      </c>
      <c r="D29" s="230">
        <v>3.8185607278924891</v>
      </c>
      <c r="E29" s="230">
        <v>4.6501158581525086</v>
      </c>
      <c r="F29" s="230">
        <v>5.0544992200095331</v>
      </c>
      <c r="G29" s="230">
        <v>5.1821381405438904</v>
      </c>
      <c r="H29" s="230">
        <v>4.6867540063260504</v>
      </c>
      <c r="I29" s="230">
        <v>4.2092298293510177</v>
      </c>
      <c r="J29" s="230">
        <v>3.9567183267793631</v>
      </c>
      <c r="K29" s="230">
        <v>4.247619021804856</v>
      </c>
      <c r="L29" s="230">
        <v>4.5457316880378356</v>
      </c>
      <c r="M29" s="230">
        <v>4.1156338003317599</v>
      </c>
      <c r="N29" s="230">
        <v>3.0823189626282752</v>
      </c>
      <c r="O29" s="230">
        <v>0.31840621397256691</v>
      </c>
      <c r="P29" s="230">
        <v>0.24562412996570221</v>
      </c>
      <c r="Q29" s="230">
        <v>0.1998645510965823</v>
      </c>
      <c r="R29" s="230">
        <v>0.23141505984237401</v>
      </c>
      <c r="S29" s="230">
        <v>0.20205723694357569</v>
      </c>
      <c r="T29" s="230">
        <v>0.46059042216444929</v>
      </c>
      <c r="U29" s="230">
        <v>0.467504744754205</v>
      </c>
      <c r="V29" s="230">
        <v>0.43602648834363628</v>
      </c>
      <c r="W29" s="230">
        <v>0.29953546068996167</v>
      </c>
      <c r="X29" s="230">
        <v>3.1766733957352229</v>
      </c>
      <c r="Y29" s="230">
        <v>4.9206956625311804</v>
      </c>
      <c r="DA29" s="71" t="s">
        <v>2322</v>
      </c>
    </row>
    <row r="30" spans="1:105" ht="12" customHeight="1" x14ac:dyDescent="0.25">
      <c r="A30" s="59" t="s">
        <v>32</v>
      </c>
      <c r="B30" s="230">
        <v>7.6885154403437612</v>
      </c>
      <c r="C30" s="230">
        <v>7.5282879965645959</v>
      </c>
      <c r="D30" s="230">
        <v>6.9043511933173098</v>
      </c>
      <c r="E30" s="230">
        <v>8.1130825009253549</v>
      </c>
      <c r="F30" s="230">
        <v>8.4771020339286896</v>
      </c>
      <c r="G30" s="230">
        <v>7.6085666776770484</v>
      </c>
      <c r="H30" s="230">
        <v>7.5199925015871631</v>
      </c>
      <c r="I30" s="230">
        <v>6.5312374588302733</v>
      </c>
      <c r="J30" s="230">
        <v>6.0641451277485316</v>
      </c>
      <c r="K30" s="230">
        <v>5.8706211184016217</v>
      </c>
      <c r="L30" s="230">
        <v>5.4952477346505706</v>
      </c>
      <c r="M30" s="230">
        <v>5.6725591525133972</v>
      </c>
      <c r="N30" s="230">
        <v>4.6022032370171448</v>
      </c>
      <c r="O30" s="230">
        <v>3.291852304735372</v>
      </c>
      <c r="P30" s="230">
        <v>4.1781485083631837</v>
      </c>
      <c r="Q30" s="230">
        <v>2.9786275754866791</v>
      </c>
      <c r="R30" s="230">
        <v>2.2548063242722889</v>
      </c>
      <c r="S30" s="230">
        <v>1.6960474276367079</v>
      </c>
      <c r="T30" s="230">
        <v>0.77436512654377299</v>
      </c>
      <c r="U30" s="230">
        <v>0.88653517221630174</v>
      </c>
      <c r="V30" s="230">
        <v>0.52608350754025446</v>
      </c>
      <c r="W30" s="230">
        <v>0.91856602248519381</v>
      </c>
      <c r="X30" s="230">
        <v>0.83904806847781643</v>
      </c>
      <c r="Y30" s="230">
        <v>0.36651590267228878</v>
      </c>
      <c r="DA30" s="71" t="s">
        <v>2323</v>
      </c>
    </row>
    <row r="31" spans="1:105" ht="12" customHeight="1" x14ac:dyDescent="0.25">
      <c r="A31" s="59" t="s">
        <v>35</v>
      </c>
      <c r="B31" s="230">
        <v>38.046882042205887</v>
      </c>
      <c r="C31" s="230">
        <v>36.644654311649369</v>
      </c>
      <c r="D31" s="230">
        <v>52.165661490180817</v>
      </c>
      <c r="E31" s="230">
        <v>36.954085629019239</v>
      </c>
      <c r="F31" s="230">
        <v>32.716625449939677</v>
      </c>
      <c r="G31" s="230">
        <v>34.919327620236032</v>
      </c>
      <c r="H31" s="230">
        <v>33.436822685908723</v>
      </c>
      <c r="I31" s="230">
        <v>32.145656377680417</v>
      </c>
      <c r="J31" s="230">
        <v>34.228908424971102</v>
      </c>
      <c r="K31" s="230">
        <v>33.840145154463791</v>
      </c>
      <c r="L31" s="230">
        <v>37.376714031825998</v>
      </c>
      <c r="M31" s="230">
        <v>36.535914833643169</v>
      </c>
      <c r="N31" s="230">
        <v>38.10544604372226</v>
      </c>
      <c r="O31" s="230">
        <v>36.157504617848872</v>
      </c>
      <c r="P31" s="230">
        <v>37.493534658798183</v>
      </c>
      <c r="Q31" s="230">
        <v>40.200782730931529</v>
      </c>
      <c r="R31" s="230">
        <v>35.43483520322976</v>
      </c>
      <c r="S31" s="230">
        <v>34.126314119459153</v>
      </c>
      <c r="T31" s="230">
        <v>33.604722070160541</v>
      </c>
      <c r="U31" s="230">
        <v>33.281768495327263</v>
      </c>
      <c r="V31" s="230">
        <v>36.945983556347393</v>
      </c>
      <c r="W31" s="230">
        <v>37.247744239040202</v>
      </c>
      <c r="X31" s="230">
        <v>41.639466279524349</v>
      </c>
      <c r="Y31" s="230">
        <v>31.087583251876559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577.54880609504778</v>
      </c>
      <c r="C34" s="261">
        <v>605.98709034818364</v>
      </c>
      <c r="D34" s="261">
        <v>719.90958185521379</v>
      </c>
      <c r="E34" s="261">
        <v>625.96857939849656</v>
      </c>
      <c r="F34" s="261">
        <v>628.66629408418032</v>
      </c>
      <c r="G34" s="261">
        <v>638.62283261162872</v>
      </c>
      <c r="H34" s="261">
        <v>626.59890384691505</v>
      </c>
      <c r="I34" s="261">
        <v>590.17507407198889</v>
      </c>
      <c r="J34" s="261">
        <v>587.75234260677632</v>
      </c>
      <c r="K34" s="261">
        <v>601.36801441434329</v>
      </c>
      <c r="L34" s="261">
        <v>645.42048177581478</v>
      </c>
      <c r="M34" s="261">
        <v>641.8700440740264</v>
      </c>
      <c r="N34" s="261">
        <v>629.00405238462019</v>
      </c>
      <c r="O34" s="261">
        <v>550.73731606632782</v>
      </c>
      <c r="P34" s="261">
        <v>562.33481889740005</v>
      </c>
      <c r="Q34" s="261">
        <v>592.06541326868626</v>
      </c>
      <c r="R34" s="261">
        <v>546.4381324239713</v>
      </c>
      <c r="S34" s="261">
        <v>531.90249582798106</v>
      </c>
      <c r="T34" s="261">
        <v>510.23207691931123</v>
      </c>
      <c r="U34" s="261">
        <v>517.21188011720619</v>
      </c>
      <c r="V34" s="261">
        <v>540.0348322767403</v>
      </c>
      <c r="W34" s="261">
        <v>556.73756526248826</v>
      </c>
      <c r="X34" s="261">
        <v>628.53113827219909</v>
      </c>
      <c r="Y34" s="261">
        <v>543.12448686032451</v>
      </c>
      <c r="DA34" s="70" t="s">
        <v>2327</v>
      </c>
    </row>
    <row r="35" spans="1:105" ht="12" customHeight="1" x14ac:dyDescent="0.25">
      <c r="A35" s="64" t="s">
        <v>28</v>
      </c>
      <c r="B35" s="229">
        <v>15.203766615737299</v>
      </c>
      <c r="C35" s="229">
        <v>8.6903583005268299</v>
      </c>
      <c r="D35" s="229">
        <v>10.80558102962785</v>
      </c>
      <c r="E35" s="229">
        <v>10.9407387425696</v>
      </c>
      <c r="F35" s="229">
        <v>8.8398041072964606</v>
      </c>
      <c r="G35" s="229">
        <v>13.87198141706383</v>
      </c>
      <c r="H35" s="229">
        <v>9.2941515819462968</v>
      </c>
      <c r="I35" s="229">
        <v>10.855342686521659</v>
      </c>
      <c r="J35" s="229">
        <v>8.8134385804699278</v>
      </c>
      <c r="K35" s="229">
        <v>11.5514483430706</v>
      </c>
      <c r="L35" s="229">
        <v>12.2729277472198</v>
      </c>
      <c r="M35" s="229">
        <v>12.69292952573384</v>
      </c>
      <c r="N35" s="229">
        <v>12.94585721508389</v>
      </c>
      <c r="O35" s="229">
        <v>12.30405464916271</v>
      </c>
      <c r="P35" s="229">
        <v>14.471959239983979</v>
      </c>
      <c r="Q35" s="229">
        <v>17.39797276976671</v>
      </c>
      <c r="R35" s="229">
        <v>11.980178665145679</v>
      </c>
      <c r="S35" s="229">
        <v>13.26718205501613</v>
      </c>
      <c r="T35" s="229">
        <v>8.6501075505845986</v>
      </c>
      <c r="U35" s="229">
        <v>9.9437417747763508</v>
      </c>
      <c r="V35" s="229">
        <v>9.5455604612379972</v>
      </c>
      <c r="W35" s="229">
        <v>5.6594000407810698</v>
      </c>
      <c r="X35" s="229">
        <v>11.653872132509029</v>
      </c>
      <c r="Y35" s="229">
        <v>12.85374850906863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8.4977593106857903</v>
      </c>
      <c r="C37" s="229">
        <v>10.62533558526604</v>
      </c>
      <c r="D37" s="229">
        <v>6.3413465330881786</v>
      </c>
      <c r="E37" s="229">
        <v>6.4206649789943508</v>
      </c>
      <c r="F37" s="229">
        <v>8.6464115162580448</v>
      </c>
      <c r="G37" s="229">
        <v>9.9058826004539284</v>
      </c>
      <c r="H37" s="229">
        <v>13.859792873632021</v>
      </c>
      <c r="I37" s="229">
        <v>8.5323402058246316</v>
      </c>
      <c r="J37" s="229">
        <v>7.4591255371842404</v>
      </c>
      <c r="K37" s="229">
        <v>12.068499741592429</v>
      </c>
      <c r="L37" s="229">
        <v>14.506443679286271</v>
      </c>
      <c r="M37" s="229">
        <v>14.29425001885723</v>
      </c>
      <c r="N37" s="229">
        <v>12.246425191692991</v>
      </c>
      <c r="O37" s="229">
        <v>6.2989697730035967</v>
      </c>
      <c r="P37" s="229">
        <v>6.5742790618070526</v>
      </c>
      <c r="Q37" s="229">
        <v>8.0580763953131349</v>
      </c>
      <c r="R37" s="229">
        <v>7.8919396969353786</v>
      </c>
      <c r="S37" s="229">
        <v>8.4159072868445541</v>
      </c>
      <c r="T37" s="229">
        <v>8.4977907720603056</v>
      </c>
      <c r="U37" s="229">
        <v>6.0149525636965988</v>
      </c>
      <c r="V37" s="229">
        <v>7.8999378755127596</v>
      </c>
      <c r="W37" s="229">
        <v>8.4787619958250051</v>
      </c>
      <c r="X37" s="229">
        <v>9.8336077075028676</v>
      </c>
      <c r="Y37" s="229">
        <v>12.15369035334434</v>
      </c>
      <c r="DA37" s="73" t="s">
        <v>2330</v>
      </c>
    </row>
    <row r="38" spans="1:105" ht="12" customHeight="1" x14ac:dyDescent="0.25">
      <c r="A38" s="64" t="s">
        <v>159</v>
      </c>
      <c r="B38" s="229">
        <v>22.56753938568281</v>
      </c>
      <c r="C38" s="229">
        <v>72.260430105539228</v>
      </c>
      <c r="D38" s="229">
        <v>42.671374577957351</v>
      </c>
      <c r="E38" s="229">
        <v>56.923742650106803</v>
      </c>
      <c r="F38" s="229">
        <v>66.796274150022057</v>
      </c>
      <c r="G38" s="229">
        <v>66.774997143359471</v>
      </c>
      <c r="H38" s="229">
        <v>61.962684579176532</v>
      </c>
      <c r="I38" s="229">
        <v>56.022207366885468</v>
      </c>
      <c r="J38" s="229">
        <v>51.100478418044247</v>
      </c>
      <c r="K38" s="229">
        <v>55.823128521895462</v>
      </c>
      <c r="L38" s="229">
        <v>59.256441551120517</v>
      </c>
      <c r="M38" s="229">
        <v>54.583528503483713</v>
      </c>
      <c r="N38" s="229">
        <v>40.612032155540589</v>
      </c>
      <c r="O38" s="229">
        <v>4.2589116556295172</v>
      </c>
      <c r="P38" s="229">
        <v>3.1714496970817021</v>
      </c>
      <c r="Q38" s="229">
        <v>2.6105245652421831</v>
      </c>
      <c r="R38" s="229">
        <v>3.213049742382549</v>
      </c>
      <c r="S38" s="229">
        <v>2.861168003367458</v>
      </c>
      <c r="T38" s="229">
        <v>6.509987822694244</v>
      </c>
      <c r="U38" s="229">
        <v>6.7654974180318108</v>
      </c>
      <c r="V38" s="229">
        <v>6.0098678956835263</v>
      </c>
      <c r="W38" s="229">
        <v>4.2251086050529638</v>
      </c>
      <c r="X38" s="229">
        <v>42.233747749859383</v>
      </c>
      <c r="Y38" s="229">
        <v>70.081816800369936</v>
      </c>
      <c r="DA38" s="73" t="s">
        <v>2331</v>
      </c>
    </row>
    <row r="39" spans="1:105" ht="12" customHeight="1" x14ac:dyDescent="0.25">
      <c r="A39" s="64" t="s">
        <v>32</v>
      </c>
      <c r="B39" s="229">
        <v>89.312714330514311</v>
      </c>
      <c r="C39" s="229">
        <v>87.669820051931666</v>
      </c>
      <c r="D39" s="229">
        <v>77.154241344333201</v>
      </c>
      <c r="E39" s="229">
        <v>99.315164281787048</v>
      </c>
      <c r="F39" s="229">
        <v>112.0266928154639</v>
      </c>
      <c r="G39" s="229">
        <v>98.041002456492137</v>
      </c>
      <c r="H39" s="229">
        <v>99.420392618148895</v>
      </c>
      <c r="I39" s="229">
        <v>86.926671651325222</v>
      </c>
      <c r="J39" s="229">
        <v>78.317608591722703</v>
      </c>
      <c r="K39" s="229">
        <v>77.152973351324093</v>
      </c>
      <c r="L39" s="229">
        <v>71.633974141972857</v>
      </c>
      <c r="M39" s="229">
        <v>75.232226483307016</v>
      </c>
      <c r="N39" s="229">
        <v>60.637730265494902</v>
      </c>
      <c r="O39" s="229">
        <v>44.030887382292939</v>
      </c>
      <c r="P39" s="229">
        <v>53.947418859299631</v>
      </c>
      <c r="Q39" s="229">
        <v>38.905250650267533</v>
      </c>
      <c r="R39" s="229">
        <v>31.30654022370171</v>
      </c>
      <c r="S39" s="229">
        <v>24.016346583532361</v>
      </c>
      <c r="T39" s="229">
        <v>10.944881399029979</v>
      </c>
      <c r="U39" s="229">
        <v>12.82949849370449</v>
      </c>
      <c r="V39" s="229">
        <v>7.2511475035044182</v>
      </c>
      <c r="W39" s="229">
        <v>12.956867266973081</v>
      </c>
      <c r="X39" s="229">
        <v>11.15511104215904</v>
      </c>
      <c r="Y39" s="229">
        <v>5.2200140197836928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7.2225493676559741E-2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2.089880366663513E-2</v>
      </c>
      <c r="S40" s="229">
        <v>5.9537289515486959E-2</v>
      </c>
      <c r="T40" s="229">
        <v>2.0898803666669678E-2</v>
      </c>
      <c r="U40" s="229">
        <v>2.0898803666638821E-2</v>
      </c>
      <c r="V40" s="229">
        <v>1.4823570042616519E-2</v>
      </c>
      <c r="W40" s="229">
        <v>1.798269152712461E-2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441.9670264524276</v>
      </c>
      <c r="C41" s="229">
        <v>426.74114630491982</v>
      </c>
      <c r="D41" s="229">
        <v>582.93703837020723</v>
      </c>
      <c r="E41" s="229">
        <v>452.36826874503879</v>
      </c>
      <c r="F41" s="229">
        <v>432.35711149513992</v>
      </c>
      <c r="G41" s="229">
        <v>449.95674350058277</v>
      </c>
      <c r="H41" s="229">
        <v>442.06188219401128</v>
      </c>
      <c r="I41" s="229">
        <v>427.83851216143182</v>
      </c>
      <c r="J41" s="229">
        <v>442.06169147935509</v>
      </c>
      <c r="K41" s="229">
        <v>444.73451184295442</v>
      </c>
      <c r="L41" s="229">
        <v>487.22872848570307</v>
      </c>
      <c r="M41" s="229">
        <v>484.55699546501421</v>
      </c>
      <c r="N41" s="229">
        <v>502.06990866035761</v>
      </c>
      <c r="O41" s="229">
        <v>483.6325771855137</v>
      </c>
      <c r="P41" s="229">
        <v>484.1090293236731</v>
      </c>
      <c r="Q41" s="229">
        <v>525.08126271149968</v>
      </c>
      <c r="R41" s="229">
        <v>491.98996901349398</v>
      </c>
      <c r="S41" s="229">
        <v>483.23494623817783</v>
      </c>
      <c r="T41" s="229">
        <v>474.96934572308828</v>
      </c>
      <c r="U41" s="229">
        <v>481.63729106333028</v>
      </c>
      <c r="V41" s="229">
        <v>509.23621932516983</v>
      </c>
      <c r="W41" s="229">
        <v>525.39944466232907</v>
      </c>
      <c r="X41" s="229">
        <v>553.59506509204459</v>
      </c>
      <c r="Y41" s="229">
        <v>442.75737896449459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3.7452613506284621E-2</v>
      </c>
      <c r="L43" s="229">
        <v>0.52196617051223937</v>
      </c>
      <c r="M43" s="229">
        <v>0.51011407763053973</v>
      </c>
      <c r="N43" s="229">
        <v>0.49209889645018329</v>
      </c>
      <c r="O43" s="229">
        <v>0.2119154207253931</v>
      </c>
      <c r="P43" s="229">
        <v>6.0682715554520747E-2</v>
      </c>
      <c r="Q43" s="229">
        <v>1.2326176597007341E-2</v>
      </c>
      <c r="R43" s="229">
        <v>3.5556278645366583E-2</v>
      </c>
      <c r="S43" s="229">
        <v>4.74083715272135E-2</v>
      </c>
      <c r="T43" s="229">
        <v>0.63906484818711151</v>
      </c>
      <c r="U43" s="229">
        <v>0</v>
      </c>
      <c r="V43" s="229">
        <v>7.7275645589280184E-2</v>
      </c>
      <c r="W43" s="229">
        <v>0</v>
      </c>
      <c r="X43" s="229">
        <v>5.9734548124036793E-2</v>
      </c>
      <c r="Y43" s="229">
        <v>5.7838213263217621E-2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94.305356714968212</v>
      </c>
      <c r="C45" s="261">
        <f t="shared" si="2"/>
        <v>98.993617200015066</v>
      </c>
      <c r="D45" s="261">
        <f t="shared" si="2"/>
        <v>117.11509983764722</v>
      </c>
      <c r="E45" s="261">
        <f t="shared" si="2"/>
        <v>101.95208972662314</v>
      </c>
      <c r="F45" s="261">
        <f t="shared" si="2"/>
        <v>102.28950764235836</v>
      </c>
      <c r="G45" s="261">
        <f t="shared" si="2"/>
        <v>104.99057271407506</v>
      </c>
      <c r="H45" s="261">
        <f t="shared" si="2"/>
        <v>103.7273608387204</v>
      </c>
      <c r="I45" s="261">
        <f t="shared" si="2"/>
        <v>98.28203594787368</v>
      </c>
      <c r="J45" s="261">
        <f t="shared" si="2"/>
        <v>97.998808650269893</v>
      </c>
      <c r="K45" s="261">
        <f t="shared" si="2"/>
        <v>101.46749118214578</v>
      </c>
      <c r="L45" s="261">
        <f t="shared" si="2"/>
        <v>109.04305645155387</v>
      </c>
      <c r="M45" s="261">
        <f t="shared" si="2"/>
        <v>108.18959008229507</v>
      </c>
      <c r="N45" s="261">
        <f t="shared" si="2"/>
        <v>106.51582658671748</v>
      </c>
      <c r="O45" s="261">
        <f t="shared" si="2"/>
        <v>92.959413196731219</v>
      </c>
      <c r="P45" s="261">
        <f t="shared" si="2"/>
        <v>95.156482970185252</v>
      </c>
      <c r="Q45" s="261">
        <f t="shared" si="2"/>
        <v>98.791218843928533</v>
      </c>
      <c r="R45" s="261">
        <f t="shared" si="2"/>
        <v>91.792644573115723</v>
      </c>
      <c r="S45" s="261">
        <f t="shared" si="2"/>
        <v>89.824891696590555</v>
      </c>
      <c r="T45" s="261">
        <f t="shared" si="2"/>
        <v>87.078276470251154</v>
      </c>
      <c r="U45" s="261">
        <f t="shared" si="2"/>
        <v>88.271430436918394</v>
      </c>
      <c r="V45" s="261">
        <f t="shared" si="2"/>
        <v>91.728909127059808</v>
      </c>
      <c r="W45" s="261">
        <f t="shared" si="2"/>
        <v>94.092815433346431</v>
      </c>
      <c r="X45" s="261">
        <f t="shared" si="2"/>
        <v>106.34787632338821</v>
      </c>
      <c r="Y45" s="261">
        <f t="shared" si="2"/>
        <v>91.643759534204264</v>
      </c>
      <c r="DA45" s="70"/>
    </row>
    <row r="46" spans="1:105" ht="12" customHeight="1" x14ac:dyDescent="0.25">
      <c r="A46" s="165" t="s">
        <v>2184</v>
      </c>
      <c r="B46" s="346">
        <v>52.565427784553947</v>
      </c>
      <c r="C46" s="346">
        <v>55.19842999341374</v>
      </c>
      <c r="D46" s="346">
        <v>65.086640137194337</v>
      </c>
      <c r="E46" s="346">
        <v>56.712823813456787</v>
      </c>
      <c r="F46" s="346">
        <v>56.855275662139931</v>
      </c>
      <c r="G46" s="346">
        <v>58.836773476262408</v>
      </c>
      <c r="H46" s="346">
        <v>58.442540857391428</v>
      </c>
      <c r="I46" s="346">
        <v>55.629596208931929</v>
      </c>
      <c r="J46" s="346">
        <v>55.521461714063193</v>
      </c>
      <c r="K46" s="346">
        <v>58.006128405909479</v>
      </c>
      <c r="L46" s="346">
        <v>62.397985497805337</v>
      </c>
      <c r="M46" s="346">
        <v>61.80111219181768</v>
      </c>
      <c r="N46" s="346">
        <v>61.057184535337569</v>
      </c>
      <c r="O46" s="346">
        <v>53.15717278113506</v>
      </c>
      <c r="P46" s="346">
        <v>54.51608145230545</v>
      </c>
      <c r="Q46" s="346">
        <v>56.002162730938643</v>
      </c>
      <c r="R46" s="346">
        <v>52.301109707937108</v>
      </c>
      <c r="S46" s="346">
        <v>51.383859286048008</v>
      </c>
      <c r="T46" s="346">
        <v>50.203383121194797</v>
      </c>
      <c r="U46" s="346">
        <v>50.89210094955849</v>
      </c>
      <c r="V46" s="346">
        <v>52.700146048862528</v>
      </c>
      <c r="W46" s="346">
        <v>53.856932055684673</v>
      </c>
      <c r="X46" s="346">
        <v>60.923412165260487</v>
      </c>
      <c r="Y46" s="346">
        <v>52.39170456902297</v>
      </c>
      <c r="DA46" s="167" t="s">
        <v>2338</v>
      </c>
    </row>
    <row r="47" spans="1:105" ht="12" customHeight="1" x14ac:dyDescent="0.25">
      <c r="A47" s="59" t="s">
        <v>28</v>
      </c>
      <c r="B47" s="230">
        <v>1.383766164276732</v>
      </c>
      <c r="C47" s="230">
        <v>0.7915913423068025</v>
      </c>
      <c r="D47" s="230">
        <v>0.97692679980209973</v>
      </c>
      <c r="E47" s="230">
        <v>0.99123216263129399</v>
      </c>
      <c r="F47" s="230">
        <v>0.79945354800961954</v>
      </c>
      <c r="G47" s="230">
        <v>1.2781800208232239</v>
      </c>
      <c r="H47" s="230">
        <v>0.86686049118175446</v>
      </c>
      <c r="I47" s="230">
        <v>1.0232189682194579</v>
      </c>
      <c r="J47" s="230">
        <v>0.83255302827808231</v>
      </c>
      <c r="K47" s="230">
        <v>1.114286947025833</v>
      </c>
      <c r="L47" s="230">
        <v>1.1874829125135249</v>
      </c>
      <c r="M47" s="230">
        <v>1.223084145071426</v>
      </c>
      <c r="N47" s="230">
        <v>1.257633348996259</v>
      </c>
      <c r="O47" s="230">
        <v>1.1880446535746869</v>
      </c>
      <c r="P47" s="230">
        <v>1.403149207713611</v>
      </c>
      <c r="Q47" s="230">
        <v>1.6456701662115749</v>
      </c>
      <c r="R47" s="230">
        <v>1.1467746168484081</v>
      </c>
      <c r="S47" s="230">
        <v>1.281919368492888</v>
      </c>
      <c r="T47" s="230">
        <v>0.85221434237632132</v>
      </c>
      <c r="U47" s="230">
        <v>0.97847396513565588</v>
      </c>
      <c r="V47" s="230">
        <v>0.93167737914264415</v>
      </c>
      <c r="W47" s="230">
        <v>0.54748913638839836</v>
      </c>
      <c r="X47" s="230">
        <v>1.129715132690122</v>
      </c>
      <c r="Y47" s="230">
        <v>1.240049994175402</v>
      </c>
      <c r="DA47" s="71" t="s">
        <v>2339</v>
      </c>
    </row>
    <row r="48" spans="1:105" ht="12" customHeight="1" x14ac:dyDescent="0.25">
      <c r="A48" s="59" t="s">
        <v>31</v>
      </c>
      <c r="B48" s="230">
        <v>0.77342096228463664</v>
      </c>
      <c r="C48" s="230">
        <v>0.96784544060641209</v>
      </c>
      <c r="D48" s="230">
        <v>0.57331774737700847</v>
      </c>
      <c r="E48" s="230">
        <v>0.58171297043190451</v>
      </c>
      <c r="F48" s="230">
        <v>0.78196352320954343</v>
      </c>
      <c r="G48" s="230">
        <v>0.91273920054029123</v>
      </c>
      <c r="H48" s="230">
        <v>1.292695385069033</v>
      </c>
      <c r="I48" s="230">
        <v>0.80425395991793769</v>
      </c>
      <c r="J48" s="230">
        <v>0.70461914468325459</v>
      </c>
      <c r="K48" s="230">
        <v>1.164163257528485</v>
      </c>
      <c r="L48" s="230">
        <v>1.403589619795043</v>
      </c>
      <c r="M48" s="230">
        <v>1.3773865622042389</v>
      </c>
      <c r="N48" s="230">
        <v>1.1896865901715581</v>
      </c>
      <c r="O48" s="230">
        <v>0.60821067324784117</v>
      </c>
      <c r="P48" s="230">
        <v>0.63741849350820534</v>
      </c>
      <c r="Q48" s="230">
        <v>0.76221155742148861</v>
      </c>
      <c r="R48" s="230">
        <v>0.75543749180252739</v>
      </c>
      <c r="S48" s="230">
        <v>0.81317302421183624</v>
      </c>
      <c r="T48" s="230">
        <v>0.83720799216808761</v>
      </c>
      <c r="U48" s="230">
        <v>0.59187724484483206</v>
      </c>
      <c r="V48" s="230">
        <v>0.77105932596993521</v>
      </c>
      <c r="W48" s="230">
        <v>0.82023360237604703</v>
      </c>
      <c r="X48" s="230">
        <v>0.95326045367484658</v>
      </c>
      <c r="Y48" s="230">
        <v>1.1725127219690969</v>
      </c>
      <c r="DA48" s="71" t="s">
        <v>2340</v>
      </c>
    </row>
    <row r="49" spans="1:105" ht="12" customHeight="1" x14ac:dyDescent="0.25">
      <c r="A49" s="59" t="s">
        <v>159</v>
      </c>
      <c r="B49" s="230">
        <v>2.0539776886976382</v>
      </c>
      <c r="C49" s="230">
        <v>6.5820911963368696</v>
      </c>
      <c r="D49" s="230">
        <v>3.8578961460100452</v>
      </c>
      <c r="E49" s="230">
        <v>5.1572974969769172</v>
      </c>
      <c r="F49" s="230">
        <v>6.0409164858055018</v>
      </c>
      <c r="G49" s="230">
        <v>6.152723585268137</v>
      </c>
      <c r="H49" s="230">
        <v>5.7792260773518622</v>
      </c>
      <c r="I49" s="230">
        <v>5.2806241935130336</v>
      </c>
      <c r="J49" s="230">
        <v>4.8271577165893333</v>
      </c>
      <c r="K49" s="230">
        <v>5.384864443548973</v>
      </c>
      <c r="L49" s="230">
        <v>5.7334332318751038</v>
      </c>
      <c r="M49" s="230">
        <v>5.2596406652470948</v>
      </c>
      <c r="N49" s="230">
        <v>3.9452811166344479</v>
      </c>
      <c r="O49" s="230">
        <v>0.41122844190730912</v>
      </c>
      <c r="P49" s="230">
        <v>0.30749237584009997</v>
      </c>
      <c r="Q49" s="230">
        <v>0.24692890671992401</v>
      </c>
      <c r="R49" s="230">
        <v>0.30756168085835611</v>
      </c>
      <c r="S49" s="230">
        <v>0.2764555928168736</v>
      </c>
      <c r="T49" s="230">
        <v>0.64136832504704411</v>
      </c>
      <c r="U49" s="230">
        <v>0.66573159628187517</v>
      </c>
      <c r="V49" s="230">
        <v>0.5865824215121842</v>
      </c>
      <c r="W49" s="230">
        <v>0.4087360929884693</v>
      </c>
      <c r="X49" s="230">
        <v>4.094098802589258</v>
      </c>
      <c r="Y49" s="230">
        <v>6.7610593480794137</v>
      </c>
      <c r="DA49" s="71" t="s">
        <v>2341</v>
      </c>
    </row>
    <row r="50" spans="1:105" ht="12" customHeight="1" x14ac:dyDescent="0.25">
      <c r="A50" s="59" t="s">
        <v>32</v>
      </c>
      <c r="B50" s="230">
        <v>8.1287693539280284</v>
      </c>
      <c r="C50" s="230">
        <v>7.9857087745734656</v>
      </c>
      <c r="D50" s="230">
        <v>6.9754736817030016</v>
      </c>
      <c r="E50" s="230">
        <v>8.9979650725118052</v>
      </c>
      <c r="F50" s="230">
        <v>10.13146173331857</v>
      </c>
      <c r="G50" s="230">
        <v>9.0336085951802687</v>
      </c>
      <c r="H50" s="230">
        <v>9.2728862466436812</v>
      </c>
      <c r="I50" s="230">
        <v>8.1936629590015162</v>
      </c>
      <c r="J50" s="230">
        <v>7.3981978322312987</v>
      </c>
      <c r="K50" s="230">
        <v>7.4424044999676378</v>
      </c>
      <c r="L50" s="230">
        <v>6.93103732060169</v>
      </c>
      <c r="M50" s="230">
        <v>7.2493385568400273</v>
      </c>
      <c r="N50" s="230">
        <v>5.8906900116642467</v>
      </c>
      <c r="O50" s="230">
        <v>4.2514977247961099</v>
      </c>
      <c r="P50" s="230">
        <v>5.2305480395137121</v>
      </c>
      <c r="Q50" s="230">
        <v>3.6800385396273549</v>
      </c>
      <c r="R50" s="230">
        <v>2.9967454303777892</v>
      </c>
      <c r="S50" s="230">
        <v>2.3205394874511449</v>
      </c>
      <c r="T50" s="230">
        <v>1.0782969864034579</v>
      </c>
      <c r="U50" s="230">
        <v>1.262435262918852</v>
      </c>
      <c r="V50" s="230">
        <v>0.70773530053839817</v>
      </c>
      <c r="W50" s="230">
        <v>1.2534445381449251</v>
      </c>
      <c r="X50" s="230">
        <v>1.0813657132904011</v>
      </c>
      <c r="Y50" s="230">
        <v>0.50359460123724753</v>
      </c>
      <c r="DA50" s="71" t="s">
        <v>2342</v>
      </c>
    </row>
    <row r="51" spans="1:105" ht="12" customHeight="1" x14ac:dyDescent="0.25">
      <c r="A51" s="59" t="s">
        <v>35</v>
      </c>
      <c r="B51" s="230">
        <v>40.225493615366908</v>
      </c>
      <c r="C51" s="230">
        <v>38.871193239590191</v>
      </c>
      <c r="D51" s="230">
        <v>52.70302576230219</v>
      </c>
      <c r="E51" s="230">
        <v>40.984616110904867</v>
      </c>
      <c r="F51" s="230">
        <v>39.10148037179669</v>
      </c>
      <c r="G51" s="230">
        <v>41.45952207445049</v>
      </c>
      <c r="H51" s="230">
        <v>41.230872657145099</v>
      </c>
      <c r="I51" s="230">
        <v>40.327836128279984</v>
      </c>
      <c r="J51" s="230">
        <v>41.758933992281229</v>
      </c>
      <c r="K51" s="230">
        <v>42.900409257838547</v>
      </c>
      <c r="L51" s="230">
        <v>47.142442413019971</v>
      </c>
      <c r="M51" s="230">
        <v>46.691662262454891</v>
      </c>
      <c r="N51" s="230">
        <v>48.773893467871048</v>
      </c>
      <c r="O51" s="230">
        <v>46.698191287609113</v>
      </c>
      <c r="P51" s="230">
        <v>46.93747333572982</v>
      </c>
      <c r="Q51" s="230">
        <v>49.667313560958291</v>
      </c>
      <c r="R51" s="230">
        <v>47.094590488050031</v>
      </c>
      <c r="S51" s="230">
        <v>46.69177181307527</v>
      </c>
      <c r="T51" s="230">
        <v>46.794295475199888</v>
      </c>
      <c r="U51" s="230">
        <v>47.393582880377267</v>
      </c>
      <c r="V51" s="230">
        <v>49.703091621699357</v>
      </c>
      <c r="W51" s="230">
        <v>50.827028685786829</v>
      </c>
      <c r="X51" s="230">
        <v>53.664972063015867</v>
      </c>
      <c r="Y51" s="230">
        <v>42.71448790356181</v>
      </c>
      <c r="DA51" s="71" t="s">
        <v>2343</v>
      </c>
    </row>
    <row r="52" spans="1:105" ht="12" customHeight="1" x14ac:dyDescent="0.25">
      <c r="A52" s="165" t="s">
        <v>2191</v>
      </c>
      <c r="B52" s="346">
        <v>41.739928930414258</v>
      </c>
      <c r="C52" s="346">
        <v>43.795187206601327</v>
      </c>
      <c r="D52" s="346">
        <v>52.028459700452878</v>
      </c>
      <c r="E52" s="346">
        <v>45.239265913166363</v>
      </c>
      <c r="F52" s="346">
        <v>45.434231980218428</v>
      </c>
      <c r="G52" s="346">
        <v>46.153799237812649</v>
      </c>
      <c r="H52" s="346">
        <v>45.284819981328972</v>
      </c>
      <c r="I52" s="346">
        <v>42.652439738941759</v>
      </c>
      <c r="J52" s="346">
        <v>42.477346936206708</v>
      </c>
      <c r="K52" s="346">
        <v>43.461362776236292</v>
      </c>
      <c r="L52" s="346">
        <v>46.645070953748522</v>
      </c>
      <c r="M52" s="346">
        <v>46.388477890477382</v>
      </c>
      <c r="N52" s="346">
        <v>45.458642051379918</v>
      </c>
      <c r="O52" s="346">
        <v>39.802240415596152</v>
      </c>
      <c r="P52" s="346">
        <v>40.640401517879802</v>
      </c>
      <c r="Q52" s="346">
        <v>42.78905611298989</v>
      </c>
      <c r="R52" s="346">
        <v>39.491534865178608</v>
      </c>
      <c r="S52" s="346">
        <v>38.441032410542547</v>
      </c>
      <c r="T52" s="346">
        <v>36.87489334905635</v>
      </c>
      <c r="U52" s="346">
        <v>37.379329487359897</v>
      </c>
      <c r="V52" s="346">
        <v>39.028763078197279</v>
      </c>
      <c r="W52" s="346">
        <v>40.235883377661757</v>
      </c>
      <c r="X52" s="346">
        <v>45.424464158127719</v>
      </c>
      <c r="Y52" s="346">
        <v>39.252054965181287</v>
      </c>
      <c r="DA52" s="167" t="s">
        <v>2344</v>
      </c>
    </row>
    <row r="53" spans="1:105" ht="12" customHeight="1" x14ac:dyDescent="0.25">
      <c r="A53" s="64" t="s">
        <v>28</v>
      </c>
      <c r="B53" s="229">
        <v>1.098788762643623</v>
      </c>
      <c r="C53" s="229">
        <v>0.62805936747816571</v>
      </c>
      <c r="D53" s="229">
        <v>0.78092826003396421</v>
      </c>
      <c r="E53" s="229">
        <v>0.79069621950864388</v>
      </c>
      <c r="F53" s="229">
        <v>0.63885993928730578</v>
      </c>
      <c r="G53" s="229">
        <v>1.0025395470681351</v>
      </c>
      <c r="H53" s="229">
        <v>0.67169600630269932</v>
      </c>
      <c r="I53" s="229">
        <v>0.78452457605139458</v>
      </c>
      <c r="J53" s="229">
        <v>0.63695448090121165</v>
      </c>
      <c r="K53" s="229">
        <v>0.83483270642199059</v>
      </c>
      <c r="L53" s="229">
        <v>0.88697461847537562</v>
      </c>
      <c r="M53" s="229">
        <v>0.91732849368179137</v>
      </c>
      <c r="N53" s="229">
        <v>0.93560778655988563</v>
      </c>
      <c r="O53" s="229">
        <v>0.88922418537121151</v>
      </c>
      <c r="P53" s="229">
        <v>1.0459004395576099</v>
      </c>
      <c r="Q53" s="229">
        <v>1.257365852512619</v>
      </c>
      <c r="R53" s="229">
        <v>0.86581740067618085</v>
      </c>
      <c r="S53" s="229">
        <v>0.95883019796617175</v>
      </c>
      <c r="T53" s="229">
        <v>0.62515041255651338</v>
      </c>
      <c r="U53" s="229">
        <v>0.71864242571605419</v>
      </c>
      <c r="V53" s="229">
        <v>0.68986553352423685</v>
      </c>
      <c r="W53" s="229">
        <v>0.40900951226641441</v>
      </c>
      <c r="X53" s="229">
        <v>0.84223495822621319</v>
      </c>
      <c r="Y53" s="229">
        <v>0.92895101434881666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0.61414007950943328</v>
      </c>
      <c r="C55" s="229">
        <v>0.76790177299374196</v>
      </c>
      <c r="D55" s="229">
        <v>0.45829434815015357</v>
      </c>
      <c r="E55" s="229">
        <v>0.46402675770594398</v>
      </c>
      <c r="F55" s="229">
        <v>0.62488329710499368</v>
      </c>
      <c r="G55" s="229">
        <v>0.71590631193847321</v>
      </c>
      <c r="H55" s="229">
        <v>1.001658670973786</v>
      </c>
      <c r="I55" s="229">
        <v>0.61663926934449609</v>
      </c>
      <c r="J55" s="229">
        <v>0.53907715940091483</v>
      </c>
      <c r="K55" s="229">
        <v>0.87220043777199019</v>
      </c>
      <c r="L55" s="229">
        <v>1.04839265844975</v>
      </c>
      <c r="M55" s="229">
        <v>1.0330572474640061</v>
      </c>
      <c r="N55" s="229">
        <v>0.88505925691200737</v>
      </c>
      <c r="O55" s="229">
        <v>0.45523174472068589</v>
      </c>
      <c r="P55" s="229">
        <v>0.47512857426524913</v>
      </c>
      <c r="Q55" s="229">
        <v>0.58236383229725974</v>
      </c>
      <c r="R55" s="229">
        <v>0.57035699597478962</v>
      </c>
      <c r="S55" s="229">
        <v>0.60822456618503817</v>
      </c>
      <c r="T55" s="229">
        <v>0.61414235324893807</v>
      </c>
      <c r="U55" s="229">
        <v>0.43470558657373659</v>
      </c>
      <c r="V55" s="229">
        <v>0.57093503094234455</v>
      </c>
      <c r="W55" s="229">
        <v>0.61276712788389176</v>
      </c>
      <c r="X55" s="229">
        <v>0.71068294576855995</v>
      </c>
      <c r="Y55" s="229">
        <v>0.87835723360038986</v>
      </c>
      <c r="DA55" s="73" t="s">
        <v>2347</v>
      </c>
    </row>
    <row r="56" spans="1:105" ht="12" customHeight="1" x14ac:dyDescent="0.25">
      <c r="A56" s="64" t="s">
        <v>159</v>
      </c>
      <c r="B56" s="229">
        <v>1.6309746988511731</v>
      </c>
      <c r="C56" s="229">
        <v>5.2223209281295011</v>
      </c>
      <c r="D56" s="229">
        <v>3.0838954620813599</v>
      </c>
      <c r="E56" s="229">
        <v>4.1139258666870644</v>
      </c>
      <c r="F56" s="229">
        <v>4.8274218670613118</v>
      </c>
      <c r="G56" s="229">
        <v>4.8258841602275773</v>
      </c>
      <c r="H56" s="229">
        <v>4.4780943590884537</v>
      </c>
      <c r="I56" s="229">
        <v>4.0487711676334133</v>
      </c>
      <c r="J56" s="229">
        <v>3.6930737540617762</v>
      </c>
      <c r="K56" s="229">
        <v>4.0343835751845321</v>
      </c>
      <c r="L56" s="229">
        <v>4.2825119416937616</v>
      </c>
      <c r="M56" s="229">
        <v>3.944796658677026</v>
      </c>
      <c r="N56" s="229">
        <v>2.9350650854137359</v>
      </c>
      <c r="O56" s="229">
        <v>0.3077950606959331</v>
      </c>
      <c r="P56" s="229">
        <v>0.2292032873509027</v>
      </c>
      <c r="Q56" s="229">
        <v>0.18866476508026431</v>
      </c>
      <c r="R56" s="229">
        <v>0.23220975696184259</v>
      </c>
      <c r="S56" s="229">
        <v>0.20677897323690261</v>
      </c>
      <c r="T56" s="229">
        <v>0.47048219334800528</v>
      </c>
      <c r="U56" s="229">
        <v>0.48894808270294549</v>
      </c>
      <c r="V56" s="229">
        <v>0.43433811341950163</v>
      </c>
      <c r="W56" s="229">
        <v>0.30535208632942679</v>
      </c>
      <c r="X56" s="229">
        <v>3.0522678099936389</v>
      </c>
      <c r="Y56" s="229">
        <v>5.0648707463180989</v>
      </c>
      <c r="DA56" s="73" t="s">
        <v>2348</v>
      </c>
    </row>
    <row r="57" spans="1:105" ht="12" customHeight="1" x14ac:dyDescent="0.25">
      <c r="A57" s="64" t="s">
        <v>32</v>
      </c>
      <c r="B57" s="229">
        <v>6.4547035841756237</v>
      </c>
      <c r="C57" s="229">
        <v>6.335970258602897</v>
      </c>
      <c r="D57" s="229">
        <v>5.5760007057524934</v>
      </c>
      <c r="E57" s="229">
        <v>7.1775888982653262</v>
      </c>
      <c r="F57" s="229">
        <v>8.0962615576029489</v>
      </c>
      <c r="G57" s="229">
        <v>7.0855041714467486</v>
      </c>
      <c r="H57" s="229">
        <v>7.1851938369906012</v>
      </c>
      <c r="I57" s="229">
        <v>6.2822623102897657</v>
      </c>
      <c r="J57" s="229">
        <v>5.6600782169750126</v>
      </c>
      <c r="K57" s="229">
        <v>5.5759090668511124</v>
      </c>
      <c r="L57" s="229">
        <v>5.1770464385602297</v>
      </c>
      <c r="M57" s="229">
        <v>5.4370951052979573</v>
      </c>
      <c r="N57" s="229">
        <v>4.3823388172095967</v>
      </c>
      <c r="O57" s="229">
        <v>3.1821485746046632</v>
      </c>
      <c r="P57" s="229">
        <v>3.898824489641282</v>
      </c>
      <c r="Q57" s="229">
        <v>2.8117145772350081</v>
      </c>
      <c r="R57" s="229">
        <v>2.262549502663874</v>
      </c>
      <c r="S57" s="229">
        <v>1.7356811908981169</v>
      </c>
      <c r="T57" s="229">
        <v>0.79099561271042085</v>
      </c>
      <c r="U57" s="229">
        <v>0.92719844572227206</v>
      </c>
      <c r="V57" s="229">
        <v>0.52404641523995399</v>
      </c>
      <c r="W57" s="229">
        <v>0.9364034920977119</v>
      </c>
      <c r="X57" s="229">
        <v>0.80618908254477606</v>
      </c>
      <c r="Y57" s="229">
        <v>0.37725472185580128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5.2197960435703119E-3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1.510373791046282E-3</v>
      </c>
      <c r="S58" s="229">
        <v>4.302809055892933E-3</v>
      </c>
      <c r="T58" s="229">
        <v>1.510373791048779E-3</v>
      </c>
      <c r="U58" s="229">
        <v>1.510373791046549E-3</v>
      </c>
      <c r="V58" s="229">
        <v>1.0713116424865489E-3</v>
      </c>
      <c r="W58" s="229">
        <v>1.2996239597389411E-3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31.941321805234409</v>
      </c>
      <c r="C59" s="229">
        <v>30.840934879397022</v>
      </c>
      <c r="D59" s="229">
        <v>42.129340924434914</v>
      </c>
      <c r="E59" s="229">
        <v>32.693028170999384</v>
      </c>
      <c r="F59" s="229">
        <v>31.246805319161869</v>
      </c>
      <c r="G59" s="229">
        <v>32.518745251088141</v>
      </c>
      <c r="H59" s="229">
        <v>31.948177107973439</v>
      </c>
      <c r="I59" s="229">
        <v>30.920242415622688</v>
      </c>
      <c r="J59" s="229">
        <v>31.948163324867799</v>
      </c>
      <c r="K59" s="229">
        <v>32.141330258714852</v>
      </c>
      <c r="L59" s="229">
        <v>35.21242237059095</v>
      </c>
      <c r="M59" s="229">
        <v>35.019334019913543</v>
      </c>
      <c r="N59" s="229">
        <v>36.285006711855431</v>
      </c>
      <c r="O59" s="229">
        <v>34.952525547830973</v>
      </c>
      <c r="P59" s="229">
        <v>34.986959137123577</v>
      </c>
      <c r="Q59" s="229">
        <v>37.948056262907933</v>
      </c>
      <c r="R59" s="229">
        <v>35.556521153504697</v>
      </c>
      <c r="S59" s="229">
        <v>34.923788431058867</v>
      </c>
      <c r="T59" s="229">
        <v>34.32642665933313</v>
      </c>
      <c r="U59" s="229">
        <v>34.808324572853842</v>
      </c>
      <c r="V59" s="229">
        <v>36.802921898738013</v>
      </c>
      <c r="W59" s="229">
        <v>37.971051535124573</v>
      </c>
      <c r="X59" s="229">
        <v>40.008772296496183</v>
      </c>
      <c r="Y59" s="229">
        <v>31.99844123364548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2.706731291819732E-3</v>
      </c>
      <c r="L61" s="229">
        <v>3.7722925978442567E-2</v>
      </c>
      <c r="M61" s="229">
        <v>3.6866365443059171E-2</v>
      </c>
      <c r="N61" s="229">
        <v>3.5564393429263902E-2</v>
      </c>
      <c r="O61" s="229">
        <v>1.531530237269863E-2</v>
      </c>
      <c r="P61" s="229">
        <v>4.3855899411787526E-3</v>
      </c>
      <c r="Q61" s="229">
        <v>8.9082295680159584E-4</v>
      </c>
      <c r="R61" s="229">
        <v>2.5696816061695129E-3</v>
      </c>
      <c r="S61" s="229">
        <v>3.4262421415635468E-3</v>
      </c>
      <c r="T61" s="229">
        <v>4.6185744068296383E-2</v>
      </c>
      <c r="U61" s="229">
        <v>0</v>
      </c>
      <c r="V61" s="229">
        <v>5.5847746907429566E-3</v>
      </c>
      <c r="W61" s="229">
        <v>0</v>
      </c>
      <c r="X61" s="229">
        <v>4.3170650983518398E-3</v>
      </c>
      <c r="Y61" s="229">
        <v>4.1800154127087678E-3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27.521642937913924</v>
      </c>
      <c r="C66" s="261">
        <f t="shared" si="3"/>
        <v>28.620785738328951</v>
      </c>
      <c r="D66" s="261">
        <f t="shared" si="3"/>
        <v>34.538064910073373</v>
      </c>
      <c r="E66" s="261">
        <f t="shared" si="3"/>
        <v>29.503321957415402</v>
      </c>
      <c r="F66" s="261">
        <f t="shared" si="3"/>
        <v>29.367513131150922</v>
      </c>
      <c r="G66" s="261">
        <f t="shared" si="3"/>
        <v>30.311790758569579</v>
      </c>
      <c r="H66" s="261">
        <f t="shared" si="3"/>
        <v>30.040340571531658</v>
      </c>
      <c r="I66" s="261">
        <f t="shared" si="3"/>
        <v>28.581839903057464</v>
      </c>
      <c r="J66" s="261">
        <f t="shared" si="3"/>
        <v>28.684524597707714</v>
      </c>
      <c r="K66" s="261">
        <f t="shared" si="3"/>
        <v>29.700582729006264</v>
      </c>
      <c r="L66" s="261">
        <f t="shared" si="3"/>
        <v>32.132004946658931</v>
      </c>
      <c r="M66" s="261">
        <f t="shared" si="3"/>
        <v>31.824066951429984</v>
      </c>
      <c r="N66" s="261">
        <f t="shared" si="3"/>
        <v>31.61128233451133</v>
      </c>
      <c r="O66" s="261">
        <f t="shared" si="3"/>
        <v>28.02223668698884</v>
      </c>
      <c r="P66" s="261">
        <f t="shared" si="3"/>
        <v>28.567785698235284</v>
      </c>
      <c r="Q66" s="261">
        <f t="shared" si="3"/>
        <v>29.711179822293289</v>
      </c>
      <c r="R66" s="261">
        <f t="shared" si="3"/>
        <v>27.795125637240989</v>
      </c>
      <c r="S66" s="261">
        <f t="shared" si="3"/>
        <v>27.294676865762121</v>
      </c>
      <c r="T66" s="261">
        <f t="shared" si="3"/>
        <v>26.725352736161778</v>
      </c>
      <c r="U66" s="261">
        <f t="shared" si="3"/>
        <v>27.062579015022532</v>
      </c>
      <c r="V66" s="261">
        <f t="shared" si="3"/>
        <v>28.174281866365394</v>
      </c>
      <c r="W66" s="261">
        <f t="shared" si="3"/>
        <v>28.897306717670524</v>
      </c>
      <c r="X66" s="261">
        <f t="shared" si="3"/>
        <v>32.225754619647979</v>
      </c>
      <c r="Y66" s="261">
        <f t="shared" si="3"/>
        <v>27.371316405544661</v>
      </c>
      <c r="DA66" s="70"/>
    </row>
    <row r="67" spans="1:105" ht="12" customHeight="1" x14ac:dyDescent="0.25">
      <c r="A67" s="165" t="s">
        <v>2210</v>
      </c>
      <c r="B67" s="346">
        <v>19.659274053514562</v>
      </c>
      <c r="C67" s="346">
        <v>20.3712767908251</v>
      </c>
      <c r="D67" s="346">
        <v>24.737690229655652</v>
      </c>
      <c r="E67" s="346">
        <v>20.981798184298189</v>
      </c>
      <c r="F67" s="346">
        <v>20.809264447896481</v>
      </c>
      <c r="G67" s="346">
        <v>21.618000320422041</v>
      </c>
      <c r="H67" s="346">
        <v>21.510235976710689</v>
      </c>
      <c r="I67" s="346">
        <v>20.54758532619309</v>
      </c>
      <c r="J67" s="346">
        <v>20.683251490610601</v>
      </c>
      <c r="K67" s="346">
        <v>21.513954837637659</v>
      </c>
      <c r="L67" s="346">
        <v>23.34567579193622</v>
      </c>
      <c r="M67" s="346">
        <v>23.086071116104609</v>
      </c>
      <c r="N67" s="346">
        <v>23.048435632312341</v>
      </c>
      <c r="O67" s="346">
        <v>20.52486176105937</v>
      </c>
      <c r="P67" s="346">
        <v>20.91253001065682</v>
      </c>
      <c r="Q67" s="346">
        <v>21.651191413198241</v>
      </c>
      <c r="R67" s="346">
        <v>20.35627696457577</v>
      </c>
      <c r="S67" s="346">
        <v>20.053706771809509</v>
      </c>
      <c r="T67" s="346">
        <v>19.77938944603482</v>
      </c>
      <c r="U67" s="346">
        <v>20.02159728333147</v>
      </c>
      <c r="V67" s="346">
        <v>20.82260350260524</v>
      </c>
      <c r="W67" s="346">
        <v>21.318248352903211</v>
      </c>
      <c r="X67" s="346">
        <v>23.669345858560209</v>
      </c>
      <c r="Y67" s="346">
        <v>19.977577520136549</v>
      </c>
      <c r="DA67" s="167" t="s">
        <v>2358</v>
      </c>
    </row>
    <row r="68" spans="1:105" ht="12" customHeight="1" x14ac:dyDescent="0.25">
      <c r="A68" s="165" t="s">
        <v>2212</v>
      </c>
      <c r="B68" s="346">
        <v>7.8623688843993644</v>
      </c>
      <c r="C68" s="346">
        <v>8.2495089475038519</v>
      </c>
      <c r="D68" s="346">
        <v>9.8003746804177201</v>
      </c>
      <c r="E68" s="346">
        <v>8.5215237731172113</v>
      </c>
      <c r="F68" s="346">
        <v>8.5582486832544387</v>
      </c>
      <c r="G68" s="346">
        <v>8.6937904381475359</v>
      </c>
      <c r="H68" s="346">
        <v>8.5301045948209673</v>
      </c>
      <c r="I68" s="346">
        <v>8.0342545768643738</v>
      </c>
      <c r="J68" s="346">
        <v>8.0012731070971128</v>
      </c>
      <c r="K68" s="346">
        <v>8.186627891368607</v>
      </c>
      <c r="L68" s="346">
        <v>8.7863291547227114</v>
      </c>
      <c r="M68" s="346">
        <v>8.7379958353253748</v>
      </c>
      <c r="N68" s="346">
        <v>8.5628467021989874</v>
      </c>
      <c r="O68" s="346">
        <v>7.4973749259294697</v>
      </c>
      <c r="P68" s="346">
        <v>7.6552556875784648</v>
      </c>
      <c r="Q68" s="346">
        <v>8.0599884090950464</v>
      </c>
      <c r="R68" s="346">
        <v>7.4388486726652197</v>
      </c>
      <c r="S68" s="346">
        <v>7.2409700939526136</v>
      </c>
      <c r="T68" s="346">
        <v>6.945963290126957</v>
      </c>
      <c r="U68" s="346">
        <v>7.0409817316910628</v>
      </c>
      <c r="V68" s="346">
        <v>7.3516783637601533</v>
      </c>
      <c r="W68" s="346">
        <v>7.5790583647673131</v>
      </c>
      <c r="X68" s="346">
        <v>8.5564087610877682</v>
      </c>
      <c r="Y68" s="346">
        <v>7.3937388854081103</v>
      </c>
      <c r="DA68" s="167" t="s">
        <v>2359</v>
      </c>
    </row>
    <row r="69" spans="1:105" ht="12" customHeight="1" x14ac:dyDescent="0.25">
      <c r="A69" s="64" t="s">
        <v>28</v>
      </c>
      <c r="B69" s="229">
        <v>0.2069740605533695</v>
      </c>
      <c r="C69" s="229">
        <v>0.11830481160253541</v>
      </c>
      <c r="D69" s="229">
        <v>0.14710006006179929</v>
      </c>
      <c r="E69" s="229">
        <v>0.1489400081068914</v>
      </c>
      <c r="F69" s="229">
        <v>0.12033926834220721</v>
      </c>
      <c r="G69" s="229">
        <v>0.1888440144061862</v>
      </c>
      <c r="H69" s="229">
        <v>0.12652445548084079</v>
      </c>
      <c r="I69" s="229">
        <v>0.14777748246951469</v>
      </c>
      <c r="J69" s="229">
        <v>0.1199803454329153</v>
      </c>
      <c r="K69" s="229">
        <v>0.15725380619583201</v>
      </c>
      <c r="L69" s="229">
        <v>0.1670755514025638</v>
      </c>
      <c r="M69" s="229">
        <v>0.1727931788652681</v>
      </c>
      <c r="N69" s="229">
        <v>0.17623636976751311</v>
      </c>
      <c r="O69" s="229">
        <v>0.16749929253529749</v>
      </c>
      <c r="P69" s="229">
        <v>0.1970117171465858</v>
      </c>
      <c r="Q69" s="229">
        <v>0.23684453731539651</v>
      </c>
      <c r="R69" s="229">
        <v>0.1630902582991143</v>
      </c>
      <c r="S69" s="229">
        <v>0.18061067440914039</v>
      </c>
      <c r="T69" s="229">
        <v>0.11775686441507729</v>
      </c>
      <c r="U69" s="229">
        <v>0.13536754833432599</v>
      </c>
      <c r="V69" s="229">
        <v>0.12994697030373439</v>
      </c>
      <c r="W69" s="229">
        <v>7.7043343030792744E-2</v>
      </c>
      <c r="X69" s="229">
        <v>0.15864813617557469</v>
      </c>
      <c r="Y69" s="229">
        <v>0.1749824625366192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0.11568289586327279</v>
      </c>
      <c r="C71" s="229">
        <v>0.14464631735062181</v>
      </c>
      <c r="D71" s="229">
        <v>8.6326913224959709E-2</v>
      </c>
      <c r="E71" s="229">
        <v>8.7406702282560089E-2</v>
      </c>
      <c r="F71" s="229">
        <v>0.1177065490391678</v>
      </c>
      <c r="G71" s="229">
        <v>0.1348521584814853</v>
      </c>
      <c r="H71" s="229">
        <v>0.18867808760725049</v>
      </c>
      <c r="I71" s="229">
        <v>0.1161536573834507</v>
      </c>
      <c r="J71" s="229">
        <v>0.101543620053358</v>
      </c>
      <c r="K71" s="229">
        <v>0.1642926032368292</v>
      </c>
      <c r="L71" s="229">
        <v>0.19748116558056231</v>
      </c>
      <c r="M71" s="229">
        <v>0.19459250090734739</v>
      </c>
      <c r="N71" s="229">
        <v>0.16671476307483801</v>
      </c>
      <c r="O71" s="229">
        <v>8.5750023936306499E-2</v>
      </c>
      <c r="P71" s="229">
        <v>8.9497903185697877E-2</v>
      </c>
      <c r="Q71" s="229">
        <v>0.109697342371783</v>
      </c>
      <c r="R71" s="229">
        <v>0.1074356668318163</v>
      </c>
      <c r="S71" s="229">
        <v>0.1145686163451041</v>
      </c>
      <c r="T71" s="229">
        <v>0.11568332415769469</v>
      </c>
      <c r="U71" s="229">
        <v>8.1883600795052885E-2</v>
      </c>
      <c r="V71" s="229">
        <v>0.10754454876476301</v>
      </c>
      <c r="W71" s="229">
        <v>0.1154242789365779</v>
      </c>
      <c r="X71" s="229">
        <v>0.1338682557126373</v>
      </c>
      <c r="Y71" s="229">
        <v>0.16545233209093221</v>
      </c>
      <c r="DA71" s="73" t="s">
        <v>2362</v>
      </c>
    </row>
    <row r="72" spans="1:105" ht="12" customHeight="1" x14ac:dyDescent="0.25">
      <c r="A72" s="64" t="s">
        <v>159</v>
      </c>
      <c r="B72" s="229">
        <v>0.30721961086393301</v>
      </c>
      <c r="C72" s="229">
        <v>0.98370588119890867</v>
      </c>
      <c r="D72" s="229">
        <v>0.58089997623693213</v>
      </c>
      <c r="E72" s="229">
        <v>0.77492232391889315</v>
      </c>
      <c r="F72" s="229">
        <v>0.90932046249354326</v>
      </c>
      <c r="G72" s="229">
        <v>0.9090308113448069</v>
      </c>
      <c r="H72" s="229">
        <v>0.8435191590526725</v>
      </c>
      <c r="I72" s="229">
        <v>0.76264941661792796</v>
      </c>
      <c r="J72" s="229">
        <v>0.6956482417623292</v>
      </c>
      <c r="K72" s="229">
        <v>0.75993928840041047</v>
      </c>
      <c r="L72" s="229">
        <v>0.80667814968192764</v>
      </c>
      <c r="M72" s="229">
        <v>0.7430641905541211</v>
      </c>
      <c r="N72" s="229">
        <v>0.55286544545189487</v>
      </c>
      <c r="O72" s="229">
        <v>5.797801697319515E-2</v>
      </c>
      <c r="P72" s="229">
        <v>4.3174026426208822E-2</v>
      </c>
      <c r="Q72" s="229">
        <v>3.553796128935726E-2</v>
      </c>
      <c r="R72" s="229">
        <v>4.3740342031593597E-2</v>
      </c>
      <c r="S72" s="229">
        <v>3.8950055900579983E-2</v>
      </c>
      <c r="T72" s="229">
        <v>8.8622684619568862E-2</v>
      </c>
      <c r="U72" s="229">
        <v>9.210102388864351E-2</v>
      </c>
      <c r="V72" s="229">
        <v>8.1814381475141584E-2</v>
      </c>
      <c r="W72" s="229">
        <v>5.7517844516346339E-2</v>
      </c>
      <c r="X72" s="229">
        <v>0.57494241296279081</v>
      </c>
      <c r="Y72" s="229">
        <v>0.95404767520673361</v>
      </c>
      <c r="DA72" s="73" t="s">
        <v>2363</v>
      </c>
    </row>
    <row r="73" spans="1:105" ht="12" customHeight="1" x14ac:dyDescent="0.25">
      <c r="A73" s="64" t="s">
        <v>32</v>
      </c>
      <c r="B73" s="229">
        <v>1.2158444424485939</v>
      </c>
      <c r="C73" s="229">
        <v>1.19347916228531</v>
      </c>
      <c r="D73" s="229">
        <v>1.050327002745622</v>
      </c>
      <c r="E73" s="229">
        <v>1.352011205213413</v>
      </c>
      <c r="F73" s="229">
        <v>1.5250575787174521</v>
      </c>
      <c r="G73" s="229">
        <v>1.3346656057018811</v>
      </c>
      <c r="H73" s="229">
        <v>1.3534437144469831</v>
      </c>
      <c r="I73" s="229">
        <v>1.183362429639069</v>
      </c>
      <c r="J73" s="229">
        <v>1.0661643178789511</v>
      </c>
      <c r="K73" s="229">
        <v>1.050309741124309</v>
      </c>
      <c r="L73" s="229">
        <v>0.97517772249888002</v>
      </c>
      <c r="M73" s="229">
        <v>1.02416195889269</v>
      </c>
      <c r="N73" s="229">
        <v>0.82548210407272171</v>
      </c>
      <c r="O73" s="229">
        <v>0.59940748773716646</v>
      </c>
      <c r="P73" s="229">
        <v>0.73440461300722182</v>
      </c>
      <c r="Q73" s="229">
        <v>0.52963044668138648</v>
      </c>
      <c r="R73" s="229">
        <v>0.4261866099200648</v>
      </c>
      <c r="S73" s="229">
        <v>0.32694271739909109</v>
      </c>
      <c r="T73" s="229">
        <v>0.14899640350223989</v>
      </c>
      <c r="U73" s="229">
        <v>0.1746523388064114</v>
      </c>
      <c r="V73" s="229">
        <v>9.871234414492211E-2</v>
      </c>
      <c r="W73" s="229">
        <v>0.17638625335912581</v>
      </c>
      <c r="X73" s="229">
        <v>0.15185833133807411</v>
      </c>
      <c r="Y73" s="229">
        <v>7.1061831263696654E-2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9.8323027967529429E-4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2.8450254235774829E-4</v>
      </c>
      <c r="S74" s="229">
        <v>8.105014288108572E-4</v>
      </c>
      <c r="T74" s="229">
        <v>2.8450254235821867E-4</v>
      </c>
      <c r="U74" s="229">
        <v>2.8450254235779849E-4</v>
      </c>
      <c r="V74" s="229">
        <v>2.0179831492821431E-4</v>
      </c>
      <c r="W74" s="229">
        <v>2.448045131918228E-4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6.0166478746701939</v>
      </c>
      <c r="C75" s="229">
        <v>5.8093727750664748</v>
      </c>
      <c r="D75" s="229">
        <v>7.9357207281484072</v>
      </c>
      <c r="E75" s="229">
        <v>6.1582435335954537</v>
      </c>
      <c r="F75" s="229">
        <v>5.8858248246620679</v>
      </c>
      <c r="G75" s="229">
        <v>6.1254146179335009</v>
      </c>
      <c r="H75" s="229">
        <v>6.0179391782332212</v>
      </c>
      <c r="I75" s="229">
        <v>5.8243115907544114</v>
      </c>
      <c r="J75" s="229">
        <v>6.0179365819695603</v>
      </c>
      <c r="K75" s="229">
        <v>6.0543225972094454</v>
      </c>
      <c r="L75" s="229">
        <v>6.6328108620503734</v>
      </c>
      <c r="M75" s="229">
        <v>6.5964396491803869</v>
      </c>
      <c r="N75" s="229">
        <v>6.8348489097123801</v>
      </c>
      <c r="O75" s="229">
        <v>6.583855227846275</v>
      </c>
      <c r="P75" s="229">
        <v>6.5903413333085954</v>
      </c>
      <c r="Q75" s="229">
        <v>7.1481103209909671</v>
      </c>
      <c r="R75" s="229">
        <v>6.697627253291742</v>
      </c>
      <c r="S75" s="229">
        <v>6.5784421421385133</v>
      </c>
      <c r="T75" s="229">
        <v>6.4659197031430811</v>
      </c>
      <c r="U75" s="229">
        <v>6.5566927173242711</v>
      </c>
      <c r="V75" s="229">
        <v>6.9324063410365238</v>
      </c>
      <c r="W75" s="229">
        <v>7.152441840411278</v>
      </c>
      <c r="X75" s="229">
        <v>7.5362784381211618</v>
      </c>
      <c r="Y75" s="229">
        <v>6.0274072129858514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5.0985520178321831E-4</v>
      </c>
      <c r="L77" s="229">
        <v>7.1057035084046956E-3</v>
      </c>
      <c r="M77" s="229">
        <v>6.9443569255623902E-3</v>
      </c>
      <c r="N77" s="229">
        <v>6.6991101196397377E-3</v>
      </c>
      <c r="O77" s="229">
        <v>2.884876901228549E-3</v>
      </c>
      <c r="P77" s="229">
        <v>8.2609450415555453E-4</v>
      </c>
      <c r="Q77" s="229">
        <v>1.6780044615653331E-4</v>
      </c>
      <c r="R77" s="229">
        <v>4.8403974853054529E-4</v>
      </c>
      <c r="S77" s="229">
        <v>6.4538633137485102E-4</v>
      </c>
      <c r="T77" s="229">
        <v>8.6998077469367142E-3</v>
      </c>
      <c r="U77" s="229">
        <v>0</v>
      </c>
      <c r="V77" s="229">
        <v>1.0519797201399481E-3</v>
      </c>
      <c r="W77" s="229">
        <v>0</v>
      </c>
      <c r="X77" s="229">
        <v>8.1318677752887844E-4</v>
      </c>
      <c r="Y77" s="229">
        <v>7.8737132427755168E-4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0.99999999999999989</v>
      </c>
      <c r="D84" s="232">
        <f t="shared" si="4"/>
        <v>0.99999999999999978</v>
      </c>
      <c r="E84" s="232">
        <f t="shared" si="4"/>
        <v>1.0000000000000002</v>
      </c>
      <c r="F84" s="232">
        <f t="shared" si="4"/>
        <v>1</v>
      </c>
      <c r="G84" s="232">
        <f t="shared" si="4"/>
        <v>0.99999999999999978</v>
      </c>
      <c r="H84" s="232">
        <f t="shared" si="4"/>
        <v>0.99999999999999978</v>
      </c>
      <c r="I84" s="232">
        <f t="shared" si="4"/>
        <v>1.0000000000000002</v>
      </c>
      <c r="J84" s="232">
        <f t="shared" si="4"/>
        <v>1</v>
      </c>
      <c r="K84" s="232">
        <f t="shared" si="4"/>
        <v>1.0000000000000002</v>
      </c>
      <c r="L84" s="232">
        <f t="shared" si="4"/>
        <v>1.0000000000000002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0.99999999999999989</v>
      </c>
      <c r="P84" s="232">
        <f t="shared" si="4"/>
        <v>1.0000000000000002</v>
      </c>
      <c r="Q84" s="232">
        <f t="shared" si="4"/>
        <v>1</v>
      </c>
      <c r="R84" s="232">
        <f t="shared" si="4"/>
        <v>1.0000000000000002</v>
      </c>
      <c r="S84" s="232">
        <f t="shared" si="4"/>
        <v>1</v>
      </c>
      <c r="T84" s="232">
        <f t="shared" si="4"/>
        <v>1</v>
      </c>
      <c r="U84" s="232">
        <f t="shared" si="4"/>
        <v>0.99999999999999989</v>
      </c>
      <c r="V84" s="232">
        <f t="shared" si="4"/>
        <v>0.99999999999999978</v>
      </c>
      <c r="W84" s="232">
        <f t="shared" si="4"/>
        <v>1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2.1933651270671789E-2</v>
      </c>
      <c r="C89" s="300">
        <f t="shared" si="9"/>
        <v>2.2194086385001643E-2</v>
      </c>
      <c r="D89" s="300">
        <f t="shared" si="9"/>
        <v>2.3499610605056009E-2</v>
      </c>
      <c r="E89" s="300">
        <f t="shared" si="9"/>
        <v>2.101120877270856E-2</v>
      </c>
      <c r="F89" s="300">
        <f t="shared" si="9"/>
        <v>1.9309891351966264E-2</v>
      </c>
      <c r="G89" s="300">
        <f t="shared" si="9"/>
        <v>1.9682404708721627E-2</v>
      </c>
      <c r="H89" s="300">
        <f t="shared" si="9"/>
        <v>1.9118271688979865E-2</v>
      </c>
      <c r="I89" s="300">
        <f t="shared" si="9"/>
        <v>1.9086023661028743E-2</v>
      </c>
      <c r="J89" s="300">
        <f t="shared" si="9"/>
        <v>1.9957965978330279E-2</v>
      </c>
      <c r="K89" s="300">
        <f t="shared" si="9"/>
        <v>1.9422283073690587E-2</v>
      </c>
      <c r="L89" s="300">
        <f t="shared" si="9"/>
        <v>1.9757850825485906E-2</v>
      </c>
      <c r="M89" s="300">
        <f t="shared" si="9"/>
        <v>1.929637189459784E-2</v>
      </c>
      <c r="N89" s="300">
        <f t="shared" si="9"/>
        <v>1.95927826617967E-2</v>
      </c>
      <c r="O89" s="300">
        <f t="shared" si="9"/>
        <v>1.9535592691737727E-2</v>
      </c>
      <c r="P89" s="300">
        <f t="shared" si="9"/>
        <v>1.9822579296457386E-2</v>
      </c>
      <c r="Q89" s="300">
        <f t="shared" si="9"/>
        <v>2.0067695137916237E-2</v>
      </c>
      <c r="R89" s="300">
        <f t="shared" si="9"/>
        <v>1.9096263047402594E-2</v>
      </c>
      <c r="S89" s="300">
        <f t="shared" si="9"/>
        <v>1.8750068873912874E-2</v>
      </c>
      <c r="T89" s="300">
        <f t="shared" si="9"/>
        <v>1.8969899888479302E-2</v>
      </c>
      <c r="U89" s="300">
        <f t="shared" si="9"/>
        <v>1.8625966180501916E-2</v>
      </c>
      <c r="V89" s="300">
        <f t="shared" si="9"/>
        <v>1.9538005339190236E-2</v>
      </c>
      <c r="W89" s="300">
        <f t="shared" si="9"/>
        <v>1.9066227460325689E-2</v>
      </c>
      <c r="X89" s="300">
        <f t="shared" si="9"/>
        <v>1.9953972709011555E-2</v>
      </c>
      <c r="Y89" s="300">
        <f t="shared" si="9"/>
        <v>1.8621033594566957E-2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7.215221790017011E-2</v>
      </c>
      <c r="C90" s="301">
        <f t="shared" si="10"/>
        <v>7.1995517560116712E-2</v>
      </c>
      <c r="D90" s="301">
        <f t="shared" si="10"/>
        <v>7.4500551482382701E-2</v>
      </c>
      <c r="E90" s="301">
        <f t="shared" si="10"/>
        <v>6.9056000418224919E-2</v>
      </c>
      <c r="F90" s="301">
        <f t="shared" si="10"/>
        <v>6.4722134517656099E-2</v>
      </c>
      <c r="G90" s="301">
        <f t="shared" si="10"/>
        <v>6.6024309742237122E-2</v>
      </c>
      <c r="H90" s="301">
        <f t="shared" si="10"/>
        <v>6.4520311539184819E-2</v>
      </c>
      <c r="I90" s="301">
        <f t="shared" si="10"/>
        <v>6.4075898002176584E-2</v>
      </c>
      <c r="J90" s="301">
        <f t="shared" si="10"/>
        <v>6.570658987037338E-2</v>
      </c>
      <c r="K90" s="301">
        <f t="shared" si="10"/>
        <v>6.4618883037869085E-2</v>
      </c>
      <c r="L90" s="301">
        <f t="shared" si="10"/>
        <v>6.4989119953434885E-2</v>
      </c>
      <c r="M90" s="301">
        <f t="shared" si="10"/>
        <v>6.4069200930093731E-2</v>
      </c>
      <c r="N90" s="301">
        <f t="shared" si="10"/>
        <v>6.4353185715100056E-2</v>
      </c>
      <c r="O90" s="301">
        <f t="shared" si="10"/>
        <v>6.3528084286752981E-2</v>
      </c>
      <c r="P90" s="301">
        <f t="shared" si="10"/>
        <v>6.5511342024664007E-2</v>
      </c>
      <c r="Q90" s="301">
        <f t="shared" si="10"/>
        <v>6.4979834425526753E-2</v>
      </c>
      <c r="R90" s="301">
        <f t="shared" si="10"/>
        <v>6.1547886125867618E-2</v>
      </c>
      <c r="S90" s="301">
        <f t="shared" si="10"/>
        <v>6.0441672457943942E-2</v>
      </c>
      <c r="T90" s="301">
        <f t="shared" si="10"/>
        <v>6.0343592011471103E-2</v>
      </c>
      <c r="U90" s="301">
        <f t="shared" si="10"/>
        <v>5.9180571289861074E-2</v>
      </c>
      <c r="V90" s="301">
        <f t="shared" si="10"/>
        <v>6.1773009404940203E-2</v>
      </c>
      <c r="W90" s="301">
        <f t="shared" si="10"/>
        <v>6.0607027415738687E-2</v>
      </c>
      <c r="X90" s="301">
        <f t="shared" si="10"/>
        <v>6.3820065928413855E-2</v>
      </c>
      <c r="Y90" s="301">
        <f t="shared" si="10"/>
        <v>6.019185495360551E-2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7.215221790017011E-2</v>
      </c>
      <c r="C91" s="302">
        <f t="shared" si="11"/>
        <v>7.1995517560116712E-2</v>
      </c>
      <c r="D91" s="302">
        <f t="shared" si="11"/>
        <v>7.4500551482382701E-2</v>
      </c>
      <c r="E91" s="302">
        <f t="shared" si="11"/>
        <v>6.9056000418224919E-2</v>
      </c>
      <c r="F91" s="302">
        <f t="shared" si="11"/>
        <v>6.4722134517656099E-2</v>
      </c>
      <c r="G91" s="302">
        <f t="shared" si="11"/>
        <v>6.6024309742237122E-2</v>
      </c>
      <c r="H91" s="302">
        <f t="shared" si="11"/>
        <v>6.4520311539184819E-2</v>
      </c>
      <c r="I91" s="302">
        <f t="shared" si="11"/>
        <v>6.4075898002176584E-2</v>
      </c>
      <c r="J91" s="302">
        <f t="shared" si="11"/>
        <v>6.570658987037338E-2</v>
      </c>
      <c r="K91" s="302">
        <f t="shared" si="11"/>
        <v>6.4618883037869085E-2</v>
      </c>
      <c r="L91" s="302">
        <f t="shared" si="11"/>
        <v>6.4989119953434885E-2</v>
      </c>
      <c r="M91" s="302">
        <f t="shared" si="11"/>
        <v>6.4069200930093731E-2</v>
      </c>
      <c r="N91" s="302">
        <f t="shared" si="11"/>
        <v>6.4353185715100056E-2</v>
      </c>
      <c r="O91" s="302">
        <f t="shared" si="11"/>
        <v>6.3528084286752981E-2</v>
      </c>
      <c r="P91" s="302">
        <f t="shared" si="11"/>
        <v>6.5511342024664007E-2</v>
      </c>
      <c r="Q91" s="302">
        <f t="shared" si="11"/>
        <v>6.4979834425526753E-2</v>
      </c>
      <c r="R91" s="302">
        <f t="shared" si="11"/>
        <v>6.1547886125867618E-2</v>
      </c>
      <c r="S91" s="302">
        <f t="shared" si="11"/>
        <v>6.0441672457943942E-2</v>
      </c>
      <c r="T91" s="302">
        <f t="shared" si="11"/>
        <v>6.0343592011471103E-2</v>
      </c>
      <c r="U91" s="302">
        <f t="shared" si="11"/>
        <v>5.9180571289861074E-2</v>
      </c>
      <c r="V91" s="302">
        <f t="shared" si="11"/>
        <v>6.1773009404940203E-2</v>
      </c>
      <c r="W91" s="302">
        <f t="shared" si="11"/>
        <v>6.0607027415738687E-2</v>
      </c>
      <c r="X91" s="302">
        <f t="shared" si="11"/>
        <v>6.3820065928413855E-2</v>
      </c>
      <c r="Y91" s="302">
        <f t="shared" si="11"/>
        <v>6.019185495360551E-2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6.0126848250141786E-2</v>
      </c>
      <c r="C94" s="301">
        <f t="shared" si="14"/>
        <v>5.9996264633430614E-2</v>
      </c>
      <c r="D94" s="301">
        <f t="shared" si="14"/>
        <v>6.2083792901985582E-2</v>
      </c>
      <c r="E94" s="301">
        <f t="shared" si="14"/>
        <v>5.754666701518741E-2</v>
      </c>
      <c r="F94" s="301">
        <f t="shared" si="14"/>
        <v>5.3935112098046752E-2</v>
      </c>
      <c r="G94" s="301">
        <f t="shared" si="14"/>
        <v>5.5020258118530944E-2</v>
      </c>
      <c r="H94" s="301">
        <f t="shared" si="14"/>
        <v>5.3766926282654032E-2</v>
      </c>
      <c r="I94" s="301">
        <f t="shared" si="14"/>
        <v>5.3396581668480492E-2</v>
      </c>
      <c r="J94" s="301">
        <f t="shared" si="14"/>
        <v>5.4755491558644509E-2</v>
      </c>
      <c r="K94" s="301">
        <f t="shared" si="14"/>
        <v>5.3849069198224242E-2</v>
      </c>
      <c r="L94" s="301">
        <f t="shared" si="14"/>
        <v>5.4157599961195749E-2</v>
      </c>
      <c r="M94" s="301">
        <f t="shared" si="14"/>
        <v>5.3391000775078114E-2</v>
      </c>
      <c r="N94" s="301">
        <f t="shared" si="14"/>
        <v>5.362765476258341E-2</v>
      </c>
      <c r="O94" s="301">
        <f t="shared" si="14"/>
        <v>5.2940070238960801E-2</v>
      </c>
      <c r="P94" s="301">
        <f t="shared" si="14"/>
        <v>5.4592785020553355E-2</v>
      </c>
      <c r="Q94" s="301">
        <f t="shared" si="14"/>
        <v>5.4149862021272296E-2</v>
      </c>
      <c r="R94" s="301">
        <f t="shared" si="14"/>
        <v>5.1289905104889684E-2</v>
      </c>
      <c r="S94" s="301">
        <f t="shared" si="14"/>
        <v>5.0368060381619964E-2</v>
      </c>
      <c r="T94" s="301">
        <f t="shared" si="14"/>
        <v>5.0286326676225922E-2</v>
      </c>
      <c r="U94" s="301">
        <f t="shared" si="14"/>
        <v>4.9317142741550885E-2</v>
      </c>
      <c r="V94" s="301">
        <f t="shared" si="14"/>
        <v>5.1477507837450157E-2</v>
      </c>
      <c r="W94" s="301">
        <f t="shared" si="14"/>
        <v>5.0505856179782246E-2</v>
      </c>
      <c r="X94" s="301">
        <f t="shared" si="14"/>
        <v>5.3183388273678224E-2</v>
      </c>
      <c r="Y94" s="301">
        <f t="shared" si="14"/>
        <v>5.0159879128004591E-2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6.0126848250141786E-2</v>
      </c>
      <c r="C95" s="302">
        <f t="shared" si="15"/>
        <v>5.9996264633430614E-2</v>
      </c>
      <c r="D95" s="302">
        <f t="shared" si="15"/>
        <v>6.2083792901985582E-2</v>
      </c>
      <c r="E95" s="302">
        <f t="shared" si="15"/>
        <v>5.754666701518741E-2</v>
      </c>
      <c r="F95" s="302">
        <f t="shared" si="15"/>
        <v>5.3935112098046752E-2</v>
      </c>
      <c r="G95" s="302">
        <f t="shared" si="15"/>
        <v>5.5020258118530944E-2</v>
      </c>
      <c r="H95" s="302">
        <f t="shared" si="15"/>
        <v>5.3766926282654032E-2</v>
      </c>
      <c r="I95" s="302">
        <f t="shared" si="15"/>
        <v>5.3396581668480492E-2</v>
      </c>
      <c r="J95" s="302">
        <f t="shared" si="15"/>
        <v>5.4755491558644509E-2</v>
      </c>
      <c r="K95" s="302">
        <f t="shared" si="15"/>
        <v>5.3849069198224242E-2</v>
      </c>
      <c r="L95" s="302">
        <f t="shared" si="15"/>
        <v>5.4157599961195749E-2</v>
      </c>
      <c r="M95" s="302">
        <f t="shared" si="15"/>
        <v>5.3391000775078114E-2</v>
      </c>
      <c r="N95" s="302">
        <f t="shared" si="15"/>
        <v>5.362765476258341E-2</v>
      </c>
      <c r="O95" s="302">
        <f t="shared" si="15"/>
        <v>5.2940070238960801E-2</v>
      </c>
      <c r="P95" s="302">
        <f t="shared" si="15"/>
        <v>5.4592785020553355E-2</v>
      </c>
      <c r="Q95" s="302">
        <f t="shared" si="15"/>
        <v>5.4149862021272296E-2</v>
      </c>
      <c r="R95" s="302">
        <f t="shared" si="15"/>
        <v>5.1289905104889684E-2</v>
      </c>
      <c r="S95" s="302">
        <f t="shared" si="15"/>
        <v>5.0368060381619964E-2</v>
      </c>
      <c r="T95" s="302">
        <f t="shared" si="15"/>
        <v>5.0286326676225922E-2</v>
      </c>
      <c r="U95" s="302">
        <f t="shared" si="15"/>
        <v>4.9317142741550885E-2</v>
      </c>
      <c r="V95" s="302">
        <f t="shared" si="15"/>
        <v>5.1477507837450157E-2</v>
      </c>
      <c r="W95" s="302">
        <f t="shared" si="15"/>
        <v>5.0505856179782246E-2</v>
      </c>
      <c r="X95" s="302">
        <f t="shared" si="15"/>
        <v>5.3183388273678224E-2</v>
      </c>
      <c r="Y95" s="302">
        <f t="shared" si="15"/>
        <v>5.0159879128004591E-2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0.69845629667084252</v>
      </c>
      <c r="C98" s="301">
        <f t="shared" si="18"/>
        <v>0.69867966350399757</v>
      </c>
      <c r="D98" s="301">
        <f t="shared" si="18"/>
        <v>0.69376945161301207</v>
      </c>
      <c r="E98" s="301">
        <f t="shared" si="18"/>
        <v>0.70444947254397672</v>
      </c>
      <c r="F98" s="301">
        <f t="shared" si="18"/>
        <v>0.71276389157430831</v>
      </c>
      <c r="G98" s="301">
        <f t="shared" si="18"/>
        <v>0.70904963107660357</v>
      </c>
      <c r="H98" s="301">
        <f t="shared" si="18"/>
        <v>0.71084232062256847</v>
      </c>
      <c r="I98" s="301">
        <f t="shared" si="18"/>
        <v>0.71067499095806463</v>
      </c>
      <c r="J98" s="301">
        <f t="shared" si="18"/>
        <v>0.70715971761867202</v>
      </c>
      <c r="K98" s="301">
        <f t="shared" si="18"/>
        <v>0.707740199645435</v>
      </c>
      <c r="L98" s="301">
        <f t="shared" si="18"/>
        <v>0.70654942254727093</v>
      </c>
      <c r="M98" s="301">
        <f t="shared" si="18"/>
        <v>0.70866050202237207</v>
      </c>
      <c r="N98" s="301">
        <f t="shared" si="18"/>
        <v>0.70714072545982054</v>
      </c>
      <c r="O98" s="301">
        <f t="shared" si="18"/>
        <v>0.70838401395414896</v>
      </c>
      <c r="P98" s="301">
        <f t="shared" si="18"/>
        <v>0.70496720850074512</v>
      </c>
      <c r="Q98" s="301">
        <f t="shared" si="18"/>
        <v>0.70729144939962663</v>
      </c>
      <c r="R98" s="301">
        <f t="shared" si="18"/>
        <v>0.71220103050785211</v>
      </c>
      <c r="S98" s="301">
        <f t="shared" si="18"/>
        <v>0.71336452077714596</v>
      </c>
      <c r="T98" s="301">
        <f t="shared" si="18"/>
        <v>0.71166775868647014</v>
      </c>
      <c r="U98" s="301">
        <f t="shared" si="18"/>
        <v>0.71372213449192268</v>
      </c>
      <c r="V98" s="301">
        <f t="shared" si="18"/>
        <v>0.70964907043156911</v>
      </c>
      <c r="W98" s="301">
        <f t="shared" si="18"/>
        <v>0.71243524854479778</v>
      </c>
      <c r="X98" s="301">
        <f t="shared" si="18"/>
        <v>0.70713825882723802</v>
      </c>
      <c r="Y98" s="301">
        <f t="shared" si="18"/>
        <v>0.71446602072331655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0.11404779909893795</v>
      </c>
      <c r="C99" s="301">
        <f t="shared" si="19"/>
        <v>0.11413580958401251</v>
      </c>
      <c r="D99" s="301">
        <f t="shared" si="19"/>
        <v>0.11286261585876296</v>
      </c>
      <c r="E99" s="301">
        <f t="shared" si="19"/>
        <v>0.11473434641350365</v>
      </c>
      <c r="F99" s="301">
        <f t="shared" si="19"/>
        <v>0.11597292271028715</v>
      </c>
      <c r="G99" s="301">
        <f t="shared" si="19"/>
        <v>0.11656884634863694</v>
      </c>
      <c r="H99" s="301">
        <f t="shared" si="19"/>
        <v>0.11767304002284772</v>
      </c>
      <c r="I99" s="301">
        <f t="shared" si="19"/>
        <v>0.11834892403482886</v>
      </c>
      <c r="J99" s="301">
        <f t="shared" si="19"/>
        <v>0.11790818143698224</v>
      </c>
      <c r="K99" s="301">
        <f t="shared" si="19"/>
        <v>0.11941543405282323</v>
      </c>
      <c r="L99" s="301">
        <f t="shared" si="19"/>
        <v>0.11937072148168362</v>
      </c>
      <c r="M99" s="301">
        <f t="shared" si="19"/>
        <v>0.11944737089564443</v>
      </c>
      <c r="N99" s="301">
        <f t="shared" si="19"/>
        <v>0.11974752563188024</v>
      </c>
      <c r="O99" s="301">
        <f t="shared" si="19"/>
        <v>0.11956873146978117</v>
      </c>
      <c r="P99" s="301">
        <f t="shared" si="19"/>
        <v>0.11929227555528546</v>
      </c>
      <c r="Q99" s="301">
        <f t="shared" si="19"/>
        <v>0.11801767642246684</v>
      </c>
      <c r="R99" s="301">
        <f t="shared" si="19"/>
        <v>0.1196380929127598</v>
      </c>
      <c r="S99" s="301">
        <f t="shared" si="19"/>
        <v>0.12046924261795595</v>
      </c>
      <c r="T99" s="301">
        <f t="shared" si="19"/>
        <v>0.1214561072287593</v>
      </c>
      <c r="U99" s="301">
        <f t="shared" si="19"/>
        <v>0.12180940958242462</v>
      </c>
      <c r="V99" s="301">
        <f t="shared" si="19"/>
        <v>0.12053914155737612</v>
      </c>
      <c r="W99" s="301">
        <f t="shared" si="19"/>
        <v>0.12040688922783674</v>
      </c>
      <c r="X99" s="301">
        <f t="shared" si="19"/>
        <v>0.11964825211368771</v>
      </c>
      <c r="Y99" s="301">
        <f t="shared" si="19"/>
        <v>0.12055496259620126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6.3569786026492103E-2</v>
      </c>
      <c r="C100" s="302">
        <f t="shared" si="20"/>
        <v>6.3641653606165596E-2</v>
      </c>
      <c r="D100" s="302">
        <f t="shared" si="20"/>
        <v>6.2723324947210168E-2</v>
      </c>
      <c r="E100" s="302">
        <f t="shared" si="20"/>
        <v>6.3823201573885699E-2</v>
      </c>
      <c r="F100" s="302">
        <f t="shared" si="20"/>
        <v>6.4460887944551681E-2</v>
      </c>
      <c r="G100" s="302">
        <f t="shared" si="20"/>
        <v>6.5325244254854267E-2</v>
      </c>
      <c r="H100" s="302">
        <f t="shared" si="20"/>
        <v>6.6299878775876231E-2</v>
      </c>
      <c r="I100" s="302">
        <f t="shared" si="20"/>
        <v>6.6987855840826491E-2</v>
      </c>
      <c r="J100" s="302">
        <f t="shared" si="20"/>
        <v>6.6801164948755695E-2</v>
      </c>
      <c r="K100" s="302">
        <f t="shared" si="20"/>
        <v>6.8266465649387459E-2</v>
      </c>
      <c r="L100" s="302">
        <f t="shared" si="20"/>
        <v>6.8307811522010153E-2</v>
      </c>
      <c r="M100" s="302">
        <f t="shared" si="20"/>
        <v>6.8231891479801632E-2</v>
      </c>
      <c r="N100" s="302">
        <f t="shared" si="20"/>
        <v>6.8641881722650164E-2</v>
      </c>
      <c r="O100" s="302">
        <f t="shared" si="20"/>
        <v>6.8373234074844566E-2</v>
      </c>
      <c r="P100" s="302">
        <f t="shared" si="20"/>
        <v>6.8343713510728002E-2</v>
      </c>
      <c r="Q100" s="302">
        <f t="shared" si="20"/>
        <v>6.6901139569698065E-2</v>
      </c>
      <c r="R100" s="302">
        <f t="shared" si="20"/>
        <v>6.8166736580887621E-2</v>
      </c>
      <c r="S100" s="302">
        <f t="shared" si="20"/>
        <v>6.8913799883966731E-2</v>
      </c>
      <c r="T100" s="302">
        <f t="shared" si="20"/>
        <v>7.002329089158571E-2</v>
      </c>
      <c r="U100" s="302">
        <f t="shared" si="20"/>
        <v>7.0228121810090902E-2</v>
      </c>
      <c r="V100" s="302">
        <f t="shared" si="20"/>
        <v>6.9252217486627493E-2</v>
      </c>
      <c r="W100" s="302">
        <f t="shared" si="20"/>
        <v>6.8918605765108859E-2</v>
      </c>
      <c r="X100" s="302">
        <f t="shared" si="20"/>
        <v>6.854278647003037E-2</v>
      </c>
      <c r="Y100" s="302">
        <f t="shared" si="20"/>
        <v>6.8919913551914416E-2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5.0478013072445836E-2</v>
      </c>
      <c r="C101" s="302">
        <f t="shared" si="21"/>
        <v>5.0494155977846913E-2</v>
      </c>
      <c r="D101" s="302">
        <f t="shared" si="21"/>
        <v>5.0139290911552788E-2</v>
      </c>
      <c r="E101" s="302">
        <f t="shared" si="21"/>
        <v>5.0911144839617957E-2</v>
      </c>
      <c r="F101" s="302">
        <f t="shared" si="21"/>
        <v>5.151203476573548E-2</v>
      </c>
      <c r="G101" s="302">
        <f t="shared" si="21"/>
        <v>5.1243602093782682E-2</v>
      </c>
      <c r="H101" s="302">
        <f t="shared" si="21"/>
        <v>5.1373161246971479E-2</v>
      </c>
      <c r="I101" s="302">
        <f t="shared" si="21"/>
        <v>5.1361068194002386E-2</v>
      </c>
      <c r="J101" s="302">
        <f t="shared" si="21"/>
        <v>5.1107016488226548E-2</v>
      </c>
      <c r="K101" s="302">
        <f t="shared" si="21"/>
        <v>5.1148968403435767E-2</v>
      </c>
      <c r="L101" s="302">
        <f t="shared" si="21"/>
        <v>5.1062909959673462E-2</v>
      </c>
      <c r="M101" s="302">
        <f t="shared" si="21"/>
        <v>5.1215479415842799E-2</v>
      </c>
      <c r="N101" s="302">
        <f t="shared" si="21"/>
        <v>5.1105643909230079E-2</v>
      </c>
      <c r="O101" s="302">
        <f t="shared" si="21"/>
        <v>5.1195497394936597E-2</v>
      </c>
      <c r="P101" s="302">
        <f t="shared" si="21"/>
        <v>5.0948562044557458E-2</v>
      </c>
      <c r="Q101" s="302">
        <f t="shared" si="21"/>
        <v>5.1116536852768769E-2</v>
      </c>
      <c r="R101" s="302">
        <f t="shared" si="21"/>
        <v>5.1471356331872165E-2</v>
      </c>
      <c r="S101" s="302">
        <f t="shared" si="21"/>
        <v>5.1555442733989224E-2</v>
      </c>
      <c r="T101" s="302">
        <f t="shared" si="21"/>
        <v>5.143281633717358E-2</v>
      </c>
      <c r="U101" s="302">
        <f t="shared" si="21"/>
        <v>5.15812877723337E-2</v>
      </c>
      <c r="V101" s="302">
        <f t="shared" si="21"/>
        <v>5.128692407074862E-2</v>
      </c>
      <c r="W101" s="302">
        <f t="shared" si="21"/>
        <v>5.1488283462727866E-2</v>
      </c>
      <c r="X101" s="302">
        <f t="shared" si="21"/>
        <v>5.1105465643657345E-2</v>
      </c>
      <c r="Y101" s="302">
        <f t="shared" si="21"/>
        <v>5.1635049044286827E-2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3.3283186809235851E-2</v>
      </c>
      <c r="C105" s="301">
        <f t="shared" si="25"/>
        <v>3.2998658333440886E-2</v>
      </c>
      <c r="D105" s="301">
        <f t="shared" si="25"/>
        <v>3.3283977538800531E-2</v>
      </c>
      <c r="E105" s="301">
        <f t="shared" si="25"/>
        <v>3.3202304836398827E-2</v>
      </c>
      <c r="F105" s="301">
        <f t="shared" si="25"/>
        <v>3.3296047747735397E-2</v>
      </c>
      <c r="G105" s="301">
        <f t="shared" si="25"/>
        <v>3.3654550005269575E-2</v>
      </c>
      <c r="H105" s="301">
        <f t="shared" si="25"/>
        <v>3.407912984376503E-2</v>
      </c>
      <c r="I105" s="301">
        <f t="shared" si="25"/>
        <v>3.4417581675420826E-2</v>
      </c>
      <c r="J105" s="301">
        <f t="shared" si="25"/>
        <v>3.4512053536997628E-2</v>
      </c>
      <c r="K105" s="301">
        <f t="shared" si="25"/>
        <v>3.4954130991958016E-2</v>
      </c>
      <c r="L105" s="301">
        <f t="shared" si="25"/>
        <v>3.5175285230929033E-2</v>
      </c>
      <c r="M105" s="301">
        <f t="shared" si="25"/>
        <v>3.5135553482213908E-2</v>
      </c>
      <c r="N105" s="301">
        <f t="shared" si="25"/>
        <v>3.5538125768819165E-2</v>
      </c>
      <c r="O105" s="301">
        <f t="shared" si="25"/>
        <v>3.6043507358618283E-2</v>
      </c>
      <c r="P105" s="301">
        <f t="shared" si="25"/>
        <v>3.5813809602294841E-2</v>
      </c>
      <c r="Q105" s="301">
        <f t="shared" si="25"/>
        <v>3.5493482593191357E-2</v>
      </c>
      <c r="R105" s="301">
        <f t="shared" si="25"/>
        <v>3.6226822301228277E-2</v>
      </c>
      <c r="S105" s="301">
        <f t="shared" si="25"/>
        <v>3.6606434891421243E-2</v>
      </c>
      <c r="T105" s="301">
        <f t="shared" si="25"/>
        <v>3.7276315508594247E-2</v>
      </c>
      <c r="U105" s="301">
        <f t="shared" si="25"/>
        <v>3.7344775713738745E-2</v>
      </c>
      <c r="V105" s="301">
        <f t="shared" si="25"/>
        <v>3.7023265429473977E-2</v>
      </c>
      <c r="W105" s="301">
        <f t="shared" si="25"/>
        <v>3.6978751171518963E-2</v>
      </c>
      <c r="X105" s="301">
        <f t="shared" si="25"/>
        <v>3.6256062147970829E-2</v>
      </c>
      <c r="Y105" s="301">
        <f t="shared" si="25"/>
        <v>3.6006249004305185E-2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2.3774863017196189E-2</v>
      </c>
      <c r="C106" s="302">
        <f t="shared" si="26"/>
        <v>2.3487293772516814E-2</v>
      </c>
      <c r="D106" s="302">
        <f t="shared" si="26"/>
        <v>2.3839457367095293E-2</v>
      </c>
      <c r="E106" s="302">
        <f t="shared" si="26"/>
        <v>2.3612393897080208E-2</v>
      </c>
      <c r="F106" s="302">
        <f t="shared" si="26"/>
        <v>2.3592949786322624E-2</v>
      </c>
      <c r="G106" s="302">
        <f t="shared" si="26"/>
        <v>2.4002015538850674E-2</v>
      </c>
      <c r="H106" s="302">
        <f t="shared" si="26"/>
        <v>2.4402190883116667E-2</v>
      </c>
      <c r="I106" s="302">
        <f t="shared" si="26"/>
        <v>2.4742920630567194E-2</v>
      </c>
      <c r="J106" s="302">
        <f t="shared" si="26"/>
        <v>2.4885247107082373E-2</v>
      </c>
      <c r="K106" s="302">
        <f t="shared" si="26"/>
        <v>2.5319422262224965E-2</v>
      </c>
      <c r="L106" s="302">
        <f t="shared" si="26"/>
        <v>2.5556786955976695E-2</v>
      </c>
      <c r="M106" s="302">
        <f t="shared" si="26"/>
        <v>2.5488316362332165E-2</v>
      </c>
      <c r="N106" s="302">
        <f t="shared" si="26"/>
        <v>2.5911577885640091E-2</v>
      </c>
      <c r="O106" s="302">
        <f t="shared" si="26"/>
        <v>2.6400034165112218E-2</v>
      </c>
      <c r="P106" s="302">
        <f t="shared" si="26"/>
        <v>2.621685054681034E-2</v>
      </c>
      <c r="Q106" s="302">
        <f t="shared" si="26"/>
        <v>2.5864882853611642E-2</v>
      </c>
      <c r="R106" s="302">
        <f t="shared" si="26"/>
        <v>2.6531386759490586E-2</v>
      </c>
      <c r="S106" s="302">
        <f t="shared" si="26"/>
        <v>2.6895160359811085E-2</v>
      </c>
      <c r="T106" s="302">
        <f t="shared" si="26"/>
        <v>2.7588139578046317E-2</v>
      </c>
      <c r="U106" s="302">
        <f t="shared" si="26"/>
        <v>2.7628632864656496E-2</v>
      </c>
      <c r="V106" s="302">
        <f t="shared" si="26"/>
        <v>2.7362570590662598E-2</v>
      </c>
      <c r="W106" s="302">
        <f t="shared" si="26"/>
        <v>2.7280127139758588E-2</v>
      </c>
      <c r="X106" s="302">
        <f t="shared" si="26"/>
        <v>2.6629547843902406E-2</v>
      </c>
      <c r="Y106" s="302">
        <f t="shared" si="26"/>
        <v>2.6279979378234536E-2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9.5083237920396621E-3</v>
      </c>
      <c r="C107" s="302">
        <f t="shared" si="27"/>
        <v>9.5113645609240741E-3</v>
      </c>
      <c r="D107" s="302">
        <f t="shared" si="27"/>
        <v>9.4445201717052382E-3</v>
      </c>
      <c r="E107" s="302">
        <f t="shared" si="27"/>
        <v>9.5899109393186195E-3</v>
      </c>
      <c r="F107" s="302">
        <f t="shared" si="27"/>
        <v>9.7030979614127748E-3</v>
      </c>
      <c r="G107" s="302">
        <f t="shared" si="27"/>
        <v>9.6525344664188991E-3</v>
      </c>
      <c r="H107" s="302">
        <f t="shared" si="27"/>
        <v>9.6769389606483642E-3</v>
      </c>
      <c r="I107" s="302">
        <f t="shared" si="27"/>
        <v>9.6746610448536323E-3</v>
      </c>
      <c r="J107" s="302">
        <f t="shared" si="27"/>
        <v>9.6268064299152561E-3</v>
      </c>
      <c r="K107" s="302">
        <f t="shared" si="27"/>
        <v>9.6347087297330505E-3</v>
      </c>
      <c r="L107" s="302">
        <f t="shared" si="27"/>
        <v>9.61849827495234E-3</v>
      </c>
      <c r="M107" s="302">
        <f t="shared" si="27"/>
        <v>9.6472371198817412E-3</v>
      </c>
      <c r="N107" s="302">
        <f t="shared" si="27"/>
        <v>9.6265478831790725E-3</v>
      </c>
      <c r="O107" s="302">
        <f t="shared" si="27"/>
        <v>9.6434731935060632E-3</v>
      </c>
      <c r="P107" s="302">
        <f t="shared" si="27"/>
        <v>9.5969590554845045E-3</v>
      </c>
      <c r="Q107" s="302">
        <f t="shared" si="27"/>
        <v>9.6285997395797115E-3</v>
      </c>
      <c r="R107" s="302">
        <f t="shared" si="27"/>
        <v>9.6954355417376899E-3</v>
      </c>
      <c r="S107" s="302">
        <f t="shared" si="27"/>
        <v>9.7112745316101593E-3</v>
      </c>
      <c r="T107" s="302">
        <f t="shared" si="27"/>
        <v>9.6881759305479306E-3</v>
      </c>
      <c r="U107" s="302">
        <f t="shared" si="27"/>
        <v>9.7161428490822512E-3</v>
      </c>
      <c r="V107" s="302">
        <f t="shared" si="27"/>
        <v>9.6606948388113754E-3</v>
      </c>
      <c r="W107" s="302">
        <f t="shared" si="27"/>
        <v>9.698624031760375E-3</v>
      </c>
      <c r="X107" s="302">
        <f t="shared" si="27"/>
        <v>9.626514304068419E-3</v>
      </c>
      <c r="Y107" s="302">
        <f t="shared" si="27"/>
        <v>9.7262696260706494E-3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1.8327282497469271</v>
      </c>
      <c r="C113" s="320">
        <f>IF(C$5=0,0,C$5/FBT_fec!C$5)</f>
        <v>1.8497522256584618</v>
      </c>
      <c r="D113" s="320">
        <f>IF(D$5=0,0,D$5/FBT_fec!D$5)</f>
        <v>1.8813608547151632</v>
      </c>
      <c r="E113" s="320">
        <f>IF(E$5=0,0,E$5/FBT_fec!E$5)</f>
        <v>1.7917959377055088</v>
      </c>
      <c r="F113" s="320">
        <f>IF(F$5=0,0,F$5/FBT_fec!F$5)</f>
        <v>1.7194063344643933</v>
      </c>
      <c r="G113" s="320">
        <f>IF(G$5=0,0,G$5/FBT_fec!G$5)</f>
        <v>1.6921828348479822</v>
      </c>
      <c r="H113" s="320">
        <f>IF(H$5=0,0,H$5/FBT_fec!H$5)</f>
        <v>1.6335688131104602</v>
      </c>
      <c r="I113" s="320">
        <f>IF(I$5=0,0,I$5/FBT_fec!I$5)</f>
        <v>1.5937193602103956</v>
      </c>
      <c r="J113" s="320">
        <f>IF(J$5=0,0,J$5/FBT_fec!J$5)</f>
        <v>1.5993958840525777</v>
      </c>
      <c r="K113" s="320">
        <f>IF(K$5=0,0,K$5/FBT_fec!K$5)</f>
        <v>1.5427027874588859</v>
      </c>
      <c r="L113" s="320">
        <f>IF(L$5=0,0,L$5/FBT_fec!L$5)</f>
        <v>1.5565099467092509</v>
      </c>
      <c r="M113" s="320">
        <f>IF(M$5=0,0,M$5/FBT_fec!M$5)</f>
        <v>1.543037185476821</v>
      </c>
      <c r="N113" s="320">
        <f>IF(N$5=0,0,N$5/FBT_fec!N$5)</f>
        <v>1.4960201506487938</v>
      </c>
      <c r="O113" s="320">
        <f>IF(O$5=0,0,O$5/FBT_fec!O$5)</f>
        <v>1.4636168046874078</v>
      </c>
      <c r="P113" s="320">
        <f>IF(P$5=0,0,P$5/FBT_fec!P$5)</f>
        <v>1.4953777910995361</v>
      </c>
      <c r="Q113" s="320">
        <f>IF(Q$5=0,0,Q$5/FBT_fec!Q$5)</f>
        <v>1.5204019612883306</v>
      </c>
      <c r="R113" s="320">
        <f>IF(R$5=0,0,R$5/FBT_fec!R$5)</f>
        <v>1.452445850688056</v>
      </c>
      <c r="S113" s="320">
        <f>IF(S$5=0,0,S$5/FBT_fec!S$5)</f>
        <v>1.4309948295573343</v>
      </c>
      <c r="T113" s="320">
        <f>IF(T$5=0,0,T$5/FBT_fec!T$5)</f>
        <v>1.389740873590404</v>
      </c>
      <c r="U113" s="320">
        <f>IF(U$5=0,0,U$5/FBT_fec!U$5)</f>
        <v>1.3793403189608613</v>
      </c>
      <c r="V113" s="320">
        <f>IF(V$5=0,0,V$5/FBT_fec!V$5)</f>
        <v>1.4199368950139331</v>
      </c>
      <c r="W113" s="320">
        <f>IF(W$5=0,0,W$5/FBT_fec!W$5)</f>
        <v>1.4176212850803507</v>
      </c>
      <c r="X113" s="320">
        <f>IF(X$5=0,0,X$5/FBT_fec!X$5)</f>
        <v>1.4811029122330381</v>
      </c>
      <c r="Y113" s="320">
        <f>IF(Y$5=0,0,Y$5/FBT_fec!Y$5)</f>
        <v>1.4583522521818035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1.9923331561454629</v>
      </c>
      <c r="C118" s="332">
        <f>IF(C$10=0,0,C$10/FBT_fec!C$10)</f>
        <v>2.0352526378906943</v>
      </c>
      <c r="D118" s="332">
        <f>IF(D$10=0,0,D$10/FBT_fec!D$10)</f>
        <v>2.1369899402663184</v>
      </c>
      <c r="E118" s="332">
        <f>IF(E$10=0,0,E$10/FBT_fec!E$10)</f>
        <v>1.8861848103674055</v>
      </c>
      <c r="F118" s="332">
        <f>IF(F$10=0,0,F$10/FBT_fec!F$10)</f>
        <v>1.6738263648750915</v>
      </c>
      <c r="G118" s="332">
        <f>IF(G$10=0,0,G$10/FBT_fec!G$10)</f>
        <v>1.6656825848943793</v>
      </c>
      <c r="H118" s="332">
        <f>IF(H$10=0,0,H$10/FBT_fec!H$10)</f>
        <v>1.5632403037208806</v>
      </c>
      <c r="I118" s="332">
        <f>IF(I$10=0,0,I$10/FBT_fec!I$10)</f>
        <v>1.5209539485794876</v>
      </c>
      <c r="J118" s="332">
        <f>IF(J$10=0,0,J$10/FBT_fec!J$10)</f>
        <v>1.6055508897271697</v>
      </c>
      <c r="K118" s="332">
        <f>IF(K$10=0,0,K$10/FBT_fec!K$10)</f>
        <v>1.5034427855978509</v>
      </c>
      <c r="L118" s="332">
        <f>IF(L$10=0,0,L$10/FBT_fec!L$10)</f>
        <v>1.5442984159204316</v>
      </c>
      <c r="M118" s="332">
        <f>IF(M$10=0,0,M$10/FBT_fec!M$10)</f>
        <v>1.488705575074464</v>
      </c>
      <c r="N118" s="332">
        <f>IF(N$10=0,0,N$10/FBT_fec!N$10)</f>
        <v>1.4641784956456481</v>
      </c>
      <c r="O118" s="332">
        <f>IF(O$10=0,0,O$10/FBT_fec!O$10)</f>
        <v>1.4243485925112147</v>
      </c>
      <c r="P118" s="332">
        <f>IF(P$10=0,0,P$10/FBT_fec!P$10)</f>
        <v>1.4723194653559488</v>
      </c>
      <c r="Q118" s="332">
        <f>IF(Q$10=0,0,Q$10/FBT_fec!Q$10)</f>
        <v>1.5197080413261901</v>
      </c>
      <c r="R118" s="332">
        <f>IF(R$10=0,0,R$10/FBT_fec!R$10)</f>
        <v>1.3739715293516839</v>
      </c>
      <c r="S118" s="332">
        <f>IF(S$10=0,0,S$10/FBT_fec!S$10)</f>
        <v>1.3215240531809054</v>
      </c>
      <c r="T118" s="332">
        <f>IF(T$10=0,0,T$10/FBT_fec!T$10)</f>
        <v>1.2907254648276476</v>
      </c>
      <c r="U118" s="332">
        <f>IF(U$10=0,0,U$10/FBT_fec!U$10)</f>
        <v>1.2573136849431468</v>
      </c>
      <c r="V118" s="332">
        <f>IF(V$10=0,0,V$10/FBT_fec!V$10)</f>
        <v>1.3622900512878693</v>
      </c>
      <c r="W118" s="332">
        <f>IF(W$10=0,0,W$10/FBT_fec!W$10)</f>
        <v>1.3188016840773755</v>
      </c>
      <c r="X118" s="332">
        <f>IF(X$10=0,0,X$10/FBT_fec!X$10)</f>
        <v>1.4422303178684175</v>
      </c>
      <c r="Y118" s="332">
        <f>IF(Y$10=0,0,Y$10/FBT_fec!Y$10)</f>
        <v>1.3085938028997965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2.127243515913035</v>
      </c>
      <c r="C119" s="348">
        <f>IF(C$16=0,0,C$16/FBT_fec!C$16)</f>
        <v>2.1447863116676675</v>
      </c>
      <c r="D119" s="348">
        <f>IF(D$16=0,0,D$16/FBT_fec!D$16)</f>
        <v>2.2100404638302282</v>
      </c>
      <c r="E119" s="348">
        <f>IF(E$16=0,0,E$16/FBT_fec!E$16)</f>
        <v>2.0142023134683327</v>
      </c>
      <c r="F119" s="348">
        <f>IF(F$16=0,0,F$16/FBT_fec!F$16)</f>
        <v>1.8249689121374917</v>
      </c>
      <c r="G119" s="348">
        <f>IF(G$16=0,0,G$16/FBT_fec!G$16)</f>
        <v>1.8346571697167815</v>
      </c>
      <c r="H119" s="348">
        <f>IF(H$16=0,0,H$16/FBT_fec!H$16)</f>
        <v>1.7334297602081759</v>
      </c>
      <c r="I119" s="348">
        <f>IF(I$16=0,0,I$16/FBT_fec!I$16)</f>
        <v>1.6803828713726052</v>
      </c>
      <c r="J119" s="348">
        <f>IF(J$16=0,0,J$16/FBT_fec!J$16)</f>
        <v>1.7300799290283635</v>
      </c>
      <c r="K119" s="348">
        <f>IF(K$16=0,0,K$16/FBT_fec!K$16)</f>
        <v>1.6428400521938704</v>
      </c>
      <c r="L119" s="348">
        <f>IF(L$16=0,0,L$16/FBT_fec!L$16)</f>
        <v>1.6677919706003643</v>
      </c>
      <c r="M119" s="348">
        <f>IF(M$16=0,0,M$16/FBT_fec!M$16)</f>
        <v>1.6285780817945588</v>
      </c>
      <c r="N119" s="348">
        <f>IF(N$16=0,0,N$16/FBT_fec!N$16)</f>
        <v>1.5869943380376508</v>
      </c>
      <c r="O119" s="348">
        <f>IF(O$16=0,0,O$16/FBT_fec!O$16)</f>
        <v>1.5312258792370614</v>
      </c>
      <c r="P119" s="348">
        <f>IF(P$16=0,0,P$16/FBT_fec!P$16)</f>
        <v>1.6162372124684032</v>
      </c>
      <c r="Q119" s="348">
        <f>IF(Q$16=0,0,Q$16/FBT_fec!Q$16)</f>
        <v>1.6269260596420121</v>
      </c>
      <c r="R119" s="348">
        <f>IF(R$16=0,0,R$16/FBT_fec!R$16)</f>
        <v>1.4680003546376825</v>
      </c>
      <c r="S119" s="348">
        <f>IF(S$16=0,0,S$16/FBT_fec!S$16)</f>
        <v>1.417473393711602</v>
      </c>
      <c r="T119" s="348">
        <f>IF(T$16=0,0,T$16/FBT_fec!T$16)</f>
        <v>1.3741086035683805</v>
      </c>
      <c r="U119" s="348">
        <f>IF(U$16=0,0,U$16/FBT_fec!U$16)</f>
        <v>1.3334259015092875</v>
      </c>
      <c r="V119" s="348">
        <f>IF(V$16=0,0,V$16/FBT_fec!V$16)</f>
        <v>1.44149499225273</v>
      </c>
      <c r="W119" s="348">
        <f>IF(W$16=0,0,W$16/FBT_fec!W$16)</f>
        <v>1.4089085367102181</v>
      </c>
      <c r="X119" s="348">
        <f>IF(X$16=0,0,X$16/FBT_fec!X$16)</f>
        <v>1.558019829978543</v>
      </c>
      <c r="Y119" s="348">
        <f>IF(Y$16=0,0,Y$16/FBT_fec!Y$16)</f>
        <v>1.4382959981331496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2.1272435159130345</v>
      </c>
      <c r="C120" s="348">
        <f>IF(C$25=0,0,C$25/FBT_fec!C$25)</f>
        <v>2.1447863116676684</v>
      </c>
      <c r="D120" s="348">
        <f>IF(D$25=0,0,D$25/FBT_fec!D$25)</f>
        <v>2.2100404638302282</v>
      </c>
      <c r="E120" s="348">
        <f>IF(E$25=0,0,E$25/FBT_fec!E$25)</f>
        <v>2.0142023134683318</v>
      </c>
      <c r="F120" s="348">
        <f>IF(F$25=0,0,F$25/FBT_fec!F$25)</f>
        <v>1.8249689121374923</v>
      </c>
      <c r="G120" s="348">
        <f>IF(G$25=0,0,G$25/FBT_fec!G$25)</f>
        <v>1.8346571697167811</v>
      </c>
      <c r="H120" s="348">
        <f>IF(H$25=0,0,H$25/FBT_fec!H$25)</f>
        <v>1.7334297602081765</v>
      </c>
      <c r="I120" s="348">
        <f>IF(I$25=0,0,I$25/FBT_fec!I$25)</f>
        <v>1.6803828713726052</v>
      </c>
      <c r="J120" s="348">
        <f>IF(J$25=0,0,J$25/FBT_fec!J$25)</f>
        <v>1.7300799290283635</v>
      </c>
      <c r="K120" s="348">
        <f>IF(K$25=0,0,K$25/FBT_fec!K$25)</f>
        <v>1.6428400521938706</v>
      </c>
      <c r="L120" s="348">
        <f>IF(L$25=0,0,L$25/FBT_fec!L$25)</f>
        <v>1.6677919706003634</v>
      </c>
      <c r="M120" s="348">
        <f>IF(M$25=0,0,M$25/FBT_fec!M$25)</f>
        <v>1.6285780817945585</v>
      </c>
      <c r="N120" s="348">
        <f>IF(N$25=0,0,N$25/FBT_fec!N$25)</f>
        <v>1.5869943380376508</v>
      </c>
      <c r="O120" s="348">
        <f>IF(O$25=0,0,O$25/FBT_fec!O$25)</f>
        <v>1.5312258792370608</v>
      </c>
      <c r="P120" s="348">
        <f>IF(P$25=0,0,P$25/FBT_fec!P$25)</f>
        <v>1.6162372124684032</v>
      </c>
      <c r="Q120" s="348">
        <f>IF(Q$25=0,0,Q$25/FBT_fec!Q$25)</f>
        <v>1.6269260596420121</v>
      </c>
      <c r="R120" s="348">
        <f>IF(R$25=0,0,R$25/FBT_fec!R$25)</f>
        <v>1.4680003546376827</v>
      </c>
      <c r="S120" s="348">
        <f>IF(S$25=0,0,S$25/FBT_fec!S$25)</f>
        <v>1.417473393711602</v>
      </c>
      <c r="T120" s="348">
        <f>IF(T$25=0,0,T$25/FBT_fec!T$25)</f>
        <v>1.3741086035683809</v>
      </c>
      <c r="U120" s="348">
        <f>IF(U$25=0,0,U$25/FBT_fec!U$25)</f>
        <v>1.3334259015092869</v>
      </c>
      <c r="V120" s="348">
        <f>IF(V$25=0,0,V$25/FBT_fec!V$25)</f>
        <v>1.44149499225273</v>
      </c>
      <c r="W120" s="348">
        <f>IF(W$25=0,0,W$25/FBT_fec!W$25)</f>
        <v>1.4089085367102181</v>
      </c>
      <c r="X120" s="348">
        <f>IF(X$25=0,0,X$25/FBT_fec!X$25)</f>
        <v>1.5580198299785435</v>
      </c>
      <c r="Y120" s="348">
        <f>IF(Y$25=0,0,Y$25/FBT_fec!Y$25)</f>
        <v>1.4382959981331496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2.345124249600874</v>
      </c>
      <c r="C121" s="348">
        <f>IF(C$34=0,0,C$34/FBT_fec!C$34)</f>
        <v>2.3720727097252299</v>
      </c>
      <c r="D121" s="348">
        <f>IF(D$34=0,0,D$34/FBT_fec!D$34)</f>
        <v>2.324640717124987</v>
      </c>
      <c r="E121" s="348">
        <f>IF(E$34=0,0,E$34/FBT_fec!E$34)</f>
        <v>2.3767911730132067</v>
      </c>
      <c r="F121" s="348">
        <f>IF(F$34=0,0,F$34/FBT_fec!F$34)</f>
        <v>2.393293628483943</v>
      </c>
      <c r="G121" s="348">
        <f>IF(G$34=0,0,G$34/FBT_fec!G$34)</f>
        <v>2.3292743333394945</v>
      </c>
      <c r="H121" s="348">
        <f>IF(H$34=0,0,H$34/FBT_fec!H$34)</f>
        <v>2.2872964594553973</v>
      </c>
      <c r="I121" s="348">
        <f>IF(I$34=0,0,I$34/FBT_fec!I$34)</f>
        <v>2.2433039111334465</v>
      </c>
      <c r="J121" s="348">
        <f>IF(J$34=0,0,J$34/FBT_fec!J$34)</f>
        <v>2.2128683916930134</v>
      </c>
      <c r="K121" s="348">
        <f>IF(K$34=0,0,K$34/FBT_fec!K$34)</f>
        <v>2.1630584678893663</v>
      </c>
      <c r="L121" s="348">
        <f>IF(L$34=0,0,L$34/FBT_fec!L$34)</f>
        <v>2.1731093499528016</v>
      </c>
      <c r="M121" s="348">
        <f>IF(M$34=0,0,M$34/FBT_fec!M$34)</f>
        <v>2.1740434574817327</v>
      </c>
      <c r="N121" s="348">
        <f>IF(N$34=0,0,N$34/FBT_fec!N$34)</f>
        <v>2.1018470278018269</v>
      </c>
      <c r="O121" s="348">
        <f>IF(O$34=0,0,O$34/FBT_fec!O$34)</f>
        <v>2.0698967519258384</v>
      </c>
      <c r="P121" s="348">
        <f>IF(P$34=0,0,P$34/FBT_fec!P$34)</f>
        <v>2.0766585469747327</v>
      </c>
      <c r="Q121" s="348">
        <f>IF(Q$34=0,0,Q$34/FBT_fec!Q$34)</f>
        <v>2.1157583001884319</v>
      </c>
      <c r="R121" s="348">
        <f>IF(R$34=0,0,R$34/FBT_fec!R$34)</f>
        <v>2.0921110892845483</v>
      </c>
      <c r="S121" s="348">
        <f>IF(S$34=0,0,S$34/FBT_fec!S$34)</f>
        <v>2.0843203173192633</v>
      </c>
      <c r="T121" s="348">
        <f>IF(T$34=0,0,T$34/FBT_fec!T$34)</f>
        <v>2.0259052722169186</v>
      </c>
      <c r="U121" s="348">
        <f>IF(U$34=0,0,U$34/FBT_fec!U$34)</f>
        <v>2.033550091146997</v>
      </c>
      <c r="V121" s="348">
        <f>IF(V$34=0,0,V$34/FBT_fec!V$34)</f>
        <v>2.0409935559210215</v>
      </c>
      <c r="W121" s="348">
        <f>IF(W$34=0,0,W$34/FBT_fec!W$34)</f>
        <v>2.0602710709914263</v>
      </c>
      <c r="X121" s="348">
        <f>IF(X$34=0,0,X$34/FBT_fec!X$34)</f>
        <v>2.0889742734801349</v>
      </c>
      <c r="Y121" s="348">
        <f>IF(Y$34=0,0,Y$34/FBT_fec!Y$34)</f>
        <v>2.1325612991020906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2.1231060249980724</v>
      </c>
      <c r="C122" s="348">
        <f>IF(C$45=0,0,C$45/FBT_fec!C$45)</f>
        <v>2.1462216880751996</v>
      </c>
      <c r="D122" s="348">
        <f>IF(D$45=0,0,D$45/FBT_fec!D$45)</f>
        <v>2.131491387993008</v>
      </c>
      <c r="E122" s="348">
        <f>IF(E$45=0,0,E$45/FBT_fec!E$45)</f>
        <v>2.1119937913580649</v>
      </c>
      <c r="F122" s="348">
        <f>IF(F$45=0,0,F$45/FBT_fec!F$45)</f>
        <v>2.0809123861993095</v>
      </c>
      <c r="G122" s="348">
        <f>IF(G$45=0,0,G$45/FBT_fec!G$45)</f>
        <v>2.0551233821894415</v>
      </c>
      <c r="H122" s="348">
        <f>IF(H$45=0,0,H$45/FBT_fec!H$45)</f>
        <v>2.0167111816635006</v>
      </c>
      <c r="I122" s="348">
        <f>IF(I$45=0,0,I$45/FBT_fec!I$45)</f>
        <v>1.9846697306579821</v>
      </c>
      <c r="J122" s="348">
        <f>IF(J$45=0,0,J$45/FBT_fec!J$45)</f>
        <v>1.9737058564481438</v>
      </c>
      <c r="K122" s="348">
        <f>IF(K$45=0,0,K$45/FBT_fec!K$45)</f>
        <v>1.9407108257030183</v>
      </c>
      <c r="L122" s="348">
        <f>IF(L$45=0,0,L$45/FBT_fec!L$45)</f>
        <v>1.9553813494437458</v>
      </c>
      <c r="M122" s="348">
        <f>IF(M$45=0,0,M$45/FBT_fec!M$45)</f>
        <v>1.9446933921107932</v>
      </c>
      <c r="N122" s="348">
        <f>IF(N$45=0,0,N$45/FBT_fec!N$45)</f>
        <v>1.890377866255061</v>
      </c>
      <c r="O122" s="348">
        <f>IF(O$45=0,0,O$45/FBT_fec!O$45)</f>
        <v>1.8501884227123804</v>
      </c>
      <c r="P122" s="348">
        <f>IF(P$45=0,0,P$45/FBT_fec!P$45)</f>
        <v>1.8752465839628571</v>
      </c>
      <c r="Q122" s="348">
        <f>IF(Q$45=0,0,Q$45/FBT_fec!Q$45)</f>
        <v>1.8829832460649176</v>
      </c>
      <c r="R122" s="348">
        <f>IF(R$45=0,0,R$45/FBT_fec!R$45)</f>
        <v>1.8471657907188823</v>
      </c>
      <c r="S122" s="348">
        <f>IF(S$45=0,0,S$45/FBT_fec!S$45)</f>
        <v>1.8413062277097039</v>
      </c>
      <c r="T122" s="348">
        <f>IF(T$45=0,0,T$45/FBT_fec!T$45)</f>
        <v>1.8072608884668042</v>
      </c>
      <c r="U122" s="348">
        <f>IF(U$45=0,0,U$45/FBT_fec!U$45)</f>
        <v>1.8056914504314538</v>
      </c>
      <c r="V122" s="348">
        <f>IF(V$45=0,0,V$45/FBT_fec!V$45)</f>
        <v>1.8225047997090369</v>
      </c>
      <c r="W122" s="348">
        <f>IF(W$45=0,0,W$45/FBT_fec!W$45)</f>
        <v>1.8227156319977333</v>
      </c>
      <c r="X122" s="348">
        <f>IF(X$45=0,0,X$45/FBT_fec!X$45)</f>
        <v>1.873554306625868</v>
      </c>
      <c r="Y122" s="348">
        <f>IF(Y$45=0,0,Y$45/FBT_fec!Y$45)</f>
        <v>1.8801804164087195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0.81810918320967096</v>
      </c>
      <c r="C123" s="348">
        <f>IF(C$66=0,0,C$66/FBT_fec!C$66)</f>
        <v>0.81586707239065637</v>
      </c>
      <c r="D123" s="348">
        <f>IF(D$66=0,0,D$66/FBT_fec!D$66)</f>
        <v>0.89102738086238154</v>
      </c>
      <c r="E123" s="348">
        <f>IF(E$66=0,0,E$66/FBT_fec!E$66)</f>
        <v>0.75911185209775012</v>
      </c>
      <c r="F123" s="348">
        <f>IF(F$66=0,0,F$66/FBT_fec!F$66)</f>
        <v>0.68959963393900803</v>
      </c>
      <c r="G123" s="348">
        <f>IF(G$66=0,0,G$66/FBT_fec!G$66)</f>
        <v>0.69194868977700197</v>
      </c>
      <c r="H123" s="348">
        <f>IF(H$66=0,0,H$66/FBT_fec!H$66)</f>
        <v>0.66213158285393592</v>
      </c>
      <c r="I123" s="348">
        <f>IF(I$66=0,0,I$66/FBT_fec!I$66)</f>
        <v>0.64728353771728164</v>
      </c>
      <c r="J123" s="348">
        <f>IF(J$66=0,0,J$66/FBT_fec!J$66)</f>
        <v>0.66237248428367645</v>
      </c>
      <c r="K123" s="348">
        <f>IF(K$66=0,0,K$66/FBT_fec!K$66)</f>
        <v>0.63573665431014748</v>
      </c>
      <c r="L123" s="348">
        <f>IF(L$66=0,0,L$66/FBT_fec!L$66)</f>
        <v>0.64768009032429741</v>
      </c>
      <c r="M123" s="348">
        <f>IF(M$66=0,0,M$66/FBT_fec!M$66)</f>
        <v>0.63620708574032425</v>
      </c>
      <c r="N123" s="348">
        <f>IF(N$66=0,0,N$66/FBT_fec!N$66)</f>
        <v>0.62431174258797517</v>
      </c>
      <c r="O123" s="348">
        <f>IF(O$66=0,0,O$66/FBT_fec!O$66)</f>
        <v>0.61551305982468818</v>
      </c>
      <c r="P123" s="348">
        <f>IF(P$66=0,0,P$66/FBT_fec!P$66)</f>
        <v>0.63635625289615227</v>
      </c>
      <c r="Q123" s="348">
        <f>IF(Q$66=0,0,Q$66/FBT_fec!Q$66)</f>
        <v>0.64246730157727461</v>
      </c>
      <c r="R123" s="348">
        <f>IF(R$66=0,0,R$66/FBT_fec!R$66)</f>
        <v>0.60394768074626481</v>
      </c>
      <c r="S123" s="348">
        <f>IF(S$66=0,0,S$66/FBT_fec!S$66)</f>
        <v>0.59435627391510493</v>
      </c>
      <c r="T123" s="348">
        <f>IF(T$66=0,0,T$66/FBT_fec!T$66)</f>
        <v>0.58558431821809054</v>
      </c>
      <c r="U123" s="348">
        <f>IF(U$66=0,0,U$66/FBT_fec!U$66)</f>
        <v>0.57658972013552601</v>
      </c>
      <c r="V123" s="348">
        <f>IF(V$66=0,0,V$66/FBT_fec!V$66)</f>
        <v>0.60235105413611834</v>
      </c>
      <c r="W123" s="348">
        <f>IF(W$66=0,0,W$66/FBT_fec!W$66)</f>
        <v>0.59564282616475628</v>
      </c>
      <c r="X123" s="348">
        <f>IF(X$66=0,0,X$66/FBT_fec!X$66)</f>
        <v>0.62786206210196849</v>
      </c>
      <c r="Y123" s="348">
        <f>IF(Y$66=0,0,Y$66/FBT_fec!Y$66)</f>
        <v>0.59477168887030707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AT: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4771.8874060637472</v>
      </c>
      <c r="C3" s="203">
        <v>5048.7342945744313</v>
      </c>
      <c r="D3" s="203">
        <v>5485.4472459173148</v>
      </c>
      <c r="E3" s="203">
        <v>5631.1392523829054</v>
      </c>
      <c r="F3" s="203">
        <v>5861.8178009764724</v>
      </c>
      <c r="G3" s="203">
        <v>6235.9428422140018</v>
      </c>
      <c r="H3" s="203">
        <v>6834.8436757684794</v>
      </c>
      <c r="I3" s="203">
        <v>7115.6894406005003</v>
      </c>
      <c r="J3" s="203">
        <v>6901.529334916866</v>
      </c>
      <c r="K3" s="203">
        <v>5529.1882275264379</v>
      </c>
      <c r="L3" s="203">
        <v>5382.0645823699097</v>
      </c>
      <c r="M3" s="203">
        <v>5809.3140002820228</v>
      </c>
      <c r="N3" s="203">
        <v>5939.3478591321727</v>
      </c>
      <c r="O3" s="203">
        <v>6060.0625895443563</v>
      </c>
      <c r="P3" s="203">
        <v>6090.9543987954403</v>
      </c>
      <c r="Q3" s="203">
        <v>5939.4023250000009</v>
      </c>
      <c r="R3" s="203">
        <v>6489.9406269635556</v>
      </c>
      <c r="S3" s="203">
        <v>6330.8817438692104</v>
      </c>
      <c r="T3" s="203">
        <v>7211.5806904857482</v>
      </c>
      <c r="U3" s="203">
        <v>7198.535277503177</v>
      </c>
      <c r="V3" s="203">
        <v>6592.8452181553585</v>
      </c>
      <c r="W3" s="203">
        <v>6745.428269189305</v>
      </c>
      <c r="X3" s="203">
        <v>6205.196637823411</v>
      </c>
      <c r="Y3" s="203">
        <v>6568.6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3283.8632854516532</v>
      </c>
      <c r="C5" s="203">
        <v>3482.4138781553352</v>
      </c>
      <c r="D5" s="203">
        <v>3358.0032788358299</v>
      </c>
      <c r="E5" s="203">
        <v>3779.5666751363819</v>
      </c>
      <c r="F5" s="203">
        <v>4509.3542285257136</v>
      </c>
      <c r="G5" s="203">
        <v>4853.6732041785417</v>
      </c>
      <c r="H5" s="203">
        <v>5333.0452116638808</v>
      </c>
      <c r="I5" s="203">
        <v>5208.0030154735559</v>
      </c>
      <c r="J5" s="203">
        <v>4626.5549384664764</v>
      </c>
      <c r="K5" s="203">
        <v>3861.419167370856</v>
      </c>
      <c r="L5" s="203">
        <v>5207.3381148975541</v>
      </c>
      <c r="M5" s="203">
        <v>6214.9687091886244</v>
      </c>
      <c r="N5" s="203">
        <v>5988.008668376764</v>
      </c>
      <c r="O5" s="203">
        <v>5117.4840230811315</v>
      </c>
      <c r="P5" s="203">
        <v>5764.8156858268376</v>
      </c>
      <c r="Q5" s="203">
        <v>5770.4342924110169</v>
      </c>
      <c r="R5" s="203">
        <v>6328.2472791870114</v>
      </c>
      <c r="S5" s="203">
        <v>6986.2930867799296</v>
      </c>
      <c r="T5" s="203">
        <v>7260.6564229434334</v>
      </c>
      <c r="U5" s="203">
        <v>5696.3996038078776</v>
      </c>
      <c r="V5" s="203">
        <v>5498.3876758789356</v>
      </c>
      <c r="W5" s="203">
        <v>6552.2559374419743</v>
      </c>
      <c r="X5" s="203">
        <v>7478.2176904118569</v>
      </c>
      <c r="Y5" s="203">
        <v>6180.9612477353467</v>
      </c>
      <c r="DA5" s="112" t="s">
        <v>2373</v>
      </c>
    </row>
    <row r="6" spans="1:105" ht="12" customHeight="1" x14ac:dyDescent="0.25">
      <c r="A6" s="154" t="s">
        <v>2112</v>
      </c>
      <c r="B6" s="338">
        <v>4104.8291068145654</v>
      </c>
      <c r="C6" s="338">
        <v>3899.587651473837</v>
      </c>
      <c r="D6" s="338">
        <v>3899.587651473837</v>
      </c>
      <c r="E6" s="338">
        <v>4104.8291068145654</v>
      </c>
      <c r="F6" s="338">
        <v>4925.7949281774781</v>
      </c>
      <c r="G6" s="338">
        <v>5131.0363835182061</v>
      </c>
      <c r="H6" s="338">
        <v>5746.7607495403909</v>
      </c>
      <c r="I6" s="338">
        <v>5541.5192941996629</v>
      </c>
      <c r="J6" s="338">
        <v>5541.5192941996629</v>
      </c>
      <c r="K6" s="338">
        <v>5336.277838858935</v>
      </c>
      <c r="L6" s="338">
        <v>5541.5192941996629</v>
      </c>
      <c r="M6" s="338">
        <v>6567.7265709033036</v>
      </c>
      <c r="N6" s="338">
        <v>6362.4851155625774</v>
      </c>
      <c r="O6" s="338">
        <v>6157.2436602218486</v>
      </c>
      <c r="P6" s="338">
        <v>6157.2436602218486</v>
      </c>
      <c r="Q6" s="338">
        <v>6157.2436602218486</v>
      </c>
      <c r="R6" s="338">
        <v>6772.9680262440334</v>
      </c>
      <c r="S6" s="338">
        <v>7388.6923922662181</v>
      </c>
      <c r="T6" s="338">
        <v>7799.1753029476749</v>
      </c>
      <c r="U6" s="338">
        <v>7593.933847606947</v>
      </c>
      <c r="V6" s="338">
        <v>7593.933847606947</v>
      </c>
      <c r="W6" s="338">
        <v>7388.692392266219</v>
      </c>
      <c r="X6" s="338">
        <v>8004.4167582884038</v>
      </c>
      <c r="Y6" s="338">
        <v>8004.4167582884038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410.48291068145659</v>
      </c>
      <c r="F7" s="340">
        <v>1026.207276703642</v>
      </c>
      <c r="G7" s="340">
        <v>205.24145534072829</v>
      </c>
      <c r="H7" s="340">
        <v>820.96582136291318</v>
      </c>
      <c r="I7" s="340">
        <v>0</v>
      </c>
      <c r="J7" s="340">
        <v>0</v>
      </c>
      <c r="K7" s="340">
        <v>0</v>
      </c>
      <c r="L7" s="340">
        <v>410.48291068145659</v>
      </c>
      <c r="M7" s="340">
        <v>1026.207276703642</v>
      </c>
      <c r="N7" s="340">
        <v>0</v>
      </c>
      <c r="O7" s="340">
        <v>0</v>
      </c>
      <c r="P7" s="340">
        <v>0</v>
      </c>
      <c r="Q7" s="340">
        <v>205.24145534072829</v>
      </c>
      <c r="R7" s="340">
        <v>820.96582136291318</v>
      </c>
      <c r="S7" s="340">
        <v>615.72436602218488</v>
      </c>
      <c r="T7" s="340">
        <v>615.72436602218488</v>
      </c>
      <c r="U7" s="340">
        <v>0</v>
      </c>
      <c r="V7" s="340">
        <v>0</v>
      </c>
      <c r="W7" s="340">
        <v>0</v>
      </c>
      <c r="X7" s="340">
        <v>820.96582136291318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205.24145534072841</v>
      </c>
      <c r="D8" s="342">
        <f t="shared" si="0"/>
        <v>0</v>
      </c>
      <c r="E8" s="342">
        <f t="shared" si="0"/>
        <v>205.24145534072795</v>
      </c>
      <c r="F8" s="342">
        <f t="shared" si="0"/>
        <v>205.24145534072886</v>
      </c>
      <c r="G8" s="342">
        <f t="shared" si="0"/>
        <v>0</v>
      </c>
      <c r="H8" s="342">
        <f t="shared" si="0"/>
        <v>205.24145534072795</v>
      </c>
      <c r="I8" s="342">
        <f t="shared" si="0"/>
        <v>205.24145534072795</v>
      </c>
      <c r="J8" s="342">
        <f t="shared" si="0"/>
        <v>0</v>
      </c>
      <c r="K8" s="342">
        <f t="shared" si="0"/>
        <v>205.24145534072795</v>
      </c>
      <c r="L8" s="342">
        <f t="shared" si="0"/>
        <v>205.24145534072886</v>
      </c>
      <c r="M8" s="342">
        <f t="shared" si="0"/>
        <v>0</v>
      </c>
      <c r="N8" s="342">
        <f t="shared" si="0"/>
        <v>205.24145534072613</v>
      </c>
      <c r="O8" s="342">
        <f t="shared" si="0"/>
        <v>205.24145534072886</v>
      </c>
      <c r="P8" s="342">
        <f t="shared" si="0"/>
        <v>0</v>
      </c>
      <c r="Q8" s="342">
        <f t="shared" si="0"/>
        <v>205.24145534072795</v>
      </c>
      <c r="R8" s="342">
        <f t="shared" si="0"/>
        <v>205.24145534072795</v>
      </c>
      <c r="S8" s="342">
        <f t="shared" si="0"/>
        <v>0</v>
      </c>
      <c r="T8" s="342">
        <f t="shared" si="0"/>
        <v>205.24145534072795</v>
      </c>
      <c r="U8" s="342">
        <f t="shared" si="0"/>
        <v>205.24145534072795</v>
      </c>
      <c r="V8" s="342">
        <f t="shared" si="0"/>
        <v>0</v>
      </c>
      <c r="W8" s="342">
        <f t="shared" si="0"/>
        <v>205.24145534072795</v>
      </c>
      <c r="X8" s="342">
        <f t="shared" si="0"/>
        <v>205.24145534072886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820.96582136291227</v>
      </c>
      <c r="C9" s="343">
        <f t="shared" si="1"/>
        <v>417.17377331850184</v>
      </c>
      <c r="D9" s="343">
        <f t="shared" si="1"/>
        <v>541.58437263800715</v>
      </c>
      <c r="E9" s="343">
        <f t="shared" si="1"/>
        <v>325.26243167818348</v>
      </c>
      <c r="F9" s="343">
        <f t="shared" si="1"/>
        <v>416.44069965176459</v>
      </c>
      <c r="G9" s="343">
        <f t="shared" si="1"/>
        <v>277.36317933966438</v>
      </c>
      <c r="H9" s="343">
        <f t="shared" si="1"/>
        <v>413.7155378765101</v>
      </c>
      <c r="I9" s="343">
        <f t="shared" si="1"/>
        <v>333.51627872610698</v>
      </c>
      <c r="J9" s="343">
        <f t="shared" si="1"/>
        <v>914.96435573318649</v>
      </c>
      <c r="K9" s="343">
        <f t="shared" si="1"/>
        <v>1474.8586714880789</v>
      </c>
      <c r="L9" s="343">
        <f t="shared" si="1"/>
        <v>334.18117930210883</v>
      </c>
      <c r="M9" s="343">
        <f t="shared" si="1"/>
        <v>352.75786171467917</v>
      </c>
      <c r="N9" s="343">
        <f t="shared" si="1"/>
        <v>374.47644718581341</v>
      </c>
      <c r="O9" s="343">
        <f t="shared" si="1"/>
        <v>1039.7596371407171</v>
      </c>
      <c r="P9" s="343">
        <f t="shared" si="1"/>
        <v>392.42797439501101</v>
      </c>
      <c r="Q9" s="343">
        <f t="shared" si="1"/>
        <v>386.80936781083165</v>
      </c>
      <c r="R9" s="343">
        <f t="shared" si="1"/>
        <v>444.72074705702198</v>
      </c>
      <c r="S9" s="343">
        <f t="shared" si="1"/>
        <v>402.39930548628854</v>
      </c>
      <c r="T9" s="343">
        <f t="shared" si="1"/>
        <v>538.51888000424151</v>
      </c>
      <c r="U9" s="343">
        <f t="shared" si="1"/>
        <v>1897.5342437990694</v>
      </c>
      <c r="V9" s="343">
        <f t="shared" si="1"/>
        <v>2095.5461717280114</v>
      </c>
      <c r="W9" s="343">
        <f t="shared" si="1"/>
        <v>836.43645482424472</v>
      </c>
      <c r="X9" s="343">
        <f t="shared" si="1"/>
        <v>526.19906787654691</v>
      </c>
      <c r="Y9" s="343">
        <f t="shared" si="1"/>
        <v>1823.4555105530571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113.77085124677561</v>
      </c>
      <c r="C12" s="210">
        <v>117.9127257093723</v>
      </c>
      <c r="D12" s="210">
        <v>109.32545141874461</v>
      </c>
      <c r="E12" s="210">
        <v>130.05717970765261</v>
      </c>
      <c r="F12" s="210">
        <v>157.85331040412731</v>
      </c>
      <c r="G12" s="210">
        <v>161.49824439087041</v>
      </c>
      <c r="H12" s="210">
        <v>161.48501063363261</v>
      </c>
      <c r="I12" s="210">
        <v>152.19409258839471</v>
      </c>
      <c r="J12" s="210">
        <v>136.6518651593075</v>
      </c>
      <c r="K12" s="210">
        <v>121.018872806158</v>
      </c>
      <c r="L12" s="210">
        <v>144.25412532528509</v>
      </c>
      <c r="M12" s="210">
        <v>154.9049404776294</v>
      </c>
      <c r="N12" s="210">
        <v>153.64076004642109</v>
      </c>
      <c r="O12" s="210">
        <v>131.33210743164651</v>
      </c>
      <c r="P12" s="210">
        <v>129.348104622524</v>
      </c>
      <c r="Q12" s="210">
        <v>123.19630783424461</v>
      </c>
      <c r="R12" s="210">
        <v>134.36796737346009</v>
      </c>
      <c r="S12" s="210">
        <v>145.75126785666919</v>
      </c>
      <c r="T12" s="210">
        <v>153.6036666899069</v>
      </c>
      <c r="U12" s="210">
        <v>119.67822105670309</v>
      </c>
      <c r="V12" s="210">
        <v>127.17275862208299</v>
      </c>
      <c r="W12" s="210">
        <v>142.576085410882</v>
      </c>
      <c r="X12" s="210">
        <v>149.1193062814643</v>
      </c>
      <c r="Y12" s="210">
        <v>118.8239834039354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6.2768701633705926E-3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0.15924333619948411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5.0625107480653471</v>
      </c>
      <c r="C14" s="204">
        <f t="shared" si="2"/>
        <v>6.0922613929492684</v>
      </c>
      <c r="D14" s="204">
        <f t="shared" si="2"/>
        <v>4.0708512467755797</v>
      </c>
      <c r="E14" s="204">
        <f t="shared" si="2"/>
        <v>8.2767841788478069</v>
      </c>
      <c r="F14" s="204">
        <f t="shared" si="2"/>
        <v>8.2689595872742903</v>
      </c>
      <c r="G14" s="204">
        <f t="shared" si="2"/>
        <v>8.8539982803095416</v>
      </c>
      <c r="H14" s="204">
        <f t="shared" si="2"/>
        <v>8.321066208082545</v>
      </c>
      <c r="I14" s="204">
        <f t="shared" si="2"/>
        <v>7.6519346517626827</v>
      </c>
      <c r="J14" s="204">
        <f t="shared" si="2"/>
        <v>6.3972484952708513</v>
      </c>
      <c r="K14" s="204">
        <f t="shared" si="2"/>
        <v>3.9019776440240754</v>
      </c>
      <c r="L14" s="204">
        <f t="shared" si="2"/>
        <v>4.4553740326741194</v>
      </c>
      <c r="M14" s="204">
        <f t="shared" si="2"/>
        <v>4.2818572656921754</v>
      </c>
      <c r="N14" s="204">
        <f t="shared" si="2"/>
        <v>4.8698194325021493</v>
      </c>
      <c r="O14" s="204">
        <f t="shared" si="2"/>
        <v>2.6234737747205492</v>
      </c>
      <c r="P14" s="204">
        <f t="shared" si="2"/>
        <v>1.7179707652622527</v>
      </c>
      <c r="Q14" s="204">
        <f t="shared" si="2"/>
        <v>2.1626827171109198</v>
      </c>
      <c r="R14" s="204">
        <f t="shared" si="2"/>
        <v>3.6483233018056747</v>
      </c>
      <c r="S14" s="204">
        <f t="shared" si="2"/>
        <v>3.1391229578675839</v>
      </c>
      <c r="T14" s="204">
        <f t="shared" si="2"/>
        <v>3.7171109200343935</v>
      </c>
      <c r="U14" s="204">
        <f t="shared" si="2"/>
        <v>3.4005159071367146</v>
      </c>
      <c r="V14" s="204">
        <f t="shared" si="2"/>
        <v>2.4671539122957866</v>
      </c>
      <c r="W14" s="204">
        <f t="shared" si="2"/>
        <v>2.7338779019776438</v>
      </c>
      <c r="X14" s="204">
        <f t="shared" si="2"/>
        <v>4.6678417884780741</v>
      </c>
      <c r="Y14" s="204">
        <f t="shared" si="2"/>
        <v>4.0304385210662073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1.098710232158211</v>
      </c>
      <c r="C16" s="204">
        <v>1.098710232158211</v>
      </c>
      <c r="D16" s="204">
        <v>1.098710232158211</v>
      </c>
      <c r="E16" s="204">
        <v>3.2960447119518479</v>
      </c>
      <c r="F16" s="204">
        <v>3.2960447119518479</v>
      </c>
      <c r="G16" s="204">
        <v>2.6423903697334481</v>
      </c>
      <c r="H16" s="204">
        <v>2.745657781599312</v>
      </c>
      <c r="I16" s="204">
        <v>2.8280309544282032</v>
      </c>
      <c r="J16" s="204">
        <v>2.1567497850386932</v>
      </c>
      <c r="K16" s="204">
        <v>0.84600171969045568</v>
      </c>
      <c r="L16" s="204">
        <v>1.534909716251075</v>
      </c>
      <c r="M16" s="204">
        <v>1.50963026655202</v>
      </c>
      <c r="N16" s="204">
        <v>1.332846087704213</v>
      </c>
      <c r="O16" s="204">
        <v>1.26895958727429</v>
      </c>
      <c r="P16" s="204">
        <v>0.6994840928632845</v>
      </c>
      <c r="Q16" s="204">
        <v>0.67523645743766114</v>
      </c>
      <c r="R16" s="204">
        <v>0.7754944110060189</v>
      </c>
      <c r="S16" s="204">
        <v>0.74574376612209803</v>
      </c>
      <c r="T16" s="204">
        <v>1.2645743766122099</v>
      </c>
      <c r="U16" s="204">
        <v>1.325193465176268</v>
      </c>
      <c r="V16" s="204">
        <v>0.7953568357695614</v>
      </c>
      <c r="W16" s="204">
        <v>0.8723989681857266</v>
      </c>
      <c r="X16" s="204">
        <v>0.92089423903697332</v>
      </c>
      <c r="Y16" s="204">
        <v>0.54307824591573517</v>
      </c>
      <c r="DA16" s="71" t="s">
        <v>2379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1.0222699914015481</v>
      </c>
      <c r="F17" s="204">
        <v>1.0222699914015481</v>
      </c>
      <c r="G17" s="204">
        <v>1.418916595012897</v>
      </c>
      <c r="H17" s="204">
        <v>1.532330180567498</v>
      </c>
      <c r="I17" s="204">
        <v>1.308512467755804</v>
      </c>
      <c r="J17" s="204">
        <v>1.008942390369733</v>
      </c>
      <c r="K17" s="204">
        <v>1.1408426483233021</v>
      </c>
      <c r="L17" s="204">
        <v>1.2103181427343079</v>
      </c>
      <c r="M17" s="204">
        <v>1.1036113499570079</v>
      </c>
      <c r="N17" s="204">
        <v>0.91900257953568354</v>
      </c>
      <c r="O17" s="204">
        <v>0.18804815133276009</v>
      </c>
      <c r="P17" s="204">
        <v>0.18770421324161651</v>
      </c>
      <c r="Q17" s="204">
        <v>0.79346517626827162</v>
      </c>
      <c r="R17" s="204">
        <v>0.80808254514187439</v>
      </c>
      <c r="S17" s="204">
        <v>0.75640584694754942</v>
      </c>
      <c r="T17" s="204">
        <v>1.062510748065348</v>
      </c>
      <c r="U17" s="204">
        <v>0.86749785038693028</v>
      </c>
      <c r="V17" s="204">
        <v>0.79664660361134998</v>
      </c>
      <c r="W17" s="204">
        <v>0.73155631986242464</v>
      </c>
      <c r="X17" s="204">
        <v>1.1566638005159069</v>
      </c>
      <c r="Y17" s="204">
        <v>1.188564058469475</v>
      </c>
      <c r="DA17" s="71" t="s">
        <v>2380</v>
      </c>
    </row>
    <row r="18" spans="1:105" ht="12" customHeight="1" x14ac:dyDescent="0.25">
      <c r="A18" s="18" t="s">
        <v>32</v>
      </c>
      <c r="B18" s="204">
        <v>3.9638005159071361</v>
      </c>
      <c r="C18" s="204">
        <v>4.9935511607910579</v>
      </c>
      <c r="D18" s="204">
        <v>2.9721410146173688</v>
      </c>
      <c r="E18" s="204">
        <v>3.958469475494411</v>
      </c>
      <c r="F18" s="204">
        <v>3.9506448839208939</v>
      </c>
      <c r="G18" s="204">
        <v>4.7800515907136711</v>
      </c>
      <c r="H18" s="204">
        <v>4.0314703353396393</v>
      </c>
      <c r="I18" s="204">
        <v>3.5079965606190879</v>
      </c>
      <c r="J18" s="204">
        <v>3.2251934651762681</v>
      </c>
      <c r="K18" s="204">
        <v>1.909888220120378</v>
      </c>
      <c r="L18" s="204">
        <v>1.70378331900258</v>
      </c>
      <c r="M18" s="204">
        <v>1.66122098022356</v>
      </c>
      <c r="N18" s="204">
        <v>2.6116079105760961</v>
      </c>
      <c r="O18" s="204">
        <v>1.160103181427343</v>
      </c>
      <c r="P18" s="204">
        <v>0.82553740326741187</v>
      </c>
      <c r="Q18" s="204">
        <v>0.6876182287188306</v>
      </c>
      <c r="R18" s="204">
        <v>1.5686156491831471</v>
      </c>
      <c r="S18" s="204">
        <v>1.26938950988822</v>
      </c>
      <c r="T18" s="204">
        <v>0.58736027515047295</v>
      </c>
      <c r="U18" s="204">
        <v>0.40937231298366289</v>
      </c>
      <c r="V18" s="204">
        <v>0.21263972484952709</v>
      </c>
      <c r="W18" s="204">
        <v>0.43052450558899391</v>
      </c>
      <c r="X18" s="204">
        <v>0.50051590713671534</v>
      </c>
      <c r="Y18" s="204">
        <v>0.2090283748925193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1.263972484952708E-2</v>
      </c>
      <c r="H19" s="204">
        <v>1.16079105760963E-2</v>
      </c>
      <c r="I19" s="204">
        <v>7.3946689595872734E-3</v>
      </c>
      <c r="J19" s="204">
        <v>6.3628546861564913E-3</v>
      </c>
      <c r="K19" s="204">
        <v>5.2450558899398104E-3</v>
      </c>
      <c r="L19" s="204">
        <v>6.3628546861564913E-3</v>
      </c>
      <c r="M19" s="204">
        <v>7.3946689595872734E-3</v>
      </c>
      <c r="N19" s="204">
        <v>6.3628546861564913E-3</v>
      </c>
      <c r="O19" s="204">
        <v>6.3628546861564913E-3</v>
      </c>
      <c r="P19" s="204">
        <v>5.2450558899398104E-3</v>
      </c>
      <c r="Q19" s="204">
        <v>6.3628546861564913E-3</v>
      </c>
      <c r="R19" s="204">
        <v>0.49613069647463448</v>
      </c>
      <c r="S19" s="204">
        <v>0.36758383490971619</v>
      </c>
      <c r="T19" s="204">
        <v>0.80266552020636284</v>
      </c>
      <c r="U19" s="204">
        <v>0.79845227858985379</v>
      </c>
      <c r="V19" s="204">
        <v>0.66251074806534815</v>
      </c>
      <c r="W19" s="204">
        <v>0.69939810834049865</v>
      </c>
      <c r="X19" s="204">
        <v>2.0897678417884782</v>
      </c>
      <c r="Y19" s="204">
        <v>2.0897678417884782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31.08340498710232</v>
      </c>
      <c r="C20" s="204">
        <f t="shared" si="3"/>
        <v>36.006018916595011</v>
      </c>
      <c r="D20" s="204">
        <f t="shared" si="3"/>
        <v>28.976784178847801</v>
      </c>
      <c r="E20" s="204">
        <f t="shared" si="3"/>
        <v>40.219260533104041</v>
      </c>
      <c r="F20" s="204">
        <f t="shared" si="3"/>
        <v>53.912295786758378</v>
      </c>
      <c r="G20" s="204">
        <f t="shared" si="3"/>
        <v>52.92441960447119</v>
      </c>
      <c r="H20" s="204">
        <f t="shared" si="3"/>
        <v>53.231384350816853</v>
      </c>
      <c r="I20" s="204">
        <f t="shared" si="3"/>
        <v>50.200515907136712</v>
      </c>
      <c r="J20" s="204">
        <f t="shared" si="3"/>
        <v>42.266809974204641</v>
      </c>
      <c r="K20" s="204">
        <f t="shared" si="3"/>
        <v>34.735597592433358</v>
      </c>
      <c r="L20" s="204">
        <f t="shared" si="3"/>
        <v>44.228288907996557</v>
      </c>
      <c r="M20" s="204">
        <f t="shared" si="3"/>
        <v>44.212983662940673</v>
      </c>
      <c r="N20" s="204">
        <f t="shared" si="3"/>
        <v>47.267755803955289</v>
      </c>
      <c r="O20" s="204">
        <f t="shared" si="3"/>
        <v>37.813327601031823</v>
      </c>
      <c r="P20" s="204">
        <f t="shared" si="3"/>
        <v>34.868271711092</v>
      </c>
      <c r="Q20" s="204">
        <f t="shared" si="3"/>
        <v>31.538693035253651</v>
      </c>
      <c r="R20" s="204">
        <f t="shared" si="3"/>
        <v>36.338177128116939</v>
      </c>
      <c r="S20" s="204">
        <f t="shared" si="3"/>
        <v>39.729492691315563</v>
      </c>
      <c r="T20" s="204">
        <f t="shared" si="3"/>
        <v>42.140756663800509</v>
      </c>
      <c r="U20" s="204">
        <f t="shared" si="3"/>
        <v>37.91527548918053</v>
      </c>
      <c r="V20" s="204">
        <f t="shared" si="3"/>
        <v>40.36556514641341</v>
      </c>
      <c r="W20" s="204">
        <f t="shared" si="3"/>
        <v>43.768704221107548</v>
      </c>
      <c r="X20" s="204">
        <f t="shared" si="3"/>
        <v>47.902579583900732</v>
      </c>
      <c r="Y20" s="204">
        <f t="shared" si="3"/>
        <v>26.643648176136381</v>
      </c>
      <c r="DA20" s="71"/>
    </row>
    <row r="21" spans="1:105" ht="12" customHeight="1" x14ac:dyDescent="0.25">
      <c r="A21" s="18" t="s">
        <v>73</v>
      </c>
      <c r="B21" s="204">
        <v>31.08340498710232</v>
      </c>
      <c r="C21" s="204">
        <v>36.006018916595011</v>
      </c>
      <c r="D21" s="204">
        <v>28.976784178847801</v>
      </c>
      <c r="E21" s="204">
        <v>40.219260533104041</v>
      </c>
      <c r="F21" s="204">
        <v>53.912295786758378</v>
      </c>
      <c r="G21" s="204">
        <v>52.92441960447119</v>
      </c>
      <c r="H21" s="204">
        <v>53.231384350816853</v>
      </c>
      <c r="I21" s="204">
        <v>50.200515907136712</v>
      </c>
      <c r="J21" s="204">
        <v>42.266809974204641</v>
      </c>
      <c r="K21" s="204">
        <v>34.735597592433358</v>
      </c>
      <c r="L21" s="204">
        <v>44.228288907996557</v>
      </c>
      <c r="M21" s="204">
        <v>44.212983662940673</v>
      </c>
      <c r="N21" s="204">
        <v>47.267755803955289</v>
      </c>
      <c r="O21" s="204">
        <v>37.813327601031823</v>
      </c>
      <c r="P21" s="204">
        <v>34.868271711092</v>
      </c>
      <c r="Q21" s="204">
        <v>31.538693035253651</v>
      </c>
      <c r="R21" s="204">
        <v>36.338177128116939</v>
      </c>
      <c r="S21" s="204">
        <v>39.729492691315563</v>
      </c>
      <c r="T21" s="204">
        <v>42.140756663800509</v>
      </c>
      <c r="U21" s="204">
        <v>37.91527548918053</v>
      </c>
      <c r="V21" s="204">
        <v>40.36556514641341</v>
      </c>
      <c r="W21" s="204">
        <v>43.768704221107548</v>
      </c>
      <c r="X21" s="204">
        <v>47.902579583900732</v>
      </c>
      <c r="Y21" s="204">
        <v>26.643648176136381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2.3903697334479789E-2</v>
      </c>
      <c r="C23" s="204">
        <f t="shared" si="4"/>
        <v>0</v>
      </c>
      <c r="D23" s="204">
        <f t="shared" si="4"/>
        <v>0</v>
      </c>
      <c r="E23" s="204">
        <f t="shared" si="4"/>
        <v>2.3903697334479789E-2</v>
      </c>
      <c r="F23" s="204">
        <f t="shared" si="4"/>
        <v>7.1625107480653469E-2</v>
      </c>
      <c r="G23" s="204">
        <f t="shared" si="4"/>
        <v>0.28345505295124634</v>
      </c>
      <c r="H23" s="204">
        <f t="shared" si="4"/>
        <v>0.88492464910976876</v>
      </c>
      <c r="I23" s="204">
        <f t="shared" si="4"/>
        <v>0.72513300112046364</v>
      </c>
      <c r="J23" s="204">
        <f t="shared" si="4"/>
        <v>0.9192770251717004</v>
      </c>
      <c r="K23" s="204">
        <f t="shared" si="4"/>
        <v>0.41612130142888631</v>
      </c>
      <c r="L23" s="204">
        <f t="shared" si="4"/>
        <v>0.45825258237885147</v>
      </c>
      <c r="M23" s="204">
        <f t="shared" si="4"/>
        <v>1.6791451207936281</v>
      </c>
      <c r="N23" s="204">
        <f t="shared" si="4"/>
        <v>1.4472088856300316</v>
      </c>
      <c r="O23" s="204">
        <f t="shared" si="4"/>
        <v>1.2423395898580294</v>
      </c>
      <c r="P23" s="204">
        <f t="shared" si="4"/>
        <v>1.4169782252754866</v>
      </c>
      <c r="Q23" s="204">
        <f t="shared" si="4"/>
        <v>1.1410197860933002</v>
      </c>
      <c r="R23" s="204">
        <f t="shared" si="4"/>
        <v>0.94604132014969511</v>
      </c>
      <c r="S23" s="204">
        <f t="shared" si="4"/>
        <v>1.0284819581309976</v>
      </c>
      <c r="T23" s="204">
        <f t="shared" si="4"/>
        <v>1.2265385729679705</v>
      </c>
      <c r="U23" s="204">
        <f t="shared" si="4"/>
        <v>1.243169127281837</v>
      </c>
      <c r="V23" s="204">
        <f t="shared" si="4"/>
        <v>1.9204350921786397</v>
      </c>
      <c r="W23" s="204">
        <f t="shared" si="4"/>
        <v>2.5127122301871583</v>
      </c>
      <c r="X23" s="204">
        <f t="shared" si="4"/>
        <v>2.1968642728000458</v>
      </c>
      <c r="Y23" s="204">
        <f t="shared" si="4"/>
        <v>2.853336087644267</v>
      </c>
      <c r="DA23" s="71"/>
    </row>
    <row r="24" spans="1:105" ht="12" customHeight="1" x14ac:dyDescent="0.25">
      <c r="A24" s="18" t="s">
        <v>38</v>
      </c>
      <c r="B24" s="204">
        <v>2.3903697334479789E-2</v>
      </c>
      <c r="C24" s="204">
        <v>0</v>
      </c>
      <c r="D24" s="204">
        <v>0</v>
      </c>
      <c r="E24" s="204">
        <v>2.3903697334479789E-2</v>
      </c>
      <c r="F24" s="204">
        <v>7.1625107480653469E-2</v>
      </c>
      <c r="G24" s="204">
        <v>0.22330180567497851</v>
      </c>
      <c r="H24" s="204">
        <v>0.82605331040412711</v>
      </c>
      <c r="I24" s="204">
        <v>0.6650902837489252</v>
      </c>
      <c r="J24" s="204">
        <v>0.89277730008598444</v>
      </c>
      <c r="K24" s="204">
        <v>0.37635425623387792</v>
      </c>
      <c r="L24" s="204">
        <v>0.41177987962166812</v>
      </c>
      <c r="M24" s="204">
        <v>1.576440240756664</v>
      </c>
      <c r="N24" s="204">
        <v>1.323387790197764</v>
      </c>
      <c r="O24" s="204">
        <v>1.1263972484952709</v>
      </c>
      <c r="P24" s="204">
        <v>1.2621668099742041</v>
      </c>
      <c r="Q24" s="204">
        <v>0.98202923473774706</v>
      </c>
      <c r="R24" s="204">
        <v>0.75236457437661219</v>
      </c>
      <c r="S24" s="204">
        <v>0.81573516766981935</v>
      </c>
      <c r="T24" s="204">
        <v>0.93344797936371449</v>
      </c>
      <c r="U24" s="204">
        <v>1.0330180567497851</v>
      </c>
      <c r="V24" s="204">
        <v>1.6955288048151329</v>
      </c>
      <c r="W24" s="204">
        <v>2.2587274290627679</v>
      </c>
      <c r="X24" s="204">
        <v>1.8953568357695609</v>
      </c>
      <c r="Y24" s="204">
        <v>2.5844368013757522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1.2897678417884779E-3</v>
      </c>
      <c r="K25" s="204">
        <v>3.3533963886500429E-3</v>
      </c>
      <c r="L25" s="204">
        <v>5.5030094582975064E-3</v>
      </c>
      <c r="M25" s="204">
        <v>3.8177128116938949E-2</v>
      </c>
      <c r="N25" s="204">
        <v>5.2364574376612197E-2</v>
      </c>
      <c r="O25" s="204">
        <v>4.7807394668959592E-2</v>
      </c>
      <c r="P25" s="204">
        <v>5.9673258813413579E-2</v>
      </c>
      <c r="Q25" s="204">
        <v>5.0386930352536538E-2</v>
      </c>
      <c r="R25" s="204">
        <v>6.3542562338779016E-2</v>
      </c>
      <c r="S25" s="204">
        <v>6.3800515907136715E-2</v>
      </c>
      <c r="T25" s="204">
        <v>9.8538263112639704E-2</v>
      </c>
      <c r="U25" s="204">
        <v>6.159467419006328E-2</v>
      </c>
      <c r="V25" s="204">
        <v>6.2207854446427659E-2</v>
      </c>
      <c r="W25" s="204">
        <v>6.2938083277663009E-2</v>
      </c>
      <c r="X25" s="204">
        <v>7.7901929426866315E-2</v>
      </c>
      <c r="Y25" s="204">
        <v>4.9988969177456523E-2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4.3422184006878757E-2</v>
      </c>
      <c r="R26" s="204">
        <v>4.7119518486672403E-2</v>
      </c>
      <c r="S26" s="204">
        <v>3.7317282889079963E-2</v>
      </c>
      <c r="T26" s="204">
        <v>4.006878761822872E-2</v>
      </c>
      <c r="U26" s="204">
        <v>4.0670679277730007E-2</v>
      </c>
      <c r="V26" s="204">
        <v>3.5511607910576087E-2</v>
      </c>
      <c r="W26" s="204">
        <v>3.3705932932072233E-2</v>
      </c>
      <c r="X26" s="204">
        <v>3.1900257953568358E-2</v>
      </c>
      <c r="Y26" s="204">
        <v>3.3619948409286331E-2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6.0153247276267849E-2</v>
      </c>
      <c r="H29" s="204">
        <v>5.8871338705641679E-2</v>
      </c>
      <c r="I29" s="204">
        <v>6.0042717371538441E-2</v>
      </c>
      <c r="J29" s="204">
        <v>2.5209957243927512E-2</v>
      </c>
      <c r="K29" s="204">
        <v>3.6413648806358327E-2</v>
      </c>
      <c r="L29" s="204">
        <v>4.0969693298885841E-2</v>
      </c>
      <c r="M29" s="204">
        <v>6.4527751920025064E-2</v>
      </c>
      <c r="N29" s="204">
        <v>7.1456521055655489E-2</v>
      </c>
      <c r="O29" s="204">
        <v>6.8134946693798923E-2</v>
      </c>
      <c r="P29" s="204">
        <v>9.5138156487868719E-2</v>
      </c>
      <c r="Q29" s="204">
        <v>6.5181436996137793E-2</v>
      </c>
      <c r="R29" s="204">
        <v>8.3014664947631586E-2</v>
      </c>
      <c r="S29" s="204">
        <v>0.1116289916649616</v>
      </c>
      <c r="T29" s="204">
        <v>0.15448354287338781</v>
      </c>
      <c r="U29" s="204">
        <v>0.1078857170642586</v>
      </c>
      <c r="V29" s="204">
        <v>0.1271868250065028</v>
      </c>
      <c r="W29" s="204">
        <v>0.1573407849146552</v>
      </c>
      <c r="X29" s="204">
        <v>0.19170524965005009</v>
      </c>
      <c r="Y29" s="204">
        <v>0.18529036868177209</v>
      </c>
      <c r="DA29" s="71" t="s">
        <v>2390</v>
      </c>
    </row>
    <row r="30" spans="1:105" ht="12" customHeight="1" x14ac:dyDescent="0.25">
      <c r="A30" s="14" t="s">
        <v>39</v>
      </c>
      <c r="B30" s="204">
        <v>16.552020636285469</v>
      </c>
      <c r="C30" s="204">
        <v>15.88323301805675</v>
      </c>
      <c r="D30" s="204">
        <v>16.00266552020636</v>
      </c>
      <c r="E30" s="204">
        <v>16.360963026655199</v>
      </c>
      <c r="F30" s="204">
        <v>16.838607050730872</v>
      </c>
      <c r="G30" s="204">
        <v>17.49673258813413</v>
      </c>
      <c r="H30" s="204">
        <v>16.861650902837489</v>
      </c>
      <c r="I30" s="204">
        <v>13.740068787618229</v>
      </c>
      <c r="J30" s="204">
        <v>12.00842648323302</v>
      </c>
      <c r="K30" s="204">
        <v>20.130524505588991</v>
      </c>
      <c r="L30" s="204">
        <v>22.324505588993979</v>
      </c>
      <c r="M30" s="204">
        <v>22.063542562338782</v>
      </c>
      <c r="N30" s="204">
        <v>22.319604471195181</v>
      </c>
      <c r="O30" s="204">
        <v>19.435339638864999</v>
      </c>
      <c r="P30" s="204">
        <v>19.047463456577809</v>
      </c>
      <c r="Q30" s="204">
        <v>17.293723129836629</v>
      </c>
      <c r="R30" s="204">
        <v>17.399312123817712</v>
      </c>
      <c r="S30" s="204">
        <v>18.449527085124679</v>
      </c>
      <c r="T30" s="204">
        <v>20.542820292347379</v>
      </c>
      <c r="U30" s="204">
        <v>12.15477214101462</v>
      </c>
      <c r="V30" s="204">
        <v>16.738349097162509</v>
      </c>
      <c r="W30" s="204">
        <v>18.903611349957011</v>
      </c>
      <c r="X30" s="204">
        <v>19.975064488392089</v>
      </c>
      <c r="Y30" s="204">
        <v>19.055546001719691</v>
      </c>
      <c r="DA30" s="71" t="s">
        <v>2391</v>
      </c>
    </row>
    <row r="31" spans="1:105" ht="12" customHeight="1" x14ac:dyDescent="0.25">
      <c r="A31" s="21" t="s">
        <v>40</v>
      </c>
      <c r="B31" s="207">
        <v>61.049011177987957</v>
      </c>
      <c r="C31" s="207">
        <v>59.931212381771267</v>
      </c>
      <c r="D31" s="207">
        <v>60.275150472914873</v>
      </c>
      <c r="E31" s="207">
        <v>65.176268271711081</v>
      </c>
      <c r="F31" s="207">
        <v>78.761822871883055</v>
      </c>
      <c r="G31" s="207">
        <v>81.933361994840922</v>
      </c>
      <c r="H31" s="207">
        <v>82.185984522785887</v>
      </c>
      <c r="I31" s="207">
        <v>79.876440240756651</v>
      </c>
      <c r="J31" s="207">
        <v>75.060103181427337</v>
      </c>
      <c r="K31" s="207">
        <v>61.834651762682711</v>
      </c>
      <c r="L31" s="207">
        <v>72.787704213241611</v>
      </c>
      <c r="M31" s="207">
        <v>82.667411865864139</v>
      </c>
      <c r="N31" s="207">
        <v>77.736371453138432</v>
      </c>
      <c r="O31" s="207">
        <v>70.217626827171102</v>
      </c>
      <c r="P31" s="207">
        <v>72.297420464316417</v>
      </c>
      <c r="Q31" s="207">
        <v>71.060189165950121</v>
      </c>
      <c r="R31" s="207">
        <v>76.036113499570064</v>
      </c>
      <c r="S31" s="207">
        <v>83.404643164230436</v>
      </c>
      <c r="T31" s="207">
        <v>85.976440240756659</v>
      </c>
      <c r="U31" s="207">
        <v>64.964488392089422</v>
      </c>
      <c r="V31" s="207">
        <v>65.522012037833179</v>
      </c>
      <c r="W31" s="207">
        <v>74.657179707652617</v>
      </c>
      <c r="X31" s="207">
        <v>74.376956147893381</v>
      </c>
      <c r="Y31" s="207">
        <v>66.241014617368876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88.899330239529164</v>
      </c>
      <c r="C33" s="203">
        <f>TRE_emi!C5</f>
        <v>103.6554184797407</v>
      </c>
      <c r="D33" s="203">
        <f>TRE_emi!D5</f>
        <v>80.594640719802214</v>
      </c>
      <c r="E33" s="203">
        <f>TRE_emi!E5</f>
        <v>119.1737735994267</v>
      </c>
      <c r="F33" s="203">
        <f>TRE_emi!F5</f>
        <v>151.31054735898491</v>
      </c>
      <c r="G33" s="203">
        <f>TRE_emi!G5</f>
        <v>151.24792098613909</v>
      </c>
      <c r="H33" s="203">
        <f>TRE_emi!H5</f>
        <v>150.13714067961749</v>
      </c>
      <c r="I33" s="203">
        <f>TRE_emi!I5</f>
        <v>140.83220519939141</v>
      </c>
      <c r="J33" s="203">
        <f>TRE_emi!J5</f>
        <v>118.5751144794167</v>
      </c>
      <c r="K33" s="203">
        <f>TRE_emi!K5</f>
        <v>93.566438279905341</v>
      </c>
      <c r="L33" s="203">
        <f>TRE_emi!L5</f>
        <v>117.23390063977151</v>
      </c>
      <c r="M33" s="203">
        <f>TRE_emi!M5</f>
        <v>116.6653573197167</v>
      </c>
      <c r="N33" s="203">
        <f>TRE_emi!N5</f>
        <v>125.87725691977541</v>
      </c>
      <c r="O33" s="203">
        <f>TRE_emi!O5</f>
        <v>96.530516639727523</v>
      </c>
      <c r="P33" s="203">
        <f>TRE_emi!P5</f>
        <v>87.020018279628331</v>
      </c>
      <c r="Q33" s="203">
        <f>TRE_emi!Q5</f>
        <v>80.571278159661915</v>
      </c>
      <c r="R33" s="203">
        <f>TRE_emi!R5</f>
        <v>96.51250511935541</v>
      </c>
      <c r="S33" s="203">
        <f>TRE_emi!S5</f>
        <v>102.8749215593833</v>
      </c>
      <c r="T33" s="203">
        <f>TRE_emi!T5</f>
        <v>109.9838951996574</v>
      </c>
      <c r="U33" s="203">
        <f>TRE_emi!U5</f>
        <v>99.024528189048482</v>
      </c>
      <c r="V33" s="203">
        <f>TRE_emi!V5</f>
        <v>102.7189384449311</v>
      </c>
      <c r="W33" s="203">
        <f>TRE_emi!W5</f>
        <v>110.9196147169903</v>
      </c>
      <c r="X33" s="203">
        <f>TRE_emi!X5</f>
        <v>126.5699719128495</v>
      </c>
      <c r="Y33" s="203">
        <f>TRE_emi!Y5</f>
        <v>74.79334168897023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23.841897673906633</v>
      </c>
      <c r="C35" s="284">
        <f t="shared" si="5"/>
        <v>23.354908147193637</v>
      </c>
      <c r="D35" s="284">
        <f t="shared" si="5"/>
        <v>19.930088927591616</v>
      </c>
      <c r="E35" s="284">
        <f t="shared" si="5"/>
        <v>23.096068819931393</v>
      </c>
      <c r="F35" s="284">
        <f t="shared" si="5"/>
        <v>26.929071452516286</v>
      </c>
      <c r="G35" s="284">
        <f t="shared" si="5"/>
        <v>25.897967392775566</v>
      </c>
      <c r="H35" s="284">
        <f t="shared" si="5"/>
        <v>23.626730660445713</v>
      </c>
      <c r="I35" s="284">
        <f t="shared" si="5"/>
        <v>21.388523748663051</v>
      </c>
      <c r="J35" s="284">
        <f t="shared" si="5"/>
        <v>19.800229561866171</v>
      </c>
      <c r="K35" s="284">
        <f t="shared" si="5"/>
        <v>21.8872767260263</v>
      </c>
      <c r="L35" s="284">
        <f t="shared" si="5"/>
        <v>26.802748855489391</v>
      </c>
      <c r="M35" s="284">
        <f t="shared" si="5"/>
        <v>26.664928160211222</v>
      </c>
      <c r="N35" s="284">
        <f t="shared" si="5"/>
        <v>25.868287847492788</v>
      </c>
      <c r="O35" s="284">
        <f t="shared" si="5"/>
        <v>21.671741090304661</v>
      </c>
      <c r="P35" s="284">
        <f t="shared" si="5"/>
        <v>21.236098015789473</v>
      </c>
      <c r="Q35" s="284">
        <f t="shared" si="5"/>
        <v>20.742206217566611</v>
      </c>
      <c r="R35" s="284">
        <f t="shared" si="5"/>
        <v>20.7040364614748</v>
      </c>
      <c r="S35" s="284">
        <f t="shared" si="5"/>
        <v>23.02226984381976</v>
      </c>
      <c r="T35" s="284">
        <f t="shared" si="5"/>
        <v>21.299583722685998</v>
      </c>
      <c r="U35" s="284">
        <f t="shared" si="5"/>
        <v>16.625357304383968</v>
      </c>
      <c r="V35" s="284">
        <f t="shared" si="5"/>
        <v>19.289510736862898</v>
      </c>
      <c r="W35" s="284">
        <f t="shared" si="5"/>
        <v>21.136698771539589</v>
      </c>
      <c r="X35" s="284">
        <f t="shared" si="5"/>
        <v>24.031358711908716</v>
      </c>
      <c r="Y35" s="284">
        <f t="shared" si="5"/>
        <v>18.08969695276549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</v>
      </c>
      <c r="D36" s="344">
        <f t="shared" si="6"/>
        <v>32.556683940060395</v>
      </c>
      <c r="E36" s="344">
        <f t="shared" si="6"/>
        <v>34.410605999683717</v>
      </c>
      <c r="F36" s="344">
        <f t="shared" si="6"/>
        <v>35.005746367309854</v>
      </c>
      <c r="G36" s="344">
        <f t="shared" si="6"/>
        <v>33.273407087200695</v>
      </c>
      <c r="H36" s="344">
        <f t="shared" si="6"/>
        <v>30.280075308652819</v>
      </c>
      <c r="I36" s="344">
        <f t="shared" si="6"/>
        <v>29.223119137260316</v>
      </c>
      <c r="J36" s="344">
        <f t="shared" si="6"/>
        <v>29.536418993568095</v>
      </c>
      <c r="K36" s="344">
        <f t="shared" si="6"/>
        <v>31.340516934491919</v>
      </c>
      <c r="L36" s="344">
        <f t="shared" si="6"/>
        <v>27.702085430671723</v>
      </c>
      <c r="M36" s="344">
        <f t="shared" si="6"/>
        <v>24.924492419182673</v>
      </c>
      <c r="N36" s="344">
        <f t="shared" si="6"/>
        <v>25.658072416930921</v>
      </c>
      <c r="O36" s="344">
        <f t="shared" si="6"/>
        <v>25.663413278733437</v>
      </c>
      <c r="P36" s="344">
        <f t="shared" si="6"/>
        <v>22.437509136768146</v>
      </c>
      <c r="Q36" s="344">
        <f t="shared" si="6"/>
        <v>21.349572942242173</v>
      </c>
      <c r="R36" s="344">
        <f t="shared" si="6"/>
        <v>21.233046283665818</v>
      </c>
      <c r="S36" s="344">
        <f t="shared" si="6"/>
        <v>20.862461114388744</v>
      </c>
      <c r="T36" s="344">
        <f t="shared" si="6"/>
        <v>21.155617032714069</v>
      </c>
      <c r="U36" s="344">
        <f t="shared" si="6"/>
        <v>21.009449719205385</v>
      </c>
      <c r="V36" s="344">
        <f t="shared" si="6"/>
        <v>23.129100041450606</v>
      </c>
      <c r="W36" s="344">
        <f t="shared" si="6"/>
        <v>21.759846802709642</v>
      </c>
      <c r="X36" s="344">
        <f t="shared" si="6"/>
        <v>19.940487487099571</v>
      </c>
      <c r="Y36" s="344">
        <f t="shared" si="6"/>
        <v>19.224191617035544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19.814130282588192</v>
      </c>
      <c r="C37" s="344">
        <f>IF(TRE_ued!C$5=0,"",TRE_ued!C$5/C$5*1000)</f>
        <v>19.204827628259906</v>
      </c>
      <c r="D37" s="344">
        <f>IF(TRE_ued!D$5=0,"",TRE_ued!D$5/D$5*1000)</f>
        <v>18.681110332302584</v>
      </c>
      <c r="E37" s="344">
        <f>IF(TRE_ued!E$5=0,"",TRE_ued!E$5/E$5*1000)</f>
        <v>19.457441470583419</v>
      </c>
      <c r="F37" s="344">
        <f>IF(TRE_ued!F$5=0,"",TRE_ued!F$5/F$5*1000)</f>
        <v>19.696783291028243</v>
      </c>
      <c r="G37" s="344">
        <f>IF(TRE_ued!G$5=0,"",TRE_ued!G$5/G$5*1000)</f>
        <v>18.746176401958746</v>
      </c>
      <c r="H37" s="344">
        <f>IF(TRE_ued!H$5=0,"",TRE_ued!H$5/H$5*1000)</f>
        <v>17.054323502878919</v>
      </c>
      <c r="I37" s="344">
        <f>IF(TRE_ued!I$5=0,"",TRE_ued!I$5/I$5*1000)</f>
        <v>16.436729957544685</v>
      </c>
      <c r="J37" s="344">
        <f>IF(TRE_ued!J$5=0,"",TRE_ued!J$5/J$5*1000)</f>
        <v>16.659582228075866</v>
      </c>
      <c r="K37" s="344">
        <f>IF(TRE_ued!K$5=0,"",TRE_ued!K$5/K$5*1000)</f>
        <v>18.013626651935716</v>
      </c>
      <c r="L37" s="344">
        <f>IF(TRE_ued!L$5=0,"",TRE_ued!L$5/L$5*1000)</f>
        <v>15.856552211364869</v>
      </c>
      <c r="M37" s="344">
        <f>IF(TRE_ued!M$5=0,"",TRE_ued!M$5/M$5*1000)</f>
        <v>14.280175352428934</v>
      </c>
      <c r="N37" s="344">
        <f>IF(TRE_ued!N$5=0,"",TRE_ued!N$5/N$5*1000)</f>
        <v>14.644481981909404</v>
      </c>
      <c r="O37" s="344">
        <f>IF(TRE_ued!O$5=0,"",TRE_ued!O$5/O$5*1000)</f>
        <v>14.739709302730287</v>
      </c>
      <c r="P37" s="344">
        <f>IF(TRE_ued!P$5=0,"",TRE_ued!P$5/P$5*1000)</f>
        <v>12.935693760820513</v>
      </c>
      <c r="Q37" s="344">
        <f>IF(TRE_ued!Q$5=0,"",TRE_ued!Q$5/Q$5*1000)</f>
        <v>12.307710887379077</v>
      </c>
      <c r="R37" s="344">
        <f>IF(TRE_ued!R$5=0,"",TRE_ued!R$5/R$5*1000)</f>
        <v>12.175188662175092</v>
      </c>
      <c r="S37" s="344">
        <f>IF(TRE_ued!S$5=0,"",TRE_ued!S$5/S$5*1000)</f>
        <v>11.968424841567558</v>
      </c>
      <c r="T37" s="344">
        <f>IF(TRE_ued!T$5=0,"",TRE_ued!T$5/T$5*1000)</f>
        <v>12.150490220079654</v>
      </c>
      <c r="U37" s="344">
        <f>IF(TRE_ued!U$5=0,"",TRE_ued!U$5/U$5*1000)</f>
        <v>11.924493449481185</v>
      </c>
      <c r="V37" s="344">
        <f>IF(TRE_ued!V$5=0,"",TRE_ued!V$5/V$5*1000)</f>
        <v>13.197019954943178</v>
      </c>
      <c r="W37" s="344">
        <f>IF(TRE_ued!W$5=0,"",TRE_ued!W$5/W$5*1000)</f>
        <v>12.437317576177229</v>
      </c>
      <c r="X37" s="344">
        <f>IF(TRE_ued!X$5=0,"",TRE_ued!X$5/X$5*1000)</f>
        <v>11.366092320753669</v>
      </c>
      <c r="Y37" s="344">
        <f>IF(TRE_ued!Y$5=0,"",TRE_ued!Y$5/Y$5*1000)</f>
        <v>11.158893621697848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0.78138933887996787</v>
      </c>
      <c r="C38" s="345">
        <f t="shared" si="7"/>
        <v>0.87908593288927461</v>
      </c>
      <c r="D38" s="345">
        <f t="shared" si="7"/>
        <v>0.73719924934134506</v>
      </c>
      <c r="E38" s="345">
        <f t="shared" si="7"/>
        <v>0.9163182983616126</v>
      </c>
      <c r="F38" s="345">
        <f t="shared" si="7"/>
        <v>0.95855162601030042</v>
      </c>
      <c r="G38" s="345">
        <f t="shared" si="7"/>
        <v>0.9365298152720305</v>
      </c>
      <c r="H38" s="345">
        <f t="shared" si="7"/>
        <v>0.92972802918680497</v>
      </c>
      <c r="I38" s="345">
        <f t="shared" si="7"/>
        <v>0.92534606832782107</v>
      </c>
      <c r="J38" s="345">
        <f t="shared" si="7"/>
        <v>0.86771676582081703</v>
      </c>
      <c r="K38" s="345">
        <f t="shared" si="7"/>
        <v>0.7731557575302771</v>
      </c>
      <c r="L38" s="345">
        <f t="shared" si="7"/>
        <v>0.81269010765144867</v>
      </c>
      <c r="M38" s="345">
        <f t="shared" si="7"/>
        <v>0.75314161678765135</v>
      </c>
      <c r="N38" s="345">
        <f t="shared" si="7"/>
        <v>0.81929597902107998</v>
      </c>
      <c r="O38" s="345">
        <f t="shared" si="7"/>
        <v>0.73501079459924212</v>
      </c>
      <c r="P38" s="345">
        <f t="shared" si="7"/>
        <v>0.67275835647981441</v>
      </c>
      <c r="Q38" s="345">
        <f t="shared" si="7"/>
        <v>0.65400724726318216</v>
      </c>
      <c r="R38" s="345">
        <f t="shared" si="7"/>
        <v>0.71827018750019611</v>
      </c>
      <c r="S38" s="345">
        <f t="shared" si="7"/>
        <v>0.70582522589477437</v>
      </c>
      <c r="T38" s="345">
        <f t="shared" si="7"/>
        <v>0.71602389168021274</v>
      </c>
      <c r="U38" s="345">
        <f t="shared" si="7"/>
        <v>0.82742312941074747</v>
      </c>
      <c r="V38" s="345">
        <f t="shared" si="7"/>
        <v>0.80771180524737318</v>
      </c>
      <c r="W38" s="345">
        <f t="shared" si="7"/>
        <v>0.77796787867570705</v>
      </c>
      <c r="X38" s="345">
        <f t="shared" si="7"/>
        <v>0.84878326669483894</v>
      </c>
      <c r="Y38" s="345">
        <f t="shared" si="7"/>
        <v>0.62944651026143861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AT: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113.77085124677561</v>
      </c>
      <c r="C5" s="223">
        <v>117.9127257093723</v>
      </c>
      <c r="D5" s="223">
        <v>109.32545141874461</v>
      </c>
      <c r="E5" s="223">
        <v>130.05717970765261</v>
      </c>
      <c r="F5" s="223">
        <v>157.8533104041272</v>
      </c>
      <c r="G5" s="223">
        <v>161.4982443908705</v>
      </c>
      <c r="H5" s="223">
        <v>161.48501063363261</v>
      </c>
      <c r="I5" s="223">
        <v>152.1940925883948</v>
      </c>
      <c r="J5" s="223">
        <v>136.65186515930759</v>
      </c>
      <c r="K5" s="223">
        <v>121.0188728061581</v>
      </c>
      <c r="L5" s="223">
        <v>144.25412532528509</v>
      </c>
      <c r="M5" s="223">
        <v>154.90494047762951</v>
      </c>
      <c r="N5" s="223">
        <v>153.64076004642101</v>
      </c>
      <c r="O5" s="223">
        <v>131.33210743164651</v>
      </c>
      <c r="P5" s="223">
        <v>129.348104622524</v>
      </c>
      <c r="Q5" s="223">
        <v>123.19630783424461</v>
      </c>
      <c r="R5" s="223">
        <v>134.36796737346009</v>
      </c>
      <c r="S5" s="223">
        <v>145.7512678566693</v>
      </c>
      <c r="T5" s="223">
        <v>153.60366668990699</v>
      </c>
      <c r="U5" s="223">
        <v>119.67822105670309</v>
      </c>
      <c r="V5" s="223">
        <v>127.17275862208309</v>
      </c>
      <c r="W5" s="223">
        <v>142.576085410882</v>
      </c>
      <c r="X5" s="223">
        <v>149.1193062814643</v>
      </c>
      <c r="Y5" s="223">
        <v>118.8239834039355</v>
      </c>
      <c r="DA5" s="89" t="s">
        <v>2376</v>
      </c>
    </row>
    <row r="6" spans="1:105" ht="12" customHeight="1" x14ac:dyDescent="0.25">
      <c r="A6" s="55" t="s">
        <v>91</v>
      </c>
      <c r="B6" s="259">
        <v>2.4687744315758562</v>
      </c>
      <c r="C6" s="259">
        <v>2.5208754699607461</v>
      </c>
      <c r="D6" s="259">
        <v>2.3958985570466522</v>
      </c>
      <c r="E6" s="259">
        <v>2.7779579200517079</v>
      </c>
      <c r="F6" s="259">
        <v>3.39888535500338</v>
      </c>
      <c r="G6" s="259">
        <v>3.4960326214833919</v>
      </c>
      <c r="H6" s="259">
        <v>3.5007444452916112</v>
      </c>
      <c r="I6" s="259">
        <v>3.3650068928693222</v>
      </c>
      <c r="J6" s="259">
        <v>3.0761856225150659</v>
      </c>
      <c r="K6" s="259">
        <v>2.5421703494430679</v>
      </c>
      <c r="L6" s="259">
        <v>3.0369118948478171</v>
      </c>
      <c r="M6" s="259">
        <v>3.3417852535323491</v>
      </c>
      <c r="N6" s="259">
        <v>3.2446970809186668</v>
      </c>
      <c r="O6" s="259">
        <v>2.8284278890979691</v>
      </c>
      <c r="P6" s="259">
        <v>2.8315265933818989</v>
      </c>
      <c r="Q6" s="259">
        <v>2.742894296290916</v>
      </c>
      <c r="R6" s="259">
        <v>2.987237450288188</v>
      </c>
      <c r="S6" s="259">
        <v>3.2614759480981208</v>
      </c>
      <c r="T6" s="259">
        <v>3.3886360712502142</v>
      </c>
      <c r="U6" s="259">
        <v>2.651425941097973</v>
      </c>
      <c r="V6" s="259">
        <v>2.7108849640392791</v>
      </c>
      <c r="W6" s="259">
        <v>3.0524698417063441</v>
      </c>
      <c r="X6" s="259">
        <v>3.1195895666083451</v>
      </c>
      <c r="Y6" s="259">
        <v>2.5277751947799261</v>
      </c>
      <c r="DA6" s="67" t="s">
        <v>2393</v>
      </c>
    </row>
    <row r="7" spans="1:105" ht="12" customHeight="1" x14ac:dyDescent="0.25">
      <c r="A7" s="173" t="s">
        <v>92</v>
      </c>
      <c r="B7" s="224">
        <v>3.3575332269431639</v>
      </c>
      <c r="C7" s="224">
        <v>3.4283906391466141</v>
      </c>
      <c r="D7" s="224">
        <v>3.2584220375834461</v>
      </c>
      <c r="E7" s="224">
        <v>3.7780227712703232</v>
      </c>
      <c r="F7" s="224">
        <v>4.6224840828045952</v>
      </c>
      <c r="G7" s="224">
        <v>4.7546043652174124</v>
      </c>
      <c r="H7" s="224">
        <v>4.7610124455965916</v>
      </c>
      <c r="I7" s="224">
        <v>4.5764093743022771</v>
      </c>
      <c r="J7" s="224">
        <v>4.1836124466204891</v>
      </c>
      <c r="K7" s="224">
        <v>3.4573516752425721</v>
      </c>
      <c r="L7" s="224">
        <v>4.1302001769930303</v>
      </c>
      <c r="M7" s="224">
        <v>4.5448279448039939</v>
      </c>
      <c r="N7" s="224">
        <v>4.412788030049386</v>
      </c>
      <c r="O7" s="224">
        <v>3.8466619291732358</v>
      </c>
      <c r="P7" s="224">
        <v>3.8508761669993832</v>
      </c>
      <c r="Q7" s="224">
        <v>3.7303362429556448</v>
      </c>
      <c r="R7" s="224">
        <v>4.0626429323919373</v>
      </c>
      <c r="S7" s="224">
        <v>4.4356072894134462</v>
      </c>
      <c r="T7" s="224">
        <v>4.6085450569002901</v>
      </c>
      <c r="U7" s="224">
        <v>3.605939279893243</v>
      </c>
      <c r="V7" s="224">
        <v>3.6868035510934201</v>
      </c>
      <c r="W7" s="224">
        <v>4.1513589847206278</v>
      </c>
      <c r="X7" s="224">
        <v>4.2426418105873482</v>
      </c>
      <c r="Y7" s="224">
        <v>3.437774264900697</v>
      </c>
      <c r="DA7" s="177" t="s">
        <v>2394</v>
      </c>
    </row>
    <row r="8" spans="1:105" ht="12" customHeight="1" x14ac:dyDescent="0.25">
      <c r="A8" s="173" t="s">
        <v>93</v>
      </c>
      <c r="B8" s="224">
        <v>4.1475410450474373</v>
      </c>
      <c r="C8" s="224">
        <v>4.2350707895340527</v>
      </c>
      <c r="D8" s="224">
        <v>4.0251095758383739</v>
      </c>
      <c r="E8" s="224">
        <v>4.6669693056868713</v>
      </c>
      <c r="F8" s="224">
        <v>5.7101273964056753</v>
      </c>
      <c r="G8" s="224">
        <v>5.8733348040920976</v>
      </c>
      <c r="H8" s="224">
        <v>5.8812506680899066</v>
      </c>
      <c r="I8" s="224">
        <v>5.6532115800204581</v>
      </c>
      <c r="J8" s="224">
        <v>5.16799184582531</v>
      </c>
      <c r="K8" s="224">
        <v>4.2708461870643539</v>
      </c>
      <c r="L8" s="224">
        <v>5.1020119833443314</v>
      </c>
      <c r="M8" s="224">
        <v>5.6141992259343469</v>
      </c>
      <c r="N8" s="224">
        <v>5.4510910959433598</v>
      </c>
      <c r="O8" s="224">
        <v>4.7517588536845858</v>
      </c>
      <c r="P8" s="224">
        <v>4.7569646768815916</v>
      </c>
      <c r="Q8" s="224">
        <v>4.6080624177687373</v>
      </c>
      <c r="R8" s="224">
        <v>5.0185589164841584</v>
      </c>
      <c r="S8" s="224">
        <v>5.4792795928048443</v>
      </c>
      <c r="T8" s="224">
        <v>5.6929085997003597</v>
      </c>
      <c r="U8" s="224">
        <v>4.4543955810445954</v>
      </c>
      <c r="V8" s="224">
        <v>4.5542867395859901</v>
      </c>
      <c r="W8" s="224">
        <v>5.1281493340666566</v>
      </c>
      <c r="X8" s="224">
        <v>5.2409104719020192</v>
      </c>
      <c r="Y8" s="224">
        <v>4.2466623272302728</v>
      </c>
      <c r="DA8" s="177" t="s">
        <v>2395</v>
      </c>
    </row>
    <row r="9" spans="1:105" ht="12" customHeight="1" x14ac:dyDescent="0.25">
      <c r="A9" s="173" t="s">
        <v>94</v>
      </c>
      <c r="B9" s="224">
        <v>2.5675254088388901</v>
      </c>
      <c r="C9" s="224">
        <v>2.6217104887591751</v>
      </c>
      <c r="D9" s="224">
        <v>2.4917344993285169</v>
      </c>
      <c r="E9" s="224">
        <v>2.8890762368537759</v>
      </c>
      <c r="F9" s="224">
        <v>3.5348407692035142</v>
      </c>
      <c r="G9" s="224">
        <v>3.6358739263427271</v>
      </c>
      <c r="H9" s="224">
        <v>3.6407742231032749</v>
      </c>
      <c r="I9" s="224">
        <v>3.4996071685840939</v>
      </c>
      <c r="J9" s="224">
        <v>3.1992330474156692</v>
      </c>
      <c r="K9" s="224">
        <v>2.6438571634207908</v>
      </c>
      <c r="L9" s="224">
        <v>3.1583883706417279</v>
      </c>
      <c r="M9" s="224">
        <v>3.4754566636736421</v>
      </c>
      <c r="N9" s="224">
        <v>3.374484964155414</v>
      </c>
      <c r="O9" s="224">
        <v>2.9415650046618871</v>
      </c>
      <c r="P9" s="224">
        <v>2.944787657117176</v>
      </c>
      <c r="Q9" s="224">
        <v>2.852610068142551</v>
      </c>
      <c r="R9" s="224">
        <v>3.1067269482997162</v>
      </c>
      <c r="S9" s="224">
        <v>3.3919349860220458</v>
      </c>
      <c r="T9" s="224">
        <v>3.5241815141002228</v>
      </c>
      <c r="U9" s="224">
        <v>2.7574829787418911</v>
      </c>
      <c r="V9" s="224">
        <v>2.8193203626008509</v>
      </c>
      <c r="W9" s="224">
        <v>3.1745686353745972</v>
      </c>
      <c r="X9" s="224">
        <v>3.2443731492726782</v>
      </c>
      <c r="Y9" s="224">
        <v>2.6288862025711208</v>
      </c>
      <c r="DA9" s="177" t="s">
        <v>2396</v>
      </c>
    </row>
    <row r="10" spans="1:105" ht="12" customHeight="1" x14ac:dyDescent="0.25">
      <c r="A10" s="56" t="s">
        <v>95</v>
      </c>
      <c r="B10" s="260">
        <v>2.8278298098754</v>
      </c>
      <c r="C10" s="260">
        <v>2.9617587966883892</v>
      </c>
      <c r="D10" s="260">
        <v>2.7183498040823548</v>
      </c>
      <c r="E10" s="260">
        <v>3.2897889119871122</v>
      </c>
      <c r="F10" s="260">
        <v>4.0634677910928234</v>
      </c>
      <c r="G10" s="260">
        <v>4.1708017204139178</v>
      </c>
      <c r="H10" s="260">
        <v>4.1744360441816886</v>
      </c>
      <c r="I10" s="260">
        <v>3.9648732943859191</v>
      </c>
      <c r="J10" s="260">
        <v>3.5370160638166559</v>
      </c>
      <c r="K10" s="260">
        <v>2.9991674518596141</v>
      </c>
      <c r="L10" s="260">
        <v>3.6146739184323939</v>
      </c>
      <c r="M10" s="260">
        <v>3.8915094078528361</v>
      </c>
      <c r="N10" s="260">
        <v>3.869482820456192</v>
      </c>
      <c r="O10" s="260">
        <v>3.296129597050605</v>
      </c>
      <c r="P10" s="260">
        <v>3.257261459989309</v>
      </c>
      <c r="Q10" s="260">
        <v>3.1091004595019021</v>
      </c>
      <c r="R10" s="260">
        <v>3.416989277742978</v>
      </c>
      <c r="S10" s="260">
        <v>3.7298446549561639</v>
      </c>
      <c r="T10" s="260">
        <v>3.9242895335551689</v>
      </c>
      <c r="U10" s="260">
        <v>3.116603986132843</v>
      </c>
      <c r="V10" s="260">
        <v>3.257012689276428</v>
      </c>
      <c r="W10" s="260">
        <v>3.6443376378153198</v>
      </c>
      <c r="X10" s="260">
        <v>3.8188319318684418</v>
      </c>
      <c r="Y10" s="260">
        <v>2.9378585752883999</v>
      </c>
      <c r="DA10" s="68" t="s">
        <v>2397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4.9833872507284993E-2</v>
      </c>
      <c r="F11" s="226">
        <v>4.8049644837423792E-2</v>
      </c>
      <c r="G11" s="226">
        <v>6.6090190424507408E-2</v>
      </c>
      <c r="H11" s="226">
        <v>7.0870279915395282E-2</v>
      </c>
      <c r="I11" s="226">
        <v>5.8694561414809637E-2</v>
      </c>
      <c r="J11" s="226">
        <v>4.4421933448058629E-2</v>
      </c>
      <c r="K11" s="226">
        <v>5.4896732183885473E-2</v>
      </c>
      <c r="L11" s="226">
        <v>5.7686389876715337E-2</v>
      </c>
      <c r="M11" s="226">
        <v>5.1158326408932517E-2</v>
      </c>
      <c r="N11" s="226">
        <v>4.3652321729328931E-2</v>
      </c>
      <c r="O11" s="226">
        <v>8.7072956142363132E-3</v>
      </c>
      <c r="P11" s="226">
        <v>8.4360853202330444E-3</v>
      </c>
      <c r="Q11" s="226">
        <v>3.6840830140161838E-2</v>
      </c>
      <c r="R11" s="226">
        <v>3.7802145700098273E-2</v>
      </c>
      <c r="S11" s="226">
        <v>3.4445007003658067E-2</v>
      </c>
      <c r="T11" s="226">
        <v>4.8577574094208778E-2</v>
      </c>
      <c r="U11" s="226">
        <v>3.9371890694194708E-2</v>
      </c>
      <c r="V11" s="226">
        <v>3.7798943886449533E-2</v>
      </c>
      <c r="W11" s="226">
        <v>3.4637491398495993E-2</v>
      </c>
      <c r="X11" s="226">
        <v>5.4786089850895441E-2</v>
      </c>
      <c r="Y11" s="226">
        <v>5.6203805759036267E-2</v>
      </c>
      <c r="DA11" s="69" t="s">
        <v>2398</v>
      </c>
    </row>
    <row r="12" spans="1:105" ht="12" customHeight="1" x14ac:dyDescent="0.25">
      <c r="A12" s="37" t="s">
        <v>35</v>
      </c>
      <c r="B12" s="226">
        <v>1.1620283523985611</v>
      </c>
      <c r="C12" s="226">
        <v>1.398371815716777</v>
      </c>
      <c r="D12" s="226">
        <v>1.0549383591888499</v>
      </c>
      <c r="E12" s="226">
        <v>1.5642174041929771</v>
      </c>
      <c r="F12" s="226">
        <v>2.061889411159838</v>
      </c>
      <c r="G12" s="226">
        <v>1.990435330578493</v>
      </c>
      <c r="H12" s="226">
        <v>1.990599340941642</v>
      </c>
      <c r="I12" s="226">
        <v>1.821891105406342</v>
      </c>
      <c r="J12" s="226">
        <v>1.4884510699405329</v>
      </c>
      <c r="K12" s="226">
        <v>1.317965776606187</v>
      </c>
      <c r="L12" s="226">
        <v>1.684479670649079</v>
      </c>
      <c r="M12" s="226">
        <v>1.6155098910463399</v>
      </c>
      <c r="N12" s="226">
        <v>1.7971757011627889</v>
      </c>
      <c r="O12" s="226">
        <v>1.3843931278295249</v>
      </c>
      <c r="P12" s="226">
        <v>1.2229758223643501</v>
      </c>
      <c r="Q12" s="226">
        <v>1.07020341553167</v>
      </c>
      <c r="R12" s="226">
        <v>1.2532966193053861</v>
      </c>
      <c r="S12" s="226">
        <v>1.348181130807931</v>
      </c>
      <c r="T12" s="226">
        <v>1.454824806902498</v>
      </c>
      <c r="U12" s="226">
        <v>1.325181180443989</v>
      </c>
      <c r="V12" s="226">
        <v>1.479070374303068</v>
      </c>
      <c r="W12" s="226">
        <v>1.587880916963514</v>
      </c>
      <c r="X12" s="226">
        <v>1.7856546460699021</v>
      </c>
      <c r="Y12" s="226">
        <v>0.91515557906384248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6.0153247276350172E-2</v>
      </c>
      <c r="H14" s="226">
        <v>5.8871338705720561E-2</v>
      </c>
      <c r="I14" s="226">
        <v>6.0042717371634982E-2</v>
      </c>
      <c r="J14" s="226">
        <v>2.5209957243981809E-2</v>
      </c>
      <c r="K14" s="226">
        <v>3.6413648806500533E-2</v>
      </c>
      <c r="L14" s="226">
        <v>4.0969693299066433E-2</v>
      </c>
      <c r="M14" s="226">
        <v>6.4527751920321522E-2</v>
      </c>
      <c r="N14" s="226">
        <v>7.1456521055908551E-2</v>
      </c>
      <c r="O14" s="226">
        <v>6.813494669421305E-2</v>
      </c>
      <c r="P14" s="226">
        <v>9.513815648870462E-2</v>
      </c>
      <c r="Q14" s="226">
        <v>6.5181436996556208E-2</v>
      </c>
      <c r="R14" s="226">
        <v>8.3014664948265204E-2</v>
      </c>
      <c r="S14" s="226">
        <v>0.1116289916656643</v>
      </c>
      <c r="T14" s="226">
        <v>0.1544835428739991</v>
      </c>
      <c r="U14" s="226">
        <v>0.10788571706460109</v>
      </c>
      <c r="V14" s="226">
        <v>0.12718682500688391</v>
      </c>
      <c r="W14" s="226">
        <v>0.15734078491531189</v>
      </c>
      <c r="X14" s="226">
        <v>0.1917052496510101</v>
      </c>
      <c r="Y14" s="226">
        <v>0.185290368683169</v>
      </c>
      <c r="DA14" s="69" t="s">
        <v>2401</v>
      </c>
    </row>
    <row r="15" spans="1:105" ht="12" customHeight="1" x14ac:dyDescent="0.25">
      <c r="A15" s="37" t="s">
        <v>40</v>
      </c>
      <c r="B15" s="226">
        <v>1.6658014574768401</v>
      </c>
      <c r="C15" s="226">
        <v>1.563386980971611</v>
      </c>
      <c r="D15" s="226">
        <v>1.663411444893506</v>
      </c>
      <c r="E15" s="226">
        <v>1.67573763528685</v>
      </c>
      <c r="F15" s="226">
        <v>1.953528735095561</v>
      </c>
      <c r="G15" s="226">
        <v>2.0541229521345681</v>
      </c>
      <c r="H15" s="226">
        <v>2.0540950846189321</v>
      </c>
      <c r="I15" s="226">
        <v>2.0242449101931319</v>
      </c>
      <c r="J15" s="226">
        <v>1.9789331031840831</v>
      </c>
      <c r="K15" s="226">
        <v>1.589891294263041</v>
      </c>
      <c r="L15" s="226">
        <v>1.8315381646075339</v>
      </c>
      <c r="M15" s="226">
        <v>2.160313438477242</v>
      </c>
      <c r="N15" s="226">
        <v>1.9571982765081659</v>
      </c>
      <c r="O15" s="226">
        <v>1.83489422691263</v>
      </c>
      <c r="P15" s="226">
        <v>1.930711395816022</v>
      </c>
      <c r="Q15" s="226">
        <v>1.9368747768335151</v>
      </c>
      <c r="R15" s="226">
        <v>2.042875847789229</v>
      </c>
      <c r="S15" s="226">
        <v>2.2355895254789102</v>
      </c>
      <c r="T15" s="226">
        <v>2.2664036096844629</v>
      </c>
      <c r="U15" s="226">
        <v>1.644165197930058</v>
      </c>
      <c r="V15" s="226">
        <v>1.6129565460800259</v>
      </c>
      <c r="W15" s="226">
        <v>1.864478444537998</v>
      </c>
      <c r="X15" s="226">
        <v>1.7866859462966349</v>
      </c>
      <c r="Y15" s="226">
        <v>1.781208821782353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18.632892122063829</v>
      </c>
      <c r="C16" s="261">
        <f t="shared" si="0"/>
        <v>19.571179658496192</v>
      </c>
      <c r="D16" s="261">
        <f t="shared" si="0"/>
        <v>17.855839107642726</v>
      </c>
      <c r="E16" s="261">
        <f t="shared" si="0"/>
        <v>21.765616687146551</v>
      </c>
      <c r="F16" s="261">
        <f t="shared" si="0"/>
        <v>26.755628215278861</v>
      </c>
      <c r="G16" s="261">
        <f t="shared" si="0"/>
        <v>27.26974509670147</v>
      </c>
      <c r="H16" s="261">
        <f t="shared" si="0"/>
        <v>27.256824574376179</v>
      </c>
      <c r="I16" s="261">
        <f t="shared" si="0"/>
        <v>25.846928201547797</v>
      </c>
      <c r="J16" s="261">
        <f t="shared" si="0"/>
        <v>23.118332112561681</v>
      </c>
      <c r="K16" s="261">
        <f t="shared" si="0"/>
        <v>19.500321498118964</v>
      </c>
      <c r="L16" s="261">
        <f t="shared" si="0"/>
        <v>23.502130225620242</v>
      </c>
      <c r="M16" s="261">
        <f t="shared" si="0"/>
        <v>25.207640633012769</v>
      </c>
      <c r="N16" s="261">
        <f t="shared" si="0"/>
        <v>25.099941561000229</v>
      </c>
      <c r="O16" s="261">
        <f t="shared" si="0"/>
        <v>21.293811106464247</v>
      </c>
      <c r="P16" s="261">
        <f t="shared" si="0"/>
        <v>20.897486146196446</v>
      </c>
      <c r="Q16" s="261">
        <f t="shared" si="0"/>
        <v>20.018675882201421</v>
      </c>
      <c r="R16" s="261">
        <f t="shared" si="0"/>
        <v>22.010890795755728</v>
      </c>
      <c r="S16" s="261">
        <f t="shared" si="0"/>
        <v>23.926534654021708</v>
      </c>
      <c r="T16" s="261">
        <f t="shared" si="0"/>
        <v>25.04652972383408</v>
      </c>
      <c r="U16" s="261">
        <f t="shared" si="0"/>
        <v>19.949625372062208</v>
      </c>
      <c r="V16" s="261">
        <f t="shared" si="0"/>
        <v>20.775980837373702</v>
      </c>
      <c r="W16" s="261">
        <f t="shared" si="0"/>
        <v>23.197916153109951</v>
      </c>
      <c r="X16" s="261">
        <f t="shared" si="0"/>
        <v>24.229648641559351</v>
      </c>
      <c r="Y16" s="261">
        <f t="shared" si="0"/>
        <v>18.496918852339505</v>
      </c>
      <c r="DA16" s="70"/>
    </row>
    <row r="17" spans="1:105" ht="12" customHeight="1" x14ac:dyDescent="0.25">
      <c r="A17" s="60" t="s">
        <v>2404</v>
      </c>
      <c r="B17" s="329">
        <v>8.5655768659058467</v>
      </c>
      <c r="C17" s="329">
        <v>10.22553644609866</v>
      </c>
      <c r="D17" s="329">
        <v>7.6815686942852173</v>
      </c>
      <c r="E17" s="329">
        <v>11.804426707787581</v>
      </c>
      <c r="F17" s="329">
        <v>14.93267513686777</v>
      </c>
      <c r="G17" s="329">
        <v>14.748324874685199</v>
      </c>
      <c r="H17" s="329">
        <v>14.658825813170459</v>
      </c>
      <c r="I17" s="329">
        <v>13.39673674774231</v>
      </c>
      <c r="J17" s="329">
        <v>10.949830532482791</v>
      </c>
      <c r="K17" s="329">
        <v>9.5058997036074686</v>
      </c>
      <c r="L17" s="329">
        <v>11.97979746977612</v>
      </c>
      <c r="M17" s="329">
        <v>11.52895026721526</v>
      </c>
      <c r="N17" s="329">
        <v>12.8023486805548</v>
      </c>
      <c r="O17" s="329">
        <v>9.6163716784247146</v>
      </c>
      <c r="P17" s="329">
        <v>8.4211701835824151</v>
      </c>
      <c r="Q17" s="329">
        <v>7.5379198182906402</v>
      </c>
      <c r="R17" s="329">
        <v>8.9485653510854775</v>
      </c>
      <c r="S17" s="329">
        <v>9.5073432055564577</v>
      </c>
      <c r="T17" s="329">
        <v>10.321964061422261</v>
      </c>
      <c r="U17" s="329">
        <v>9.3253855103519303</v>
      </c>
      <c r="V17" s="329">
        <v>10.25576654487811</v>
      </c>
      <c r="W17" s="329">
        <v>11.01001315928796</v>
      </c>
      <c r="X17" s="329">
        <v>12.516180314791461</v>
      </c>
      <c r="Y17" s="329">
        <v>6.683015154661196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1.8692407183725399E-3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4.9422633758008733E-2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0.33483792696216719</v>
      </c>
      <c r="C19" s="230">
        <v>0.33658259743533142</v>
      </c>
      <c r="D19" s="230">
        <v>0.33171118637801761</v>
      </c>
      <c r="E19" s="230">
        <v>1.00406504796914</v>
      </c>
      <c r="F19" s="230">
        <v>0.98385759594968647</v>
      </c>
      <c r="G19" s="230">
        <v>0.78689913036036319</v>
      </c>
      <c r="H19" s="230">
        <v>0.8165911487794133</v>
      </c>
      <c r="I19" s="230">
        <v>0.81686116959604316</v>
      </c>
      <c r="J19" s="230">
        <v>0.61078978728574851</v>
      </c>
      <c r="K19" s="230">
        <v>0.268843651392556</v>
      </c>
      <c r="L19" s="230">
        <v>0.48327024582789258</v>
      </c>
      <c r="M19" s="230">
        <v>0.46463503559241831</v>
      </c>
      <c r="N19" s="230">
        <v>0.41762911864011798</v>
      </c>
      <c r="O19" s="230">
        <v>0.39209240661373002</v>
      </c>
      <c r="P19" s="230">
        <v>0.2127084424587086</v>
      </c>
      <c r="Q19" s="230">
        <v>0.2003592493158787</v>
      </c>
      <c r="R19" s="230">
        <v>0.22931848295154031</v>
      </c>
      <c r="S19" s="230">
        <v>0.21820458121910891</v>
      </c>
      <c r="T19" s="230">
        <v>0.37865528368260609</v>
      </c>
      <c r="U19" s="230">
        <v>0.38806085846682298</v>
      </c>
      <c r="V19" s="230">
        <v>0.24684630791662021</v>
      </c>
      <c r="W19" s="230">
        <v>0.27035774140239838</v>
      </c>
      <c r="X19" s="230">
        <v>0.29173553655697138</v>
      </c>
      <c r="Y19" s="230">
        <v>0.17362631331357789</v>
      </c>
      <c r="DA19" s="71" t="s">
        <v>2407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0.29623054408946659</v>
      </c>
      <c r="F20" s="230">
        <v>0.29080130030408258</v>
      </c>
      <c r="G20" s="230">
        <v>0.40286928589078891</v>
      </c>
      <c r="H20" s="230">
        <v>0.43465548662567682</v>
      </c>
      <c r="I20" s="230">
        <v>0.3610030205494269</v>
      </c>
      <c r="J20" s="230">
        <v>0.27315140996081372</v>
      </c>
      <c r="K20" s="230">
        <v>0.34509346555067821</v>
      </c>
      <c r="L20" s="230">
        <v>0.36290905234033249</v>
      </c>
      <c r="M20" s="230">
        <v>0.32392471116295463</v>
      </c>
      <c r="N20" s="230">
        <v>0.27427904845248768</v>
      </c>
      <c r="O20" s="230">
        <v>5.5414048191956278E-2</v>
      </c>
      <c r="P20" s="230">
        <v>5.4514240797917203E-2</v>
      </c>
      <c r="Q20" s="230">
        <v>0.2373934648077945</v>
      </c>
      <c r="R20" s="230">
        <v>0.24171019994968951</v>
      </c>
      <c r="S20" s="230">
        <v>0.22216473318064731</v>
      </c>
      <c r="T20" s="230">
        <v>0.31560295633770058</v>
      </c>
      <c r="U20" s="230">
        <v>0.25441264118154477</v>
      </c>
      <c r="V20" s="230">
        <v>0.24653670347281359</v>
      </c>
      <c r="W20" s="230">
        <v>0.2264217032655586</v>
      </c>
      <c r="X20" s="230">
        <v>0.35917623326364911</v>
      </c>
      <c r="Y20" s="230">
        <v>0.37277288353864041</v>
      </c>
      <c r="DA20" s="71" t="s">
        <v>2408</v>
      </c>
    </row>
    <row r="21" spans="1:105" ht="12" customHeight="1" x14ac:dyDescent="0.25">
      <c r="A21" s="59" t="s">
        <v>32</v>
      </c>
      <c r="B21" s="230">
        <v>1.207989794571056</v>
      </c>
      <c r="C21" s="230">
        <v>1.52974130114704</v>
      </c>
      <c r="D21" s="230">
        <v>0.89731795807971215</v>
      </c>
      <c r="E21" s="230">
        <v>1.2058576843282629</v>
      </c>
      <c r="F21" s="230">
        <v>1.1792534135993611</v>
      </c>
      <c r="G21" s="230">
        <v>1.4234908221337841</v>
      </c>
      <c r="H21" s="230">
        <v>1.199007033748954</v>
      </c>
      <c r="I21" s="230">
        <v>1.013265490944949</v>
      </c>
      <c r="J21" s="230">
        <v>0.91337216964881152</v>
      </c>
      <c r="K21" s="230">
        <v>0.60692704387960672</v>
      </c>
      <c r="L21" s="230">
        <v>0.53644053112316914</v>
      </c>
      <c r="M21" s="230">
        <v>0.51129172909070597</v>
      </c>
      <c r="N21" s="230">
        <v>0.81831167153450146</v>
      </c>
      <c r="O21" s="230">
        <v>0.35845715883130819</v>
      </c>
      <c r="P21" s="230">
        <v>0.2510404125440765</v>
      </c>
      <c r="Q21" s="230">
        <v>0.20403322510875879</v>
      </c>
      <c r="R21" s="230">
        <v>0.46384932747366109</v>
      </c>
      <c r="S21" s="230">
        <v>0.37142329442381011</v>
      </c>
      <c r="T21" s="230">
        <v>0.17587504200964729</v>
      </c>
      <c r="U21" s="230">
        <v>0.1198778709551353</v>
      </c>
      <c r="V21" s="230">
        <v>6.5994693997600176E-2</v>
      </c>
      <c r="W21" s="230">
        <v>0.13342018639875891</v>
      </c>
      <c r="X21" s="230">
        <v>0.1585613966664921</v>
      </c>
      <c r="Y21" s="230">
        <v>6.6827987280764348E-2</v>
      </c>
      <c r="DA21" s="71" t="s">
        <v>2409</v>
      </c>
    </row>
    <row r="22" spans="1:105" ht="12" customHeight="1" x14ac:dyDescent="0.25">
      <c r="A22" s="59" t="s">
        <v>35</v>
      </c>
      <c r="B22" s="230">
        <v>7.0227491443726233</v>
      </c>
      <c r="C22" s="230">
        <v>8.3592125475162931</v>
      </c>
      <c r="D22" s="230">
        <v>6.4525395498274873</v>
      </c>
      <c r="E22" s="230">
        <v>9.2982734314007125</v>
      </c>
      <c r="F22" s="230">
        <v>12.47876282701464</v>
      </c>
      <c r="G22" s="230">
        <v>12.133196395581891</v>
      </c>
      <c r="H22" s="230">
        <v>12.20857214401641</v>
      </c>
      <c r="I22" s="230">
        <v>11.20560706665189</v>
      </c>
      <c r="J22" s="230">
        <v>9.1525171655874118</v>
      </c>
      <c r="K22" s="230">
        <v>8.2850355427846285</v>
      </c>
      <c r="L22" s="230">
        <v>10.59717764048473</v>
      </c>
      <c r="M22" s="230">
        <v>10.22909879136918</v>
      </c>
      <c r="N22" s="230">
        <v>11.29212884192769</v>
      </c>
      <c r="O22" s="230">
        <v>8.8104080647877208</v>
      </c>
      <c r="P22" s="230">
        <v>7.9029070877817134</v>
      </c>
      <c r="Q22" s="230">
        <v>6.8961338790582083</v>
      </c>
      <c r="R22" s="230">
        <v>8.013687340710586</v>
      </c>
      <c r="S22" s="230">
        <v>8.6955505967328914</v>
      </c>
      <c r="T22" s="230">
        <v>9.4518307793923082</v>
      </c>
      <c r="U22" s="230">
        <v>8.563034139748428</v>
      </c>
      <c r="V22" s="230">
        <v>9.6469662057330652</v>
      </c>
      <c r="W22" s="230">
        <v>10.37981352822124</v>
      </c>
      <c r="X22" s="230">
        <v>11.70670714830435</v>
      </c>
      <c r="Y22" s="230">
        <v>6.0697879705282132</v>
      </c>
      <c r="DA22" s="71" t="s">
        <v>2410</v>
      </c>
    </row>
    <row r="23" spans="1:105" ht="12" customHeight="1" x14ac:dyDescent="0.25">
      <c r="A23" s="60" t="s">
        <v>2411</v>
      </c>
      <c r="B23" s="329">
        <v>10.067315256157981</v>
      </c>
      <c r="C23" s="329">
        <v>9.3456432123975315</v>
      </c>
      <c r="D23" s="329">
        <v>10.17427041335751</v>
      </c>
      <c r="E23" s="329">
        <v>9.96118997935897</v>
      </c>
      <c r="F23" s="329">
        <v>11.822953078411089</v>
      </c>
      <c r="G23" s="329">
        <v>12.521420222016269</v>
      </c>
      <c r="H23" s="329">
        <v>12.597998761205719</v>
      </c>
      <c r="I23" s="329">
        <v>12.450191453805489</v>
      </c>
      <c r="J23" s="329">
        <v>12.168501580078891</v>
      </c>
      <c r="K23" s="329">
        <v>9.9944217945114939</v>
      </c>
      <c r="L23" s="329">
        <v>11.52233275584412</v>
      </c>
      <c r="M23" s="329">
        <v>13.678690365797509</v>
      </c>
      <c r="N23" s="329">
        <v>12.29759288044543</v>
      </c>
      <c r="O23" s="329">
        <v>11.677439428039531</v>
      </c>
      <c r="P23" s="329">
        <v>12.476315962614031</v>
      </c>
      <c r="Q23" s="329">
        <v>12.48075606391078</v>
      </c>
      <c r="R23" s="329">
        <v>13.06232544467025</v>
      </c>
      <c r="S23" s="329">
        <v>14.41919144846525</v>
      </c>
      <c r="T23" s="329">
        <v>14.72456566241182</v>
      </c>
      <c r="U23" s="329">
        <v>10.624239861710279</v>
      </c>
      <c r="V23" s="329">
        <v>10.52021429249559</v>
      </c>
      <c r="W23" s="329">
        <v>12.187902993821989</v>
      </c>
      <c r="X23" s="329">
        <v>11.71346832676789</v>
      </c>
      <c r="Y23" s="329">
        <v>11.81390369767831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9.3956425695482775</v>
      </c>
      <c r="C24" s="261">
        <f t="shared" si="1"/>
        <v>9.8918716794024188</v>
      </c>
      <c r="D24" s="261">
        <f t="shared" si="1"/>
        <v>8.993241042983982</v>
      </c>
      <c r="E24" s="261">
        <f t="shared" si="1"/>
        <v>10.96511450442804</v>
      </c>
      <c r="F24" s="261">
        <f t="shared" si="1"/>
        <v>13.511869553507637</v>
      </c>
      <c r="G24" s="261">
        <f t="shared" si="1"/>
        <v>13.756924786923761</v>
      </c>
      <c r="H24" s="261">
        <f t="shared" si="1"/>
        <v>13.762163439601986</v>
      </c>
      <c r="I24" s="261">
        <f t="shared" si="1"/>
        <v>13.016330219341732</v>
      </c>
      <c r="J24" s="261">
        <f t="shared" si="1"/>
        <v>11.599054983044905</v>
      </c>
      <c r="K24" s="261">
        <f t="shared" si="1"/>
        <v>9.9425099058131519</v>
      </c>
      <c r="L24" s="261">
        <f t="shared" si="1"/>
        <v>11.989374175746644</v>
      </c>
      <c r="M24" s="261">
        <f t="shared" si="1"/>
        <v>12.809246619238309</v>
      </c>
      <c r="N24" s="261">
        <f t="shared" si="1"/>
        <v>12.794172766991954</v>
      </c>
      <c r="O24" s="261">
        <f t="shared" si="1"/>
        <v>10.847919650995511</v>
      </c>
      <c r="P24" s="261">
        <f t="shared" si="1"/>
        <v>10.60469943185899</v>
      </c>
      <c r="Q24" s="261">
        <f t="shared" si="1"/>
        <v>10.075769992715387</v>
      </c>
      <c r="R24" s="261">
        <f t="shared" si="1"/>
        <v>11.095235827943176</v>
      </c>
      <c r="S24" s="261">
        <f t="shared" si="1"/>
        <v>12.053593415016575</v>
      </c>
      <c r="T24" s="261">
        <f t="shared" si="1"/>
        <v>12.675115721794931</v>
      </c>
      <c r="U24" s="261">
        <f t="shared" si="1"/>
        <v>10.11414019385326</v>
      </c>
      <c r="V24" s="261">
        <f t="shared" si="1"/>
        <v>10.630575482108902</v>
      </c>
      <c r="W24" s="261">
        <f t="shared" si="1"/>
        <v>11.863367838357618</v>
      </c>
      <c r="X24" s="261">
        <f t="shared" si="1"/>
        <v>12.423342431476671</v>
      </c>
      <c r="Y24" s="261">
        <f t="shared" si="1"/>
        <v>9.3713846462431327</v>
      </c>
      <c r="DA24" s="70"/>
    </row>
    <row r="25" spans="1:105" ht="12" customHeight="1" x14ac:dyDescent="0.25">
      <c r="A25" s="60" t="s">
        <v>2414</v>
      </c>
      <c r="B25" s="262">
        <v>6.8774926493409039</v>
      </c>
      <c r="C25" s="262">
        <v>7.320578700042458</v>
      </c>
      <c r="D25" s="262">
        <v>6.5494245147963976</v>
      </c>
      <c r="E25" s="262">
        <v>8.131597425975297</v>
      </c>
      <c r="F25" s="262">
        <v>10.045006491404189</v>
      </c>
      <c r="G25" s="262">
        <v>10.1909715130107</v>
      </c>
      <c r="H25" s="262">
        <v>10.191404105404541</v>
      </c>
      <c r="I25" s="262">
        <v>9.5840231886150224</v>
      </c>
      <c r="J25" s="262">
        <v>8.4613456480795364</v>
      </c>
      <c r="K25" s="262">
        <v>7.3494961493812214</v>
      </c>
      <c r="L25" s="262">
        <v>8.8917240430018687</v>
      </c>
      <c r="M25" s="262">
        <v>9.4006256606353116</v>
      </c>
      <c r="N25" s="262">
        <v>9.4845817444549141</v>
      </c>
      <c r="O25" s="262">
        <v>7.9629232041155822</v>
      </c>
      <c r="P25" s="262">
        <v>7.716542306609453</v>
      </c>
      <c r="Q25" s="262">
        <v>7.2780178104986506</v>
      </c>
      <c r="R25" s="262">
        <v>8.0482536286492223</v>
      </c>
      <c r="S25" s="262">
        <v>8.7268879479564898</v>
      </c>
      <c r="T25" s="262">
        <v>9.2187069291197119</v>
      </c>
      <c r="U25" s="262">
        <v>7.4096857339333271</v>
      </c>
      <c r="V25" s="262">
        <v>7.8654728187888354</v>
      </c>
      <c r="W25" s="262">
        <v>8.7498485998171454</v>
      </c>
      <c r="X25" s="262">
        <v>9.2413610735361598</v>
      </c>
      <c r="Y25" s="262">
        <v>6.7930539475676079</v>
      </c>
      <c r="DA25" s="72" t="s">
        <v>2415</v>
      </c>
    </row>
    <row r="26" spans="1:105" ht="12" customHeight="1" x14ac:dyDescent="0.25">
      <c r="A26" s="60" t="s">
        <v>2416</v>
      </c>
      <c r="B26" s="262">
        <v>2.518149920207374</v>
      </c>
      <c r="C26" s="262">
        <v>2.5712929793599608</v>
      </c>
      <c r="D26" s="262">
        <v>2.4438165281875852</v>
      </c>
      <c r="E26" s="262">
        <v>2.833517078452743</v>
      </c>
      <c r="F26" s="262">
        <v>3.4668630621034469</v>
      </c>
      <c r="G26" s="262">
        <v>3.5659532739130611</v>
      </c>
      <c r="H26" s="262">
        <v>3.5707593341974451</v>
      </c>
      <c r="I26" s="262">
        <v>3.432307030726709</v>
      </c>
      <c r="J26" s="262">
        <v>3.1377093349653689</v>
      </c>
      <c r="K26" s="262">
        <v>2.59301375643193</v>
      </c>
      <c r="L26" s="262">
        <v>3.0976501327447741</v>
      </c>
      <c r="M26" s="262">
        <v>3.408620958602997</v>
      </c>
      <c r="N26" s="262">
        <v>3.30959102253704</v>
      </c>
      <c r="O26" s="262">
        <v>2.8849964468799278</v>
      </c>
      <c r="P26" s="262">
        <v>2.888157125249537</v>
      </c>
      <c r="Q26" s="262">
        <v>2.7977521822167351</v>
      </c>
      <c r="R26" s="262">
        <v>3.0469821992939532</v>
      </c>
      <c r="S26" s="262">
        <v>3.3267054670600849</v>
      </c>
      <c r="T26" s="262">
        <v>3.4564087926752189</v>
      </c>
      <c r="U26" s="262">
        <v>2.7044544599199329</v>
      </c>
      <c r="V26" s="262">
        <v>2.7651026633200662</v>
      </c>
      <c r="W26" s="262">
        <v>3.113519238540472</v>
      </c>
      <c r="X26" s="262">
        <v>3.1819813579405118</v>
      </c>
      <c r="Y26" s="262">
        <v>2.5783306986755239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26.61841731723403</v>
      </c>
      <c r="C27" s="261">
        <f t="shared" si="2"/>
        <v>27.958828083566001</v>
      </c>
      <c r="D27" s="261">
        <f t="shared" si="2"/>
        <v>25.508341582346752</v>
      </c>
      <c r="E27" s="261">
        <f t="shared" si="2"/>
        <v>31.093738124495069</v>
      </c>
      <c r="F27" s="261">
        <f t="shared" si="2"/>
        <v>38.222326021826944</v>
      </c>
      <c r="G27" s="261">
        <f t="shared" si="2"/>
        <v>38.956778709573527</v>
      </c>
      <c r="H27" s="261">
        <f t="shared" si="2"/>
        <v>38.938320820537399</v>
      </c>
      <c r="I27" s="261">
        <f t="shared" si="2"/>
        <v>36.924183145068255</v>
      </c>
      <c r="J27" s="261">
        <f t="shared" si="2"/>
        <v>33.026188732230963</v>
      </c>
      <c r="K27" s="261">
        <f t="shared" si="2"/>
        <v>27.857602140169938</v>
      </c>
      <c r="L27" s="261">
        <f t="shared" si="2"/>
        <v>33.574471750886062</v>
      </c>
      <c r="M27" s="261">
        <f t="shared" si="2"/>
        <v>36.010915190018252</v>
      </c>
      <c r="N27" s="261">
        <f t="shared" si="2"/>
        <v>35.857059372857471</v>
      </c>
      <c r="O27" s="261">
        <f t="shared" si="2"/>
        <v>30.419730152091788</v>
      </c>
      <c r="P27" s="261">
        <f t="shared" si="2"/>
        <v>29.853551637423486</v>
      </c>
      <c r="Q27" s="261">
        <f t="shared" si="2"/>
        <v>28.598108403144881</v>
      </c>
      <c r="R27" s="261">
        <f t="shared" si="2"/>
        <v>31.444129708222476</v>
      </c>
      <c r="S27" s="261">
        <f t="shared" si="2"/>
        <v>34.180763791459583</v>
      </c>
      <c r="T27" s="261">
        <f t="shared" si="2"/>
        <v>35.78075674833439</v>
      </c>
      <c r="U27" s="261">
        <f t="shared" si="2"/>
        <v>28.499464817231718</v>
      </c>
      <c r="V27" s="261">
        <f t="shared" si="2"/>
        <v>29.67997262481957</v>
      </c>
      <c r="W27" s="261">
        <f t="shared" si="2"/>
        <v>33.139880218728507</v>
      </c>
      <c r="X27" s="261">
        <f t="shared" si="2"/>
        <v>34.613783773656223</v>
      </c>
      <c r="Y27" s="261">
        <f t="shared" si="2"/>
        <v>26.424169789056435</v>
      </c>
      <c r="DA27" s="70"/>
    </row>
    <row r="28" spans="1:105" ht="12" customHeight="1" x14ac:dyDescent="0.25">
      <c r="A28" s="60" t="s">
        <v>2419</v>
      </c>
      <c r="B28" s="329">
        <v>12.23653837986549</v>
      </c>
      <c r="C28" s="329">
        <v>14.60790920871238</v>
      </c>
      <c r="D28" s="329">
        <v>10.9736695632646</v>
      </c>
      <c r="E28" s="329">
        <v>16.863466725410831</v>
      </c>
      <c r="F28" s="329">
        <v>21.332393052668241</v>
      </c>
      <c r="G28" s="329">
        <v>21.069035535264572</v>
      </c>
      <c r="H28" s="329">
        <v>20.94117973310065</v>
      </c>
      <c r="I28" s="329">
        <v>19.13819535391757</v>
      </c>
      <c r="J28" s="329">
        <v>15.64261504640398</v>
      </c>
      <c r="K28" s="329">
        <v>13.57985671943924</v>
      </c>
      <c r="L28" s="329">
        <v>17.113996385394461</v>
      </c>
      <c r="M28" s="329">
        <v>16.469928953164661</v>
      </c>
      <c r="N28" s="329">
        <v>18.28906954364972</v>
      </c>
      <c r="O28" s="329">
        <v>13.73767382632103</v>
      </c>
      <c r="P28" s="329">
        <v>12.030243119403449</v>
      </c>
      <c r="Q28" s="329">
        <v>10.768456883272339</v>
      </c>
      <c r="R28" s="329">
        <v>12.78366478726497</v>
      </c>
      <c r="S28" s="329">
        <v>13.581918865080651</v>
      </c>
      <c r="T28" s="329">
        <v>14.74566294488894</v>
      </c>
      <c r="U28" s="329">
        <v>13.32197930050275</v>
      </c>
      <c r="V28" s="329">
        <v>14.65109506411158</v>
      </c>
      <c r="W28" s="329">
        <v>15.72859022755423</v>
      </c>
      <c r="X28" s="329">
        <v>17.880257592559229</v>
      </c>
      <c r="Y28" s="329">
        <v>9.547164506658854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2.6703438833893429E-3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7.0603762511441029E-2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0.47833989566023882</v>
      </c>
      <c r="C30" s="230">
        <v>0.4808322820504734</v>
      </c>
      <c r="D30" s="230">
        <v>0.47387312339716808</v>
      </c>
      <c r="E30" s="230">
        <v>1.434378639955914</v>
      </c>
      <c r="F30" s="230">
        <v>1.405510851356695</v>
      </c>
      <c r="G30" s="230">
        <v>1.124141614800519</v>
      </c>
      <c r="H30" s="230">
        <v>1.16655878397059</v>
      </c>
      <c r="I30" s="230">
        <v>1.1669445279943469</v>
      </c>
      <c r="J30" s="230">
        <v>0.87255683897964065</v>
      </c>
      <c r="K30" s="230">
        <v>0.3840623591322227</v>
      </c>
      <c r="L30" s="230">
        <v>0.69038606546841774</v>
      </c>
      <c r="M30" s="230">
        <v>0.66376433656059752</v>
      </c>
      <c r="N30" s="230">
        <v>0.59661302662873994</v>
      </c>
      <c r="O30" s="230">
        <v>0.56013200944818586</v>
      </c>
      <c r="P30" s="230">
        <v>0.30386920351244079</v>
      </c>
      <c r="Q30" s="230">
        <v>0.2862274990226838</v>
      </c>
      <c r="R30" s="230">
        <v>0.32759783278791482</v>
      </c>
      <c r="S30" s="230">
        <v>0.31172083031301268</v>
      </c>
      <c r="T30" s="230">
        <v>0.54093611954658005</v>
      </c>
      <c r="U30" s="230">
        <v>0.55437265495260435</v>
      </c>
      <c r="V30" s="230">
        <v>0.35263758273802881</v>
      </c>
      <c r="W30" s="230">
        <v>0.38622534486056909</v>
      </c>
      <c r="X30" s="230">
        <v>0.41676505222424493</v>
      </c>
      <c r="Y30" s="230">
        <v>0.2480375904479685</v>
      </c>
      <c r="DA30" s="71" t="s">
        <v>2422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0.42318649155638077</v>
      </c>
      <c r="F31" s="230">
        <v>0.41543042900583238</v>
      </c>
      <c r="G31" s="230">
        <v>0.57552755127255562</v>
      </c>
      <c r="H31" s="230">
        <v>0.62093640946525253</v>
      </c>
      <c r="I31" s="230">
        <v>0.5157186007848954</v>
      </c>
      <c r="J31" s="230">
        <v>0.39021629994401957</v>
      </c>
      <c r="K31" s="230">
        <v>0.4929906650723973</v>
      </c>
      <c r="L31" s="230">
        <v>0.51844150334333206</v>
      </c>
      <c r="M31" s="230">
        <v>0.46274958737564947</v>
      </c>
      <c r="N31" s="230">
        <v>0.39182721207498239</v>
      </c>
      <c r="O31" s="230">
        <v>7.9162925988508992E-2</v>
      </c>
      <c r="P31" s="230">
        <v>7.7877486854167427E-2</v>
      </c>
      <c r="Q31" s="230">
        <v>0.33913352115399209</v>
      </c>
      <c r="R31" s="230">
        <v>0.34530028564241361</v>
      </c>
      <c r="S31" s="230">
        <v>0.31737819025806763</v>
      </c>
      <c r="T31" s="230">
        <v>0.45086136619671502</v>
      </c>
      <c r="U31" s="230">
        <v>0.36344663025934981</v>
      </c>
      <c r="V31" s="230">
        <v>0.35219529067544803</v>
      </c>
      <c r="W31" s="230">
        <v>0.32345957609365522</v>
      </c>
      <c r="X31" s="230">
        <v>0.51310890466235581</v>
      </c>
      <c r="Y31" s="230">
        <v>0.53253269076948628</v>
      </c>
      <c r="DA31" s="71" t="s">
        <v>2423</v>
      </c>
    </row>
    <row r="32" spans="1:105" ht="12" customHeight="1" x14ac:dyDescent="0.25">
      <c r="A32" s="59" t="s">
        <v>32</v>
      </c>
      <c r="B32" s="230">
        <v>1.725699706530079</v>
      </c>
      <c r="C32" s="230">
        <v>2.1853447159243431</v>
      </c>
      <c r="D32" s="230">
        <v>1.2818827972567319</v>
      </c>
      <c r="E32" s="230">
        <v>1.7226538347546609</v>
      </c>
      <c r="F32" s="230">
        <v>1.684647733713373</v>
      </c>
      <c r="G32" s="230">
        <v>2.0335583173339771</v>
      </c>
      <c r="H32" s="230">
        <v>1.712867191069934</v>
      </c>
      <c r="I32" s="230">
        <v>1.447522129921355</v>
      </c>
      <c r="J32" s="230">
        <v>1.3048173852125879</v>
      </c>
      <c r="K32" s="230">
        <v>0.86703863411372395</v>
      </c>
      <c r="L32" s="230">
        <v>0.76634361589024169</v>
      </c>
      <c r="M32" s="230">
        <v>0.73041675584386567</v>
      </c>
      <c r="N32" s="230">
        <v>1.169016673620717</v>
      </c>
      <c r="O32" s="230">
        <v>0.51208165547329765</v>
      </c>
      <c r="P32" s="230">
        <v>0.35862916077725199</v>
      </c>
      <c r="Q32" s="230">
        <v>0.29147603586965531</v>
      </c>
      <c r="R32" s="230">
        <v>0.66264189639094451</v>
      </c>
      <c r="S32" s="230">
        <v>0.53060470631972867</v>
      </c>
      <c r="T32" s="230">
        <v>0.25125006001378181</v>
      </c>
      <c r="U32" s="230">
        <v>0.17125410136447891</v>
      </c>
      <c r="V32" s="230">
        <v>9.4278134282285986E-2</v>
      </c>
      <c r="W32" s="230">
        <v>0.19060026628394131</v>
      </c>
      <c r="X32" s="230">
        <v>0.22651628095213161</v>
      </c>
      <c r="Y32" s="230">
        <v>9.5468553258234806E-2</v>
      </c>
      <c r="DA32" s="71" t="s">
        <v>2424</v>
      </c>
    </row>
    <row r="33" spans="1:105" ht="12" customHeight="1" x14ac:dyDescent="0.25">
      <c r="A33" s="59" t="s">
        <v>35</v>
      </c>
      <c r="B33" s="230">
        <v>10.03249877767518</v>
      </c>
      <c r="C33" s="230">
        <v>11.941732210737561</v>
      </c>
      <c r="D33" s="230">
        <v>9.2179136426106982</v>
      </c>
      <c r="E33" s="230">
        <v>13.28324775914388</v>
      </c>
      <c r="F33" s="230">
        <v>17.826804038592339</v>
      </c>
      <c r="G33" s="230">
        <v>17.333137707974132</v>
      </c>
      <c r="H33" s="230">
        <v>17.440817348594869</v>
      </c>
      <c r="I33" s="230">
        <v>16.008010095216971</v>
      </c>
      <c r="J33" s="230">
        <v>13.07502452226773</v>
      </c>
      <c r="K33" s="230">
        <v>11.835765061120901</v>
      </c>
      <c r="L33" s="230">
        <v>15.13882520069247</v>
      </c>
      <c r="M33" s="230">
        <v>14.61299827338455</v>
      </c>
      <c r="N33" s="230">
        <v>16.131612631325279</v>
      </c>
      <c r="O33" s="230">
        <v>12.586297235411029</v>
      </c>
      <c r="P33" s="230">
        <v>11.28986726825959</v>
      </c>
      <c r="Q33" s="230">
        <v>9.8516198272260116</v>
      </c>
      <c r="R33" s="230">
        <v>11.448124772443689</v>
      </c>
      <c r="S33" s="230">
        <v>12.42221513818984</v>
      </c>
      <c r="T33" s="230">
        <v>13.50261539913186</v>
      </c>
      <c r="U33" s="230">
        <v>12.23290591392632</v>
      </c>
      <c r="V33" s="230">
        <v>13.78138029390438</v>
      </c>
      <c r="W33" s="230">
        <v>14.82830504031606</v>
      </c>
      <c r="X33" s="230">
        <v>16.72386735472049</v>
      </c>
      <c r="Y33" s="230">
        <v>8.6711256721831642</v>
      </c>
      <c r="DA33" s="71" t="s">
        <v>2425</v>
      </c>
    </row>
    <row r="34" spans="1:105" ht="12" customHeight="1" x14ac:dyDescent="0.25">
      <c r="A34" s="60" t="s">
        <v>2426</v>
      </c>
      <c r="B34" s="329">
        <v>14.381878937368541</v>
      </c>
      <c r="C34" s="329">
        <v>13.350918874853621</v>
      </c>
      <c r="D34" s="329">
        <v>14.53467201908215</v>
      </c>
      <c r="E34" s="329">
        <v>14.23027139908424</v>
      </c>
      <c r="F34" s="329">
        <v>16.8899329691587</v>
      </c>
      <c r="G34" s="329">
        <v>17.887743174308952</v>
      </c>
      <c r="H34" s="329">
        <v>17.997141087436749</v>
      </c>
      <c r="I34" s="329">
        <v>17.785987791150689</v>
      </c>
      <c r="J34" s="329">
        <v>17.383573685826981</v>
      </c>
      <c r="K34" s="329">
        <v>14.2777454207307</v>
      </c>
      <c r="L34" s="329">
        <v>16.4604753654916</v>
      </c>
      <c r="M34" s="329">
        <v>19.540986236853591</v>
      </c>
      <c r="N34" s="329">
        <v>17.56798982920775</v>
      </c>
      <c r="O34" s="329">
        <v>16.682056325770759</v>
      </c>
      <c r="P34" s="329">
        <v>17.823308518020038</v>
      </c>
      <c r="Q34" s="329">
        <v>17.829651519872542</v>
      </c>
      <c r="R34" s="329">
        <v>18.660464920957509</v>
      </c>
      <c r="S34" s="329">
        <v>20.598844926378931</v>
      </c>
      <c r="T34" s="329">
        <v>21.035093803445449</v>
      </c>
      <c r="U34" s="329">
        <v>15.17748551672897</v>
      </c>
      <c r="V34" s="329">
        <v>15.02887756070799</v>
      </c>
      <c r="W34" s="329">
        <v>17.411289991174279</v>
      </c>
      <c r="X34" s="329">
        <v>16.733526181096991</v>
      </c>
      <c r="Y34" s="329">
        <v>16.87700528239758</v>
      </c>
      <c r="DA34" s="72" t="s">
        <v>2427</v>
      </c>
    </row>
    <row r="35" spans="1:105" ht="12" customHeight="1" x14ac:dyDescent="0.25">
      <c r="A35" s="57" t="s">
        <v>2428</v>
      </c>
      <c r="B35" s="261">
        <v>23.880203820405089</v>
      </c>
      <c r="C35" s="261">
        <v>24.429117156665232</v>
      </c>
      <c r="D35" s="261">
        <v>22.790699813911029</v>
      </c>
      <c r="E35" s="261">
        <v>26.46736929939118</v>
      </c>
      <c r="F35" s="261">
        <v>30.67147379440577</v>
      </c>
      <c r="G35" s="261">
        <v>31.439871704431699</v>
      </c>
      <c r="H35" s="261">
        <v>31.38727549925181</v>
      </c>
      <c r="I35" s="261">
        <v>28.25806867268907</v>
      </c>
      <c r="J35" s="261">
        <v>24.97988778980746</v>
      </c>
      <c r="K35" s="261">
        <v>27.33969231305495</v>
      </c>
      <c r="L35" s="261">
        <v>31.697767459449398</v>
      </c>
      <c r="M35" s="261">
        <v>33.106827760722112</v>
      </c>
      <c r="N35" s="261">
        <v>33.41610408015471</v>
      </c>
      <c r="O35" s="261">
        <v>28.336276524765509</v>
      </c>
      <c r="P35" s="261">
        <v>27.556178483454659</v>
      </c>
      <c r="Q35" s="261">
        <v>25.379498472854809</v>
      </c>
      <c r="R35" s="261">
        <v>27.1772566759516</v>
      </c>
      <c r="S35" s="261">
        <v>29.03621954346092</v>
      </c>
      <c r="T35" s="261">
        <v>31.683006589278481</v>
      </c>
      <c r="U35" s="261">
        <v>23.184243331116551</v>
      </c>
      <c r="V35" s="261">
        <v>27.23435601289026</v>
      </c>
      <c r="W35" s="261">
        <v>30.650594522724049</v>
      </c>
      <c r="X35" s="261">
        <v>33.07240516640536</v>
      </c>
      <c r="Y35" s="261">
        <v>28.40308542353926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1.737285561593391E-3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3.9216939929741228E-2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0.28553240952993442</v>
      </c>
      <c r="C38" s="229">
        <v>0.2812953526696631</v>
      </c>
      <c r="D38" s="229">
        <v>0.29312592238027818</v>
      </c>
      <c r="E38" s="229">
        <v>0.85760102401121829</v>
      </c>
      <c r="F38" s="229">
        <v>0.90667626462433759</v>
      </c>
      <c r="G38" s="229">
        <v>0.7313496245661163</v>
      </c>
      <c r="H38" s="229">
        <v>0.76250784884261502</v>
      </c>
      <c r="I38" s="229">
        <v>0.84422525682633809</v>
      </c>
      <c r="J38" s="229">
        <v>0.67340315876337142</v>
      </c>
      <c r="K38" s="229">
        <v>0.19309570916469679</v>
      </c>
      <c r="L38" s="229">
        <v>0.36125340495157271</v>
      </c>
      <c r="M38" s="229">
        <v>0.38123089439518643</v>
      </c>
      <c r="N38" s="229">
        <v>0.31860394243285672</v>
      </c>
      <c r="O38" s="229">
        <v>0.31673517120859263</v>
      </c>
      <c r="P38" s="229">
        <v>0.18290644688900151</v>
      </c>
      <c r="Q38" s="229">
        <v>0.1886497090962167</v>
      </c>
      <c r="R38" s="229">
        <v>0.21857809526179961</v>
      </c>
      <c r="S38" s="229">
        <v>0.21581835458577761</v>
      </c>
      <c r="T38" s="229">
        <v>0.34498297337952688</v>
      </c>
      <c r="U38" s="229">
        <v>0.38275995175087663</v>
      </c>
      <c r="V38" s="229">
        <v>0.19587294511344819</v>
      </c>
      <c r="W38" s="229">
        <v>0.21581588192075071</v>
      </c>
      <c r="X38" s="229">
        <v>0.21239365025376031</v>
      </c>
      <c r="Y38" s="229">
        <v>0.1214143421540258</v>
      </c>
      <c r="DA38" s="73" t="s">
        <v>2432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0.25301908324403211</v>
      </c>
      <c r="F39" s="229">
        <v>0.26798861724810957</v>
      </c>
      <c r="G39" s="229">
        <v>0.37442956742183381</v>
      </c>
      <c r="H39" s="229">
        <v>0.40586800455770539</v>
      </c>
      <c r="I39" s="229">
        <v>0.37309628500169539</v>
      </c>
      <c r="J39" s="229">
        <v>0.30115274701249489</v>
      </c>
      <c r="K39" s="229">
        <v>0.24786178551529731</v>
      </c>
      <c r="L39" s="229">
        <v>0.27128119717178512</v>
      </c>
      <c r="M39" s="229">
        <v>0.26577872500704441</v>
      </c>
      <c r="N39" s="229">
        <v>0.2092439972773984</v>
      </c>
      <c r="O39" s="229">
        <v>4.4763881537577009E-2</v>
      </c>
      <c r="P39" s="229">
        <v>4.6876400268569818E-2</v>
      </c>
      <c r="Q39" s="229">
        <v>0.22351954417002401</v>
      </c>
      <c r="R39" s="229">
        <v>0.2303894323316123</v>
      </c>
      <c r="S39" s="229">
        <v>0.21973519939019839</v>
      </c>
      <c r="T39" s="229">
        <v>0.28753763905223012</v>
      </c>
      <c r="U39" s="229">
        <v>0.25093736752578588</v>
      </c>
      <c r="V39" s="229">
        <v>0.19562727348586581</v>
      </c>
      <c r="W39" s="229">
        <v>0.18074348203524951</v>
      </c>
      <c r="X39" s="229">
        <v>0.26149283069039098</v>
      </c>
      <c r="Y39" s="229">
        <v>0.26067462681167181</v>
      </c>
      <c r="DA39" s="73" t="s">
        <v>2433</v>
      </c>
    </row>
    <row r="40" spans="1:105" ht="12" customHeight="1" x14ac:dyDescent="0.25">
      <c r="A40" s="46" t="s">
        <v>32</v>
      </c>
      <c r="B40" s="229">
        <v>1.030111014784822</v>
      </c>
      <c r="C40" s="229">
        <v>1.278465143707207</v>
      </c>
      <c r="D40" s="229">
        <v>0.79294025927349376</v>
      </c>
      <c r="E40" s="229">
        <v>1.029957956392781</v>
      </c>
      <c r="F40" s="229">
        <v>1.086743736582835</v>
      </c>
      <c r="G40" s="229">
        <v>1.323002451234244</v>
      </c>
      <c r="H40" s="229">
        <v>1.1195961105109249</v>
      </c>
      <c r="I40" s="229">
        <v>1.0472089397385509</v>
      </c>
      <c r="J40" s="229">
        <v>1.007003910300015</v>
      </c>
      <c r="K40" s="229">
        <v>0.43592254212483439</v>
      </c>
      <c r="L40" s="229">
        <v>0.40099917198562612</v>
      </c>
      <c r="M40" s="229">
        <v>0.4195124952847869</v>
      </c>
      <c r="N40" s="229">
        <v>0.62427956541598373</v>
      </c>
      <c r="O40" s="229">
        <v>0.28956436711928002</v>
      </c>
      <c r="P40" s="229">
        <v>0.2158678299423851</v>
      </c>
      <c r="Q40" s="229">
        <v>0.19210896773748201</v>
      </c>
      <c r="R40" s="229">
        <v>0.44212442530890472</v>
      </c>
      <c r="S40" s="229">
        <v>0.36736150913753429</v>
      </c>
      <c r="T40" s="229">
        <v>0.16023517312541979</v>
      </c>
      <c r="U40" s="229">
        <v>0.1182403406622063</v>
      </c>
      <c r="V40" s="229">
        <v>5.2366896569249491E-2</v>
      </c>
      <c r="W40" s="229">
        <v>0.1065040529053024</v>
      </c>
      <c r="X40" s="229">
        <v>0.1154382295170064</v>
      </c>
      <c r="Y40" s="229">
        <v>4.673183435345734E-2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1.263972484938428E-2</v>
      </c>
      <c r="H41" s="229">
        <v>1.1607910575965431E-2</v>
      </c>
      <c r="I41" s="229">
        <v>7.3946689594688083E-3</v>
      </c>
      <c r="J41" s="229">
        <v>6.3628546860411226E-3</v>
      </c>
      <c r="K41" s="229">
        <v>5.2450558898484963E-3</v>
      </c>
      <c r="L41" s="229">
        <v>6.362854686015963E-3</v>
      </c>
      <c r="M41" s="229">
        <v>7.3946689594199906E-3</v>
      </c>
      <c r="N41" s="229">
        <v>6.3628546860413906E-3</v>
      </c>
      <c r="O41" s="229">
        <v>6.3628546859717978E-3</v>
      </c>
      <c r="P41" s="229">
        <v>5.2450558897257872E-3</v>
      </c>
      <c r="Q41" s="229">
        <v>6.3628546859586452E-3</v>
      </c>
      <c r="R41" s="229">
        <v>0.49613069645489272</v>
      </c>
      <c r="S41" s="229">
        <v>0.36758383489725821</v>
      </c>
      <c r="T41" s="229">
        <v>0.80266552019024007</v>
      </c>
      <c r="U41" s="229">
        <v>0.79845227857175904</v>
      </c>
      <c r="V41" s="229">
        <v>0.66251074805460408</v>
      </c>
      <c r="W41" s="229">
        <v>0.69939810832551452</v>
      </c>
      <c r="X41" s="229">
        <v>2.089767841735565</v>
      </c>
      <c r="Y41" s="229">
        <v>2.0897678417324208</v>
      </c>
      <c r="DA41" s="73" t="s">
        <v>2435</v>
      </c>
    </row>
    <row r="42" spans="1:105" ht="12" customHeight="1" x14ac:dyDescent="0.25">
      <c r="A42" s="46" t="s">
        <v>35</v>
      </c>
      <c r="B42" s="229">
        <v>5.9886360631529278</v>
      </c>
      <c r="C42" s="229">
        <v>6.9861236424918038</v>
      </c>
      <c r="D42" s="229">
        <v>5.7019681123535069</v>
      </c>
      <c r="E42" s="229">
        <v>7.9419245121961897</v>
      </c>
      <c r="F42" s="229">
        <v>11.499833018221951</v>
      </c>
      <c r="G42" s="229">
        <v>11.27667865718961</v>
      </c>
      <c r="H42" s="229">
        <v>11.399991411722381</v>
      </c>
      <c r="I42" s="229">
        <v>11.580984451026641</v>
      </c>
      <c r="J42" s="229">
        <v>10.090761335960449</v>
      </c>
      <c r="K42" s="229">
        <v>5.9506884588944189</v>
      </c>
      <c r="L42" s="229">
        <v>7.9215853625409078</v>
      </c>
      <c r="M42" s="229">
        <v>8.3929281745150153</v>
      </c>
      <c r="N42" s="229">
        <v>8.6146214593771688</v>
      </c>
      <c r="O42" s="229">
        <v>7.1171133634506569</v>
      </c>
      <c r="P42" s="229">
        <v>6.7956524847416917</v>
      </c>
      <c r="Q42" s="229">
        <v>6.4931050331590248</v>
      </c>
      <c r="R42" s="229">
        <v>7.6383573291223508</v>
      </c>
      <c r="S42" s="229">
        <v>8.6004583933085801</v>
      </c>
      <c r="T42" s="229">
        <v>8.6113170122513569</v>
      </c>
      <c r="U42" s="229">
        <v>8.4460631951403826</v>
      </c>
      <c r="V42" s="229">
        <v>7.6548833080586576</v>
      </c>
      <c r="W42" s="229">
        <v>8.2857942189708442</v>
      </c>
      <c r="X42" s="229">
        <v>8.5228912906007501</v>
      </c>
      <c r="Y42" s="229">
        <v>4.2445139759727351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2.3903697333495511E-2</v>
      </c>
      <c r="C44" s="229">
        <v>0</v>
      </c>
      <c r="D44" s="229">
        <v>0</v>
      </c>
      <c r="E44" s="229">
        <v>2.390369733383391E-2</v>
      </c>
      <c r="F44" s="229">
        <v>7.1625107478607716E-2</v>
      </c>
      <c r="G44" s="229">
        <v>0.22330180567245569</v>
      </c>
      <c r="H44" s="229">
        <v>0.82605331039481444</v>
      </c>
      <c r="I44" s="229">
        <v>0.66509028373827017</v>
      </c>
      <c r="J44" s="229">
        <v>0.89277730006979705</v>
      </c>
      <c r="K44" s="229">
        <v>0.37635425622732582</v>
      </c>
      <c r="L44" s="229">
        <v>0.41177987961257362</v>
      </c>
      <c r="M44" s="229">
        <v>1.576440240721001</v>
      </c>
      <c r="N44" s="229">
        <v>1.3233877901738249</v>
      </c>
      <c r="O44" s="229">
        <v>1.1263972484625751</v>
      </c>
      <c r="P44" s="229">
        <v>1.2621668099227019</v>
      </c>
      <c r="Q44" s="229">
        <v>0.98202923470721182</v>
      </c>
      <c r="R44" s="229">
        <v>0.75236457434667436</v>
      </c>
      <c r="S44" s="229">
        <v>0.81573516764217258</v>
      </c>
      <c r="T44" s="229">
        <v>0.93344797934496448</v>
      </c>
      <c r="U44" s="229">
        <v>1.033018056726374</v>
      </c>
      <c r="V44" s="229">
        <v>1.695528804787636</v>
      </c>
      <c r="W44" s="229">
        <v>2.258727429014376</v>
      </c>
      <c r="X44" s="229">
        <v>1.89535683572157</v>
      </c>
      <c r="Y44" s="229">
        <v>2.5844368013064249</v>
      </c>
      <c r="DA44" s="73" t="s">
        <v>2438</v>
      </c>
    </row>
    <row r="45" spans="1:105" ht="12" customHeight="1" x14ac:dyDescent="0.25">
      <c r="A45" s="46" t="s">
        <v>39</v>
      </c>
      <c r="B45" s="229">
        <v>16.55202063560391</v>
      </c>
      <c r="C45" s="229">
        <v>15.883233017796551</v>
      </c>
      <c r="D45" s="229">
        <v>16.002665519903751</v>
      </c>
      <c r="E45" s="229">
        <v>16.36096302621312</v>
      </c>
      <c r="F45" s="229">
        <v>16.83860705024993</v>
      </c>
      <c r="G45" s="229">
        <v>17.49673258793646</v>
      </c>
      <c r="H45" s="229">
        <v>16.861650902647401</v>
      </c>
      <c r="I45" s="229">
        <v>13.74006878739811</v>
      </c>
      <c r="J45" s="229">
        <v>12.00842648301529</v>
      </c>
      <c r="K45" s="229">
        <v>20.13052450523853</v>
      </c>
      <c r="L45" s="229">
        <v>22.324505588500919</v>
      </c>
      <c r="M45" s="229">
        <v>22.063542561839661</v>
      </c>
      <c r="N45" s="229">
        <v>22.319604470791429</v>
      </c>
      <c r="O45" s="229">
        <v>19.43533963830086</v>
      </c>
      <c r="P45" s="229">
        <v>19.047463455800589</v>
      </c>
      <c r="Q45" s="229">
        <v>17.29372312929889</v>
      </c>
      <c r="R45" s="229">
        <v>17.39931212312537</v>
      </c>
      <c r="S45" s="229">
        <v>18.44952708449939</v>
      </c>
      <c r="T45" s="229">
        <v>20.542820291934738</v>
      </c>
      <c r="U45" s="229">
        <v>12.15477214073916</v>
      </c>
      <c r="V45" s="229">
        <v>16.73834909689106</v>
      </c>
      <c r="W45" s="229">
        <v>18.903611349552008</v>
      </c>
      <c r="X45" s="229">
        <v>19.975064487886311</v>
      </c>
      <c r="Y45" s="229">
        <v>19.05554600120853</v>
      </c>
      <c r="DA45" s="73" t="s">
        <v>2439</v>
      </c>
    </row>
    <row r="46" spans="1:105" ht="12" customHeight="1" x14ac:dyDescent="0.25">
      <c r="A46" s="57" t="s">
        <v>2440</v>
      </c>
      <c r="B46" s="261">
        <v>11.850117271564111</v>
      </c>
      <c r="C46" s="261">
        <v>12.100202255811579</v>
      </c>
      <c r="D46" s="261">
        <v>11.50031307382392</v>
      </c>
      <c r="E46" s="261">
        <v>13.3341980162482</v>
      </c>
      <c r="F46" s="261">
        <v>16.314649704016219</v>
      </c>
      <c r="G46" s="261">
        <v>16.780956583120279</v>
      </c>
      <c r="H46" s="261">
        <v>16.80357333739973</v>
      </c>
      <c r="I46" s="261">
        <v>16.152033085772739</v>
      </c>
      <c r="J46" s="261">
        <v>14.76569098807231</v>
      </c>
      <c r="K46" s="261">
        <v>12.20241767732673</v>
      </c>
      <c r="L46" s="261">
        <v>14.577177095269519</v>
      </c>
      <c r="M46" s="261">
        <v>16.040569216955269</v>
      </c>
      <c r="N46" s="261">
        <v>15.5745459884096</v>
      </c>
      <c r="O46" s="261">
        <v>13.576453867670249</v>
      </c>
      <c r="P46" s="261">
        <v>13.59132764823311</v>
      </c>
      <c r="Q46" s="261">
        <v>13.16589262219639</v>
      </c>
      <c r="R46" s="261">
        <v>14.338739761383311</v>
      </c>
      <c r="S46" s="261">
        <v>15.655084550870979</v>
      </c>
      <c r="T46" s="261">
        <v>16.265453142001029</v>
      </c>
      <c r="U46" s="261">
        <v>12.726844517270271</v>
      </c>
      <c r="V46" s="261">
        <v>13.01224782738854</v>
      </c>
      <c r="W46" s="261">
        <v>14.65185524019045</v>
      </c>
      <c r="X46" s="261">
        <v>14.974029919720049</v>
      </c>
      <c r="Y46" s="261">
        <v>12.13332093494364</v>
      </c>
      <c r="DA46" s="70" t="s">
        <v>2441</v>
      </c>
    </row>
    <row r="47" spans="1:105" ht="12" customHeight="1" x14ac:dyDescent="0.25">
      <c r="A47" s="41" t="s">
        <v>2442</v>
      </c>
      <c r="B47" s="350">
        <v>8.0243742236794997</v>
      </c>
      <c r="C47" s="350">
        <v>8.1937206913419089</v>
      </c>
      <c r="D47" s="350">
        <v>7.7875023241568782</v>
      </c>
      <c r="E47" s="350">
        <v>9.0293279300937677</v>
      </c>
      <c r="F47" s="350">
        <v>11.04755772058183</v>
      </c>
      <c r="G47" s="350">
        <v>11.3633200725702</v>
      </c>
      <c r="H47" s="350">
        <v>11.378635136202419</v>
      </c>
      <c r="I47" s="350">
        <v>10.9374409538131</v>
      </c>
      <c r="J47" s="350">
        <v>9.9986715273970592</v>
      </c>
      <c r="K47" s="350">
        <v>8.2629364446439393</v>
      </c>
      <c r="L47" s="350">
        <v>9.8710182740539754</v>
      </c>
      <c r="M47" s="350">
        <v>10.86196256188555</v>
      </c>
      <c r="N47" s="350">
        <v>10.546392285484041</v>
      </c>
      <c r="O47" s="350">
        <v>9.1933728559909476</v>
      </c>
      <c r="P47" s="350">
        <v>9.2034447209879104</v>
      </c>
      <c r="Q47" s="350">
        <v>8.9153589764719872</v>
      </c>
      <c r="R47" s="350">
        <v>9.709559078996838</v>
      </c>
      <c r="S47" s="350">
        <v>10.600929430544889</v>
      </c>
      <c r="T47" s="350">
        <v>11.01424398915778</v>
      </c>
      <c r="U47" s="350">
        <v>8.6180550582585713</v>
      </c>
      <c r="V47" s="350">
        <v>8.8113175309061162</v>
      </c>
      <c r="W47" s="350">
        <v>9.9215870040878684</v>
      </c>
      <c r="X47" s="350">
        <v>10.13974941840787</v>
      </c>
      <c r="Y47" s="350">
        <v>8.2161471930430636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</v>
      </c>
      <c r="D51" s="232">
        <f t="shared" si="3"/>
        <v>1.0000000000000002</v>
      </c>
      <c r="E51" s="232">
        <f t="shared" si="3"/>
        <v>0.99999999999999989</v>
      </c>
      <c r="F51" s="232">
        <f t="shared" si="3"/>
        <v>1.0000000000000002</v>
      </c>
      <c r="G51" s="232">
        <f t="shared" si="3"/>
        <v>0.99999999999999989</v>
      </c>
      <c r="H51" s="232">
        <f t="shared" si="3"/>
        <v>0.99999999999999978</v>
      </c>
      <c r="I51" s="232">
        <f t="shared" si="3"/>
        <v>0.99999999999999978</v>
      </c>
      <c r="J51" s="232">
        <f t="shared" si="3"/>
        <v>0.99999999999999989</v>
      </c>
      <c r="K51" s="232">
        <f t="shared" si="3"/>
        <v>0.99999999999999978</v>
      </c>
      <c r="L51" s="232">
        <f t="shared" si="3"/>
        <v>1.0000000000000004</v>
      </c>
      <c r="M51" s="232">
        <f t="shared" si="3"/>
        <v>0.99999999999999956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0.99999999999999967</v>
      </c>
      <c r="Q51" s="232">
        <f t="shared" si="3"/>
        <v>1.0000000000000002</v>
      </c>
      <c r="R51" s="232">
        <f t="shared" si="3"/>
        <v>1.0000000000000002</v>
      </c>
      <c r="S51" s="232">
        <f t="shared" si="3"/>
        <v>0.99999999999999967</v>
      </c>
      <c r="T51" s="232">
        <f t="shared" si="3"/>
        <v>0.99999999999999956</v>
      </c>
      <c r="U51" s="232">
        <f t="shared" si="3"/>
        <v>1.0000000000000004</v>
      </c>
      <c r="V51" s="232">
        <f t="shared" si="3"/>
        <v>0.99999999999999978</v>
      </c>
      <c r="W51" s="232">
        <f t="shared" si="3"/>
        <v>0.99999999999999978</v>
      </c>
      <c r="X51" s="232">
        <f t="shared" si="3"/>
        <v>1.0000000000000004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2.1699533795532043E-2</v>
      </c>
      <c r="C52" s="299">
        <f t="shared" si="4"/>
        <v>2.1379163739918314E-2</v>
      </c>
      <c r="D52" s="299">
        <f t="shared" si="4"/>
        <v>2.1915286202384331E-2</v>
      </c>
      <c r="E52" s="299">
        <f t="shared" si="4"/>
        <v>2.1359512226053999E-2</v>
      </c>
      <c r="F52" s="299">
        <f t="shared" si="4"/>
        <v>2.1531923190598563E-2</v>
      </c>
      <c r="G52" s="299">
        <f t="shared" si="4"/>
        <v>2.1647496136379195E-2</v>
      </c>
      <c r="H52" s="299">
        <f t="shared" si="4"/>
        <v>2.1678448244548763E-2</v>
      </c>
      <c r="I52" s="299">
        <f t="shared" si="4"/>
        <v>2.2109970470206759E-2</v>
      </c>
      <c r="J52" s="299">
        <f t="shared" si="4"/>
        <v>2.2511113323838462E-2</v>
      </c>
      <c r="K52" s="299">
        <f t="shared" si="4"/>
        <v>2.100639586616368E-2</v>
      </c>
      <c r="L52" s="299">
        <f t="shared" si="4"/>
        <v>2.1052513319808001E-2</v>
      </c>
      <c r="M52" s="299">
        <f t="shared" si="4"/>
        <v>2.1573135390184347E-2</v>
      </c>
      <c r="N52" s="299">
        <f t="shared" si="4"/>
        <v>2.1118725785646428E-2</v>
      </c>
      <c r="O52" s="299">
        <f t="shared" si="4"/>
        <v>2.1536453989897793E-2</v>
      </c>
      <c r="P52" s="299">
        <f t="shared" si="4"/>
        <v>2.1890746691999318E-2</v>
      </c>
      <c r="Q52" s="299">
        <f t="shared" si="4"/>
        <v>2.2264419644632237E-2</v>
      </c>
      <c r="R52" s="299">
        <f t="shared" si="4"/>
        <v>2.2231767799132586E-2</v>
      </c>
      <c r="S52" s="299">
        <f t="shared" si="4"/>
        <v>2.2376998814894918E-2</v>
      </c>
      <c r="T52" s="299">
        <f t="shared" si="4"/>
        <v>2.2060906124663982E-2</v>
      </c>
      <c r="U52" s="299">
        <f t="shared" si="4"/>
        <v>2.215462360391986E-2</v>
      </c>
      <c r="V52" s="299">
        <f t="shared" si="4"/>
        <v>2.1316553902044112E-2</v>
      </c>
      <c r="W52" s="299">
        <f t="shared" si="4"/>
        <v>2.1409409810275004E-2</v>
      </c>
      <c r="X52" s="299">
        <f t="shared" si="4"/>
        <v>2.0920091733260118E-2</v>
      </c>
      <c r="Y52" s="299">
        <f t="shared" si="4"/>
        <v>2.1273274320276703E-2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2.9511365961923573E-2</v>
      </c>
      <c r="C53" s="233">
        <f t="shared" si="5"/>
        <v>2.9075662686288903E-2</v>
      </c>
      <c r="D53" s="233">
        <f t="shared" si="5"/>
        <v>2.9804789235242681E-2</v>
      </c>
      <c r="E53" s="233">
        <f t="shared" si="5"/>
        <v>2.9048936627433443E-2</v>
      </c>
      <c r="F53" s="233">
        <f t="shared" si="5"/>
        <v>2.9283415539214038E-2</v>
      </c>
      <c r="G53" s="233">
        <f t="shared" si="5"/>
        <v>2.9440594745475699E-2</v>
      </c>
      <c r="H53" s="233">
        <f t="shared" si="5"/>
        <v>2.9482689612586321E-2</v>
      </c>
      <c r="I53" s="233">
        <f t="shared" si="5"/>
        <v>3.0069559839481185E-2</v>
      </c>
      <c r="J53" s="233">
        <f t="shared" si="5"/>
        <v>3.0615114120420304E-2</v>
      </c>
      <c r="K53" s="233">
        <f t="shared" si="5"/>
        <v>2.8568698377982607E-2</v>
      </c>
      <c r="L53" s="233">
        <f t="shared" si="5"/>
        <v>2.8631418114938877E-2</v>
      </c>
      <c r="M53" s="233">
        <f t="shared" si="5"/>
        <v>2.9339464130650708E-2</v>
      </c>
      <c r="N53" s="233">
        <f t="shared" si="5"/>
        <v>2.8721467068479136E-2</v>
      </c>
      <c r="O53" s="233">
        <f t="shared" si="5"/>
        <v>2.9289577426260982E-2</v>
      </c>
      <c r="P53" s="233">
        <f t="shared" si="5"/>
        <v>2.9771415501119076E-2</v>
      </c>
      <c r="Q53" s="233">
        <f t="shared" si="5"/>
        <v>3.0279610716699833E-2</v>
      </c>
      <c r="R53" s="233">
        <f t="shared" si="5"/>
        <v>3.023520420682033E-2</v>
      </c>
      <c r="S53" s="233">
        <f t="shared" si="5"/>
        <v>3.0432718388257101E-2</v>
      </c>
      <c r="T53" s="233">
        <f t="shared" si="5"/>
        <v>3.0002832329543011E-2</v>
      </c>
      <c r="U53" s="233">
        <f t="shared" si="5"/>
        <v>3.0130288101331004E-2</v>
      </c>
      <c r="V53" s="233">
        <f t="shared" si="5"/>
        <v>2.8990513306779993E-2</v>
      </c>
      <c r="W53" s="233">
        <f t="shared" si="5"/>
        <v>2.9116797341974004E-2</v>
      </c>
      <c r="X53" s="233">
        <f t="shared" si="5"/>
        <v>2.8451324757233755E-2</v>
      </c>
      <c r="Y53" s="233">
        <f t="shared" si="5"/>
        <v>2.8931653075576293E-2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3.6455216776493826E-2</v>
      </c>
      <c r="C54" s="233">
        <f t="shared" si="6"/>
        <v>3.5916995083062758E-2</v>
      </c>
      <c r="D54" s="233">
        <f t="shared" si="6"/>
        <v>3.6817680820005659E-2</v>
      </c>
      <c r="E54" s="233">
        <f t="shared" si="6"/>
        <v>3.5883980539770731E-2</v>
      </c>
      <c r="F54" s="233">
        <f t="shared" si="6"/>
        <v>3.6173630960205566E-2</v>
      </c>
      <c r="G54" s="233">
        <f t="shared" si="6"/>
        <v>3.6367793509117043E-2</v>
      </c>
      <c r="H54" s="233">
        <f t="shared" si="6"/>
        <v>3.641979305084192E-2</v>
      </c>
      <c r="I54" s="233">
        <f t="shared" si="6"/>
        <v>3.7144750389947336E-2</v>
      </c>
      <c r="J54" s="233">
        <f t="shared" si="6"/>
        <v>3.7818670384048611E-2</v>
      </c>
      <c r="K54" s="233">
        <f t="shared" si="6"/>
        <v>3.5290745055154983E-2</v>
      </c>
      <c r="L54" s="233">
        <f t="shared" si="6"/>
        <v>3.5368222377277436E-2</v>
      </c>
      <c r="M54" s="233">
        <f t="shared" si="6"/>
        <v>3.6242867455509704E-2</v>
      </c>
      <c r="N54" s="233">
        <f t="shared" si="6"/>
        <v>3.5479459319885998E-2</v>
      </c>
      <c r="O54" s="233">
        <f t="shared" si="6"/>
        <v>3.6181242703028277E-2</v>
      </c>
      <c r="P54" s="233">
        <f t="shared" si="6"/>
        <v>3.6776454442558865E-2</v>
      </c>
      <c r="Q54" s="233">
        <f t="shared" si="6"/>
        <v>3.7404225002982149E-2</v>
      </c>
      <c r="R54" s="233">
        <f t="shared" si="6"/>
        <v>3.7349369902542763E-2</v>
      </c>
      <c r="S54" s="233">
        <f t="shared" si="6"/>
        <v>3.759335800902347E-2</v>
      </c>
      <c r="T54" s="233">
        <f t="shared" si="6"/>
        <v>3.7062322289435491E-2</v>
      </c>
      <c r="U54" s="233">
        <f t="shared" si="6"/>
        <v>3.7219767654585366E-2</v>
      </c>
      <c r="V54" s="233">
        <f t="shared" si="6"/>
        <v>3.5811810555434115E-2</v>
      </c>
      <c r="W54" s="233">
        <f t="shared" si="6"/>
        <v>3.5967808481261999E-2</v>
      </c>
      <c r="X54" s="233">
        <f t="shared" si="6"/>
        <v>3.5145754111876995E-2</v>
      </c>
      <c r="Y54" s="233">
        <f t="shared" si="6"/>
        <v>3.5739100858064837E-2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2.2567515147353324E-2</v>
      </c>
      <c r="C55" s="233">
        <f t="shared" si="7"/>
        <v>2.223433028951504E-2</v>
      </c>
      <c r="D55" s="233">
        <f t="shared" si="7"/>
        <v>2.2791897650479693E-2</v>
      </c>
      <c r="E55" s="233">
        <f t="shared" si="7"/>
        <v>2.2213892715096155E-2</v>
      </c>
      <c r="F55" s="233">
        <f t="shared" si="7"/>
        <v>2.23932001182225E-2</v>
      </c>
      <c r="G55" s="233">
        <f t="shared" si="7"/>
        <v>2.2513395981834359E-2</v>
      </c>
      <c r="H55" s="233">
        <f t="shared" si="7"/>
        <v>2.2545586174330709E-2</v>
      </c>
      <c r="I55" s="233">
        <f t="shared" si="7"/>
        <v>2.2994369289015021E-2</v>
      </c>
      <c r="J55" s="233">
        <f t="shared" si="7"/>
        <v>2.3411557856792005E-2</v>
      </c>
      <c r="K55" s="233">
        <f t="shared" si="7"/>
        <v>2.1846651700810231E-2</v>
      </c>
      <c r="L55" s="233">
        <f t="shared" si="7"/>
        <v>2.189461385260031E-2</v>
      </c>
      <c r="M55" s="233">
        <f t="shared" si="7"/>
        <v>2.2436060805791715E-2</v>
      </c>
      <c r="N55" s="233">
        <f t="shared" si="7"/>
        <v>2.1963474817072288E-2</v>
      </c>
      <c r="O55" s="233">
        <f t="shared" si="7"/>
        <v>2.2397912149493701E-2</v>
      </c>
      <c r="P55" s="233">
        <f t="shared" si="7"/>
        <v>2.2766376559679297E-2</v>
      </c>
      <c r="Q55" s="233">
        <f t="shared" si="7"/>
        <v>2.3154996430417515E-2</v>
      </c>
      <c r="R55" s="233">
        <f t="shared" si="7"/>
        <v>2.3121038511097893E-2</v>
      </c>
      <c r="S55" s="233">
        <f t="shared" si="7"/>
        <v>2.3272078767490715E-2</v>
      </c>
      <c r="T55" s="233">
        <f t="shared" si="7"/>
        <v>2.2943342369650545E-2</v>
      </c>
      <c r="U55" s="233">
        <f t="shared" si="7"/>
        <v>2.3040808548076646E-2</v>
      </c>
      <c r="V55" s="233">
        <f t="shared" si="7"/>
        <v>2.2169216058125881E-2</v>
      </c>
      <c r="W55" s="233">
        <f t="shared" si="7"/>
        <v>2.2265786202685999E-2</v>
      </c>
      <c r="X55" s="233">
        <f t="shared" si="7"/>
        <v>2.1756895402590518E-2</v>
      </c>
      <c r="Y55" s="233">
        <f t="shared" si="7"/>
        <v>2.2124205293087749E-2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2.4855486083528305E-2</v>
      </c>
      <c r="C56" s="300">
        <f t="shared" si="8"/>
        <v>2.5118228578554298E-2</v>
      </c>
      <c r="D56" s="300">
        <f t="shared" si="8"/>
        <v>2.4864748041792901E-2</v>
      </c>
      <c r="E56" s="300">
        <f t="shared" si="8"/>
        <v>2.5294942727360555E-2</v>
      </c>
      <c r="F56" s="300">
        <f t="shared" si="8"/>
        <v>2.5742049885997074E-2</v>
      </c>
      <c r="G56" s="300">
        <f t="shared" si="8"/>
        <v>2.5825678391397384E-2</v>
      </c>
      <c r="H56" s="300">
        <f t="shared" si="8"/>
        <v>2.5850300457002758E-2</v>
      </c>
      <c r="I56" s="300">
        <f t="shared" si="8"/>
        <v>2.6051427009777719E-2</v>
      </c>
      <c r="J56" s="300">
        <f t="shared" si="8"/>
        <v>2.5883408614241984E-2</v>
      </c>
      <c r="K56" s="300">
        <f t="shared" si="8"/>
        <v>2.4782642428536981E-2</v>
      </c>
      <c r="L56" s="300">
        <f t="shared" si="8"/>
        <v>2.505768143740433E-2</v>
      </c>
      <c r="M56" s="300">
        <f t="shared" si="8"/>
        <v>2.5121919261282863E-2</v>
      </c>
      <c r="N56" s="300">
        <f t="shared" si="8"/>
        <v>2.5185262161467221E-2</v>
      </c>
      <c r="O56" s="300">
        <f t="shared" si="8"/>
        <v>2.5097667748658632E-2</v>
      </c>
      <c r="P56" s="300">
        <f t="shared" si="8"/>
        <v>2.5182135211760239E-2</v>
      </c>
      <c r="Q56" s="300">
        <f t="shared" si="8"/>
        <v>2.5236961351837464E-2</v>
      </c>
      <c r="R56" s="300">
        <f t="shared" si="8"/>
        <v>2.5430088320424277E-2</v>
      </c>
      <c r="S56" s="300">
        <f t="shared" si="8"/>
        <v>2.5590478284031565E-2</v>
      </c>
      <c r="T56" s="300">
        <f t="shared" si="8"/>
        <v>2.5548150106842641E-2</v>
      </c>
      <c r="U56" s="300">
        <f t="shared" si="8"/>
        <v>2.604153001786522E-2</v>
      </c>
      <c r="V56" s="300">
        <f t="shared" si="8"/>
        <v>2.5610930552786321E-2</v>
      </c>
      <c r="W56" s="300">
        <f t="shared" si="8"/>
        <v>2.5560651544842938E-2</v>
      </c>
      <c r="X56" s="300">
        <f t="shared" si="8"/>
        <v>2.5609238851073753E-2</v>
      </c>
      <c r="Y56" s="300">
        <f t="shared" si="8"/>
        <v>2.4724457900904682E-2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0.16377562370213791</v>
      </c>
      <c r="C57" s="301">
        <f t="shared" si="9"/>
        <v>0.16598021579735711</v>
      </c>
      <c r="D57" s="301">
        <f t="shared" si="9"/>
        <v>0.16332737597625158</v>
      </c>
      <c r="E57" s="301">
        <f t="shared" si="9"/>
        <v>0.16735421094069639</v>
      </c>
      <c r="F57" s="301">
        <f t="shared" si="9"/>
        <v>0.16949678246709304</v>
      </c>
      <c r="G57" s="301">
        <f t="shared" si="9"/>
        <v>0.16885474637545367</v>
      </c>
      <c r="H57" s="301">
        <f t="shared" si="9"/>
        <v>0.16878857342502709</v>
      </c>
      <c r="I57" s="301">
        <f t="shared" si="9"/>
        <v>0.16982872174579194</v>
      </c>
      <c r="J57" s="301">
        <f t="shared" si="9"/>
        <v>0.16917685013380918</v>
      </c>
      <c r="K57" s="301">
        <f t="shared" si="9"/>
        <v>0.16113454906619062</v>
      </c>
      <c r="L57" s="301">
        <f t="shared" si="9"/>
        <v>0.16292172007299088</v>
      </c>
      <c r="M57" s="301">
        <f t="shared" si="9"/>
        <v>0.1627297396408936</v>
      </c>
      <c r="N57" s="301">
        <f t="shared" si="9"/>
        <v>0.1633677258132317</v>
      </c>
      <c r="O57" s="301">
        <f t="shared" si="9"/>
        <v>0.16213713099477131</v>
      </c>
      <c r="P57" s="301">
        <f t="shared" si="9"/>
        <v>0.1615600491957844</v>
      </c>
      <c r="Q57" s="301">
        <f t="shared" si="9"/>
        <v>0.16249412205709687</v>
      </c>
      <c r="R57" s="301">
        <f t="shared" si="9"/>
        <v>0.16381055117533352</v>
      </c>
      <c r="S57" s="301">
        <f t="shared" si="9"/>
        <v>0.16416004475206955</v>
      </c>
      <c r="T57" s="301">
        <f t="shared" si="9"/>
        <v>0.16305945205330077</v>
      </c>
      <c r="U57" s="301">
        <f t="shared" si="9"/>
        <v>0.1666938662349447</v>
      </c>
      <c r="V57" s="301">
        <f t="shared" si="9"/>
        <v>0.16336816990117589</v>
      </c>
      <c r="W57" s="301">
        <f t="shared" si="9"/>
        <v>0.16270552025788323</v>
      </c>
      <c r="X57" s="301">
        <f t="shared" si="9"/>
        <v>0.162484987663674</v>
      </c>
      <c r="Y57" s="301">
        <f t="shared" si="9"/>
        <v>0.15566654409708064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7.5287973782727627E-2</v>
      </c>
      <c r="C58" s="302">
        <f t="shared" si="10"/>
        <v>8.6721228642464357E-2</v>
      </c>
      <c r="D58" s="302">
        <f t="shared" si="10"/>
        <v>7.0263315582963684E-2</v>
      </c>
      <c r="E58" s="302">
        <f t="shared" si="10"/>
        <v>9.0763360656612821E-2</v>
      </c>
      <c r="F58" s="302">
        <f t="shared" si="10"/>
        <v>9.459842874779105E-2</v>
      </c>
      <c r="G58" s="302">
        <f t="shared" si="10"/>
        <v>9.1321889784697394E-2</v>
      </c>
      <c r="H58" s="302">
        <f t="shared" si="10"/>
        <v>9.077514845280292E-2</v>
      </c>
      <c r="I58" s="302">
        <f t="shared" si="10"/>
        <v>8.8024025899437877E-2</v>
      </c>
      <c r="J58" s="302">
        <f t="shared" si="10"/>
        <v>8.012938952364515E-2</v>
      </c>
      <c r="K58" s="302">
        <f t="shared" si="10"/>
        <v>7.8548903019726002E-2</v>
      </c>
      <c r="L58" s="302">
        <f t="shared" si="10"/>
        <v>8.3046480943004833E-2</v>
      </c>
      <c r="M58" s="302">
        <f t="shared" si="10"/>
        <v>7.4425968801687156E-2</v>
      </c>
      <c r="N58" s="302">
        <f t="shared" si="10"/>
        <v>8.3326512291964056E-2</v>
      </c>
      <c r="O58" s="302">
        <f t="shared" si="10"/>
        <v>7.3221787622875692E-2</v>
      </c>
      <c r="P58" s="302">
        <f t="shared" si="10"/>
        <v>6.5104704921327444E-2</v>
      </c>
      <c r="Q58" s="302">
        <f t="shared" si="10"/>
        <v>6.1186247792690274E-2</v>
      </c>
      <c r="R58" s="302">
        <f t="shared" si="10"/>
        <v>6.6597460138799178E-2</v>
      </c>
      <c r="S58" s="302">
        <f t="shared" si="10"/>
        <v>6.5229917690362099E-2</v>
      </c>
      <c r="T58" s="302">
        <f t="shared" si="10"/>
        <v>6.7198682712829388E-2</v>
      </c>
      <c r="U58" s="302">
        <f t="shared" si="10"/>
        <v>7.7920489024762465E-2</v>
      </c>
      <c r="V58" s="302">
        <f t="shared" si="10"/>
        <v>8.0644366419344415E-2</v>
      </c>
      <c r="W58" s="302">
        <f t="shared" si="10"/>
        <v>7.7222018878964321E-2</v>
      </c>
      <c r="X58" s="302">
        <f t="shared" si="10"/>
        <v>8.3934003093918866E-2</v>
      </c>
      <c r="Y58" s="302">
        <f t="shared" si="10"/>
        <v>5.6242981957124419E-2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8.8487649919410272E-2</v>
      </c>
      <c r="C59" s="302">
        <f t="shared" si="11"/>
        <v>7.9258987154892754E-2</v>
      </c>
      <c r="D59" s="302">
        <f t="shared" si="11"/>
        <v>9.3064060393287892E-2</v>
      </c>
      <c r="E59" s="302">
        <f t="shared" si="11"/>
        <v>7.659085028408355E-2</v>
      </c>
      <c r="F59" s="302">
        <f t="shared" si="11"/>
        <v>7.4898353719301966E-2</v>
      </c>
      <c r="G59" s="302">
        <f t="shared" si="11"/>
        <v>7.7532856590756261E-2</v>
      </c>
      <c r="H59" s="302">
        <f t="shared" si="11"/>
        <v>7.801342497222416E-2</v>
      </c>
      <c r="I59" s="302">
        <f t="shared" si="11"/>
        <v>8.1804695846354095E-2</v>
      </c>
      <c r="J59" s="302">
        <f t="shared" si="11"/>
        <v>8.9047460610164039E-2</v>
      </c>
      <c r="K59" s="302">
        <f t="shared" si="11"/>
        <v>8.2585646046464609E-2</v>
      </c>
      <c r="L59" s="302">
        <f t="shared" si="11"/>
        <v>7.9875239129986036E-2</v>
      </c>
      <c r="M59" s="302">
        <f t="shared" si="11"/>
        <v>8.830377083920643E-2</v>
      </c>
      <c r="N59" s="302">
        <f t="shared" si="11"/>
        <v>8.004121352126764E-2</v>
      </c>
      <c r="O59" s="302">
        <f t="shared" si="11"/>
        <v>8.8915343371895592E-2</v>
      </c>
      <c r="P59" s="302">
        <f t="shared" si="11"/>
        <v>9.6455344274456956E-2</v>
      </c>
      <c r="Q59" s="302">
        <f t="shared" si="11"/>
        <v>0.10130787426440659</v>
      </c>
      <c r="R59" s="302">
        <f t="shared" si="11"/>
        <v>9.7213091036534333E-2</v>
      </c>
      <c r="S59" s="302">
        <f t="shared" si="11"/>
        <v>9.8930127061707451E-2</v>
      </c>
      <c r="T59" s="302">
        <f t="shared" si="11"/>
        <v>9.5860769340471372E-2</v>
      </c>
      <c r="U59" s="302">
        <f t="shared" si="11"/>
        <v>8.8773377210182247E-2</v>
      </c>
      <c r="V59" s="302">
        <f t="shared" si="11"/>
        <v>8.2723803481831462E-2</v>
      </c>
      <c r="W59" s="302">
        <f t="shared" si="11"/>
        <v>8.54835013789189E-2</v>
      </c>
      <c r="X59" s="302">
        <f t="shared" si="11"/>
        <v>7.8550984569755122E-2</v>
      </c>
      <c r="Y59" s="302">
        <f t="shared" si="11"/>
        <v>9.9423562139956234E-2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8.2583917291508893E-2</v>
      </c>
      <c r="C60" s="301">
        <f t="shared" si="12"/>
        <v>8.3891468201520533E-2</v>
      </c>
      <c r="D60" s="301">
        <f t="shared" si="12"/>
        <v>8.2261183706779817E-2</v>
      </c>
      <c r="E60" s="301">
        <f t="shared" si="12"/>
        <v>8.4309951431176922E-2</v>
      </c>
      <c r="F60" s="301">
        <f t="shared" si="12"/>
        <v>8.5597631870470786E-2</v>
      </c>
      <c r="G60" s="301">
        <f t="shared" si="12"/>
        <v>8.5183122818525456E-2</v>
      </c>
      <c r="H60" s="301">
        <f t="shared" si="12"/>
        <v>8.52225440962118E-2</v>
      </c>
      <c r="I60" s="301">
        <f t="shared" si="12"/>
        <v>8.5524543022468549E-2</v>
      </c>
      <c r="J60" s="301">
        <f t="shared" si="12"/>
        <v>8.488032687678887E-2</v>
      </c>
      <c r="K60" s="301">
        <f t="shared" si="12"/>
        <v>8.2156689078889053E-2</v>
      </c>
      <c r="L60" s="301">
        <f t="shared" si="12"/>
        <v>8.3112868687195376E-2</v>
      </c>
      <c r="M60" s="301">
        <f t="shared" si="12"/>
        <v>8.2691014113188646E-2</v>
      </c>
      <c r="N60" s="301">
        <f t="shared" si="12"/>
        <v>8.3273297809294378E-2</v>
      </c>
      <c r="O60" s="301">
        <f t="shared" si="12"/>
        <v>8.2599143980396805E-2</v>
      </c>
      <c r="P60" s="301">
        <f t="shared" si="12"/>
        <v>8.1985735027247875E-2</v>
      </c>
      <c r="Q60" s="301">
        <f t="shared" si="12"/>
        <v>8.1786298387058046E-2</v>
      </c>
      <c r="R60" s="301">
        <f t="shared" si="12"/>
        <v>8.2573518412355398E-2</v>
      </c>
      <c r="S60" s="301">
        <f t="shared" si="12"/>
        <v>8.2699750007457828E-2</v>
      </c>
      <c r="T60" s="301">
        <f t="shared" si="12"/>
        <v>8.2518314796373213E-2</v>
      </c>
      <c r="U60" s="301">
        <f t="shared" si="12"/>
        <v>8.4511117432646471E-2</v>
      </c>
      <c r="V60" s="301">
        <f t="shared" si="12"/>
        <v>8.3591608747747501E-2</v>
      </c>
      <c r="W60" s="301">
        <f t="shared" si="12"/>
        <v>8.3207277042073674E-2</v>
      </c>
      <c r="X60" s="301">
        <f t="shared" si="12"/>
        <v>8.3311428555250103E-2</v>
      </c>
      <c r="Y60" s="301">
        <f t="shared" si="12"/>
        <v>7.886778727477628E-2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6.0450392820066201E-2</v>
      </c>
      <c r="C61" s="302">
        <f t="shared" si="13"/>
        <v>6.208472118680386E-2</v>
      </c>
      <c r="D61" s="302">
        <f t="shared" si="13"/>
        <v>5.9907591780347803E-2</v>
      </c>
      <c r="E61" s="302">
        <f t="shared" si="13"/>
        <v>6.2523248960601838E-2</v>
      </c>
      <c r="F61" s="302">
        <f t="shared" si="13"/>
        <v>6.3635070216060255E-2</v>
      </c>
      <c r="G61" s="302">
        <f t="shared" si="13"/>
        <v>6.3102676759418663E-2</v>
      </c>
      <c r="H61" s="302">
        <f t="shared" si="13"/>
        <v>6.3110526886772045E-2</v>
      </c>
      <c r="I61" s="302">
        <f t="shared" si="13"/>
        <v>6.2972373142857641E-2</v>
      </c>
      <c r="J61" s="302">
        <f t="shared" si="13"/>
        <v>6.1918991286473629E-2</v>
      </c>
      <c r="K61" s="302">
        <f t="shared" si="13"/>
        <v>6.073016529540208E-2</v>
      </c>
      <c r="L61" s="302">
        <f t="shared" si="13"/>
        <v>6.16393051009912E-2</v>
      </c>
      <c r="M61" s="302">
        <f t="shared" si="13"/>
        <v>6.0686416015200605E-2</v>
      </c>
      <c r="N61" s="302">
        <f t="shared" si="13"/>
        <v>6.1732197507935023E-2</v>
      </c>
      <c r="O61" s="302">
        <f t="shared" si="13"/>
        <v>6.0631960910701055E-2</v>
      </c>
      <c r="P61" s="302">
        <f t="shared" si="13"/>
        <v>5.9657173401408581E-2</v>
      </c>
      <c r="Q61" s="302">
        <f t="shared" si="13"/>
        <v>5.9076590349533151E-2</v>
      </c>
      <c r="R61" s="302">
        <f t="shared" si="13"/>
        <v>5.9897115257240147E-2</v>
      </c>
      <c r="S61" s="302">
        <f t="shared" si="13"/>
        <v>5.9875211216264997E-2</v>
      </c>
      <c r="T61" s="302">
        <f t="shared" si="13"/>
        <v>6.0016190549215948E-2</v>
      </c>
      <c r="U61" s="302">
        <f t="shared" si="13"/>
        <v>6.1913401356648218E-2</v>
      </c>
      <c r="V61" s="302">
        <f t="shared" si="13"/>
        <v>6.184872376766249E-2</v>
      </c>
      <c r="W61" s="302">
        <f t="shared" si="13"/>
        <v>6.1369679035593164E-2</v>
      </c>
      <c r="X61" s="302">
        <f t="shared" si="13"/>
        <v>6.1972934987324785E-2</v>
      </c>
      <c r="Y61" s="302">
        <f t="shared" si="13"/>
        <v>5.716904746809405E-2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2.2133524471442692E-2</v>
      </c>
      <c r="C62" s="302">
        <f t="shared" si="14"/>
        <v>2.1806747014716677E-2</v>
      </c>
      <c r="D62" s="302">
        <f t="shared" si="14"/>
        <v>2.2353591926432017E-2</v>
      </c>
      <c r="E62" s="302">
        <f t="shared" si="14"/>
        <v>2.1786702470575087E-2</v>
      </c>
      <c r="F62" s="302">
        <f t="shared" si="14"/>
        <v>2.1962561654410531E-2</v>
      </c>
      <c r="G62" s="302">
        <f t="shared" si="14"/>
        <v>2.2080446059106786E-2</v>
      </c>
      <c r="H62" s="302">
        <f t="shared" si="14"/>
        <v>2.2112017209439748E-2</v>
      </c>
      <c r="I62" s="302">
        <f t="shared" si="14"/>
        <v>2.2552169879610895E-2</v>
      </c>
      <c r="J62" s="302">
        <f t="shared" si="14"/>
        <v>2.2961335590315244E-2</v>
      </c>
      <c r="K62" s="302">
        <f t="shared" si="14"/>
        <v>2.1426523783486962E-2</v>
      </c>
      <c r="L62" s="302">
        <f t="shared" si="14"/>
        <v>2.1473563586204166E-2</v>
      </c>
      <c r="M62" s="302">
        <f t="shared" si="14"/>
        <v>2.2004598097988042E-2</v>
      </c>
      <c r="N62" s="302">
        <f t="shared" si="14"/>
        <v>2.1541100301359355E-2</v>
      </c>
      <c r="O62" s="302">
        <f t="shared" si="14"/>
        <v>2.1967183069695743E-2</v>
      </c>
      <c r="P62" s="302">
        <f t="shared" si="14"/>
        <v>2.2328561625839304E-2</v>
      </c>
      <c r="Q62" s="302">
        <f t="shared" si="14"/>
        <v>2.2709708037524888E-2</v>
      </c>
      <c r="R62" s="302">
        <f t="shared" si="14"/>
        <v>2.2676403155115248E-2</v>
      </c>
      <c r="S62" s="302">
        <f t="shared" si="14"/>
        <v>2.2824538791192828E-2</v>
      </c>
      <c r="T62" s="302">
        <f t="shared" si="14"/>
        <v>2.2502124247157265E-2</v>
      </c>
      <c r="U62" s="302">
        <f t="shared" si="14"/>
        <v>2.259771607599826E-2</v>
      </c>
      <c r="V62" s="302">
        <f t="shared" si="14"/>
        <v>2.1742884980085003E-2</v>
      </c>
      <c r="W62" s="302">
        <f t="shared" si="14"/>
        <v>2.183759800648051E-2</v>
      </c>
      <c r="X62" s="302">
        <f t="shared" si="14"/>
        <v>2.1338493567925321E-2</v>
      </c>
      <c r="Y62" s="302">
        <f t="shared" si="14"/>
        <v>2.169873980668223E-2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0.23396517671733977</v>
      </c>
      <c r="C63" s="301">
        <f t="shared" si="15"/>
        <v>0.23711459399622456</v>
      </c>
      <c r="D63" s="301">
        <f t="shared" si="15"/>
        <v>0.23332482282321654</v>
      </c>
      <c r="E63" s="301">
        <f t="shared" si="15"/>
        <v>0.2390774442009948</v>
      </c>
      <c r="F63" s="301">
        <f t="shared" si="15"/>
        <v>0.24213826066727576</v>
      </c>
      <c r="G63" s="301">
        <f t="shared" si="15"/>
        <v>0.24122106625064807</v>
      </c>
      <c r="H63" s="301">
        <f t="shared" si="15"/>
        <v>0.24112653346432442</v>
      </c>
      <c r="I63" s="301">
        <f t="shared" si="15"/>
        <v>0.24261245963684547</v>
      </c>
      <c r="J63" s="301">
        <f t="shared" si="15"/>
        <v>0.24168121447687019</v>
      </c>
      <c r="K63" s="301">
        <f t="shared" si="15"/>
        <v>0.23019221295170081</v>
      </c>
      <c r="L63" s="301">
        <f t="shared" si="15"/>
        <v>0.232745314389987</v>
      </c>
      <c r="M63" s="301">
        <f t="shared" si="15"/>
        <v>0.23247105662984807</v>
      </c>
      <c r="N63" s="301">
        <f t="shared" si="15"/>
        <v>0.23338246544747385</v>
      </c>
      <c r="O63" s="301">
        <f t="shared" si="15"/>
        <v>0.23162447284967333</v>
      </c>
      <c r="P63" s="301">
        <f t="shared" si="15"/>
        <v>0.23080007027969193</v>
      </c>
      <c r="Q63" s="301">
        <f t="shared" si="15"/>
        <v>0.23213446008156688</v>
      </c>
      <c r="R63" s="301">
        <f t="shared" si="15"/>
        <v>0.23401507310761938</v>
      </c>
      <c r="S63" s="301">
        <f t="shared" si="15"/>
        <v>0.23451434964581364</v>
      </c>
      <c r="T63" s="301">
        <f t="shared" si="15"/>
        <v>0.23294207436185818</v>
      </c>
      <c r="U63" s="301">
        <f t="shared" si="15"/>
        <v>0.23813409462134952</v>
      </c>
      <c r="V63" s="301">
        <f t="shared" si="15"/>
        <v>0.23338309985882266</v>
      </c>
      <c r="W63" s="301">
        <f t="shared" si="15"/>
        <v>0.2324364575112618</v>
      </c>
      <c r="X63" s="301">
        <f t="shared" si="15"/>
        <v>0.23212141094810576</v>
      </c>
      <c r="Y63" s="301">
        <f t="shared" si="15"/>
        <v>0.22238077728154379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0.10755424826103942</v>
      </c>
      <c r="C64" s="302">
        <f t="shared" si="16"/>
        <v>0.12388746948923486</v>
      </c>
      <c r="D64" s="302">
        <f t="shared" si="16"/>
        <v>0.10037616511851959</v>
      </c>
      <c r="E64" s="302">
        <f t="shared" si="16"/>
        <v>0.12966194379516119</v>
      </c>
      <c r="F64" s="302">
        <f t="shared" si="16"/>
        <v>0.13514061249684434</v>
      </c>
      <c r="G64" s="302">
        <f t="shared" si="16"/>
        <v>0.13045984254956772</v>
      </c>
      <c r="H64" s="302">
        <f t="shared" si="16"/>
        <v>0.12967878350400414</v>
      </c>
      <c r="I64" s="302">
        <f t="shared" si="16"/>
        <v>0.1257486084277683</v>
      </c>
      <c r="J64" s="302">
        <f t="shared" si="16"/>
        <v>0.11447055646235016</v>
      </c>
      <c r="K64" s="302">
        <f t="shared" si="16"/>
        <v>0.11221271859960856</v>
      </c>
      <c r="L64" s="302">
        <f t="shared" si="16"/>
        <v>0.11863782991857838</v>
      </c>
      <c r="M64" s="302">
        <f t="shared" si="16"/>
        <v>0.10632281257383883</v>
      </c>
      <c r="N64" s="302">
        <f t="shared" si="16"/>
        <v>0.11903787470280583</v>
      </c>
      <c r="O64" s="302">
        <f t="shared" si="16"/>
        <v>0.10460255374696534</v>
      </c>
      <c r="P64" s="302">
        <f t="shared" si="16"/>
        <v>9.3006721316182053E-2</v>
      </c>
      <c r="Q64" s="302">
        <f t="shared" si="16"/>
        <v>8.7408925418128933E-2</v>
      </c>
      <c r="R64" s="302">
        <f t="shared" si="16"/>
        <v>9.5139228769713133E-2</v>
      </c>
      <c r="S64" s="302">
        <f t="shared" si="16"/>
        <v>9.3185596700517265E-2</v>
      </c>
      <c r="T64" s="302">
        <f t="shared" si="16"/>
        <v>9.5998118161184823E-2</v>
      </c>
      <c r="U64" s="302">
        <f t="shared" si="16"/>
        <v>0.11131498432108919</v>
      </c>
      <c r="V64" s="302">
        <f t="shared" si="16"/>
        <v>0.11520623774192054</v>
      </c>
      <c r="W64" s="302">
        <f t="shared" si="16"/>
        <v>0.1103171698270919</v>
      </c>
      <c r="X64" s="302">
        <f t="shared" si="16"/>
        <v>0.11990571870559838</v>
      </c>
      <c r="Y64" s="302">
        <f t="shared" si="16"/>
        <v>8.0347117081606342E-2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0.12641092845630034</v>
      </c>
      <c r="C65" s="302">
        <f t="shared" si="17"/>
        <v>0.11322712450698968</v>
      </c>
      <c r="D65" s="302">
        <f t="shared" si="17"/>
        <v>0.13294865770469694</v>
      </c>
      <c r="E65" s="302">
        <f t="shared" si="17"/>
        <v>0.10941550040583362</v>
      </c>
      <c r="F65" s="302">
        <f t="shared" si="17"/>
        <v>0.10699764817043139</v>
      </c>
      <c r="G65" s="302">
        <f t="shared" si="17"/>
        <v>0.11076122370108035</v>
      </c>
      <c r="H65" s="302">
        <f t="shared" si="17"/>
        <v>0.11144774996032028</v>
      </c>
      <c r="I65" s="302">
        <f t="shared" si="17"/>
        <v>0.1168638512090772</v>
      </c>
      <c r="J65" s="302">
        <f t="shared" si="17"/>
        <v>0.12721065801452003</v>
      </c>
      <c r="K65" s="302">
        <f t="shared" si="17"/>
        <v>0.11797949435209225</v>
      </c>
      <c r="L65" s="302">
        <f t="shared" si="17"/>
        <v>0.11410748447140862</v>
      </c>
      <c r="M65" s="302">
        <f t="shared" si="17"/>
        <v>0.12614824405600925</v>
      </c>
      <c r="N65" s="302">
        <f t="shared" si="17"/>
        <v>0.11434459074466802</v>
      </c>
      <c r="O65" s="302">
        <f t="shared" si="17"/>
        <v>0.12702191910270799</v>
      </c>
      <c r="P65" s="302">
        <f t="shared" si="17"/>
        <v>0.13779334896350989</v>
      </c>
      <c r="Q65" s="302">
        <f t="shared" si="17"/>
        <v>0.14472553466343796</v>
      </c>
      <c r="R65" s="302">
        <f t="shared" si="17"/>
        <v>0.13887584433790626</v>
      </c>
      <c r="S65" s="302">
        <f t="shared" si="17"/>
        <v>0.14132875294529637</v>
      </c>
      <c r="T65" s="302">
        <f t="shared" si="17"/>
        <v>0.13694395620067334</v>
      </c>
      <c r="U65" s="302">
        <f t="shared" si="17"/>
        <v>0.12681911030026036</v>
      </c>
      <c r="V65" s="302">
        <f t="shared" si="17"/>
        <v>0.11817686211690212</v>
      </c>
      <c r="W65" s="302">
        <f t="shared" si="17"/>
        <v>0.12211928768416991</v>
      </c>
      <c r="X65" s="302">
        <f t="shared" si="17"/>
        <v>0.11221569224250735</v>
      </c>
      <c r="Y65" s="302">
        <f t="shared" si="17"/>
        <v>0.14203366019993743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0.20989738196304372</v>
      </c>
      <c r="C66" s="301">
        <f t="shared" si="18"/>
        <v>0.20717964926769122</v>
      </c>
      <c r="D66" s="301">
        <f t="shared" si="18"/>
        <v>0.20846655118410429</v>
      </c>
      <c r="E66" s="301">
        <f t="shared" si="18"/>
        <v>0.203505637742457</v>
      </c>
      <c r="F66" s="301">
        <f t="shared" si="18"/>
        <v>0.19430364631493874</v>
      </c>
      <c r="G66" s="301">
        <f t="shared" si="18"/>
        <v>0.1946762444571131</v>
      </c>
      <c r="H66" s="301">
        <f t="shared" si="18"/>
        <v>0.19436649492169497</v>
      </c>
      <c r="I66" s="301">
        <f t="shared" si="18"/>
        <v>0.18567125827355418</v>
      </c>
      <c r="J66" s="301">
        <f t="shared" si="18"/>
        <v>0.18279946461532828</v>
      </c>
      <c r="K66" s="301">
        <f t="shared" si="18"/>
        <v>0.22591263394798169</v>
      </c>
      <c r="L66" s="301">
        <f t="shared" si="18"/>
        <v>0.21973560470435546</v>
      </c>
      <c r="M66" s="301">
        <f t="shared" si="18"/>
        <v>0.21372351106841045</v>
      </c>
      <c r="N66" s="301">
        <f t="shared" si="18"/>
        <v>0.21749504539067868</v>
      </c>
      <c r="O66" s="301">
        <f t="shared" si="18"/>
        <v>0.21576046466408444</v>
      </c>
      <c r="P66" s="301">
        <f t="shared" si="18"/>
        <v>0.21303890431074912</v>
      </c>
      <c r="Q66" s="301">
        <f t="shared" si="18"/>
        <v>0.20600859651574824</v>
      </c>
      <c r="R66" s="301">
        <f t="shared" si="18"/>
        <v>0.20225993744785606</v>
      </c>
      <c r="S66" s="301">
        <f t="shared" si="18"/>
        <v>0.19921761210348385</v>
      </c>
      <c r="T66" s="301">
        <f t="shared" si="18"/>
        <v>0.20626465026541135</v>
      </c>
      <c r="U66" s="301">
        <f t="shared" si="18"/>
        <v>0.19372149022947077</v>
      </c>
      <c r="V66" s="301">
        <f t="shared" si="18"/>
        <v>0.2141524356943619</v>
      </c>
      <c r="W66" s="301">
        <f t="shared" si="18"/>
        <v>0.21497710807807513</v>
      </c>
      <c r="X66" s="301">
        <f t="shared" si="18"/>
        <v>0.22178486469069833</v>
      </c>
      <c r="Y66" s="301">
        <f t="shared" si="18"/>
        <v>0.23903495413871589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0.10415776221855381</v>
      </c>
      <c r="C67" s="301">
        <f t="shared" si="19"/>
        <v>0.10261998595160789</v>
      </c>
      <c r="D67" s="301">
        <f t="shared" si="19"/>
        <v>0.10519337377144469</v>
      </c>
      <c r="E67" s="301">
        <f t="shared" si="19"/>
        <v>0.10252565868505921</v>
      </c>
      <c r="F67" s="301">
        <f t="shared" si="19"/>
        <v>0.10335323131487308</v>
      </c>
      <c r="G67" s="301">
        <f t="shared" si="19"/>
        <v>0.10390798145462012</v>
      </c>
      <c r="H67" s="301">
        <f t="shared" si="19"/>
        <v>0.10405655157383403</v>
      </c>
      <c r="I67" s="301">
        <f t="shared" si="19"/>
        <v>0.10612785825699239</v>
      </c>
      <c r="J67" s="301">
        <f t="shared" si="19"/>
        <v>0.10805334395442456</v>
      </c>
      <c r="K67" s="301">
        <f t="shared" si="19"/>
        <v>0.1008307001575857</v>
      </c>
      <c r="L67" s="301">
        <f t="shared" si="19"/>
        <v>0.10105206393507839</v>
      </c>
      <c r="M67" s="301">
        <f t="shared" si="19"/>
        <v>0.10355104987288483</v>
      </c>
      <c r="N67" s="301">
        <f t="shared" si="19"/>
        <v>0.10136988377110286</v>
      </c>
      <c r="O67" s="301">
        <f t="shared" si="19"/>
        <v>0.10337497915150939</v>
      </c>
      <c r="P67" s="301">
        <f t="shared" si="19"/>
        <v>0.10507558412159668</v>
      </c>
      <c r="Q67" s="301">
        <f t="shared" si="19"/>
        <v>0.10686921429423468</v>
      </c>
      <c r="R67" s="301">
        <f t="shared" si="19"/>
        <v>0.10671248543583647</v>
      </c>
      <c r="S67" s="301">
        <f t="shared" si="19"/>
        <v>0.1074095943114956</v>
      </c>
      <c r="T67" s="301">
        <f t="shared" si="19"/>
        <v>0.10589234939838713</v>
      </c>
      <c r="U67" s="301">
        <f t="shared" si="19"/>
        <v>0.10634219329881532</v>
      </c>
      <c r="V67" s="301">
        <f t="shared" si="19"/>
        <v>0.10231945872981173</v>
      </c>
      <c r="W67" s="301">
        <f t="shared" si="19"/>
        <v>0.10276516708932001</v>
      </c>
      <c r="X67" s="301">
        <f t="shared" si="19"/>
        <v>0.10041644031964853</v>
      </c>
      <c r="Y67" s="301">
        <f t="shared" si="19"/>
        <v>0.10211171673732812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7.0531020342584627E-2</v>
      </c>
      <c r="C68" s="235">
        <f t="shared" si="20"/>
        <v>6.9489706408259466E-2</v>
      </c>
      <c r="D68" s="235">
        <f t="shared" si="20"/>
        <v>7.1232290588298053E-2</v>
      </c>
      <c r="E68" s="235">
        <f t="shared" si="20"/>
        <v>6.9425832163900747E-2</v>
      </c>
      <c r="F68" s="235">
        <f t="shared" si="20"/>
        <v>6.9986227671111179E-2</v>
      </c>
      <c r="G68" s="235">
        <f t="shared" si="20"/>
        <v>7.0361879879435832E-2</v>
      </c>
      <c r="H68" s="235">
        <f t="shared" si="20"/>
        <v>7.0462484979597118E-2</v>
      </c>
      <c r="I68" s="235">
        <f t="shared" si="20"/>
        <v>7.1865082065919225E-2</v>
      </c>
      <c r="J68" s="235">
        <f t="shared" si="20"/>
        <v>7.3168935643437377E-2</v>
      </c>
      <c r="K68" s="235">
        <f t="shared" si="20"/>
        <v>6.8278081369003429E-2</v>
      </c>
      <c r="L68" s="235">
        <f t="shared" si="20"/>
        <v>6.8427979108364317E-2</v>
      </c>
      <c r="M68" s="235">
        <f t="shared" si="20"/>
        <v>7.0120181631354569E-2</v>
      </c>
      <c r="N68" s="235">
        <f t="shared" si="20"/>
        <v>6.8643192615667578E-2</v>
      </c>
      <c r="O68" s="235">
        <f t="shared" si="20"/>
        <v>7.0000954342225544E-2</v>
      </c>
      <c r="P68" s="235">
        <f t="shared" si="20"/>
        <v>7.1152528657812825E-2</v>
      </c>
      <c r="Q68" s="235">
        <f t="shared" si="20"/>
        <v>7.2367095517726257E-2</v>
      </c>
      <c r="R68" s="235">
        <f t="shared" si="20"/>
        <v>7.2260965680981476E-2</v>
      </c>
      <c r="S68" s="235">
        <f t="shared" si="20"/>
        <v>7.2733016915981566E-2</v>
      </c>
      <c r="T68" s="235">
        <f t="shared" si="20"/>
        <v>7.170560590453344E-2</v>
      </c>
      <c r="U68" s="235">
        <f t="shared" si="20"/>
        <v>7.2010220256995369E-2</v>
      </c>
      <c r="V68" s="235">
        <f t="shared" si="20"/>
        <v>6.9286202692909596E-2</v>
      </c>
      <c r="W68" s="235">
        <f t="shared" si="20"/>
        <v>6.958801664034614E-2</v>
      </c>
      <c r="X68" s="235">
        <f t="shared" si="20"/>
        <v>6.7997562966588529E-2</v>
      </c>
      <c r="Y68" s="235">
        <f t="shared" si="20"/>
        <v>6.9145529022644606E-2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</v>
      </c>
      <c r="D72" s="320">
        <f t="shared" si="21"/>
        <v>32.556683940060402</v>
      </c>
      <c r="E72" s="320">
        <f t="shared" si="21"/>
        <v>34.410605999683717</v>
      </c>
      <c r="F72" s="320">
        <f t="shared" si="21"/>
        <v>35.005746367309847</v>
      </c>
      <c r="G72" s="320">
        <f t="shared" si="21"/>
        <v>33.273407087200717</v>
      </c>
      <c r="H72" s="320">
        <f t="shared" si="21"/>
        <v>30.280075308652812</v>
      </c>
      <c r="I72" s="320">
        <f t="shared" si="21"/>
        <v>29.22311913726033</v>
      </c>
      <c r="J72" s="320">
        <f t="shared" si="21"/>
        <v>29.536418993568109</v>
      </c>
      <c r="K72" s="320">
        <f t="shared" si="21"/>
        <v>31.340516934491937</v>
      </c>
      <c r="L72" s="320">
        <f t="shared" si="21"/>
        <v>27.702085430671733</v>
      </c>
      <c r="M72" s="320">
        <f t="shared" si="21"/>
        <v>24.92449241918268</v>
      </c>
      <c r="N72" s="320">
        <f t="shared" si="21"/>
        <v>25.658072416930906</v>
      </c>
      <c r="O72" s="320">
        <f t="shared" si="21"/>
        <v>25.663413278733444</v>
      </c>
      <c r="P72" s="320">
        <f t="shared" si="21"/>
        <v>22.437509136768142</v>
      </c>
      <c r="Q72" s="320">
        <f t="shared" si="21"/>
        <v>21.34957294224218</v>
      </c>
      <c r="R72" s="320">
        <f t="shared" si="21"/>
        <v>21.233046283665818</v>
      </c>
      <c r="S72" s="320">
        <f t="shared" si="21"/>
        <v>20.862461114388754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23.12910004145062</v>
      </c>
      <c r="W72" s="320">
        <f t="shared" si="21"/>
        <v>21.759846802709635</v>
      </c>
      <c r="X72" s="320">
        <f t="shared" si="21"/>
        <v>19.940487487099581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0.75178965047453494</v>
      </c>
      <c r="C73" s="330">
        <f>IF(C$6=0,0,C$6/TRE!C$5*1000)</f>
        <v>0.72388738333884539</v>
      </c>
      <c r="D73" s="330">
        <f>IF(D$6=0,0,D$6/TRE!D$5*1000)</f>
        <v>0.71348904634699306</v>
      </c>
      <c r="E73" s="330">
        <f>IF(E$6=0,0,E$6/TRE!E$5*1000)</f>
        <v>0.73499375955617141</v>
      </c>
      <c r="F73" s="330">
        <f>IF(F$6=0,0,F$6/TRE!F$5*1000)</f>
        <v>0.75374104201048986</v>
      </c>
      <c r="G73" s="330">
        <f>IF(G$6=0,0,G$6/TRE!G$5*1000)</f>
        <v>0.72028595136434959</v>
      </c>
      <c r="H73" s="330">
        <f>IF(H$6=0,0,H$6/TRE!H$5*1000)</f>
        <v>0.65642504541966895</v>
      </c>
      <c r="I73" s="330">
        <f>IF(I$6=0,0,I$6/TRE!I$5*1000)</f>
        <v>0.64612230117215996</v>
      </c>
      <c r="J73" s="330">
        <f>IF(J$6=0,0,J$6/TRE!J$5*1000)</f>
        <v>0.66489767514458653</v>
      </c>
      <c r="K73" s="330">
        <f>IF(K$6=0,0,K$6/TRE!K$5*1000)</f>
        <v>0.6583513053761445</v>
      </c>
      <c r="L73" s="330">
        <f>IF(L$6=0,0,L$6/TRE!L$5*1000)</f>
        <v>0.58319852251567561</v>
      </c>
      <c r="M73" s="330">
        <f>IF(M$6=0,0,M$6/TRE!M$5*1000)</f>
        <v>0.53769944949065163</v>
      </c>
      <c r="N73" s="330">
        <f>IF(N$6=0,0,N$6/TRE!N$5*1000)</f>
        <v>0.54186579556142211</v>
      </c>
      <c r="O73" s="330">
        <f>IF(O$6=0,0,O$6/TRE!O$5*1000)</f>
        <v>0.55269891930117465</v>
      </c>
      <c r="P73" s="330">
        <f>IF(P$6=0,0,P$6/TRE!P$5*1000)</f>
        <v>0.49117382891241185</v>
      </c>
      <c r="Q73" s="330">
        <f>IF(Q$6=0,0,Q$6/TRE!Q$5*1000)</f>
        <v>0.47533585121976546</v>
      </c>
      <c r="R73" s="330">
        <f>IF(R$6=0,0,R$6/TRE!R$5*1000)</f>
        <v>0.47204815464669353</v>
      </c>
      <c r="S73" s="330">
        <f>IF(S$6=0,0,S$6/TRE!S$5*1000)</f>
        <v>0.46683926763246864</v>
      </c>
      <c r="T73" s="330">
        <f>IF(T$6=0,0,T$6/TRE!T$5*1000)</f>
        <v>0.46671208136804776</v>
      </c>
      <c r="U73" s="330">
        <f>IF(U$6=0,0,U$6/TRE!U$5*1000)</f>
        <v>0.46545645065447511</v>
      </c>
      <c r="V73" s="330">
        <f>IF(V$6=0,0,V$6/TRE!V$5*1000)</f>
        <v>0.49303270773935293</v>
      </c>
      <c r="W73" s="330">
        <f>IF(W$6=0,0,W$6/TRE!W$5*1000)</f>
        <v>0.46586547760801295</v>
      </c>
      <c r="X73" s="330">
        <f>IF(X$6=0,0,X$6/TRE!X$5*1000)</f>
        <v>0.41715682743604865</v>
      </c>
      <c r="Y73" s="330">
        <f>IF(Y$6=0,0,Y$6/TRE!Y$5*1000)</f>
        <v>0.40896150185476121</v>
      </c>
      <c r="DA73" s="67"/>
    </row>
    <row r="74" spans="1:105" ht="12" customHeight="1" x14ac:dyDescent="0.25">
      <c r="A74" s="173" t="s">
        <v>92</v>
      </c>
      <c r="B74" s="331">
        <f>IF(B$7=0,0,B$7/TRE!B$5*1000)</f>
        <v>1.0224339246453673</v>
      </c>
      <c r="C74" s="331">
        <f>IF(C$7=0,0,C$7/TRE!C$5*1000)</f>
        <v>0.98448684134082942</v>
      </c>
      <c r="D74" s="331">
        <f>IF(D$7=0,0,D$7/TRE!D$5*1000)</f>
        <v>0.97034510303191035</v>
      </c>
      <c r="E74" s="331">
        <f>IF(E$7=0,0,E$7/TRE!E$5*1000)</f>
        <v>0.99959151299639315</v>
      </c>
      <c r="F74" s="331">
        <f>IF(F$7=0,0,F$7/TRE!F$5*1000)</f>
        <v>1.0250878171342659</v>
      </c>
      <c r="G74" s="331">
        <f>IF(G$7=0,0,G$7/TRE!G$5*1000)</f>
        <v>0.97958889385551517</v>
      </c>
      <c r="H74" s="331">
        <f>IF(H$7=0,0,H$7/TRE!H$5*1000)</f>
        <v>0.89273806177074988</v>
      </c>
      <c r="I74" s="331">
        <f>IF(I$7=0,0,I$7/TRE!I$5*1000)</f>
        <v>0.87872632959413743</v>
      </c>
      <c r="J74" s="331">
        <f>IF(J$7=0,0,J$7/TRE!J$5*1000)</f>
        <v>0.90426083819663761</v>
      </c>
      <c r="K74" s="331">
        <f>IF(K$7=0,0,K$7/TRE!K$5*1000)</f>
        <v>0.89535777531155647</v>
      </c>
      <c r="L74" s="331">
        <f>IF(L$7=0,0,L$7/TRE!L$5*1000)</f>
        <v>0.79314999062131863</v>
      </c>
      <c r="M74" s="331">
        <f>IF(M$7=0,0,M$7/TRE!M$5*1000)</f>
        <v>0.7312712513072861</v>
      </c>
      <c r="N74" s="331">
        <f>IF(N$7=0,0,N$7/TRE!N$5*1000)</f>
        <v>0.73693748196353392</v>
      </c>
      <c r="O74" s="331">
        <f>IF(O$7=0,0,O$7/TRE!O$5*1000)</f>
        <v>0.75167053024959718</v>
      </c>
      <c r="P74" s="331">
        <f>IF(P$7=0,0,P$7/TRE!P$5*1000)</f>
        <v>0.66799640732088017</v>
      </c>
      <c r="Q74" s="331">
        <f>IF(Q$7=0,0,Q$7/TRE!Q$5*1000)</f>
        <v>0.646456757658881</v>
      </c>
      <c r="R74" s="331">
        <f>IF(R$7=0,0,R$7/TRE!R$5*1000)</f>
        <v>0.64198549031950347</v>
      </c>
      <c r="S74" s="331">
        <f>IF(S$7=0,0,S$7/TRE!S$5*1000)</f>
        <v>0.6349014039801576</v>
      </c>
      <c r="T74" s="331">
        <f>IF(T$7=0,0,T$7/TRE!T$5*1000)</f>
        <v>0.63472843066054474</v>
      </c>
      <c r="U74" s="331">
        <f>IF(U$7=0,0,U$7/TRE!U$5*1000)</f>
        <v>0.63302077289008607</v>
      </c>
      <c r="V74" s="331">
        <f>IF(V$7=0,0,V$7/TRE!V$5*1000)</f>
        <v>0.67052448252551999</v>
      </c>
      <c r="W74" s="331">
        <f>IF(W$7=0,0,W$7/TRE!W$5*1000)</f>
        <v>0.63357704954689753</v>
      </c>
      <c r="X74" s="331">
        <f>IF(X$7=0,0,X$7/TRE!X$5*1000)</f>
        <v>0.56733328531302596</v>
      </c>
      <c r="Y74" s="331">
        <f>IF(Y$7=0,0,Y$7/TRE!Y$5*1000)</f>
        <v>0.55618764252247488</v>
      </c>
      <c r="DA74" s="177"/>
    </row>
    <row r="75" spans="1:105" ht="12" customHeight="1" x14ac:dyDescent="0.25">
      <c r="A75" s="173" t="s">
        <v>93</v>
      </c>
      <c r="B75" s="331">
        <f>IF(B$8=0,0,B$8/TRE!B$5*1000)</f>
        <v>1.2630066127972182</v>
      </c>
      <c r="C75" s="331">
        <f>IF(C$8=0,0,C$8/TRE!C$5*1000)</f>
        <v>1.21613080400926</v>
      </c>
      <c r="D75" s="331">
        <f>IF(D$8=0,0,D$8/TRE!D$5*1000)</f>
        <v>1.198661597862948</v>
      </c>
      <c r="E75" s="331">
        <f>IF(E$8=0,0,E$8/TRE!E$5*1000)</f>
        <v>1.2347895160543683</v>
      </c>
      <c r="F75" s="331">
        <f>IF(F$8=0,0,F$8/TRE!F$5*1000)</f>
        <v>1.2662849505776224</v>
      </c>
      <c r="G75" s="331">
        <f>IF(G$8=0,0,G$8/TRE!G$5*1000)</f>
        <v>1.2100803982921071</v>
      </c>
      <c r="H75" s="331">
        <f>IF(H$8=0,0,H$8/TRE!H$5*1000)</f>
        <v>1.1027940763050439</v>
      </c>
      <c r="I75" s="331">
        <f>IF(I$8=0,0,I$8/TRE!I$5*1000)</f>
        <v>1.0854854659692281</v>
      </c>
      <c r="J75" s="331">
        <f>IF(J$8=0,0,J$8/TRE!J$5*1000)</f>
        <v>1.1170280942429054</v>
      </c>
      <c r="K75" s="331">
        <f>IF(K$8=0,0,K$8/TRE!K$5*1000)</f>
        <v>1.1060301930319227</v>
      </c>
      <c r="L75" s="331">
        <f>IF(L$8=0,0,L$8/TRE!L$5*1000)</f>
        <v>0.97977351782633471</v>
      </c>
      <c r="M75" s="331">
        <f>IF(M$8=0,0,M$8/TRE!M$5*1000)</f>
        <v>0.90333507514429479</v>
      </c>
      <c r="N75" s="331">
        <f>IF(N$8=0,0,N$8/TRE!N$5*1000)</f>
        <v>0.91033453654318908</v>
      </c>
      <c r="O75" s="331">
        <f>IF(O$8=0,0,O$8/TRE!O$5*1000)</f>
        <v>0.92853418442597302</v>
      </c>
      <c r="P75" s="331">
        <f>IF(P$8=0,0,P$8/TRE!P$5*1000)</f>
        <v>0.8251720325728521</v>
      </c>
      <c r="Q75" s="331">
        <f>IF(Q$8=0,0,Q$8/TRE!Q$5*1000)</f>
        <v>0.79856423004920585</v>
      </c>
      <c r="R75" s="331">
        <f>IF(R$8=0,0,R$8/TRE!R$5*1000)</f>
        <v>0.79304089980644554</v>
      </c>
      <c r="S75" s="331">
        <f>IF(S$8=0,0,S$8/TRE!S$5*1000)</f>
        <v>0.78428996962254749</v>
      </c>
      <c r="T75" s="331">
        <f>IF(T$8=0,0,T$8/TRE!T$5*1000)</f>
        <v>0.78407629669832024</v>
      </c>
      <c r="U75" s="331">
        <f>IF(U$8=0,0,U$8/TRE!U$5*1000)</f>
        <v>0.78196683709951831</v>
      </c>
      <c r="V75" s="331">
        <f>IF(V$8=0,0,V$8/TRE!V$5*1000)</f>
        <v>0.82829494900211309</v>
      </c>
      <c r="W75" s="331">
        <f>IF(W$8=0,0,W$8/TRE!W$5*1000)</f>
        <v>0.78265400238146154</v>
      </c>
      <c r="X75" s="331">
        <f>IF(X$8=0,0,X$8/TRE!X$5*1000)</f>
        <v>0.70082347009256163</v>
      </c>
      <c r="Y75" s="331">
        <f>IF(Y$8=0,0,Y$8/TRE!Y$5*1000)</f>
        <v>0.68705532311599837</v>
      </c>
      <c r="DA75" s="177"/>
    </row>
    <row r="76" spans="1:105" ht="12" customHeight="1" x14ac:dyDescent="0.25">
      <c r="A76" s="173" t="s">
        <v>94</v>
      </c>
      <c r="B76" s="331">
        <f>IF(B$9=0,0,B$9/TRE!B$5*1000)</f>
        <v>0.78186123649351624</v>
      </c>
      <c r="C76" s="331">
        <f>IF(C$9=0,0,C$9/TRE!C$5*1000)</f>
        <v>0.75284287867239896</v>
      </c>
      <c r="D76" s="331">
        <f>IF(D$9=0,0,D$9/TRE!D$5*1000)</f>
        <v>0.74202860820087246</v>
      </c>
      <c r="E76" s="331">
        <f>IF(E$9=0,0,E$9/TRE!E$5*1000)</f>
        <v>0.76439350993841815</v>
      </c>
      <c r="F76" s="331">
        <f>IF(F$9=0,0,F$9/TRE!F$5*1000)</f>
        <v>0.7838906836909092</v>
      </c>
      <c r="G76" s="331">
        <f>IF(G$9=0,0,G$9/TRE!G$5*1000)</f>
        <v>0.74909738941892345</v>
      </c>
      <c r="H76" s="331">
        <f>IF(H$9=0,0,H$9/TRE!H$5*1000)</f>
        <v>0.68268204723645565</v>
      </c>
      <c r="I76" s="331">
        <f>IF(I$9=0,0,I$9/TRE!I$5*1000)</f>
        <v>0.67196719321904608</v>
      </c>
      <c r="J76" s="331">
        <f>IF(J$9=0,0,J$9/TRE!J$5*1000)</f>
        <v>0.69149358215037016</v>
      </c>
      <c r="K76" s="331">
        <f>IF(K$9=0,0,K$9/TRE!K$5*1000)</f>
        <v>0.6846853575911902</v>
      </c>
      <c r="L76" s="331">
        <f>IF(L$9=0,0,L$9/TRE!L$5*1000)</f>
        <v>0.60652646341630234</v>
      </c>
      <c r="M76" s="331">
        <f>IF(M$9=0,0,M$9/TRE!M$5*1000)</f>
        <v>0.55920742747027752</v>
      </c>
      <c r="N76" s="331">
        <f>IF(N$9=0,0,N$9/TRE!N$5*1000)</f>
        <v>0.56354042738387899</v>
      </c>
      <c r="O76" s="331">
        <f>IF(O$9=0,0,O$9/TRE!O$5*1000)</f>
        <v>0.57480687607322156</v>
      </c>
      <c r="P76" s="331">
        <f>IF(P$9=0,0,P$9/TRE!P$5*1000)</f>
        <v>0.51082078206890846</v>
      </c>
      <c r="Q76" s="331">
        <f>IF(Q$9=0,0,Q$9/TRE!Q$5*1000)</f>
        <v>0.49434928526855587</v>
      </c>
      <c r="R76" s="331">
        <f>IF(R$9=0,0,R$9/TRE!R$5*1000)</f>
        <v>0.49093008083256134</v>
      </c>
      <c r="S76" s="331">
        <f>IF(S$9=0,0,S$9/TRE!S$5*1000)</f>
        <v>0.48551283833776737</v>
      </c>
      <c r="T76" s="331">
        <f>IF(T$9=0,0,T$9/TRE!T$5*1000)</f>
        <v>0.48538056462276963</v>
      </c>
      <c r="U76" s="331">
        <f>IF(U$9=0,0,U$9/TRE!U$5*1000)</f>
        <v>0.48407470868065394</v>
      </c>
      <c r="V76" s="331">
        <f>IF(V$9=0,0,V$9/TRE!V$5*1000)</f>
        <v>0.51275401604892723</v>
      </c>
      <c r="W76" s="331">
        <f>IF(W$9=0,0,W$9/TRE!W$5*1000)</f>
        <v>0.48450009671233341</v>
      </c>
      <c r="X76" s="331">
        <f>IF(X$9=0,0,X$9/TRE!X$5*1000)</f>
        <v>0.43384310053349051</v>
      </c>
      <c r="Y76" s="331">
        <f>IF(Y$9=0,0,Y$9/TRE!Y$5*1000)</f>
        <v>0.42531996192895127</v>
      </c>
      <c r="DA76" s="177"/>
    </row>
    <row r="77" spans="1:105" ht="12" customHeight="1" x14ac:dyDescent="0.25">
      <c r="A77" s="56" t="s">
        <v>95</v>
      </c>
      <c r="B77" s="332">
        <f>IF(B$10=0,0,B$10/TRE!B$5*1000)</f>
        <v>0.86112897038174607</v>
      </c>
      <c r="C77" s="332">
        <f>IF(C$10=0,0,C$10/TRE!C$5*1000)</f>
        <v>0.85049017730691401</v>
      </c>
      <c r="D77" s="332">
        <f>IF(D$10=0,0,D$10/TRE!D$5*1000)</f>
        <v>0.80951374324588699</v>
      </c>
      <c r="E77" s="332">
        <f>IF(E$10=0,0,E$10/TRE!E$5*1000)</f>
        <v>0.87041430797576902</v>
      </c>
      <c r="F77" s="332">
        <f>IF(F$10=0,0,F$10/TRE!F$5*1000)</f>
        <v>0.90111966928385034</v>
      </c>
      <c r="G77" s="332">
        <f>IF(G$10=0,0,G$10/TRE!G$5*1000)</f>
        <v>0.85930831042008815</v>
      </c>
      <c r="H77" s="332">
        <f>IF(H$10=0,0,H$10/TRE!H$5*1000)</f>
        <v>0.78274904458934591</v>
      </c>
      <c r="I77" s="332">
        <f>IF(I$10=0,0,I$10/TRE!I$5*1000)</f>
        <v>0.76130395520237604</v>
      </c>
      <c r="J77" s="332">
        <f>IF(J$10=0,0,J$10/TRE!J$5*1000)</f>
        <v>0.76450320181198139</v>
      </c>
      <c r="K77" s="332">
        <f>IF(K$10=0,0,K$10/TRE!K$5*1000)</f>
        <v>0.77670082471302193</v>
      </c>
      <c r="L77" s="332">
        <f>IF(L$10=0,0,L$10/TRE!L$5*1000)</f>
        <v>0.69415003187353175</v>
      </c>
      <c r="M77" s="332">
        <f>IF(M$10=0,0,M$10/TRE!M$5*1000)</f>
        <v>0.6261510861831644</v>
      </c>
      <c r="N77" s="332">
        <f>IF(N$10=0,0,N$10/TRE!N$5*1000)</f>
        <v>0.64620528037831582</v>
      </c>
      <c r="O77" s="332">
        <f>IF(O$10=0,0,O$10/TRE!O$5*1000)</f>
        <v>0.64409181976616581</v>
      </c>
      <c r="P77" s="332">
        <f>IF(P$10=0,0,P$10/TRE!P$5*1000)</f>
        <v>0.56502438889720119</v>
      </c>
      <c r="Q77" s="332">
        <f>IF(Q$10=0,0,Q$10/TRE!Q$5*1000)</f>
        <v>0.53879834722160058</v>
      </c>
      <c r="R77" s="332">
        <f>IF(R$10=0,0,R$10/TRE!R$5*1000)</f>
        <v>0.53995824230527822</v>
      </c>
      <c r="S77" s="332">
        <f>IF(S$10=0,0,S$10/TRE!S$5*1000)</f>
        <v>0.53388035809921863</v>
      </c>
      <c r="T77" s="332">
        <f>IF(T$10=0,0,T$10/TRE!T$5*1000)</f>
        <v>0.54048687955465624</v>
      </c>
      <c r="U77" s="332">
        <f>IF(U$10=0,0,U$10/TRE!U$5*1000)</f>
        <v>0.54711821552151707</v>
      </c>
      <c r="V77" s="332">
        <f>IF(V$10=0,0,V$10/TRE!V$5*1000)</f>
        <v>0.59235777491003916</v>
      </c>
      <c r="W77" s="332">
        <f>IF(W$10=0,0,W$10/TRE!W$5*1000)</f>
        <v>0.55619586179322589</v>
      </c>
      <c r="X77" s="332">
        <f>IF(X$10=0,0,X$10/TRE!X$5*1000)</f>
        <v>0.51066070686398046</v>
      </c>
      <c r="Y77" s="332">
        <f>IF(Y$10=0,0,Y$10/TRE!Y$5*1000)</f>
        <v>0.47530771631432039</v>
      </c>
      <c r="DA77" s="68"/>
    </row>
    <row r="78" spans="1:105" ht="12" customHeight="1" x14ac:dyDescent="0.25">
      <c r="A78" s="174" t="s">
        <v>2403</v>
      </c>
      <c r="B78" s="348">
        <f>IF(B$16=0,0,B$16/TRE!B$5*1000)</f>
        <v>5.6740766902849655</v>
      </c>
      <c r="C78" s="348">
        <f>IF(C$16=0,0,C$16/TRE!C$5*1000)</f>
        <v>5.6200039235035479</v>
      </c>
      <c r="D78" s="348">
        <f>IF(D$16=0,0,D$16/TRE!D$5*1000)</f>
        <v>5.3173977584182355</v>
      </c>
      <c r="E78" s="348">
        <f>IF(E$16=0,0,E$16/TRE!E$5*1000)</f>
        <v>5.7587598150682604</v>
      </c>
      <c r="F78" s="348">
        <f>IF(F$16=0,0,F$16/TRE!F$5*1000)</f>
        <v>5.9333613771181453</v>
      </c>
      <c r="G78" s="348">
        <f>IF(G$16=0,0,G$16/TRE!G$5*1000)</f>
        <v>5.6183727147564992</v>
      </c>
      <c r="H78" s="348">
        <f>IF(H$16=0,0,H$16/TRE!H$5*1000)</f>
        <v>5.1109307145498954</v>
      </c>
      <c r="I78" s="348">
        <f>IF(I$16=0,0,I$16/TRE!I$5*1000)</f>
        <v>4.9629249685059129</v>
      </c>
      <c r="J78" s="348">
        <f>IF(J$16=0,0,J$16/TRE!J$5*1000)</f>
        <v>4.996878329564268</v>
      </c>
      <c r="K78" s="348">
        <f>IF(K$16=0,0,K$16/TRE!K$5*1000)</f>
        <v>5.0500400637406706</v>
      </c>
      <c r="L78" s="348">
        <f>IF(L$16=0,0,L$16/TRE!L$5*1000)</f>
        <v>4.5132714079739777</v>
      </c>
      <c r="M78" s="348">
        <f>IF(M$16=0,0,M$16/TRE!M$5*1000)</f>
        <v>4.0559561620550255</v>
      </c>
      <c r="N78" s="348">
        <f>IF(N$16=0,0,N$16/TRE!N$5*1000)</f>
        <v>4.1917009395052114</v>
      </c>
      <c r="O78" s="348">
        <f>IF(O$16=0,0,O$16/TRE!O$5*1000)</f>
        <v>4.1609922005469562</v>
      </c>
      <c r="P78" s="348">
        <f>IF(P$16=0,0,P$16/TRE!P$5*1000)</f>
        <v>3.6250050799671238</v>
      </c>
      <c r="Q78" s="348">
        <f>IF(Q$16=0,0,Q$16/TRE!Q$5*1000)</f>
        <v>3.4691801115435923</v>
      </c>
      <c r="R78" s="348">
        <f>IF(R$16=0,0,R$16/TRE!R$5*1000)</f>
        <v>3.4781970148586643</v>
      </c>
      <c r="S78" s="348">
        <f>IF(S$16=0,0,S$16/TRE!S$5*1000)</f>
        <v>3.4247825501763698</v>
      </c>
      <c r="T78" s="348">
        <f>IF(T$16=0,0,T$16/TRE!T$5*1000)</f>
        <v>3.4496233212038345</v>
      </c>
      <c r="U78" s="348">
        <f>IF(U$16=0,0,U$16/TRE!U$5*1000)</f>
        <v>3.5021464011630195</v>
      </c>
      <c r="V78" s="348">
        <f>IF(V$16=0,0,V$16/TRE!V$5*1000)</f>
        <v>3.7785587452330001</v>
      </c>
      <c r="W78" s="348">
        <f>IF(W$16=0,0,W$16/TRE!W$5*1000)</f>
        <v>3.5404471947667089</v>
      </c>
      <c r="X78" s="348">
        <f>IF(X$16=0,0,X$16/TRE!X$5*1000)</f>
        <v>3.2400298633490197</v>
      </c>
      <c r="Y78" s="348">
        <f>IF(Y$16=0,0,Y$16/TRE!Y$5*1000)</f>
        <v>2.9925634720839942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2.8611552165321119</v>
      </c>
      <c r="C79" s="348">
        <f>IF(C$24=0,0,C$24/TRE!C$5*1000)</f>
        <v>2.8405215535846158</v>
      </c>
      <c r="D79" s="348">
        <f>IF(D$24=0,0,D$24/TRE!D$5*1000)</f>
        <v>2.6781513584768759</v>
      </c>
      <c r="E79" s="348">
        <f>IF(E$24=0,0,E$24/TRE!E$5*1000)</f>
        <v>2.9011565205506993</v>
      </c>
      <c r="F79" s="348">
        <f>IF(F$24=0,0,F$24/TRE!F$5*1000)</f>
        <v>2.9964089909000569</v>
      </c>
      <c r="G79" s="348">
        <f>IF(G$24=0,0,G$24/TRE!G$5*1000)</f>
        <v>2.8343327224998141</v>
      </c>
      <c r="H79" s="348">
        <f>IF(H$24=0,0,H$24/TRE!H$5*1000)</f>
        <v>2.5805450532282785</v>
      </c>
      <c r="I79" s="348">
        <f>IF(I$24=0,0,I$24/TRE!I$5*1000)</f>
        <v>2.4992939099053451</v>
      </c>
      <c r="J79" s="348">
        <f>IF(J$24=0,0,J$24/TRE!J$5*1000)</f>
        <v>2.5070608989438572</v>
      </c>
      <c r="K79" s="348">
        <f>IF(K$24=0,0,K$24/TRE!K$5*1000)</f>
        <v>2.5748331053587115</v>
      </c>
      <c r="L79" s="348">
        <f>IF(L$24=0,0,L$24/TRE!L$5*1000)</f>
        <v>2.3023997887608871</v>
      </c>
      <c r="M79" s="348">
        <f>IF(M$24=0,0,M$24/TRE!M$5*1000)</f>
        <v>2.0610315543986992</v>
      </c>
      <c r="N79" s="348">
        <f>IF(N$24=0,0,N$24/TRE!N$5*1000)</f>
        <v>2.1366323055875291</v>
      </c>
      <c r="O79" s="348">
        <f>IF(O$24=0,0,O$24/TRE!O$5*1000)</f>
        <v>2.1197759684385304</v>
      </c>
      <c r="P79" s="348">
        <f>IF(P$24=0,0,P$24/TRE!P$5*1000)</f>
        <v>1.8395556787585268</v>
      </c>
      <c r="Q79" s="348">
        <f>IF(Q$24=0,0,Q$24/TRE!Q$5*1000)</f>
        <v>1.7461025430904793</v>
      </c>
      <c r="R79" s="348">
        <f>IF(R$24=0,0,R$24/TRE!R$5*1000)</f>
        <v>1.7532873382546736</v>
      </c>
      <c r="S79" s="348">
        <f>IF(S$24=0,0,S$24/TRE!S$5*1000)</f>
        <v>1.7253203187002606</v>
      </c>
      <c r="T79" s="348">
        <f>IF(T$24=0,0,T$24/TRE!T$5*1000)</f>
        <v>1.7457258660170156</v>
      </c>
      <c r="U79" s="348">
        <f>IF(U$24=0,0,U$24/TRE!U$5*1000)</f>
        <v>1.7755320724150481</v>
      </c>
      <c r="V79" s="348">
        <f>IF(V$24=0,0,V$24/TRE!V$5*1000)</f>
        <v>1.9333986813524511</v>
      </c>
      <c r="W79" s="348">
        <f>IF(W$24=0,0,W$24/TRE!W$5*1000)</f>
        <v>1.8105776013061423</v>
      </c>
      <c r="X79" s="348">
        <f>IF(X$24=0,0,X$24/TRE!X$5*1000)</f>
        <v>1.6612704986383549</v>
      </c>
      <c r="Y79" s="348">
        <f>IF(Y$24=0,0,Y$24/TRE!Y$5*1000)</f>
        <v>1.516169454981898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8.1058238432642327</v>
      </c>
      <c r="C80" s="348">
        <f>IF(C$27=0,0,C$27/TRE!C$5*1000)</f>
        <v>8.0285770335765019</v>
      </c>
      <c r="D80" s="348">
        <f>IF(D$27=0,0,D$27/TRE!D$5*1000)</f>
        <v>7.5962825120260504</v>
      </c>
      <c r="E80" s="348">
        <f>IF(E$27=0,0,E$27/TRE!E$5*1000)</f>
        <v>8.2267997358118006</v>
      </c>
      <c r="F80" s="348">
        <f>IF(F$27=0,0,F$27/TRE!F$5*1000)</f>
        <v>8.476230538740209</v>
      </c>
      <c r="G80" s="348">
        <f>IF(G$27=0,0,G$27/TRE!G$5*1000)</f>
        <v>8.026246735366426</v>
      </c>
      <c r="H80" s="348">
        <f>IF(H$27=0,0,H$27/TRE!H$5*1000)</f>
        <v>7.3013295922141364</v>
      </c>
      <c r="I80" s="348">
        <f>IF(I$27=0,0,I$27/TRE!I$5*1000)</f>
        <v>7.089892812151299</v>
      </c>
      <c r="J80" s="348">
        <f>IF(J$27=0,0,J$27/TRE!J$5*1000)</f>
        <v>7.1383976136632379</v>
      </c>
      <c r="K80" s="348">
        <f>IF(K$27=0,0,K$27/TRE!K$5*1000)</f>
        <v>7.2143429482009545</v>
      </c>
      <c r="L80" s="348">
        <f>IF(L$27=0,0,L$27/TRE!L$5*1000)</f>
        <v>6.4475305828199687</v>
      </c>
      <c r="M80" s="348">
        <f>IF(M$27=0,0,M$27/TRE!M$5*1000)</f>
        <v>5.7942230886500381</v>
      </c>
      <c r="N80" s="348">
        <f>IF(N$27=0,0,N$27/TRE!N$5*1000)</f>
        <v>5.9881441992931581</v>
      </c>
      <c r="O80" s="348">
        <f>IF(O$27=0,0,O$27/TRE!O$5*1000)</f>
        <v>5.9442745722099382</v>
      </c>
      <c r="P80" s="348">
        <f>IF(P$27=0,0,P$27/TRE!P$5*1000)</f>
        <v>5.1785786856673184</v>
      </c>
      <c r="Q80" s="348">
        <f>IF(Q$27=0,0,Q$27/TRE!Q$5*1000)</f>
        <v>4.9559715879194162</v>
      </c>
      <c r="R80" s="348">
        <f>IF(R$27=0,0,R$27/TRE!R$5*1000)</f>
        <v>4.9688528783695221</v>
      </c>
      <c r="S80" s="348">
        <f>IF(S$27=0,0,S$27/TRE!S$5*1000)</f>
        <v>4.8925465002519566</v>
      </c>
      <c r="T80" s="348">
        <f>IF(T$27=0,0,T$27/TRE!T$5*1000)</f>
        <v>4.9280333160054761</v>
      </c>
      <c r="U80" s="348">
        <f>IF(U$27=0,0,U$27/TRE!U$5*1000)</f>
        <v>5.0030662873757406</v>
      </c>
      <c r="V80" s="348">
        <f>IF(V$27=0,0,V$27/TRE!V$5*1000)</f>
        <v>5.3979410646185704</v>
      </c>
      <c r="W80" s="348">
        <f>IF(W$27=0,0,W$27/TRE!W$5*1000)</f>
        <v>5.0577817068095845</v>
      </c>
      <c r="X80" s="348">
        <f>IF(X$27=0,0,X$27/TRE!X$5*1000)</f>
        <v>4.6286140904986004</v>
      </c>
      <c r="Y80" s="348">
        <f>IF(Y$27=0,0,Y$27/TRE!Y$5*1000)</f>
        <v>4.2750906744057051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7.2719847766502479</v>
      </c>
      <c r="C81" s="348">
        <f>IF(C$35=0,0,C$35/TRE!C$5*1000)</f>
        <v>7.0149953484579921</v>
      </c>
      <c r="D81" s="348">
        <f>IF(D$35=0,0,D$35/TRE!D$5*1000)</f>
        <v>6.7869796189753062</v>
      </c>
      <c r="E81" s="348">
        <f>IF(E$35=0,0,E$35/TRE!E$5*1000)</f>
        <v>7.0027523190700505</v>
      </c>
      <c r="F81" s="348">
        <f>IF(F$35=0,0,F$35/TRE!F$5*1000)</f>
        <v>6.80174416114422</v>
      </c>
      <c r="G81" s="348">
        <f>IF(G$35=0,0,G$35/TRE!G$5*1000)</f>
        <v>6.4775419320289265</v>
      </c>
      <c r="H81" s="348">
        <f>IF(H$35=0,0,H$35/TRE!H$5*1000)</f>
        <v>5.8854321037078092</v>
      </c>
      <c r="I81" s="348">
        <f>IF(I$35=0,0,I$35/TRE!I$5*1000)</f>
        <v>5.4258933008931072</v>
      </c>
      <c r="J81" s="348">
        <f>IF(J$35=0,0,J$35/TRE!J$5*1000)</f>
        <v>5.3992415786782653</v>
      </c>
      <c r="K81" s="348">
        <f>IF(K$35=0,0,K$35/TRE!K$5*1000)</f>
        <v>7.0802187299623993</v>
      </c>
      <c r="L81" s="348">
        <f>IF(L$35=0,0,L$35/TRE!L$5*1000)</f>
        <v>6.0871344936803666</v>
      </c>
      <c r="M81" s="348">
        <f>IF(M$35=0,0,M$35/TRE!M$5*1000)</f>
        <v>5.3269500314257048</v>
      </c>
      <c r="N81" s="348">
        <f>IF(N$35=0,0,N$35/TRE!N$5*1000)</f>
        <v>5.580503624957708</v>
      </c>
      <c r="O81" s="348">
        <f>IF(O$35=0,0,O$35/TRE!O$5*1000)</f>
        <v>5.5371499738859606</v>
      </c>
      <c r="P81" s="348">
        <f>IF(P$35=0,0,P$35/TRE!P$5*1000)</f>
        <v>4.7800623619595095</v>
      </c>
      <c r="Q81" s="348">
        <f>IF(Q$35=0,0,Q$35/TRE!Q$5*1000)</f>
        <v>4.3981955580419028</v>
      </c>
      <c r="R81" s="348">
        <f>IF(R$35=0,0,R$35/TRE!R$5*1000)</f>
        <v>4.2945946131616806</v>
      </c>
      <c r="S81" s="348">
        <f>IF(S$35=0,0,S$35/TRE!S$5*1000)</f>
        <v>4.1561696858103163</v>
      </c>
      <c r="T81" s="348">
        <f>IF(T$35=0,0,T$35/TRE!T$5*1000)</f>
        <v>4.3636559484017496</v>
      </c>
      <c r="U81" s="348">
        <f>IF(U$35=0,0,U$35/TRE!U$5*1000)</f>
        <v>4.0699819085056035</v>
      </c>
      <c r="V81" s="348">
        <f>IF(V$35=0,0,V$35/TRE!V$5*1000)</f>
        <v>4.9531531092952186</v>
      </c>
      <c r="W81" s="348">
        <f>IF(W$35=0,0,W$35/TRE!W$5*1000)</f>
        <v>4.6778689378684675</v>
      </c>
      <c r="X81" s="348">
        <f>IF(X$35=0,0,X$35/TRE!X$5*1000)</f>
        <v>4.4224983191929415</v>
      </c>
      <c r="Y81" s="348">
        <f>IF(Y$35=0,0,Y$35/TRE!Y$5*1000)</f>
        <v>4.5952537615319811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3.608590322277768</v>
      </c>
      <c r="C82" s="348">
        <f>IF(C$46=0,0,C$46/TRE!C$5*1000)</f>
        <v>3.474659440026457</v>
      </c>
      <c r="D82" s="348">
        <f>IF(D$46=0,0,D$46/TRE!D$5*1000)</f>
        <v>3.4247474224655634</v>
      </c>
      <c r="E82" s="348">
        <f>IF(E$46=0,0,E$46/TRE!E$5*1000)</f>
        <v>3.527970045869623</v>
      </c>
      <c r="F82" s="348">
        <f>IF(F$46=0,0,F$46/TRE!F$5*1000)</f>
        <v>3.6179570016503502</v>
      </c>
      <c r="G82" s="348">
        <f>IF(G$46=0,0,G$46/TRE!G$5*1000)</f>
        <v>3.4573725665488775</v>
      </c>
      <c r="H82" s="348">
        <f>IF(H$46=0,0,H$46/TRE!H$5*1000)</f>
        <v>3.1508402180144106</v>
      </c>
      <c r="I82" s="348">
        <f>IF(I$46=0,0,I$46/TRE!I$5*1000)</f>
        <v>3.1013870456263666</v>
      </c>
      <c r="J82" s="348">
        <f>IF(J$46=0,0,J$46/TRE!J$5*1000)</f>
        <v>3.1915088406940142</v>
      </c>
      <c r="K82" s="348">
        <f>IF(K$46=0,0,K$46/TRE!K$5*1000)</f>
        <v>3.1600862658054947</v>
      </c>
      <c r="L82" s="348">
        <f>IF(L$46=0,0,L$46/TRE!L$5*1000)</f>
        <v>2.7993529080752424</v>
      </c>
      <c r="M82" s="348">
        <f>IF(M$46=0,0,M$46/TRE!M$5*1000)</f>
        <v>2.5809573575551266</v>
      </c>
      <c r="N82" s="348">
        <f>IF(N$46=0,0,N$46/TRE!N$5*1000)</f>
        <v>2.6009558186948256</v>
      </c>
      <c r="O82" s="348">
        <f>IF(O$46=0,0,O$46/TRE!O$5*1000)</f>
        <v>2.6529548126456381</v>
      </c>
      <c r="P82" s="348">
        <f>IF(P$46=0,0,P$46/TRE!P$5*1000)</f>
        <v>2.3576343787795757</v>
      </c>
      <c r="Q82" s="348">
        <f>IF(Q$46=0,0,Q$46/TRE!Q$5*1000)</f>
        <v>2.2816120858548734</v>
      </c>
      <c r="R82" s="348">
        <f>IF(R$46=0,0,R$46/TRE!R$5*1000)</f>
        <v>2.2658311423041302</v>
      </c>
      <c r="S82" s="348">
        <f>IF(S$46=0,0,S$46/TRE!S$5*1000)</f>
        <v>2.2408284846358493</v>
      </c>
      <c r="T82" s="348">
        <f>IF(T$46=0,0,T$46/TRE!T$5*1000)</f>
        <v>2.2402179905666291</v>
      </c>
      <c r="U82" s="348">
        <f>IF(U$46=0,0,U$46/TRE!U$5*1000)</f>
        <v>2.2341909631414807</v>
      </c>
      <c r="V82" s="348">
        <f>IF(V$46=0,0,V$46/TRE!V$5*1000)</f>
        <v>2.3665569971488938</v>
      </c>
      <c r="W82" s="348">
        <f>IF(W$46=0,0,W$46/TRE!W$5*1000)</f>
        <v>2.2361542925184619</v>
      </c>
      <c r="X82" s="348">
        <f>IF(X$46=0,0,X$46/TRE!X$5*1000)</f>
        <v>2.0023527716930327</v>
      </c>
      <c r="Y82" s="348">
        <f>IF(Y$46=0,0,Y$46/TRE!Y$5*1000)</f>
        <v>1.9630152089028532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2.4435774349162194</v>
      </c>
      <c r="C83" s="333">
        <f>IF(C$47=0,0,C$47/TRE!C$5*1000)</f>
        <v>2.3528853772206406</v>
      </c>
      <c r="D83" s="333">
        <f>IF(D$47=0,0,D$47/TRE!D$5*1000)</f>
        <v>2.3190871710097585</v>
      </c>
      <c r="E83" s="333">
        <f>IF(E$47=0,0,E$47/TRE!E$5*1000)</f>
        <v>2.3889849567921573</v>
      </c>
      <c r="F83" s="333">
        <f>IF(F$47=0,0,F$47/TRE!F$5*1000)</f>
        <v>2.4499201350597186</v>
      </c>
      <c r="G83" s="333">
        <f>IF(G$47=0,0,G$47/TRE!G$5*1000)</f>
        <v>2.3411794726491855</v>
      </c>
      <c r="H83" s="333">
        <f>IF(H$47=0,0,H$47/TRE!H$5*1000)</f>
        <v>2.1336093516170189</v>
      </c>
      <c r="I83" s="333">
        <f>IF(I$47=0,0,I$47/TRE!I$5*1000)</f>
        <v>2.1001218550213485</v>
      </c>
      <c r="J83" s="333">
        <f>IF(J$47=0,0,J$47/TRE!J$5*1000)</f>
        <v>2.161148340477987</v>
      </c>
      <c r="K83" s="333">
        <f>IF(K$47=0,0,K$47/TRE!K$5*1000)</f>
        <v>2.139870365399871</v>
      </c>
      <c r="L83" s="333">
        <f>IF(L$47=0,0,L$47/TRE!L$5*1000)</f>
        <v>1.895597723108128</v>
      </c>
      <c r="M83" s="333">
        <f>IF(M$47=0,0,M$47/TRE!M$5*1000)</f>
        <v>1.7477099355024104</v>
      </c>
      <c r="N83" s="333">
        <f>IF(N$47=0,0,N$47/TRE!N$5*1000)</f>
        <v>1.7612520070621354</v>
      </c>
      <c r="O83" s="333">
        <f>IF(O$47=0,0,O$47/TRE!O$5*1000)</f>
        <v>1.7964634211902839</v>
      </c>
      <c r="P83" s="333">
        <f>IF(P$47=0,0,P$47/TRE!P$5*1000)</f>
        <v>1.5964855118638328</v>
      </c>
      <c r="Q83" s="333">
        <f>IF(Q$47=0,0,Q$47/TRE!Q$5*1000)</f>
        <v>1.5450065843739034</v>
      </c>
      <c r="R83" s="333">
        <f>IF(R$47=0,0,R$47/TRE!R$5*1000)</f>
        <v>1.534320428806667</v>
      </c>
      <c r="S83" s="333">
        <f>IF(S$47=0,0,S$47/TRE!S$5*1000)</f>
        <v>1.5173897371418454</v>
      </c>
      <c r="T83" s="333">
        <f>IF(T$47=0,0,T$47/TRE!T$5*1000)</f>
        <v>1.5169763376150309</v>
      </c>
      <c r="U83" s="333">
        <f>IF(U$47=0,0,U$47/TRE!U$5*1000)</f>
        <v>1.5128951017582497</v>
      </c>
      <c r="V83" s="333">
        <f>IF(V$47=0,0,V$47/TRE!V$5*1000)</f>
        <v>1.6025275135765318</v>
      </c>
      <c r="W83" s="333">
        <f>IF(W$47=0,0,W$47/TRE!W$5*1000)</f>
        <v>1.514224581398341</v>
      </c>
      <c r="X83" s="333">
        <f>IF(X$47=0,0,X$47/TRE!X$5*1000)</f>
        <v>1.3559045534885241</v>
      </c>
      <c r="Y83" s="333">
        <f>IF(Y$47=0,0,Y$47/TRE!Y$5*1000)</f>
        <v>1.3292668993926136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AT: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65.066894968147153</v>
      </c>
      <c r="C5" s="223">
        <v>66.879158260233311</v>
      </c>
      <c r="D5" s="223">
        <v>62.731229748165987</v>
      </c>
      <c r="E5" s="223">
        <v>73.540697365633719</v>
      </c>
      <c r="F5" s="223">
        <v>88.819773021752823</v>
      </c>
      <c r="G5" s="223">
        <v>90.987814082991264</v>
      </c>
      <c r="H5" s="223">
        <v>90.951478295195201</v>
      </c>
      <c r="I5" s="223">
        <v>85.602539183417264</v>
      </c>
      <c r="J5" s="223">
        <v>77.07647243009275</v>
      </c>
      <c r="K5" s="223">
        <v>69.558163227647071</v>
      </c>
      <c r="L5" s="223">
        <v>82.570428701103381</v>
      </c>
      <c r="M5" s="223">
        <v>88.750842977072466</v>
      </c>
      <c r="N5" s="223">
        <v>87.69128505156084</v>
      </c>
      <c r="O5" s="223">
        <v>75.430226861582568</v>
      </c>
      <c r="P5" s="223">
        <v>74.57189029943045</v>
      </c>
      <c r="Q5" s="223">
        <v>71.020836965612659</v>
      </c>
      <c r="R5" s="223">
        <v>77.047604524998079</v>
      </c>
      <c r="S5" s="223">
        <v>83.614923730288595</v>
      </c>
      <c r="T5" s="223">
        <v>88.220534858332712</v>
      </c>
      <c r="U5" s="223">
        <v>67.926679761234254</v>
      </c>
      <c r="V5" s="223">
        <v>72.562331878587955</v>
      </c>
      <c r="W5" s="223">
        <v>81.492487934358678</v>
      </c>
      <c r="X5" s="223">
        <v>84.998112663914455</v>
      </c>
      <c r="Y5" s="223">
        <v>68.972689043315526</v>
      </c>
      <c r="DA5" s="89" t="s">
        <v>2444</v>
      </c>
    </row>
    <row r="6" spans="1:105" ht="12" customHeight="1" x14ac:dyDescent="0.25">
      <c r="A6" s="55" t="s">
        <v>91</v>
      </c>
      <c r="B6" s="259">
        <v>1.181041402210091</v>
      </c>
      <c r="C6" s="259">
        <v>1.205966110860534</v>
      </c>
      <c r="D6" s="259">
        <v>1.1461781826545001</v>
      </c>
      <c r="E6" s="259">
        <v>1.328952242544192</v>
      </c>
      <c r="F6" s="259">
        <v>1.625998825280361</v>
      </c>
      <c r="G6" s="259">
        <v>1.672473279307817</v>
      </c>
      <c r="H6" s="259">
        <v>1.6747273771007349</v>
      </c>
      <c r="I6" s="259">
        <v>1.6097916473738769</v>
      </c>
      <c r="J6" s="259">
        <v>1.4716219248733271</v>
      </c>
      <c r="K6" s="259">
        <v>1.216153406225402</v>
      </c>
      <c r="L6" s="259">
        <v>1.452833696268522</v>
      </c>
      <c r="M6" s="259">
        <v>1.598682605926681</v>
      </c>
      <c r="N6" s="259">
        <v>1.552236421919305</v>
      </c>
      <c r="O6" s="259">
        <v>1.35309666102549</v>
      </c>
      <c r="P6" s="259">
        <v>1.3545790556929489</v>
      </c>
      <c r="Q6" s="259">
        <v>1.3121780930539211</v>
      </c>
      <c r="R6" s="259">
        <v>1.4290698501648249</v>
      </c>
      <c r="S6" s="259">
        <v>1.5602632941064369</v>
      </c>
      <c r="T6" s="259">
        <v>1.621095652150947</v>
      </c>
      <c r="U6" s="259">
        <v>1.268420383522731</v>
      </c>
      <c r="V6" s="259">
        <v>1.2968650915245949</v>
      </c>
      <c r="W6" s="259">
        <v>1.4602764902063929</v>
      </c>
      <c r="X6" s="259">
        <v>1.492386015078462</v>
      </c>
      <c r="Y6" s="259">
        <v>1.209266882519169</v>
      </c>
      <c r="DA6" s="67" t="s">
        <v>2445</v>
      </c>
    </row>
    <row r="7" spans="1:105" ht="12" customHeight="1" x14ac:dyDescent="0.25">
      <c r="A7" s="173" t="s">
        <v>92</v>
      </c>
      <c r="B7" s="224">
        <v>0.41649480780929798</v>
      </c>
      <c r="C7" s="224">
        <v>0.42528451807656131</v>
      </c>
      <c r="D7" s="224">
        <v>0.40420027698146488</v>
      </c>
      <c r="E7" s="224">
        <v>0.46865563545055022</v>
      </c>
      <c r="F7" s="224">
        <v>0.57340925302534007</v>
      </c>
      <c r="G7" s="224">
        <v>0.58979849116888494</v>
      </c>
      <c r="H7" s="224">
        <v>0.59059339981924042</v>
      </c>
      <c r="I7" s="224">
        <v>0.56769378408863691</v>
      </c>
      <c r="J7" s="224">
        <v>0.51896816624810838</v>
      </c>
      <c r="K7" s="224">
        <v>0.4288770725942499</v>
      </c>
      <c r="L7" s="224">
        <v>0.51234248856467401</v>
      </c>
      <c r="M7" s="224">
        <v>0.56377617538005353</v>
      </c>
      <c r="N7" s="224">
        <v>0.54739690667243002</v>
      </c>
      <c r="O7" s="224">
        <v>0.47717017602145417</v>
      </c>
      <c r="P7" s="224">
        <v>0.47769294320045891</v>
      </c>
      <c r="Q7" s="224">
        <v>0.46274022371727691</v>
      </c>
      <c r="R7" s="224">
        <v>0.50396215702231861</v>
      </c>
      <c r="S7" s="224">
        <v>0.55022758693701157</v>
      </c>
      <c r="T7" s="224">
        <v>0.57168014670750089</v>
      </c>
      <c r="U7" s="224">
        <v>0.44730904680234101</v>
      </c>
      <c r="V7" s="224">
        <v>0.45734008650193009</v>
      </c>
      <c r="W7" s="224">
        <v>0.51496719335903363</v>
      </c>
      <c r="X7" s="224">
        <v>0.5262906324572858</v>
      </c>
      <c r="Y7" s="224">
        <v>0.42644853675957523</v>
      </c>
      <c r="DA7" s="177" t="s">
        <v>2446</v>
      </c>
    </row>
    <row r="8" spans="1:105" ht="12" customHeight="1" x14ac:dyDescent="0.25">
      <c r="A8" s="173" t="s">
        <v>93</v>
      </c>
      <c r="B8" s="224">
        <v>2.7807724265708371</v>
      </c>
      <c r="C8" s="224">
        <v>2.8394578735210998</v>
      </c>
      <c r="D8" s="224">
        <v>2.6986866677987442</v>
      </c>
      <c r="E8" s="224">
        <v>3.129029808253065</v>
      </c>
      <c r="F8" s="224">
        <v>3.8284286143695092</v>
      </c>
      <c r="G8" s="224">
        <v>3.937853127394749</v>
      </c>
      <c r="H8" s="224">
        <v>3.9431604205832942</v>
      </c>
      <c r="I8" s="224">
        <v>3.7902686706532749</v>
      </c>
      <c r="J8" s="224">
        <v>3.4649468370600731</v>
      </c>
      <c r="K8" s="224">
        <v>2.8634439505535791</v>
      </c>
      <c r="L8" s="224">
        <v>3.4207097866479672</v>
      </c>
      <c r="M8" s="224">
        <v>3.7641123343180829</v>
      </c>
      <c r="N8" s="224">
        <v>3.6547543833051401</v>
      </c>
      <c r="O8" s="224">
        <v>3.1858780550992272</v>
      </c>
      <c r="P8" s="224">
        <v>3.1893683664539809</v>
      </c>
      <c r="Q8" s="224">
        <v>3.0895349249285351</v>
      </c>
      <c r="R8" s="224">
        <v>3.3647576008306261</v>
      </c>
      <c r="S8" s="224">
        <v>3.6736537248589731</v>
      </c>
      <c r="T8" s="224">
        <v>3.8168840498729031</v>
      </c>
      <c r="U8" s="224">
        <v>2.9865070108465011</v>
      </c>
      <c r="V8" s="224">
        <v>3.0534803274003699</v>
      </c>
      <c r="W8" s="224">
        <v>3.4382339107983579</v>
      </c>
      <c r="X8" s="224">
        <v>3.5138360710845729</v>
      </c>
      <c r="Y8" s="224">
        <v>2.8472295695832028</v>
      </c>
      <c r="DA8" s="177" t="s">
        <v>2447</v>
      </c>
    </row>
    <row r="9" spans="1:105" ht="12" customHeight="1" x14ac:dyDescent="0.25">
      <c r="A9" s="173" t="s">
        <v>94</v>
      </c>
      <c r="B9" s="224">
        <v>1.2170708156674299</v>
      </c>
      <c r="C9" s="224">
        <v>1.2427558893919419</v>
      </c>
      <c r="D9" s="224">
        <v>1.1811440420742989</v>
      </c>
      <c r="E9" s="224">
        <v>1.369493894786088</v>
      </c>
      <c r="F9" s="224">
        <v>1.6756023225392589</v>
      </c>
      <c r="G9" s="224">
        <v>1.7234945484722779</v>
      </c>
      <c r="H9" s="224">
        <v>1.7258174108497411</v>
      </c>
      <c r="I9" s="224">
        <v>1.6589007207178501</v>
      </c>
      <c r="J9" s="224">
        <v>1.5165159266288339</v>
      </c>
      <c r="K9" s="224">
        <v>1.2532539632579081</v>
      </c>
      <c r="L9" s="224">
        <v>1.4971545353429681</v>
      </c>
      <c r="M9" s="224">
        <v>1.6474527815430491</v>
      </c>
      <c r="N9" s="224">
        <v>1.599589688048854</v>
      </c>
      <c r="O9" s="224">
        <v>1.39437487443664</v>
      </c>
      <c r="P9" s="224">
        <v>1.395902491744289</v>
      </c>
      <c r="Q9" s="224">
        <v>1.3522080250747901</v>
      </c>
      <c r="R9" s="224">
        <v>1.4726657379928509</v>
      </c>
      <c r="S9" s="224">
        <v>1.6078614318351181</v>
      </c>
      <c r="T9" s="224">
        <v>1.670549570867043</v>
      </c>
      <c r="U9" s="224">
        <v>1.307115421944024</v>
      </c>
      <c r="V9" s="224">
        <v>1.3364278778024441</v>
      </c>
      <c r="W9" s="224">
        <v>1.504824382709758</v>
      </c>
      <c r="X9" s="224">
        <v>1.5379134560933101</v>
      </c>
      <c r="Y9" s="224">
        <v>1.246157355968295</v>
      </c>
      <c r="DA9" s="177" t="s">
        <v>2448</v>
      </c>
    </row>
    <row r="10" spans="1:105" ht="12" customHeight="1" x14ac:dyDescent="0.25">
      <c r="A10" s="56" t="s">
        <v>95</v>
      </c>
      <c r="B10" s="260">
        <v>2.1522037417716811</v>
      </c>
      <c r="C10" s="260">
        <v>2.2244840094771479</v>
      </c>
      <c r="D10" s="260">
        <v>2.0790365800056332</v>
      </c>
      <c r="E10" s="260">
        <v>2.4576465827693261</v>
      </c>
      <c r="F10" s="260">
        <v>3.0174915546287391</v>
      </c>
      <c r="G10" s="260">
        <v>3.1208210850161922</v>
      </c>
      <c r="H10" s="260">
        <v>3.1225628957935312</v>
      </c>
      <c r="I10" s="260">
        <v>2.9794991933475861</v>
      </c>
      <c r="J10" s="260">
        <v>2.6789315059991741</v>
      </c>
      <c r="K10" s="260">
        <v>2.260203015273663</v>
      </c>
      <c r="L10" s="260">
        <v>2.7099586706838581</v>
      </c>
      <c r="M10" s="260">
        <v>2.954723038513956</v>
      </c>
      <c r="N10" s="260">
        <v>2.9092815294450882</v>
      </c>
      <c r="O10" s="260">
        <v>2.509514922750141</v>
      </c>
      <c r="P10" s="260">
        <v>2.506866862082163</v>
      </c>
      <c r="Q10" s="260">
        <v>2.3992005986092271</v>
      </c>
      <c r="R10" s="260">
        <v>2.6260945686680932</v>
      </c>
      <c r="S10" s="260">
        <v>2.8737489558611662</v>
      </c>
      <c r="T10" s="260">
        <v>3.019023817658617</v>
      </c>
      <c r="U10" s="260">
        <v>2.3680184025827629</v>
      </c>
      <c r="V10" s="260">
        <v>2.4617160876052062</v>
      </c>
      <c r="W10" s="260">
        <v>2.768905902110594</v>
      </c>
      <c r="X10" s="260">
        <v>2.8804045458288039</v>
      </c>
      <c r="Y10" s="260">
        <v>2.292010877280763</v>
      </c>
      <c r="DA10" s="68" t="s">
        <v>2449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2.985964945959552E-2</v>
      </c>
      <c r="F11" s="226">
        <v>2.8790569131343331E-2</v>
      </c>
      <c r="G11" s="226">
        <v>3.9600171921321613E-2</v>
      </c>
      <c r="H11" s="226">
        <v>4.2464324141531742E-2</v>
      </c>
      <c r="I11" s="226">
        <v>3.5168830774183008E-2</v>
      </c>
      <c r="J11" s="226">
        <v>2.6616903209410601E-2</v>
      </c>
      <c r="K11" s="226">
        <v>3.2893232996261512E-2</v>
      </c>
      <c r="L11" s="226">
        <v>3.4564750713613042E-2</v>
      </c>
      <c r="M11" s="226">
        <v>3.0653240790929601E-2</v>
      </c>
      <c r="N11" s="226">
        <v>2.6155764329667579E-2</v>
      </c>
      <c r="O11" s="226">
        <v>5.2172705371063043E-3</v>
      </c>
      <c r="P11" s="226">
        <v>5.0547657205763903E-3</v>
      </c>
      <c r="Q11" s="226">
        <v>2.207442886612759E-2</v>
      </c>
      <c r="R11" s="226">
        <v>2.2650433583311879E-2</v>
      </c>
      <c r="S11" s="226">
        <v>2.063889043766744E-2</v>
      </c>
      <c r="T11" s="226">
        <v>2.9106895793389511E-2</v>
      </c>
      <c r="U11" s="226">
        <v>2.35909993653073E-2</v>
      </c>
      <c r="V11" s="226">
        <v>2.264851510841968E-2</v>
      </c>
      <c r="W11" s="226">
        <v>2.0754223970205231E-2</v>
      </c>
      <c r="X11" s="226">
        <v>3.282693790193604E-2</v>
      </c>
      <c r="Y11" s="226">
        <v>3.3676410317393803E-2</v>
      </c>
      <c r="DA11" s="69" t="s">
        <v>2450</v>
      </c>
    </row>
    <row r="12" spans="1:105" ht="12" customHeight="1" x14ac:dyDescent="0.25">
      <c r="A12" s="37" t="s">
        <v>35</v>
      </c>
      <c r="B12" s="226">
        <v>0.77245278979309151</v>
      </c>
      <c r="C12" s="226">
        <v>0.92956097670839732</v>
      </c>
      <c r="D12" s="226">
        <v>0.70126522897065835</v>
      </c>
      <c r="E12" s="226">
        <v>1.0398060384823959</v>
      </c>
      <c r="F12" s="226">
        <v>1.3706311249701519</v>
      </c>
      <c r="G12" s="226">
        <v>1.3231323666367329</v>
      </c>
      <c r="H12" s="226">
        <v>1.323241391741248</v>
      </c>
      <c r="I12" s="226">
        <v>1.211093399025478</v>
      </c>
      <c r="J12" s="226">
        <v>0.98944073014470146</v>
      </c>
      <c r="K12" s="226">
        <v>0.87611144675589148</v>
      </c>
      <c r="L12" s="226">
        <v>1.119749804948253</v>
      </c>
      <c r="M12" s="226">
        <v>1.0739024738090579</v>
      </c>
      <c r="N12" s="226">
        <v>1.1946639522573419</v>
      </c>
      <c r="O12" s="226">
        <v>0.92026871078918226</v>
      </c>
      <c r="P12" s="226">
        <v>0.81296732896825707</v>
      </c>
      <c r="Q12" s="226">
        <v>0.71141260216858482</v>
      </c>
      <c r="R12" s="226">
        <v>0.83312293372394852</v>
      </c>
      <c r="S12" s="226">
        <v>0.89619695895492468</v>
      </c>
      <c r="T12" s="226">
        <v>0.96708783260960174</v>
      </c>
      <c r="U12" s="226">
        <v>0.88090785194900856</v>
      </c>
      <c r="V12" s="226">
        <v>0.98320495758338455</v>
      </c>
      <c r="W12" s="226">
        <v>1.055536245424572</v>
      </c>
      <c r="X12" s="226">
        <v>1.187005385984419</v>
      </c>
      <c r="Y12" s="226">
        <v>0.60834529440131491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5.6698452237893181E-2</v>
      </c>
      <c r="H14" s="226">
        <v>5.5490167811762713E-2</v>
      </c>
      <c r="I14" s="226">
        <v>5.659427042216239E-2</v>
      </c>
      <c r="J14" s="226">
        <v>2.3762068075071328E-2</v>
      </c>
      <c r="K14" s="226">
        <v>3.43222954893493E-2</v>
      </c>
      <c r="L14" s="226">
        <v>3.8616671649437752E-2</v>
      </c>
      <c r="M14" s="226">
        <v>6.0821714968518299E-2</v>
      </c>
      <c r="N14" s="226">
        <v>6.7352542541245577E-2</v>
      </c>
      <c r="O14" s="226">
        <v>6.4221736910154634E-2</v>
      </c>
      <c r="P14" s="226">
        <v>8.9674065256935886E-2</v>
      </c>
      <c r="Q14" s="226">
        <v>6.1437856802112827E-2</v>
      </c>
      <c r="R14" s="226">
        <v>7.824686494463691E-2</v>
      </c>
      <c r="S14" s="226">
        <v>0.10521777857216739</v>
      </c>
      <c r="T14" s="226">
        <v>0.14561105466081201</v>
      </c>
      <c r="U14" s="226">
        <v>0.1016894923068116</v>
      </c>
      <c r="V14" s="226">
        <v>0.1198820753568407</v>
      </c>
      <c r="W14" s="226">
        <v>0.14830419607456169</v>
      </c>
      <c r="X14" s="226">
        <v>0.18069499874472431</v>
      </c>
      <c r="Y14" s="226">
        <v>0.17464854508452579</v>
      </c>
      <c r="DA14" s="69" t="s">
        <v>2453</v>
      </c>
    </row>
    <row r="15" spans="1:105" ht="12" customHeight="1" x14ac:dyDescent="0.25">
      <c r="A15" s="37" t="s">
        <v>40</v>
      </c>
      <c r="B15" s="226">
        <v>1.37975095197859</v>
      </c>
      <c r="C15" s="226">
        <v>1.29492303276875</v>
      </c>
      <c r="D15" s="226">
        <v>1.3777713510349749</v>
      </c>
      <c r="E15" s="226">
        <v>1.387980894827334</v>
      </c>
      <c r="F15" s="226">
        <v>1.6180698605272441</v>
      </c>
      <c r="G15" s="226">
        <v>1.701390094220244</v>
      </c>
      <c r="H15" s="226">
        <v>1.701367012098989</v>
      </c>
      <c r="I15" s="226">
        <v>1.6766426931257621</v>
      </c>
      <c r="J15" s="226">
        <v>1.6391118045699899</v>
      </c>
      <c r="K15" s="226">
        <v>1.31687604003216</v>
      </c>
      <c r="L15" s="226">
        <v>1.517027443372553</v>
      </c>
      <c r="M15" s="226">
        <v>1.78934560894545</v>
      </c>
      <c r="N15" s="226">
        <v>1.6211092703168331</v>
      </c>
      <c r="O15" s="226">
        <v>1.5198072045136981</v>
      </c>
      <c r="P15" s="226">
        <v>1.5991707021363939</v>
      </c>
      <c r="Q15" s="226">
        <v>1.6042757107724011</v>
      </c>
      <c r="R15" s="226">
        <v>1.6920743364161961</v>
      </c>
      <c r="S15" s="226">
        <v>1.851695327896407</v>
      </c>
      <c r="T15" s="226">
        <v>1.8772180345948131</v>
      </c>
      <c r="U15" s="226">
        <v>1.3618300589616359</v>
      </c>
      <c r="V15" s="226">
        <v>1.3359805395565609</v>
      </c>
      <c r="W15" s="226">
        <v>1.5443112366412539</v>
      </c>
      <c r="X15" s="226">
        <v>1.4798772231977251</v>
      </c>
      <c r="Y15" s="226">
        <v>1.475340627477528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10.700767738921989</v>
      </c>
      <c r="C16" s="261">
        <f t="shared" si="0"/>
        <v>11.069321022987667</v>
      </c>
      <c r="D16" s="261">
        <f t="shared" si="0"/>
        <v>10.33803529919493</v>
      </c>
      <c r="E16" s="261">
        <f t="shared" si="0"/>
        <v>12.26976314665869</v>
      </c>
      <c r="F16" s="261">
        <f t="shared" si="0"/>
        <v>15.059390317175442</v>
      </c>
      <c r="G16" s="261">
        <f t="shared" si="0"/>
        <v>15.390671404191936</v>
      </c>
      <c r="H16" s="261">
        <f t="shared" si="0"/>
        <v>15.407924843620629</v>
      </c>
      <c r="I16" s="261">
        <f t="shared" si="0"/>
        <v>14.683333459740194</v>
      </c>
      <c r="J16" s="261">
        <f t="shared" si="0"/>
        <v>13.264500720806833</v>
      </c>
      <c r="K16" s="261">
        <f t="shared" si="0"/>
        <v>11.166695050847673</v>
      </c>
      <c r="L16" s="261">
        <f t="shared" si="0"/>
        <v>13.406810308369852</v>
      </c>
      <c r="M16" s="261">
        <f t="shared" si="0"/>
        <v>14.551070132102353</v>
      </c>
      <c r="N16" s="261">
        <f t="shared" si="0"/>
        <v>14.305940855726066</v>
      </c>
      <c r="O16" s="261">
        <f t="shared" si="0"/>
        <v>12.320774793416057</v>
      </c>
      <c r="P16" s="261">
        <f t="shared" si="0"/>
        <v>12.227316448748898</v>
      </c>
      <c r="Q16" s="261">
        <f t="shared" si="0"/>
        <v>11.773956680075566</v>
      </c>
      <c r="R16" s="261">
        <f t="shared" si="0"/>
        <v>12.847508217188532</v>
      </c>
      <c r="S16" s="261">
        <f t="shared" si="0"/>
        <v>14.004460714240029</v>
      </c>
      <c r="T16" s="261">
        <f t="shared" si="0"/>
        <v>14.623607976313991</v>
      </c>
      <c r="U16" s="261">
        <f t="shared" si="0"/>
        <v>11.511023970428166</v>
      </c>
      <c r="V16" s="261">
        <f t="shared" si="0"/>
        <v>11.923944495392959</v>
      </c>
      <c r="W16" s="261">
        <f t="shared" si="0"/>
        <v>13.371035410022074</v>
      </c>
      <c r="X16" s="261">
        <f t="shared" si="0"/>
        <v>13.833649728108774</v>
      </c>
      <c r="Y16" s="261">
        <f t="shared" si="0"/>
        <v>10.916664122519466</v>
      </c>
      <c r="DA16" s="70"/>
    </row>
    <row r="17" spans="1:105" ht="12" customHeight="1" x14ac:dyDescent="0.25">
      <c r="A17" s="60" t="s">
        <v>2404</v>
      </c>
      <c r="B17" s="329">
        <v>4.2970844061312894</v>
      </c>
      <c r="C17" s="329">
        <v>5.1246835351696847</v>
      </c>
      <c r="D17" s="329">
        <v>3.8663192347287518</v>
      </c>
      <c r="E17" s="329">
        <v>5.9335846698234942</v>
      </c>
      <c r="F17" s="329">
        <v>7.5389694655211752</v>
      </c>
      <c r="G17" s="329">
        <v>7.4259650313039378</v>
      </c>
      <c r="H17" s="329">
        <v>7.394507895710456</v>
      </c>
      <c r="I17" s="329">
        <v>6.7639347447729712</v>
      </c>
      <c r="J17" s="329">
        <v>5.5242811319025931</v>
      </c>
      <c r="K17" s="329">
        <v>4.8093782650000101</v>
      </c>
      <c r="L17" s="329">
        <v>6.0776099857382277</v>
      </c>
      <c r="M17" s="329">
        <v>5.8502398430853519</v>
      </c>
      <c r="N17" s="329">
        <v>6.4836080333001256</v>
      </c>
      <c r="O17" s="329">
        <v>4.8929132104315478</v>
      </c>
      <c r="P17" s="329">
        <v>4.2913002863909933</v>
      </c>
      <c r="Q17" s="329">
        <v>3.8351162292210321</v>
      </c>
      <c r="R17" s="329">
        <v>4.5387393340091204</v>
      </c>
      <c r="S17" s="329">
        <v>4.832607682780119</v>
      </c>
      <c r="T17" s="329">
        <v>5.2575105296990534</v>
      </c>
      <c r="U17" s="329">
        <v>4.7530884141347931</v>
      </c>
      <c r="V17" s="329">
        <v>5.2321781994052801</v>
      </c>
      <c r="W17" s="329">
        <v>5.6184748437412404</v>
      </c>
      <c r="X17" s="329">
        <v>6.3828706490078586</v>
      </c>
      <c r="Y17" s="329">
        <v>3.4019994597890659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7.9723212348550528E-4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2.1078778603458082E-2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0.16575094186864989</v>
      </c>
      <c r="C19" s="230">
        <v>0.16661458589129979</v>
      </c>
      <c r="D19" s="230">
        <v>0.16420314768206029</v>
      </c>
      <c r="E19" s="230">
        <v>0.49703069454578291</v>
      </c>
      <c r="F19" s="230">
        <v>0.48702763355631362</v>
      </c>
      <c r="G19" s="230">
        <v>0.38952956493363028</v>
      </c>
      <c r="H19" s="230">
        <v>0.40422766100533047</v>
      </c>
      <c r="I19" s="230">
        <v>0.40436132628359389</v>
      </c>
      <c r="J19" s="230">
        <v>0.30235219601572771</v>
      </c>
      <c r="K19" s="230">
        <v>0.1330825597864784</v>
      </c>
      <c r="L19" s="230">
        <v>0.23922767396692729</v>
      </c>
      <c r="M19" s="230">
        <v>0.23000290162266659</v>
      </c>
      <c r="N19" s="230">
        <v>0.20673410683908269</v>
      </c>
      <c r="O19" s="230">
        <v>0.1940929639763134</v>
      </c>
      <c r="P19" s="230">
        <v>0.10529459730207941</v>
      </c>
      <c r="Q19" s="230">
        <v>9.9181519212890271E-2</v>
      </c>
      <c r="R19" s="230">
        <v>0.11351687331824389</v>
      </c>
      <c r="S19" s="230">
        <v>0.10801528723240519</v>
      </c>
      <c r="T19" s="230">
        <v>0.18744134060125209</v>
      </c>
      <c r="U19" s="230">
        <v>0.192097273378772</v>
      </c>
      <c r="V19" s="230">
        <v>0.12219346955460481</v>
      </c>
      <c r="W19" s="230">
        <v>0.13383206223228</v>
      </c>
      <c r="X19" s="230">
        <v>0.1444144646324296</v>
      </c>
      <c r="Y19" s="230">
        <v>8.5948223446498911E-2</v>
      </c>
      <c r="DA19" s="71" t="s">
        <v>2457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0.14017550070451679</v>
      </c>
      <c r="F20" s="230">
        <v>0.1376063970747668</v>
      </c>
      <c r="G20" s="230">
        <v>0.19063666794318429</v>
      </c>
      <c r="H20" s="230">
        <v>0.20567781306615829</v>
      </c>
      <c r="I20" s="230">
        <v>0.1708256632242342</v>
      </c>
      <c r="J20" s="230">
        <v>0.12925451619816031</v>
      </c>
      <c r="K20" s="230">
        <v>0.163297304375249</v>
      </c>
      <c r="L20" s="230">
        <v>0.17172759236685581</v>
      </c>
      <c r="M20" s="230">
        <v>0.15328030644982951</v>
      </c>
      <c r="N20" s="230">
        <v>0.12978811171468599</v>
      </c>
      <c r="O20" s="230">
        <v>2.6221779307895151E-2</v>
      </c>
      <c r="P20" s="230">
        <v>2.5795992857059209E-2</v>
      </c>
      <c r="Q20" s="230">
        <v>0.1123339522455272</v>
      </c>
      <c r="R20" s="230">
        <v>0.114376619762423</v>
      </c>
      <c r="S20" s="230">
        <v>0.1051277571939955</v>
      </c>
      <c r="T20" s="230">
        <v>0.14934247433681849</v>
      </c>
      <c r="U20" s="230">
        <v>0.1203873809596453</v>
      </c>
      <c r="V20" s="230">
        <v>0.1166605083130976</v>
      </c>
      <c r="W20" s="230">
        <v>0.1071421440458671</v>
      </c>
      <c r="X20" s="230">
        <v>0.16996123236936869</v>
      </c>
      <c r="Y20" s="230">
        <v>0.1763951308927616</v>
      </c>
      <c r="DA20" s="71" t="s">
        <v>2458</v>
      </c>
    </row>
    <row r="21" spans="1:105" ht="12" customHeight="1" x14ac:dyDescent="0.25">
      <c r="A21" s="59" t="s">
        <v>32</v>
      </c>
      <c r="B21" s="230">
        <v>0.53285563290815929</v>
      </c>
      <c r="C21" s="230">
        <v>0.67478324144112645</v>
      </c>
      <c r="D21" s="230">
        <v>0.39581537080965579</v>
      </c>
      <c r="E21" s="230">
        <v>0.53191513907455334</v>
      </c>
      <c r="F21" s="230">
        <v>0.52017974562916136</v>
      </c>
      <c r="G21" s="230">
        <v>0.62791515820412547</v>
      </c>
      <c r="H21" s="230">
        <v>0.52889325282462274</v>
      </c>
      <c r="I21" s="230">
        <v>0.44696091548785721</v>
      </c>
      <c r="J21" s="230">
        <v>0.40289703416884948</v>
      </c>
      <c r="K21" s="230">
        <v>0.26772121382894909</v>
      </c>
      <c r="L21" s="230">
        <v>0.23662895167978309</v>
      </c>
      <c r="M21" s="230">
        <v>0.22553557913299879</v>
      </c>
      <c r="N21" s="230">
        <v>0.36096495650154442</v>
      </c>
      <c r="O21" s="230">
        <v>0.15811881615054671</v>
      </c>
      <c r="P21" s="230">
        <v>0.1107362814759532</v>
      </c>
      <c r="Q21" s="230">
        <v>9.0000970031560573E-2</v>
      </c>
      <c r="R21" s="230">
        <v>0.20460829062944799</v>
      </c>
      <c r="S21" s="230">
        <v>0.16383830022116239</v>
      </c>
      <c r="T21" s="230">
        <v>7.7580131259368162E-2</v>
      </c>
      <c r="U21" s="230">
        <v>5.2879253687870352E-2</v>
      </c>
      <c r="V21" s="230">
        <v>2.911087874807625E-2</v>
      </c>
      <c r="W21" s="230">
        <v>5.8852896097089873E-2</v>
      </c>
      <c r="X21" s="230">
        <v>6.9942919845218554E-2</v>
      </c>
      <c r="Y21" s="230">
        <v>2.947845223403955E-2</v>
      </c>
      <c r="DA21" s="71" t="s">
        <v>2459</v>
      </c>
    </row>
    <row r="22" spans="1:105" ht="12" customHeight="1" x14ac:dyDescent="0.25">
      <c r="A22" s="59" t="s">
        <v>35</v>
      </c>
      <c r="B22" s="230">
        <v>3.5984778313544799</v>
      </c>
      <c r="C22" s="230">
        <v>4.2832857078372584</v>
      </c>
      <c r="D22" s="230">
        <v>3.3063007162370361</v>
      </c>
      <c r="E22" s="230">
        <v>4.7644633354986414</v>
      </c>
      <c r="F22" s="230">
        <v>6.3941556892609333</v>
      </c>
      <c r="G22" s="230">
        <v>6.2170864080995134</v>
      </c>
      <c r="H22" s="230">
        <v>6.2557091688143442</v>
      </c>
      <c r="I22" s="230">
        <v>5.7417868397772853</v>
      </c>
      <c r="J22" s="230">
        <v>4.6897773855198546</v>
      </c>
      <c r="K22" s="230">
        <v>4.245277187009334</v>
      </c>
      <c r="L22" s="230">
        <v>5.4300257677246622</v>
      </c>
      <c r="M22" s="230">
        <v>5.2414210558798571</v>
      </c>
      <c r="N22" s="230">
        <v>5.7861208582448116</v>
      </c>
      <c r="O22" s="230">
        <v>4.5144796509967922</v>
      </c>
      <c r="P22" s="230">
        <v>4.0494734147559024</v>
      </c>
      <c r="Q22" s="230">
        <v>3.5335997877310539</v>
      </c>
      <c r="R22" s="230">
        <v>4.1062375502990056</v>
      </c>
      <c r="S22" s="230">
        <v>4.4556263381325563</v>
      </c>
      <c r="T22" s="230">
        <v>4.843146583501615</v>
      </c>
      <c r="U22" s="230">
        <v>4.3877245061085057</v>
      </c>
      <c r="V22" s="230">
        <v>4.9431345641860434</v>
      </c>
      <c r="W22" s="230">
        <v>5.3186477413660027</v>
      </c>
      <c r="X22" s="230">
        <v>5.998552032160843</v>
      </c>
      <c r="Y22" s="230">
        <v>3.1101776532157661</v>
      </c>
      <c r="DA22" s="71" t="s">
        <v>2460</v>
      </c>
    </row>
    <row r="23" spans="1:105" ht="12" customHeight="1" x14ac:dyDescent="0.25">
      <c r="A23" s="60" t="s">
        <v>2411</v>
      </c>
      <c r="B23" s="329">
        <v>6.403683332790699</v>
      </c>
      <c r="C23" s="329">
        <v>5.9446374878179826</v>
      </c>
      <c r="D23" s="329">
        <v>6.471716064466178</v>
      </c>
      <c r="E23" s="329">
        <v>6.3361784768351956</v>
      </c>
      <c r="F23" s="329">
        <v>7.5204208516542668</v>
      </c>
      <c r="G23" s="329">
        <v>7.9647063728879983</v>
      </c>
      <c r="H23" s="329">
        <v>8.0134169479101729</v>
      </c>
      <c r="I23" s="329">
        <v>7.9193987149672216</v>
      </c>
      <c r="J23" s="329">
        <v>7.7402195889042398</v>
      </c>
      <c r="K23" s="329">
        <v>6.3573167858476634</v>
      </c>
      <c r="L23" s="329">
        <v>7.3292003226316256</v>
      </c>
      <c r="M23" s="329">
        <v>8.7008302890170004</v>
      </c>
      <c r="N23" s="329">
        <v>7.8223328224259401</v>
      </c>
      <c r="O23" s="329">
        <v>7.4278615829845096</v>
      </c>
      <c r="P23" s="329">
        <v>7.9360161623579044</v>
      </c>
      <c r="Q23" s="329">
        <v>7.9388404508545332</v>
      </c>
      <c r="R23" s="329">
        <v>8.3087688831794111</v>
      </c>
      <c r="S23" s="329">
        <v>9.1718530314599089</v>
      </c>
      <c r="T23" s="329">
        <v>9.3660974466149369</v>
      </c>
      <c r="U23" s="329">
        <v>6.7579355562933738</v>
      </c>
      <c r="V23" s="329">
        <v>6.6917662959876791</v>
      </c>
      <c r="W23" s="329">
        <v>7.7525605662808337</v>
      </c>
      <c r="X23" s="329">
        <v>7.450779079100915</v>
      </c>
      <c r="Y23" s="329">
        <v>7.5146646627303992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4.3935506883666662</v>
      </c>
      <c r="C24" s="261">
        <f t="shared" si="1"/>
        <v>4.6171297260037996</v>
      </c>
      <c r="D24" s="261">
        <f t="shared" si="1"/>
        <v>4.2089344869636953</v>
      </c>
      <c r="E24" s="261">
        <f t="shared" si="1"/>
        <v>5.1163002827540849</v>
      </c>
      <c r="F24" s="261">
        <f t="shared" si="1"/>
        <v>6.3019854857474176</v>
      </c>
      <c r="G24" s="261">
        <f t="shared" si="1"/>
        <v>6.4201193684565689</v>
      </c>
      <c r="H24" s="261">
        <f t="shared" si="1"/>
        <v>6.4229297099266649</v>
      </c>
      <c r="I24" s="261">
        <f t="shared" si="1"/>
        <v>6.0806798922842242</v>
      </c>
      <c r="J24" s="261">
        <f t="shared" si="1"/>
        <v>5.4269773436155653</v>
      </c>
      <c r="K24" s="261">
        <f t="shared" si="1"/>
        <v>4.6416728813968717</v>
      </c>
      <c r="L24" s="261">
        <f t="shared" si="1"/>
        <v>5.594159688604682</v>
      </c>
      <c r="M24" s="261">
        <f t="shared" si="1"/>
        <v>5.987217174929822</v>
      </c>
      <c r="N24" s="261">
        <f t="shared" si="1"/>
        <v>5.9700980991588768</v>
      </c>
      <c r="O24" s="261">
        <f t="shared" si="1"/>
        <v>5.0702855555362714</v>
      </c>
      <c r="P24" s="261">
        <f t="shared" si="1"/>
        <v>4.9637976843280951</v>
      </c>
      <c r="Q24" s="261">
        <f t="shared" si="1"/>
        <v>4.7219062806873993</v>
      </c>
      <c r="R24" s="261">
        <f t="shared" si="1"/>
        <v>5.1960802845418561</v>
      </c>
      <c r="S24" s="261">
        <f t="shared" si="1"/>
        <v>5.6466481121017962</v>
      </c>
      <c r="T24" s="261">
        <f t="shared" si="1"/>
        <v>5.9333727375610641</v>
      </c>
      <c r="U24" s="261">
        <f t="shared" si="1"/>
        <v>4.7288676685522733</v>
      </c>
      <c r="V24" s="261">
        <f t="shared" si="1"/>
        <v>4.9621169654427693</v>
      </c>
      <c r="W24" s="261">
        <f t="shared" si="1"/>
        <v>5.5404997336414699</v>
      </c>
      <c r="X24" s="261">
        <f t="shared" si="1"/>
        <v>5.7936999934732611</v>
      </c>
      <c r="Y24" s="261">
        <f t="shared" si="1"/>
        <v>4.3892765759038488</v>
      </c>
      <c r="DA24" s="70"/>
    </row>
    <row r="25" spans="1:105" ht="12" customHeight="1" x14ac:dyDescent="0.25">
      <c r="A25" s="60" t="s">
        <v>2414</v>
      </c>
      <c r="B25" s="262">
        <v>3.020612541797755</v>
      </c>
      <c r="C25" s="262">
        <v>3.215217080120746</v>
      </c>
      <c r="D25" s="262">
        <v>2.8765241694366011</v>
      </c>
      <c r="E25" s="262">
        <v>3.571418600077346</v>
      </c>
      <c r="F25" s="262">
        <v>4.4117928055194877</v>
      </c>
      <c r="G25" s="262">
        <v>4.4759010201564982</v>
      </c>
      <c r="H25" s="262">
        <v>4.4760910158536147</v>
      </c>
      <c r="I25" s="262">
        <v>4.209327747836328</v>
      </c>
      <c r="J25" s="262">
        <v>3.7162448712357792</v>
      </c>
      <c r="K25" s="262">
        <v>3.2279176985878331</v>
      </c>
      <c r="L25" s="262">
        <v>3.905268174306233</v>
      </c>
      <c r="M25" s="262">
        <v>4.1287790796813271</v>
      </c>
      <c r="N25" s="262">
        <v>4.1656528086223563</v>
      </c>
      <c r="O25" s="262">
        <v>3.4973364460126279</v>
      </c>
      <c r="P25" s="262">
        <v>3.389125319223897</v>
      </c>
      <c r="Q25" s="262">
        <v>3.196524227463402</v>
      </c>
      <c r="R25" s="262">
        <v>3.534813788946312</v>
      </c>
      <c r="S25" s="262">
        <v>3.8328717354554032</v>
      </c>
      <c r="T25" s="262">
        <v>4.0488799027543081</v>
      </c>
      <c r="U25" s="262">
        <v>3.254353119642206</v>
      </c>
      <c r="V25" s="262">
        <v>3.4545359849828068</v>
      </c>
      <c r="W25" s="262">
        <v>3.842956113078809</v>
      </c>
      <c r="X25" s="262">
        <v>4.0588296615162562</v>
      </c>
      <c r="Y25" s="262">
        <v>2.9835268458044659</v>
      </c>
      <c r="DA25" s="72" t="s">
        <v>2462</v>
      </c>
    </row>
    <row r="26" spans="1:105" ht="12" customHeight="1" x14ac:dyDescent="0.25">
      <c r="A26" s="60" t="s">
        <v>2416</v>
      </c>
      <c r="B26" s="262">
        <v>1.372938146568911</v>
      </c>
      <c r="C26" s="262">
        <v>1.4019126458830531</v>
      </c>
      <c r="D26" s="262">
        <v>1.332410317527094</v>
      </c>
      <c r="E26" s="262">
        <v>1.5448816826767391</v>
      </c>
      <c r="F26" s="262">
        <v>1.8901926802279301</v>
      </c>
      <c r="G26" s="262">
        <v>1.944218348300071</v>
      </c>
      <c r="H26" s="262">
        <v>1.94683869407305</v>
      </c>
      <c r="I26" s="262">
        <v>1.871352144447896</v>
      </c>
      <c r="J26" s="262">
        <v>1.7107324723797861</v>
      </c>
      <c r="K26" s="262">
        <v>1.4137551828090389</v>
      </c>
      <c r="L26" s="262">
        <v>1.6888915142984491</v>
      </c>
      <c r="M26" s="262">
        <v>1.8584380952484949</v>
      </c>
      <c r="N26" s="262">
        <v>1.80444529053652</v>
      </c>
      <c r="O26" s="262">
        <v>1.572949109523643</v>
      </c>
      <c r="P26" s="262">
        <v>1.5746723651041981</v>
      </c>
      <c r="Q26" s="262">
        <v>1.525382053223997</v>
      </c>
      <c r="R26" s="262">
        <v>1.6612664955955441</v>
      </c>
      <c r="S26" s="262">
        <v>1.813776376646393</v>
      </c>
      <c r="T26" s="262">
        <v>1.884492834806756</v>
      </c>
      <c r="U26" s="262">
        <v>1.4745145489100671</v>
      </c>
      <c r="V26" s="262">
        <v>1.5075809804599629</v>
      </c>
      <c r="W26" s="262">
        <v>1.6975436205626611</v>
      </c>
      <c r="X26" s="262">
        <v>1.7348703319570049</v>
      </c>
      <c r="Y26" s="262">
        <v>1.4057497300993831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13.102980904802436</v>
      </c>
      <c r="C27" s="261">
        <f t="shared" si="2"/>
        <v>13.554270640393064</v>
      </c>
      <c r="D27" s="261">
        <f t="shared" si="2"/>
        <v>12.658818733708078</v>
      </c>
      <c r="E27" s="261">
        <f t="shared" si="2"/>
        <v>15.024199771418804</v>
      </c>
      <c r="F27" s="261">
        <f t="shared" si="2"/>
        <v>18.440069776133196</v>
      </c>
      <c r="G27" s="261">
        <f t="shared" si="2"/>
        <v>18.845720086765631</v>
      </c>
      <c r="H27" s="261">
        <f t="shared" si="2"/>
        <v>18.866846747290559</v>
      </c>
      <c r="I27" s="261">
        <f t="shared" si="2"/>
        <v>17.979591991518603</v>
      </c>
      <c r="J27" s="261">
        <f t="shared" si="2"/>
        <v>16.242245780579793</v>
      </c>
      <c r="K27" s="261">
        <f t="shared" si="2"/>
        <v>13.673504143895112</v>
      </c>
      <c r="L27" s="261">
        <f t="shared" si="2"/>
        <v>16.416502418412065</v>
      </c>
      <c r="M27" s="261">
        <f t="shared" si="2"/>
        <v>17.817636896451866</v>
      </c>
      <c r="N27" s="261">
        <f t="shared" si="2"/>
        <v>17.517478598848246</v>
      </c>
      <c r="O27" s="261">
        <f t="shared" si="2"/>
        <v>15.086663012346197</v>
      </c>
      <c r="P27" s="261">
        <f t="shared" si="2"/>
        <v>14.972224222957831</v>
      </c>
      <c r="Q27" s="261">
        <f t="shared" si="2"/>
        <v>14.417089812337426</v>
      </c>
      <c r="R27" s="261">
        <f t="shared" si="2"/>
        <v>15.731642714924735</v>
      </c>
      <c r="S27" s="261">
        <f t="shared" si="2"/>
        <v>17.148319241926561</v>
      </c>
      <c r="T27" s="261">
        <f t="shared" si="2"/>
        <v>17.906458746506917</v>
      </c>
      <c r="U27" s="261">
        <f t="shared" si="2"/>
        <v>14.095131392361015</v>
      </c>
      <c r="V27" s="261">
        <f t="shared" si="2"/>
        <v>14.600748361705669</v>
      </c>
      <c r="W27" s="261">
        <f t="shared" si="2"/>
        <v>16.37269642043519</v>
      </c>
      <c r="X27" s="261">
        <f t="shared" si="2"/>
        <v>16.939162932378089</v>
      </c>
      <c r="Y27" s="261">
        <f t="shared" si="2"/>
        <v>13.367343823493227</v>
      </c>
      <c r="DA27" s="70"/>
    </row>
    <row r="28" spans="1:105" ht="12" customHeight="1" x14ac:dyDescent="0.25">
      <c r="A28" s="60" t="s">
        <v>2419</v>
      </c>
      <c r="B28" s="329">
        <v>5.2617360075077011</v>
      </c>
      <c r="C28" s="329">
        <v>6.2751226961261439</v>
      </c>
      <c r="D28" s="329">
        <v>4.7342684506882673</v>
      </c>
      <c r="E28" s="329">
        <v>7.2656138814165239</v>
      </c>
      <c r="F28" s="329">
        <v>9.2313911822708228</v>
      </c>
      <c r="G28" s="329">
        <v>9.0930184056782899</v>
      </c>
      <c r="H28" s="329">
        <v>9.0544994641352474</v>
      </c>
      <c r="I28" s="329">
        <v>8.2823690752322054</v>
      </c>
      <c r="J28" s="329">
        <v>6.7644258757990912</v>
      </c>
      <c r="K28" s="329">
        <v>5.889034610204094</v>
      </c>
      <c r="L28" s="329">
        <v>7.4419714111080344</v>
      </c>
      <c r="M28" s="329">
        <v>7.1635589915330833</v>
      </c>
      <c r="N28" s="329">
        <v>7.9391118775103582</v>
      </c>
      <c r="O28" s="329">
        <v>5.9913222984876109</v>
      </c>
      <c r="P28" s="329">
        <v>5.2546534119073369</v>
      </c>
      <c r="Q28" s="329">
        <v>4.6960606888420804</v>
      </c>
      <c r="R28" s="329">
        <v>5.5576400008274964</v>
      </c>
      <c r="S28" s="329">
        <v>5.9174787952409611</v>
      </c>
      <c r="T28" s="329">
        <v>6.4377679955498577</v>
      </c>
      <c r="U28" s="329">
        <v>5.8201082622058662</v>
      </c>
      <c r="V28" s="329">
        <v>6.406748815598303</v>
      </c>
      <c r="W28" s="329">
        <v>6.879765114785191</v>
      </c>
      <c r="X28" s="329">
        <v>7.8157599783769687</v>
      </c>
      <c r="Y28" s="329">
        <v>4.1657136242315111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9.7620260018633294E-4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2.5810749310356831E-2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0.20296033698202021</v>
      </c>
      <c r="C30" s="230">
        <v>0.204017860275061</v>
      </c>
      <c r="D30" s="230">
        <v>0.20106507879435959</v>
      </c>
      <c r="E30" s="230">
        <v>0.60860901372952991</v>
      </c>
      <c r="F30" s="230">
        <v>0.59636036761997602</v>
      </c>
      <c r="G30" s="230">
        <v>0.47697497746975143</v>
      </c>
      <c r="H30" s="230">
        <v>0.49497264612897601</v>
      </c>
      <c r="I30" s="230">
        <v>0.49513631789827811</v>
      </c>
      <c r="J30" s="230">
        <v>0.37022717879476857</v>
      </c>
      <c r="K30" s="230">
        <v>0.16295823647323879</v>
      </c>
      <c r="L30" s="230">
        <v>0.29293184567378838</v>
      </c>
      <c r="M30" s="230">
        <v>0.28163620606857132</v>
      </c>
      <c r="N30" s="230">
        <v>0.2531438042927544</v>
      </c>
      <c r="O30" s="230">
        <v>0.2376648538485471</v>
      </c>
      <c r="P30" s="230">
        <v>0.1289321599617298</v>
      </c>
      <c r="Q30" s="230">
        <v>0.1214467582198656</v>
      </c>
      <c r="R30" s="230">
        <v>0.1390002530427476</v>
      </c>
      <c r="S30" s="230">
        <v>0.1322636170192717</v>
      </c>
      <c r="T30" s="230">
        <v>0.22952000889949231</v>
      </c>
      <c r="U30" s="230">
        <v>0.23522115107604741</v>
      </c>
      <c r="V30" s="230">
        <v>0.1496246565974752</v>
      </c>
      <c r="W30" s="230">
        <v>0.16387599457013879</v>
      </c>
      <c r="X30" s="230">
        <v>0.17683403832542399</v>
      </c>
      <c r="Y30" s="230">
        <v>0.1052427225875497</v>
      </c>
      <c r="DA30" s="71" t="s">
        <v>2466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0.17164347025042881</v>
      </c>
      <c r="F31" s="230">
        <v>0.16849762907114299</v>
      </c>
      <c r="G31" s="230">
        <v>0.2334326546243074</v>
      </c>
      <c r="H31" s="230">
        <v>0.25185038334631621</v>
      </c>
      <c r="I31" s="230">
        <v>0.20917428149906231</v>
      </c>
      <c r="J31" s="230">
        <v>0.15827083616101259</v>
      </c>
      <c r="K31" s="230">
        <v>0.19995588290846811</v>
      </c>
      <c r="L31" s="230">
        <v>0.21027868453084381</v>
      </c>
      <c r="M31" s="230">
        <v>0.1876901711630565</v>
      </c>
      <c r="N31" s="230">
        <v>0.1589242184261461</v>
      </c>
      <c r="O31" s="230">
        <v>3.2108301193341009E-2</v>
      </c>
      <c r="P31" s="230">
        <v>3.1586930029052093E-2</v>
      </c>
      <c r="Q31" s="230">
        <v>0.13755177825982931</v>
      </c>
      <c r="R31" s="230">
        <v>0.14005300379072211</v>
      </c>
      <c r="S31" s="230">
        <v>0.12872786595183119</v>
      </c>
      <c r="T31" s="230">
        <v>0.18286833592263491</v>
      </c>
      <c r="U31" s="230">
        <v>0.14741311954242289</v>
      </c>
      <c r="V31" s="230">
        <v>0.14284960201603791</v>
      </c>
      <c r="W31" s="230">
        <v>0.1311944620969801</v>
      </c>
      <c r="X31" s="230">
        <v>0.2081157947380024</v>
      </c>
      <c r="Y31" s="230">
        <v>0.21599403782787141</v>
      </c>
      <c r="DA31" s="71" t="s">
        <v>2467</v>
      </c>
    </row>
    <row r="32" spans="1:105" ht="12" customHeight="1" x14ac:dyDescent="0.25">
      <c r="A32" s="59" t="s">
        <v>32</v>
      </c>
      <c r="B32" s="230">
        <v>0.65247628519366441</v>
      </c>
      <c r="C32" s="230">
        <v>0.82626519360137918</v>
      </c>
      <c r="D32" s="230">
        <v>0.4846718826240683</v>
      </c>
      <c r="E32" s="230">
        <v>0.65132466009128953</v>
      </c>
      <c r="F32" s="230">
        <v>0.63695479056632032</v>
      </c>
      <c r="G32" s="230">
        <v>0.76887570392341897</v>
      </c>
      <c r="H32" s="230">
        <v>0.64762439121382365</v>
      </c>
      <c r="I32" s="230">
        <v>0.54729908018921281</v>
      </c>
      <c r="J32" s="230">
        <v>0.49334330714552999</v>
      </c>
      <c r="K32" s="230">
        <v>0.32782189448442761</v>
      </c>
      <c r="L32" s="230">
        <v>0.28974973675075488</v>
      </c>
      <c r="M32" s="230">
        <v>0.27616601526489648</v>
      </c>
      <c r="N32" s="230">
        <v>0.44199790592025839</v>
      </c>
      <c r="O32" s="230">
        <v>0.19361487691903681</v>
      </c>
      <c r="P32" s="230">
        <v>0.13559544670524881</v>
      </c>
      <c r="Q32" s="230">
        <v>0.1102052694264007</v>
      </c>
      <c r="R32" s="230">
        <v>0.25054076403605879</v>
      </c>
      <c r="S32" s="230">
        <v>0.20061832680142341</v>
      </c>
      <c r="T32" s="230">
        <v>9.4996079093103869E-2</v>
      </c>
      <c r="U32" s="230">
        <v>6.4750106556575926E-2</v>
      </c>
      <c r="V32" s="230">
        <v>3.5645973977236227E-2</v>
      </c>
      <c r="W32" s="230">
        <v>7.2064770731130462E-2</v>
      </c>
      <c r="X32" s="230">
        <v>8.5644391647206386E-2</v>
      </c>
      <c r="Y32" s="230">
        <v>3.6096063960048427E-2</v>
      </c>
      <c r="DA32" s="71" t="s">
        <v>2468</v>
      </c>
    </row>
    <row r="33" spans="1:105" ht="12" customHeight="1" x14ac:dyDescent="0.25">
      <c r="A33" s="59" t="s">
        <v>35</v>
      </c>
      <c r="B33" s="230">
        <v>4.4062993853320167</v>
      </c>
      <c r="C33" s="230">
        <v>5.2448396422497039</v>
      </c>
      <c r="D33" s="230">
        <v>4.0485314892698394</v>
      </c>
      <c r="E33" s="230">
        <v>5.8340367373452757</v>
      </c>
      <c r="F33" s="230">
        <v>7.8295783950133844</v>
      </c>
      <c r="G33" s="230">
        <v>7.6127588670606263</v>
      </c>
      <c r="H33" s="230">
        <v>7.6600520434461314</v>
      </c>
      <c r="I33" s="230">
        <v>7.030759395645652</v>
      </c>
      <c r="J33" s="230">
        <v>5.74258455369778</v>
      </c>
      <c r="K33" s="230">
        <v>5.1982985963379598</v>
      </c>
      <c r="L33" s="230">
        <v>6.6490111441526469</v>
      </c>
      <c r="M33" s="230">
        <v>6.4180665990365604</v>
      </c>
      <c r="N33" s="230">
        <v>7.0850459488711994</v>
      </c>
      <c r="O33" s="230">
        <v>5.5279342665266862</v>
      </c>
      <c r="P33" s="230">
        <v>4.958538875211306</v>
      </c>
      <c r="Q33" s="230">
        <v>4.3268568829359841</v>
      </c>
      <c r="R33" s="230">
        <v>5.0280459799579669</v>
      </c>
      <c r="S33" s="230">
        <v>5.4558689854684346</v>
      </c>
      <c r="T33" s="230">
        <v>5.9303835716346267</v>
      </c>
      <c r="U33" s="230">
        <v>5.3727238850308199</v>
      </c>
      <c r="V33" s="230">
        <v>6.0528178336971967</v>
      </c>
      <c r="W33" s="230">
        <v>6.5126298873869413</v>
      </c>
      <c r="X33" s="230">
        <v>7.3451657536663362</v>
      </c>
      <c r="Y33" s="230">
        <v>3.8083807998560411</v>
      </c>
      <c r="DA33" s="71" t="s">
        <v>2469</v>
      </c>
    </row>
    <row r="34" spans="1:105" ht="12" customHeight="1" x14ac:dyDescent="0.25">
      <c r="A34" s="60" t="s">
        <v>2426</v>
      </c>
      <c r="B34" s="329">
        <v>7.8412448972947351</v>
      </c>
      <c r="C34" s="329">
        <v>7.2791479442669198</v>
      </c>
      <c r="D34" s="329">
        <v>7.9245502830198093</v>
      </c>
      <c r="E34" s="329">
        <v>7.7585858900022799</v>
      </c>
      <c r="F34" s="329">
        <v>9.2086785938623734</v>
      </c>
      <c r="G34" s="329">
        <v>9.7527016810873413</v>
      </c>
      <c r="H34" s="329">
        <v>9.8123472831553133</v>
      </c>
      <c r="I34" s="329">
        <v>9.6972229162863961</v>
      </c>
      <c r="J34" s="329">
        <v>9.4778199047807004</v>
      </c>
      <c r="K34" s="329">
        <v>7.7844695336910172</v>
      </c>
      <c r="L34" s="329">
        <v>8.9745310073040319</v>
      </c>
      <c r="M34" s="329">
        <v>10.654077904918781</v>
      </c>
      <c r="N34" s="329">
        <v>9.578366721337888</v>
      </c>
      <c r="O34" s="329">
        <v>9.0953407138585849</v>
      </c>
      <c r="P34" s="329">
        <v>9.7175708110504946</v>
      </c>
      <c r="Q34" s="329">
        <v>9.7210291234953452</v>
      </c>
      <c r="R34" s="329">
        <v>10.17400271409724</v>
      </c>
      <c r="S34" s="329">
        <v>11.230840446685599</v>
      </c>
      <c r="T34" s="329">
        <v>11.468690750957061</v>
      </c>
      <c r="U34" s="329">
        <v>8.275023130155148</v>
      </c>
      <c r="V34" s="329">
        <v>8.1939995461073654</v>
      </c>
      <c r="W34" s="329">
        <v>9.49293130565</v>
      </c>
      <c r="X34" s="329">
        <v>9.1234029540011203</v>
      </c>
      <c r="Y34" s="329">
        <v>9.2016301992617162</v>
      </c>
      <c r="DA34" s="72" t="s">
        <v>2470</v>
      </c>
    </row>
    <row r="35" spans="1:105" ht="12" customHeight="1" x14ac:dyDescent="0.25">
      <c r="A35" s="57" t="s">
        <v>2428</v>
      </c>
      <c r="B35" s="261">
        <v>17.210239472531779</v>
      </c>
      <c r="C35" s="261">
        <v>17.537329333361011</v>
      </c>
      <c r="D35" s="261">
        <v>16.456046724626042</v>
      </c>
      <c r="E35" s="261">
        <v>18.973080672594278</v>
      </c>
      <c r="F35" s="261">
        <v>21.89786268280681</v>
      </c>
      <c r="G35" s="261">
        <v>22.418595446563479</v>
      </c>
      <c r="H35" s="261">
        <v>22.305913816187321</v>
      </c>
      <c r="I35" s="261">
        <v>20.016708339811341</v>
      </c>
      <c r="J35" s="261">
        <v>17.649247921957588</v>
      </c>
      <c r="K35" s="261">
        <v>19.78845336307592</v>
      </c>
      <c r="L35" s="261">
        <v>22.90693552911911</v>
      </c>
      <c r="M35" s="261">
        <v>23.74214416500401</v>
      </c>
      <c r="N35" s="261">
        <v>23.978928824760072</v>
      </c>
      <c r="O35" s="261">
        <v>20.385377183379031</v>
      </c>
      <c r="P35" s="261">
        <v>19.822099428386771</v>
      </c>
      <c r="Q35" s="261">
        <v>18.25762807917592</v>
      </c>
      <c r="R35" s="261">
        <v>19.46247972860834</v>
      </c>
      <c r="S35" s="261">
        <v>20.813203323284402</v>
      </c>
      <c r="T35" s="261">
        <v>22.707780500455339</v>
      </c>
      <c r="U35" s="261">
        <v>16.421224671332109</v>
      </c>
      <c r="V35" s="261">
        <v>19.38974253994148</v>
      </c>
      <c r="W35" s="261">
        <v>21.79296021959011</v>
      </c>
      <c r="X35" s="261">
        <v>23.42883007610595</v>
      </c>
      <c r="Y35" s="261">
        <v>20.081841168799759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9.9528116478818113E-4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2.2467165165928161E-2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0.19175170560395119</v>
      </c>
      <c r="C38" s="229">
        <v>0.188906274218297</v>
      </c>
      <c r="D38" s="229">
        <v>0.19685119340982249</v>
      </c>
      <c r="E38" s="229">
        <v>0.57592922412054992</v>
      </c>
      <c r="F38" s="229">
        <v>0.60888611719612695</v>
      </c>
      <c r="G38" s="229">
        <v>0.49114402856835798</v>
      </c>
      <c r="H38" s="229">
        <v>0.51206859772127833</v>
      </c>
      <c r="I38" s="229">
        <v>0.56694661449075501</v>
      </c>
      <c r="J38" s="229">
        <v>0.45222958915431838</v>
      </c>
      <c r="K38" s="229">
        <v>0.12967505733619139</v>
      </c>
      <c r="L38" s="229">
        <v>0.2426027807797306</v>
      </c>
      <c r="M38" s="229">
        <v>0.25601883285173288</v>
      </c>
      <c r="N38" s="229">
        <v>0.21396117335408321</v>
      </c>
      <c r="O38" s="229">
        <v>0.21270618422613741</v>
      </c>
      <c r="P38" s="229">
        <v>0.1228323720402312</v>
      </c>
      <c r="Q38" s="229">
        <v>0.12668930837112699</v>
      </c>
      <c r="R38" s="229">
        <v>0.14678796933459501</v>
      </c>
      <c r="S38" s="229">
        <v>0.14493464213253399</v>
      </c>
      <c r="T38" s="229">
        <v>0.23167623478802221</v>
      </c>
      <c r="U38" s="229">
        <v>0.25704568425680652</v>
      </c>
      <c r="V38" s="229">
        <v>0.13154013363668701</v>
      </c>
      <c r="W38" s="229">
        <v>0.14493298159341311</v>
      </c>
      <c r="X38" s="229">
        <v>0.1426347529608121</v>
      </c>
      <c r="Y38" s="229">
        <v>8.1536828800428715E-2</v>
      </c>
      <c r="DA38" s="73" t="s">
        <v>2474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0.1655157726305346</v>
      </c>
      <c r="F39" s="229">
        <v>0.17530829086606339</v>
      </c>
      <c r="G39" s="229">
        <v>0.2449380432217001</v>
      </c>
      <c r="H39" s="229">
        <v>0.26550391179621219</v>
      </c>
      <c r="I39" s="229">
        <v>0.24406585893000751</v>
      </c>
      <c r="J39" s="229">
        <v>0.19700304404907659</v>
      </c>
      <c r="K39" s="229">
        <v>0.162142058255663</v>
      </c>
      <c r="L39" s="229">
        <v>0.177462175478353</v>
      </c>
      <c r="M39" s="229">
        <v>0.17386266069058229</v>
      </c>
      <c r="N39" s="229">
        <v>0.13687972240523469</v>
      </c>
      <c r="O39" s="229">
        <v>2.9282883898080609E-2</v>
      </c>
      <c r="P39" s="229">
        <v>3.0664815906819711E-2</v>
      </c>
      <c r="Q39" s="229">
        <v>0.14621825981261849</v>
      </c>
      <c r="R39" s="229">
        <v>0.15071228782177851</v>
      </c>
      <c r="S39" s="229">
        <v>0.14374268072940349</v>
      </c>
      <c r="T39" s="229">
        <v>0.18809654148571889</v>
      </c>
      <c r="U39" s="229">
        <v>0.16415399081911949</v>
      </c>
      <c r="V39" s="229">
        <v>0.12797216282452761</v>
      </c>
      <c r="W39" s="229">
        <v>0.1182357342119692</v>
      </c>
      <c r="X39" s="229">
        <v>0.17105898635843911</v>
      </c>
      <c r="Y39" s="229">
        <v>0.17052374749258289</v>
      </c>
      <c r="DA39" s="73" t="s">
        <v>2475</v>
      </c>
    </row>
    <row r="40" spans="1:105" ht="12" customHeight="1" x14ac:dyDescent="0.25">
      <c r="A40" s="46" t="s">
        <v>32</v>
      </c>
      <c r="B40" s="229">
        <v>0.60899193985972278</v>
      </c>
      <c r="C40" s="229">
        <v>0.75581656417092746</v>
      </c>
      <c r="D40" s="229">
        <v>0.46877882068730958</v>
      </c>
      <c r="E40" s="229">
        <v>0.60890145317844002</v>
      </c>
      <c r="F40" s="229">
        <v>0.64247267214226478</v>
      </c>
      <c r="G40" s="229">
        <v>0.78214660133947955</v>
      </c>
      <c r="H40" s="229">
        <v>0.66189468650801109</v>
      </c>
      <c r="I40" s="229">
        <v>0.61910007222186669</v>
      </c>
      <c r="J40" s="229">
        <v>0.59533123709781421</v>
      </c>
      <c r="K40" s="229">
        <v>0.2577133054078049</v>
      </c>
      <c r="L40" s="229">
        <v>0.23706693756757921</v>
      </c>
      <c r="M40" s="229">
        <v>0.24801184011438021</v>
      </c>
      <c r="N40" s="229">
        <v>0.36906820536899132</v>
      </c>
      <c r="O40" s="229">
        <v>0.17118772939541779</v>
      </c>
      <c r="P40" s="229">
        <v>0.12761903001045249</v>
      </c>
      <c r="Q40" s="229">
        <v>0.1135730142166633</v>
      </c>
      <c r="R40" s="229">
        <v>0.26137980039411413</v>
      </c>
      <c r="S40" s="229">
        <v>0.21718066778093309</v>
      </c>
      <c r="T40" s="229">
        <v>9.4729526735321465E-2</v>
      </c>
      <c r="U40" s="229">
        <v>6.9902576902930183E-2</v>
      </c>
      <c r="V40" s="229">
        <v>3.0958816543479421E-2</v>
      </c>
      <c r="W40" s="229">
        <v>6.2964194005120128E-2</v>
      </c>
      <c r="X40" s="229">
        <v>6.8245995158316697E-2</v>
      </c>
      <c r="Y40" s="229">
        <v>2.76274207805263E-2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7.5936618618926361E-3</v>
      </c>
      <c r="H41" s="229">
        <v>6.9737710976566676E-3</v>
      </c>
      <c r="I41" s="229">
        <v>4.4425504770046441E-3</v>
      </c>
      <c r="J41" s="229">
        <v>3.8226597127633678E-3</v>
      </c>
      <c r="K41" s="229">
        <v>3.1511113848477529E-3</v>
      </c>
      <c r="L41" s="229">
        <v>3.8226597127482519E-3</v>
      </c>
      <c r="M41" s="229">
        <v>4.4425504769753151E-3</v>
      </c>
      <c r="N41" s="229">
        <v>3.8226597127635278E-3</v>
      </c>
      <c r="O41" s="229">
        <v>3.822659712721718E-3</v>
      </c>
      <c r="P41" s="229">
        <v>3.1511113847740328E-3</v>
      </c>
      <c r="Q41" s="229">
        <v>3.8226597127138172E-3</v>
      </c>
      <c r="R41" s="229">
        <v>0.29806414246171459</v>
      </c>
      <c r="S41" s="229">
        <v>0.22083608475413299</v>
      </c>
      <c r="T41" s="229">
        <v>0.48222335700778751</v>
      </c>
      <c r="U41" s="229">
        <v>0.47969213638594332</v>
      </c>
      <c r="V41" s="229">
        <v>0.39802152820132608</v>
      </c>
      <c r="W41" s="229">
        <v>0.42018262302047088</v>
      </c>
      <c r="X41" s="229">
        <v>1.255485427815312</v>
      </c>
      <c r="Y41" s="229">
        <v>1.255485427813422</v>
      </c>
      <c r="DA41" s="73" t="s">
        <v>2477</v>
      </c>
    </row>
    <row r="42" spans="1:105" ht="12" customHeight="1" x14ac:dyDescent="0.25">
      <c r="A42" s="46" t="s">
        <v>35</v>
      </c>
      <c r="B42" s="229">
        <v>4.1529573381705154</v>
      </c>
      <c r="C42" s="229">
        <v>4.8446880292100971</v>
      </c>
      <c r="D42" s="229">
        <v>3.9541608580811971</v>
      </c>
      <c r="E42" s="229">
        <v>5.5075101132054236</v>
      </c>
      <c r="F42" s="229">
        <v>7.9748235519953106</v>
      </c>
      <c r="G42" s="229">
        <v>7.8200720307104987</v>
      </c>
      <c r="H42" s="229">
        <v>7.9055860949191787</v>
      </c>
      <c r="I42" s="229">
        <v>8.0310998784935776</v>
      </c>
      <c r="J42" s="229">
        <v>6.9976704037415036</v>
      </c>
      <c r="K42" s="229">
        <v>4.1266416996996762</v>
      </c>
      <c r="L42" s="229">
        <v>5.4934054623429729</v>
      </c>
      <c r="M42" s="229">
        <v>5.8202689700164063</v>
      </c>
      <c r="N42" s="229">
        <v>5.9740072744453929</v>
      </c>
      <c r="O42" s="229">
        <v>4.9355258622566041</v>
      </c>
      <c r="P42" s="229">
        <v>4.712601426526863</v>
      </c>
      <c r="Q42" s="229">
        <v>4.5027929415989094</v>
      </c>
      <c r="R42" s="229">
        <v>5.2969944720344504</v>
      </c>
      <c r="S42" s="229">
        <v>5.9641855707151503</v>
      </c>
      <c r="T42" s="229">
        <v>5.9717157296270038</v>
      </c>
      <c r="U42" s="229">
        <v>5.8571166714784626</v>
      </c>
      <c r="V42" s="229">
        <v>5.3084547920088543</v>
      </c>
      <c r="W42" s="229">
        <v>5.7459744658668006</v>
      </c>
      <c r="X42" s="229">
        <v>5.910394880315188</v>
      </c>
      <c r="Y42" s="229">
        <v>2.9434557848557552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1.395609696240098E-2</v>
      </c>
      <c r="C44" s="229">
        <v>0</v>
      </c>
      <c r="D44" s="229">
        <v>0</v>
      </c>
      <c r="E44" s="229">
        <v>1.3956096962598559E-2</v>
      </c>
      <c r="F44" s="229">
        <v>4.1818089100095962E-2</v>
      </c>
      <c r="G44" s="229">
        <v>0.1303740424907853</v>
      </c>
      <c r="H44" s="229">
        <v>0.48228857381940859</v>
      </c>
      <c r="I44" s="229">
        <v>0.38831082736290401</v>
      </c>
      <c r="J44" s="229">
        <v>0.52124516102139873</v>
      </c>
      <c r="K44" s="229">
        <v>0.2197332244815863</v>
      </c>
      <c r="L44" s="229">
        <v>0.24041636098638239</v>
      </c>
      <c r="M44" s="229">
        <v>0.92039957450865928</v>
      </c>
      <c r="N44" s="229">
        <v>0.77265571350098095</v>
      </c>
      <c r="O44" s="229">
        <v>0.65764341802041115</v>
      </c>
      <c r="P44" s="229">
        <v>0.73691204068762683</v>
      </c>
      <c r="Q44" s="229">
        <v>0.57335461657981579</v>
      </c>
      <c r="R44" s="229">
        <v>0.43926564180279792</v>
      </c>
      <c r="S44" s="229">
        <v>0.47626435929231198</v>
      </c>
      <c r="T44" s="229">
        <v>0.54499060657201592</v>
      </c>
      <c r="U44" s="229">
        <v>0.60312427665248125</v>
      </c>
      <c r="V44" s="229">
        <v>0.98992905039012213</v>
      </c>
      <c r="W44" s="229">
        <v>1.3187507593976719</v>
      </c>
      <c r="X44" s="229">
        <v>1.106598004845623</v>
      </c>
      <c r="Y44" s="229">
        <v>1.5089151309529021</v>
      </c>
      <c r="DA44" s="73" t="s">
        <v>2480</v>
      </c>
    </row>
    <row r="45" spans="1:105" ht="12" customHeight="1" x14ac:dyDescent="0.25">
      <c r="A45" s="46" t="s">
        <v>39</v>
      </c>
      <c r="B45" s="229">
        <v>12.242582391935191</v>
      </c>
      <c r="C45" s="229">
        <v>11.747918465761691</v>
      </c>
      <c r="D45" s="229">
        <v>11.83625585244771</v>
      </c>
      <c r="E45" s="229">
        <v>12.101268012496741</v>
      </c>
      <c r="F45" s="229">
        <v>12.454553961506949</v>
      </c>
      <c r="G45" s="229">
        <v>12.941331757205971</v>
      </c>
      <c r="H45" s="229">
        <v>12.47159818032558</v>
      </c>
      <c r="I45" s="229">
        <v>10.16274253783523</v>
      </c>
      <c r="J45" s="229">
        <v>8.8819458271807132</v>
      </c>
      <c r="K45" s="229">
        <v>14.88939690651015</v>
      </c>
      <c r="L45" s="229">
        <v>16.512159152251339</v>
      </c>
      <c r="M45" s="229">
        <v>16.319139736345281</v>
      </c>
      <c r="N45" s="229">
        <v>16.508534075972619</v>
      </c>
      <c r="O45" s="229">
        <v>14.375208445869649</v>
      </c>
      <c r="P45" s="229">
        <v>14.088318631830001</v>
      </c>
      <c r="Q45" s="229">
        <v>12.791177278884071</v>
      </c>
      <c r="R45" s="229">
        <v>12.86927541475888</v>
      </c>
      <c r="S45" s="229">
        <v>13.64605931787993</v>
      </c>
      <c r="T45" s="229">
        <v>15.194348504239469</v>
      </c>
      <c r="U45" s="229">
        <v>8.9901893348363622</v>
      </c>
      <c r="V45" s="229">
        <v>12.38039889117055</v>
      </c>
      <c r="W45" s="229">
        <v>13.98191946149467</v>
      </c>
      <c r="X45" s="229">
        <v>14.774412028652261</v>
      </c>
      <c r="Y45" s="229">
        <v>14.09429682810414</v>
      </c>
      <c r="DA45" s="73" t="s">
        <v>2481</v>
      </c>
    </row>
    <row r="46" spans="1:105" ht="12" customHeight="1" x14ac:dyDescent="0.25">
      <c r="A46" s="57" t="s">
        <v>2440</v>
      </c>
      <c r="B46" s="261">
        <v>7.33781571738787</v>
      </c>
      <c r="C46" s="261">
        <v>7.4926730479982009</v>
      </c>
      <c r="D46" s="261">
        <v>7.1212103723635174</v>
      </c>
      <c r="E46" s="261">
        <v>8.2567864553692871</v>
      </c>
      <c r="F46" s="261">
        <v>10.10233825356957</v>
      </c>
      <c r="G46" s="261">
        <v>10.39108425229708</v>
      </c>
      <c r="H46" s="261">
        <v>10.405088972353839</v>
      </c>
      <c r="I46" s="261">
        <v>10.00164298196084</v>
      </c>
      <c r="J46" s="261">
        <v>9.1431938543228046</v>
      </c>
      <c r="K46" s="261">
        <v>7.5559667614159656</v>
      </c>
      <c r="L46" s="261">
        <v>9.0264625027374752</v>
      </c>
      <c r="M46" s="261">
        <v>9.9326224558524334</v>
      </c>
      <c r="N46" s="261">
        <v>9.6440520988909881</v>
      </c>
      <c r="O46" s="261">
        <v>8.4067958395345848</v>
      </c>
      <c r="P46" s="261">
        <v>8.4160059644886314</v>
      </c>
      <c r="Q46" s="261">
        <v>8.1525685866771322</v>
      </c>
      <c r="R46" s="261">
        <v>8.8788176165218129</v>
      </c>
      <c r="S46" s="261">
        <v>9.6939230930711933</v>
      </c>
      <c r="T46" s="261">
        <v>10.07187481614328</v>
      </c>
      <c r="U46" s="261">
        <v>7.8807017341231029</v>
      </c>
      <c r="V46" s="261">
        <v>8.0574288370527736</v>
      </c>
      <c r="W46" s="261">
        <v>9.072704616042218</v>
      </c>
      <c r="X46" s="261">
        <v>9.2722012432080589</v>
      </c>
      <c r="Y46" s="261">
        <v>7.5131807576440366</v>
      </c>
      <c r="DA46" s="70" t="s">
        <v>2482</v>
      </c>
    </row>
    <row r="47" spans="1:105" ht="12" customHeight="1" x14ac:dyDescent="0.25">
      <c r="A47" s="41" t="s">
        <v>2442</v>
      </c>
      <c r="B47" s="350">
        <v>4.573957252107073</v>
      </c>
      <c r="C47" s="350">
        <v>4.6704860881622814</v>
      </c>
      <c r="D47" s="350">
        <v>4.4389383817950812</v>
      </c>
      <c r="E47" s="350">
        <v>5.1467888730353506</v>
      </c>
      <c r="F47" s="350">
        <v>6.2971959364771743</v>
      </c>
      <c r="G47" s="350">
        <v>6.4771829933566476</v>
      </c>
      <c r="H47" s="350">
        <v>6.4859127016696529</v>
      </c>
      <c r="I47" s="350">
        <v>6.2344285019208332</v>
      </c>
      <c r="J47" s="350">
        <v>5.6993224480006406</v>
      </c>
      <c r="K47" s="350">
        <v>4.7099396191107292</v>
      </c>
      <c r="L47" s="350">
        <v>5.626559076352212</v>
      </c>
      <c r="M47" s="350">
        <v>6.1914052170501437</v>
      </c>
      <c r="N47" s="350">
        <v>6.0115276447857902</v>
      </c>
      <c r="O47" s="350">
        <v>5.2402957880374679</v>
      </c>
      <c r="P47" s="350">
        <v>5.2460368313463857</v>
      </c>
      <c r="Q47" s="350">
        <v>5.081825661275472</v>
      </c>
      <c r="R47" s="350">
        <v>5.5345260485340839</v>
      </c>
      <c r="S47" s="350">
        <v>6.0426142520659152</v>
      </c>
      <c r="T47" s="350">
        <v>6.2782068440951022</v>
      </c>
      <c r="U47" s="350">
        <v>4.9123600587392362</v>
      </c>
      <c r="V47" s="350">
        <v>5.0225212082177606</v>
      </c>
      <c r="W47" s="350">
        <v>5.6553836554434787</v>
      </c>
      <c r="X47" s="350">
        <v>5.7797379700978864</v>
      </c>
      <c r="Y47" s="350">
        <v>4.6832693728441797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0.99999999999999989</v>
      </c>
      <c r="D51" s="232">
        <f t="shared" si="3"/>
        <v>0.99999999999999978</v>
      </c>
      <c r="E51" s="232">
        <f t="shared" si="3"/>
        <v>1</v>
      </c>
      <c r="F51" s="232">
        <f t="shared" si="3"/>
        <v>0.99999999999999989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0.99999999999999978</v>
      </c>
      <c r="K51" s="232">
        <f t="shared" si="3"/>
        <v>1</v>
      </c>
      <c r="L51" s="232">
        <f t="shared" si="3"/>
        <v>1</v>
      </c>
      <c r="M51" s="232">
        <f t="shared" si="3"/>
        <v>0.99999999999999989</v>
      </c>
      <c r="N51" s="232">
        <f t="shared" si="3"/>
        <v>1.0000000000000002</v>
      </c>
      <c r="O51" s="232">
        <f t="shared" si="3"/>
        <v>0.99999999999999989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0.99999999999999978</v>
      </c>
      <c r="U51" s="232">
        <f t="shared" si="3"/>
        <v>1</v>
      </c>
      <c r="V51" s="232">
        <f t="shared" si="3"/>
        <v>1</v>
      </c>
      <c r="W51" s="232">
        <f t="shared" si="3"/>
        <v>0.99999999999999989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1.8151187370908938E-2</v>
      </c>
      <c r="C52" s="299">
        <f t="shared" si="4"/>
        <v>1.8032016882868089E-2</v>
      </c>
      <c r="D52" s="299">
        <f t="shared" si="4"/>
        <v>1.8271253206031877E-2</v>
      </c>
      <c r="E52" s="299">
        <f t="shared" si="4"/>
        <v>1.8070976889664692E-2</v>
      </c>
      <c r="F52" s="299">
        <f t="shared" si="4"/>
        <v>1.8306721239674167E-2</v>
      </c>
      <c r="G52" s="299">
        <f t="shared" si="4"/>
        <v>1.8381288705126276E-2</v>
      </c>
      <c r="H52" s="299">
        <f t="shared" si="4"/>
        <v>1.8413415685946115E-2</v>
      </c>
      <c r="I52" s="299">
        <f t="shared" si="4"/>
        <v>1.8805419357066481E-2</v>
      </c>
      <c r="J52" s="299">
        <f t="shared" si="4"/>
        <v>1.9093010856303355E-2</v>
      </c>
      <c r="K52" s="299">
        <f t="shared" si="4"/>
        <v>1.7483978152862168E-2</v>
      </c>
      <c r="L52" s="299">
        <f t="shared" si="4"/>
        <v>1.7595084815747213E-2</v>
      </c>
      <c r="M52" s="299">
        <f t="shared" si="4"/>
        <v>1.8013154042262766E-2</v>
      </c>
      <c r="N52" s="299">
        <f t="shared" si="4"/>
        <v>1.7701148078815572E-2</v>
      </c>
      <c r="O52" s="299">
        <f t="shared" si="4"/>
        <v>1.7938387796559006E-2</v>
      </c>
      <c r="P52" s="299">
        <f t="shared" si="4"/>
        <v>1.8164740765640678E-2</v>
      </c>
      <c r="Q52" s="299">
        <f t="shared" si="4"/>
        <v>1.8475959297540527E-2</v>
      </c>
      <c r="R52" s="299">
        <f t="shared" si="4"/>
        <v>1.8547881650248628E-2</v>
      </c>
      <c r="S52" s="299">
        <f t="shared" si="4"/>
        <v>1.8660105451262267E-2</v>
      </c>
      <c r="T52" s="299">
        <f t="shared" si="4"/>
        <v>1.8375491088941515E-2</v>
      </c>
      <c r="U52" s="299">
        <f t="shared" si="4"/>
        <v>1.867337529202507E-2</v>
      </c>
      <c r="V52" s="299">
        <f t="shared" si="4"/>
        <v>1.7872428544530833E-2</v>
      </c>
      <c r="W52" s="299">
        <f t="shared" si="4"/>
        <v>1.7919154602110441E-2</v>
      </c>
      <c r="X52" s="299">
        <f t="shared" si="4"/>
        <v>1.7557872384524692E-2</v>
      </c>
      <c r="Y52" s="299">
        <f t="shared" si="4"/>
        <v>1.7532546567232396E-2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6.4010247916884439E-3</v>
      </c>
      <c r="C53" s="233">
        <f t="shared" si="5"/>
        <v>6.3589992628456521E-3</v>
      </c>
      <c r="D53" s="233">
        <f t="shared" si="5"/>
        <v>6.4433660651022403E-3</v>
      </c>
      <c r="E53" s="233">
        <f t="shared" si="5"/>
        <v>6.3727385276272554E-3</v>
      </c>
      <c r="F53" s="233">
        <f t="shared" si="5"/>
        <v>6.4558738839031547E-3</v>
      </c>
      <c r="G53" s="233">
        <f t="shared" si="5"/>
        <v>6.4821701357823747E-3</v>
      </c>
      <c r="H53" s="233">
        <f t="shared" si="5"/>
        <v>6.4934997307288444E-3</v>
      </c>
      <c r="I53" s="233">
        <f t="shared" si="5"/>
        <v>6.6317400103314845E-3</v>
      </c>
      <c r="J53" s="233">
        <f t="shared" si="5"/>
        <v>6.7331592882484996E-3</v>
      </c>
      <c r="K53" s="233">
        <f t="shared" si="5"/>
        <v>6.1657331460958625E-3</v>
      </c>
      <c r="L53" s="233">
        <f t="shared" si="5"/>
        <v>6.2049149631922358E-3</v>
      </c>
      <c r="M53" s="233">
        <f t="shared" si="5"/>
        <v>6.3523472732050241E-3</v>
      </c>
      <c r="N53" s="233">
        <f t="shared" si="5"/>
        <v>6.2423182229633294E-3</v>
      </c>
      <c r="O53" s="233">
        <f t="shared" si="5"/>
        <v>6.3259809213762567E-3</v>
      </c>
      <c r="P53" s="233">
        <f t="shared" si="5"/>
        <v>6.4058044027362863E-3</v>
      </c>
      <c r="Q53" s="233">
        <f t="shared" si="5"/>
        <v>6.5155557648712246E-3</v>
      </c>
      <c r="R53" s="233">
        <f t="shared" si="5"/>
        <v>6.5409192164930735E-3</v>
      </c>
      <c r="S53" s="233">
        <f t="shared" si="5"/>
        <v>6.5804949928776604E-3</v>
      </c>
      <c r="T53" s="233">
        <f t="shared" si="5"/>
        <v>6.4801256036989881E-3</v>
      </c>
      <c r="U53" s="233">
        <f t="shared" si="5"/>
        <v>6.5851746084845475E-3</v>
      </c>
      <c r="V53" s="233">
        <f t="shared" si="5"/>
        <v>6.3027203600231072E-3</v>
      </c>
      <c r="W53" s="233">
        <f t="shared" si="5"/>
        <v>6.3191983262780513E-3</v>
      </c>
      <c r="X53" s="233">
        <f t="shared" si="5"/>
        <v>6.1917919817614962E-3</v>
      </c>
      <c r="Y53" s="233">
        <f t="shared" si="5"/>
        <v>6.1828608203424017E-3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4.2737131192938226E-2</v>
      </c>
      <c r="C54" s="233">
        <f t="shared" si="6"/>
        <v>4.2456543224908619E-2</v>
      </c>
      <c r="D54" s="233">
        <f t="shared" si="6"/>
        <v>4.3019827263591034E-2</v>
      </c>
      <c r="E54" s="233">
        <f t="shared" si="6"/>
        <v>4.2548274905471473E-2</v>
      </c>
      <c r="F54" s="233">
        <f t="shared" si="6"/>
        <v>4.3103337062479208E-2</v>
      </c>
      <c r="G54" s="233">
        <f t="shared" si="6"/>
        <v>4.3278906819356908E-2</v>
      </c>
      <c r="H54" s="233">
        <f t="shared" si="6"/>
        <v>4.3354550079826512E-2</v>
      </c>
      <c r="I54" s="233">
        <f t="shared" si="6"/>
        <v>4.4277526190338957E-2</v>
      </c>
      <c r="J54" s="233">
        <f t="shared" si="6"/>
        <v>4.4954662918736066E-2</v>
      </c>
      <c r="K54" s="233">
        <f t="shared" si="6"/>
        <v>4.1166181188284377E-2</v>
      </c>
      <c r="L54" s="233">
        <f t="shared" si="6"/>
        <v>4.1427782808668601E-2</v>
      </c>
      <c r="M54" s="233">
        <f t="shared" si="6"/>
        <v>4.2412130499881434E-2</v>
      </c>
      <c r="N54" s="233">
        <f t="shared" si="6"/>
        <v>4.1677509699580895E-2</v>
      </c>
      <c r="O54" s="233">
        <f t="shared" si="6"/>
        <v>4.2236092713143214E-2</v>
      </c>
      <c r="P54" s="233">
        <f t="shared" si="6"/>
        <v>4.276904278069963E-2</v>
      </c>
      <c r="Q54" s="233">
        <f t="shared" si="6"/>
        <v>4.350180956645789E-2</v>
      </c>
      <c r="R54" s="233">
        <f t="shared" si="6"/>
        <v>4.3671151381986593E-2</v>
      </c>
      <c r="S54" s="233">
        <f t="shared" si="6"/>
        <v>4.3935383313974515E-2</v>
      </c>
      <c r="T54" s="233">
        <f t="shared" si="6"/>
        <v>4.3265256280776064E-2</v>
      </c>
      <c r="U54" s="233">
        <f t="shared" si="6"/>
        <v>4.3966627271408314E-2</v>
      </c>
      <c r="V54" s="233">
        <f t="shared" si="6"/>
        <v>4.2080791070902804E-2</v>
      </c>
      <c r="W54" s="233">
        <f t="shared" si="6"/>
        <v>4.219080798671674E-2</v>
      </c>
      <c r="X54" s="233">
        <f t="shared" si="6"/>
        <v>4.1340165810250455E-2</v>
      </c>
      <c r="Y54" s="233">
        <f t="shared" si="6"/>
        <v>4.1280535949455514E-2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1.870491616763386E-2</v>
      </c>
      <c r="C55" s="233">
        <f t="shared" si="7"/>
        <v>1.8582110207731053E-2</v>
      </c>
      <c r="D55" s="233">
        <f t="shared" si="7"/>
        <v>1.8828644788504739E-2</v>
      </c>
      <c r="E55" s="233">
        <f t="shared" si="7"/>
        <v>1.8622258747114706E-2</v>
      </c>
      <c r="F55" s="233">
        <f t="shared" si="7"/>
        <v>1.8865194826932146E-2</v>
      </c>
      <c r="G55" s="233">
        <f t="shared" si="7"/>
        <v>1.8942037083122518E-2</v>
      </c>
      <c r="H55" s="233">
        <f t="shared" si="7"/>
        <v>1.8975144144973317E-2</v>
      </c>
      <c r="I55" s="233">
        <f t="shared" si="7"/>
        <v>1.9379106467430685E-2</v>
      </c>
      <c r="J55" s="233">
        <f t="shared" si="7"/>
        <v>1.967547137038857E-2</v>
      </c>
      <c r="K55" s="233">
        <f t="shared" si="7"/>
        <v>1.801735274630974E-2</v>
      </c>
      <c r="L55" s="233">
        <f t="shared" si="7"/>
        <v>1.8131848882152669E-2</v>
      </c>
      <c r="M55" s="233">
        <f t="shared" si="7"/>
        <v>1.8562671928295322E-2</v>
      </c>
      <c r="N55" s="233">
        <f t="shared" si="7"/>
        <v>1.8241147761813788E-2</v>
      </c>
      <c r="O55" s="233">
        <f t="shared" si="7"/>
        <v>1.8485624827767954E-2</v>
      </c>
      <c r="P55" s="233">
        <f t="shared" si="7"/>
        <v>1.8718883028702712E-2</v>
      </c>
      <c r="Q55" s="233">
        <f t="shared" si="7"/>
        <v>1.903959574187377E-2</v>
      </c>
      <c r="R55" s="233">
        <f t="shared" si="7"/>
        <v>1.9113712192246612E-2</v>
      </c>
      <c r="S55" s="233">
        <f t="shared" si="7"/>
        <v>1.9229359546167807E-2</v>
      </c>
      <c r="T55" s="233">
        <f t="shared" si="7"/>
        <v>1.893606260208764E-2</v>
      </c>
      <c r="U55" s="233">
        <f t="shared" si="7"/>
        <v>1.9243034203034821E-2</v>
      </c>
      <c r="V55" s="233">
        <f t="shared" si="7"/>
        <v>1.8417653391274266E-2</v>
      </c>
      <c r="W55" s="233">
        <f t="shared" si="7"/>
        <v>1.8465804896297656E-2</v>
      </c>
      <c r="X55" s="233">
        <f t="shared" si="7"/>
        <v>1.8093501230718786E-2</v>
      </c>
      <c r="Y55" s="233">
        <f t="shared" si="7"/>
        <v>1.8067402811940476E-2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3.3076785711463115E-2</v>
      </c>
      <c r="C56" s="300">
        <f t="shared" si="8"/>
        <v>3.3261244120649132E-2</v>
      </c>
      <c r="D56" s="300">
        <f t="shared" si="8"/>
        <v>3.31419707273699E-2</v>
      </c>
      <c r="E56" s="300">
        <f t="shared" si="8"/>
        <v>3.3418864258932202E-2</v>
      </c>
      <c r="F56" s="300">
        <f t="shared" si="8"/>
        <v>3.3973195967183185E-2</v>
      </c>
      <c r="G56" s="300">
        <f t="shared" si="8"/>
        <v>3.4299330261628742E-2</v>
      </c>
      <c r="H56" s="300">
        <f t="shared" si="8"/>
        <v>3.4332184086759261E-2</v>
      </c>
      <c r="I56" s="300">
        <f t="shared" si="8"/>
        <v>3.4806201098352092E-2</v>
      </c>
      <c r="J56" s="300">
        <f t="shared" si="8"/>
        <v>3.4756799598333027E-2</v>
      </c>
      <c r="K56" s="300">
        <f t="shared" si="8"/>
        <v>3.2493713324150957E-2</v>
      </c>
      <c r="L56" s="300">
        <f t="shared" si="8"/>
        <v>3.2819966098197637E-2</v>
      </c>
      <c r="M56" s="300">
        <f t="shared" si="8"/>
        <v>3.3292337733369669E-2</v>
      </c>
      <c r="N56" s="300">
        <f t="shared" si="8"/>
        <v>3.3176404334073623E-2</v>
      </c>
      <c r="O56" s="300">
        <f t="shared" si="8"/>
        <v>3.3269354039663697E-2</v>
      </c>
      <c r="P56" s="300">
        <f t="shared" si="8"/>
        <v>3.3616780425120986E-2</v>
      </c>
      <c r="Q56" s="300">
        <f t="shared" si="8"/>
        <v>3.3781643544568307E-2</v>
      </c>
      <c r="R56" s="300">
        <f t="shared" si="8"/>
        <v>3.4084052124113182E-2</v>
      </c>
      <c r="S56" s="300">
        <f t="shared" si="8"/>
        <v>3.4368852205508643E-2</v>
      </c>
      <c r="T56" s="300">
        <f t="shared" si="8"/>
        <v>3.4221327523196947E-2</v>
      </c>
      <c r="U56" s="300">
        <f t="shared" si="8"/>
        <v>3.4861388940346683E-2</v>
      </c>
      <c r="V56" s="300">
        <f t="shared" si="8"/>
        <v>3.3925537174358936E-2</v>
      </c>
      <c r="W56" s="300">
        <f t="shared" si="8"/>
        <v>3.3977437335585066E-2</v>
      </c>
      <c r="X56" s="300">
        <f t="shared" si="8"/>
        <v>3.3887864748456537E-2</v>
      </c>
      <c r="Y56" s="300">
        <f t="shared" si="8"/>
        <v>3.3230702022381028E-2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0.16445794353888321</v>
      </c>
      <c r="C57" s="301">
        <f t="shared" si="9"/>
        <v>0.16551226586787862</v>
      </c>
      <c r="D57" s="301">
        <f t="shared" si="9"/>
        <v>0.16479886239592129</v>
      </c>
      <c r="E57" s="301">
        <f t="shared" si="9"/>
        <v>0.16684317100849888</v>
      </c>
      <c r="F57" s="301">
        <f t="shared" si="9"/>
        <v>0.16954997524579635</v>
      </c>
      <c r="G57" s="301">
        <f t="shared" si="9"/>
        <v>0.1691509083859723</v>
      </c>
      <c r="H57" s="301">
        <f t="shared" si="9"/>
        <v>0.16940818480830125</v>
      </c>
      <c r="I57" s="301">
        <f t="shared" si="9"/>
        <v>0.17152918125803232</v>
      </c>
      <c r="J57" s="301">
        <f t="shared" si="9"/>
        <v>0.17209532692142268</v>
      </c>
      <c r="K57" s="301">
        <f t="shared" si="9"/>
        <v>0.160537520438856</v>
      </c>
      <c r="L57" s="301">
        <f t="shared" si="9"/>
        <v>0.16236818094891031</v>
      </c>
      <c r="M57" s="301">
        <f t="shared" si="9"/>
        <v>0.16395416250706957</v>
      </c>
      <c r="N57" s="301">
        <f t="shared" si="9"/>
        <v>0.16313982452548664</v>
      </c>
      <c r="O57" s="301">
        <f t="shared" si="9"/>
        <v>0.16334002038765127</v>
      </c>
      <c r="P57" s="301">
        <f t="shared" si="9"/>
        <v>0.16396682985575711</v>
      </c>
      <c r="Q57" s="301">
        <f t="shared" si="9"/>
        <v>0.16578172242290468</v>
      </c>
      <c r="R57" s="301">
        <f t="shared" si="9"/>
        <v>0.16674766589297607</v>
      </c>
      <c r="S57" s="301">
        <f t="shared" si="9"/>
        <v>0.16748757386197394</v>
      </c>
      <c r="T57" s="301">
        <f t="shared" si="9"/>
        <v>0.1657619509992434</v>
      </c>
      <c r="U57" s="301">
        <f t="shared" si="9"/>
        <v>0.16946248529870742</v>
      </c>
      <c r="V57" s="301">
        <f t="shared" si="9"/>
        <v>0.16432691985897346</v>
      </c>
      <c r="W57" s="301">
        <f t="shared" si="9"/>
        <v>0.16407690756468621</v>
      </c>
      <c r="X57" s="301">
        <f t="shared" si="9"/>
        <v>0.16275243407824261</v>
      </c>
      <c r="Y57" s="301">
        <f t="shared" si="9"/>
        <v>0.15827517056299911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6.6041024521531017E-2</v>
      </c>
      <c r="C58" s="302">
        <f t="shared" si="10"/>
        <v>7.6626017259802268E-2</v>
      </c>
      <c r="D58" s="302">
        <f t="shared" si="10"/>
        <v>6.1633085310937773E-2</v>
      </c>
      <c r="E58" s="302">
        <f t="shared" si="10"/>
        <v>8.0684367736174281E-2</v>
      </c>
      <c r="F58" s="302">
        <f t="shared" si="10"/>
        <v>8.4879404765815028E-2</v>
      </c>
      <c r="G58" s="302">
        <f t="shared" si="10"/>
        <v>8.1614940485663395E-2</v>
      </c>
      <c r="H58" s="302">
        <f t="shared" si="10"/>
        <v>8.130167903055506E-2</v>
      </c>
      <c r="I58" s="302">
        <f t="shared" si="10"/>
        <v>7.9015585393794788E-2</v>
      </c>
      <c r="J58" s="302">
        <f t="shared" si="10"/>
        <v>7.167272914459126E-2</v>
      </c>
      <c r="K58" s="302">
        <f t="shared" si="10"/>
        <v>6.9141823789395887E-2</v>
      </c>
      <c r="L58" s="302">
        <f t="shared" si="10"/>
        <v>7.3605164480113852E-2</v>
      </c>
      <c r="M58" s="302">
        <f t="shared" si="10"/>
        <v>6.5917569308008475E-2</v>
      </c>
      <c r="N58" s="302">
        <f t="shared" si="10"/>
        <v>7.393674330907439E-2</v>
      </c>
      <c r="O58" s="302">
        <f t="shared" si="10"/>
        <v>6.4866743930258042E-2</v>
      </c>
      <c r="P58" s="302">
        <f t="shared" si="10"/>
        <v>5.7545816113283757E-2</v>
      </c>
      <c r="Q58" s="302">
        <f t="shared" si="10"/>
        <v>5.3999873742377101E-2</v>
      </c>
      <c r="R58" s="302">
        <f t="shared" si="10"/>
        <v>5.8908247206264891E-2</v>
      </c>
      <c r="S58" s="302">
        <f t="shared" si="10"/>
        <v>5.7795994628522987E-2</v>
      </c>
      <c r="T58" s="302">
        <f t="shared" si="10"/>
        <v>5.9595087902626388E-2</v>
      </c>
      <c r="U58" s="302">
        <f t="shared" si="10"/>
        <v>6.9973807506007082E-2</v>
      </c>
      <c r="V58" s="302">
        <f t="shared" si="10"/>
        <v>7.2105982042581201E-2</v>
      </c>
      <c r="W58" s="302">
        <f t="shared" si="10"/>
        <v>6.8944696451860216E-2</v>
      </c>
      <c r="X58" s="302">
        <f t="shared" si="10"/>
        <v>7.5094263260243849E-2</v>
      </c>
      <c r="Y58" s="302">
        <f t="shared" si="10"/>
        <v>4.9323862922795093E-2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9.8416919017352195E-2</v>
      </c>
      <c r="C59" s="302">
        <f t="shared" si="11"/>
        <v>8.8886248608076368E-2</v>
      </c>
      <c r="D59" s="302">
        <f t="shared" si="11"/>
        <v>0.10316577708498351</v>
      </c>
      <c r="E59" s="302">
        <f t="shared" si="11"/>
        <v>8.6158803272324599E-2</v>
      </c>
      <c r="F59" s="302">
        <f t="shared" si="11"/>
        <v>8.4670570479981333E-2</v>
      </c>
      <c r="G59" s="302">
        <f t="shared" si="11"/>
        <v>8.7535967900308917E-2</v>
      </c>
      <c r="H59" s="302">
        <f t="shared" si="11"/>
        <v>8.8106505777746189E-2</v>
      </c>
      <c r="I59" s="302">
        <f t="shared" si="11"/>
        <v>9.2513595864237519E-2</v>
      </c>
      <c r="J59" s="302">
        <f t="shared" si="11"/>
        <v>0.10042259777683141</v>
      </c>
      <c r="K59" s="302">
        <f t="shared" si="11"/>
        <v>9.1395696649460123E-2</v>
      </c>
      <c r="L59" s="302">
        <f t="shared" si="11"/>
        <v>8.8763016468796488E-2</v>
      </c>
      <c r="M59" s="302">
        <f t="shared" si="11"/>
        <v>9.8036593199061078E-2</v>
      </c>
      <c r="N59" s="302">
        <f t="shared" si="11"/>
        <v>8.9203081216412267E-2</v>
      </c>
      <c r="O59" s="302">
        <f t="shared" si="11"/>
        <v>9.8473276457393233E-2</v>
      </c>
      <c r="P59" s="302">
        <f t="shared" si="11"/>
        <v>0.10642101374247337</v>
      </c>
      <c r="Q59" s="302">
        <f t="shared" si="11"/>
        <v>0.11178184868052757</v>
      </c>
      <c r="R59" s="302">
        <f t="shared" si="11"/>
        <v>0.10783941868671118</v>
      </c>
      <c r="S59" s="302">
        <f t="shared" si="11"/>
        <v>0.10969157923345094</v>
      </c>
      <c r="T59" s="302">
        <f t="shared" si="11"/>
        <v>0.10616686309661701</v>
      </c>
      <c r="U59" s="302">
        <f t="shared" si="11"/>
        <v>9.9488677792700334E-2</v>
      </c>
      <c r="V59" s="302">
        <f t="shared" si="11"/>
        <v>9.2220937816392276E-2</v>
      </c>
      <c r="W59" s="302">
        <f t="shared" si="11"/>
        <v>9.5132211112825979E-2</v>
      </c>
      <c r="X59" s="302">
        <f t="shared" si="11"/>
        <v>8.7658170817998732E-2</v>
      </c>
      <c r="Y59" s="302">
        <f t="shared" si="11"/>
        <v>0.10895130764020403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6.7523595378532891E-2</v>
      </c>
      <c r="C60" s="301">
        <f t="shared" si="12"/>
        <v>6.9036899478281386E-2</v>
      </c>
      <c r="D60" s="301">
        <f t="shared" si="12"/>
        <v>6.7094723056768196E-2</v>
      </c>
      <c r="E60" s="301">
        <f t="shared" si="12"/>
        <v>6.9571005797192526E-2</v>
      </c>
      <c r="F60" s="301">
        <f t="shared" si="12"/>
        <v>7.0952506084472886E-2</v>
      </c>
      <c r="G60" s="301">
        <f t="shared" si="12"/>
        <v>7.056021109157197E-2</v>
      </c>
      <c r="H60" s="301">
        <f t="shared" si="12"/>
        <v>7.061929976641157E-2</v>
      </c>
      <c r="I60" s="301">
        <f t="shared" si="12"/>
        <v>7.1033872946868845E-2</v>
      </c>
      <c r="J60" s="301">
        <f t="shared" si="12"/>
        <v>7.0410297364578475E-2</v>
      </c>
      <c r="K60" s="301">
        <f t="shared" si="12"/>
        <v>6.6730814415064371E-2</v>
      </c>
      <c r="L60" s="301">
        <f t="shared" si="12"/>
        <v>6.7750159186589373E-2</v>
      </c>
      <c r="M60" s="301">
        <f t="shared" si="12"/>
        <v>6.7460961204352007E-2</v>
      </c>
      <c r="N60" s="301">
        <f t="shared" si="12"/>
        <v>6.8080859981109534E-2</v>
      </c>
      <c r="O60" s="301">
        <f t="shared" si="12"/>
        <v>6.7218219624878561E-2</v>
      </c>
      <c r="P60" s="301">
        <f t="shared" si="12"/>
        <v>6.6563924615519729E-2</v>
      </c>
      <c r="Q60" s="301">
        <f t="shared" si="12"/>
        <v>6.6486209997407994E-2</v>
      </c>
      <c r="R60" s="301">
        <f t="shared" si="12"/>
        <v>6.7439868073458253E-2</v>
      </c>
      <c r="S60" s="301">
        <f t="shared" si="12"/>
        <v>6.7531582404067411E-2</v>
      </c>
      <c r="T60" s="301">
        <f t="shared" si="12"/>
        <v>6.7256141068392519E-2</v>
      </c>
      <c r="U60" s="301">
        <f t="shared" si="12"/>
        <v>6.9617235601305477E-2</v>
      </c>
      <c r="V60" s="301">
        <f t="shared" si="12"/>
        <v>6.8384199308057447E-2</v>
      </c>
      <c r="W60" s="301">
        <f t="shared" si="12"/>
        <v>6.7987858440452603E-2</v>
      </c>
      <c r="X60" s="301">
        <f t="shared" si="12"/>
        <v>6.8162689875030005E-2</v>
      </c>
      <c r="Y60" s="301">
        <f t="shared" si="12"/>
        <v>6.3637892574368679E-2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4.6423185604237999E-2</v>
      </c>
      <c r="C61" s="302">
        <f t="shared" si="13"/>
        <v>4.8075023127683865E-2</v>
      </c>
      <c r="D61" s="302">
        <f t="shared" si="13"/>
        <v>4.5854739034837735E-2</v>
      </c>
      <c r="E61" s="302">
        <f t="shared" si="13"/>
        <v>4.8563839180376121E-2</v>
      </c>
      <c r="F61" s="302">
        <f t="shared" si="13"/>
        <v>4.9671291148638684E-2</v>
      </c>
      <c r="G61" s="302">
        <f t="shared" si="13"/>
        <v>4.9192312896691487E-2</v>
      </c>
      <c r="H61" s="302">
        <f t="shared" si="13"/>
        <v>4.9214054567929745E-2</v>
      </c>
      <c r="I61" s="302">
        <f t="shared" si="13"/>
        <v>4.9172930943288534E-2</v>
      </c>
      <c r="J61" s="302">
        <f t="shared" si="13"/>
        <v>4.8215035718018356E-2</v>
      </c>
      <c r="K61" s="302">
        <f t="shared" si="13"/>
        <v>4.6406022655078427E-2</v>
      </c>
      <c r="L61" s="302">
        <f t="shared" si="13"/>
        <v>4.7296208046138523E-2</v>
      </c>
      <c r="M61" s="302">
        <f t="shared" si="13"/>
        <v>4.6521012546866053E-2</v>
      </c>
      <c r="N61" s="302">
        <f t="shared" si="13"/>
        <v>4.7503612316469421E-2</v>
      </c>
      <c r="O61" s="302">
        <f t="shared" si="13"/>
        <v>4.636518530469725E-2</v>
      </c>
      <c r="P61" s="302">
        <f t="shared" si="13"/>
        <v>4.5447759277865346E-2</v>
      </c>
      <c r="Q61" s="302">
        <f t="shared" si="13"/>
        <v>4.5008259041091229E-2</v>
      </c>
      <c r="R61" s="302">
        <f t="shared" si="13"/>
        <v>4.587830875130508E-2</v>
      </c>
      <c r="S61" s="302">
        <f t="shared" si="13"/>
        <v>4.5839565049641817E-2</v>
      </c>
      <c r="T61" s="302">
        <f t="shared" si="13"/>
        <v>4.5894982491957524E-2</v>
      </c>
      <c r="U61" s="302">
        <f t="shared" si="13"/>
        <v>4.7909792309611232E-2</v>
      </c>
      <c r="V61" s="302">
        <f t="shared" si="13"/>
        <v>4.7607841362691763E-2</v>
      </c>
      <c r="W61" s="302">
        <f t="shared" si="13"/>
        <v>4.7157182342675179E-2</v>
      </c>
      <c r="X61" s="302">
        <f t="shared" si="13"/>
        <v>4.775199747746179E-2</v>
      </c>
      <c r="Y61" s="302">
        <f t="shared" si="13"/>
        <v>4.3256640957274869E-2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2.1100409774294886E-2</v>
      </c>
      <c r="C62" s="302">
        <f t="shared" si="14"/>
        <v>2.0961876350597514E-2</v>
      </c>
      <c r="D62" s="302">
        <f t="shared" si="14"/>
        <v>2.1239984021930457E-2</v>
      </c>
      <c r="E62" s="302">
        <f t="shared" si="14"/>
        <v>2.1007166616816408E-2</v>
      </c>
      <c r="F62" s="302">
        <f t="shared" si="14"/>
        <v>2.1281214935834205E-2</v>
      </c>
      <c r="G62" s="302">
        <f t="shared" si="14"/>
        <v>2.1367898194880493E-2</v>
      </c>
      <c r="H62" s="302">
        <f t="shared" si="14"/>
        <v>2.1405245198481814E-2</v>
      </c>
      <c r="I62" s="302">
        <f t="shared" si="14"/>
        <v>2.1860942003580311E-2</v>
      </c>
      <c r="J62" s="302">
        <f t="shared" si="14"/>
        <v>2.2195261646560119E-2</v>
      </c>
      <c r="K62" s="302">
        <f t="shared" si="14"/>
        <v>2.0324791759985951E-2</v>
      </c>
      <c r="L62" s="302">
        <f t="shared" si="14"/>
        <v>2.045395114045085E-2</v>
      </c>
      <c r="M62" s="302">
        <f t="shared" si="14"/>
        <v>2.0939948657485951E-2</v>
      </c>
      <c r="N62" s="302">
        <f t="shared" si="14"/>
        <v>2.0577247664640103E-2</v>
      </c>
      <c r="O62" s="302">
        <f t="shared" si="14"/>
        <v>2.0853034320181305E-2</v>
      </c>
      <c r="P62" s="302">
        <f t="shared" si="14"/>
        <v>2.1116165337654379E-2</v>
      </c>
      <c r="Q62" s="302">
        <f t="shared" si="14"/>
        <v>2.1477950956316758E-2</v>
      </c>
      <c r="R62" s="302">
        <f t="shared" si="14"/>
        <v>2.1561559322153184E-2</v>
      </c>
      <c r="S62" s="302">
        <f t="shared" si="14"/>
        <v>2.1692017354425597E-2</v>
      </c>
      <c r="T62" s="302">
        <f t="shared" si="14"/>
        <v>2.1361158576434992E-2</v>
      </c>
      <c r="U62" s="302">
        <f t="shared" si="14"/>
        <v>2.1707443291694235E-2</v>
      </c>
      <c r="V62" s="302">
        <f t="shared" si="14"/>
        <v>2.0776357945365691E-2</v>
      </c>
      <c r="W62" s="302">
        <f t="shared" si="14"/>
        <v>2.0830676097777431E-2</v>
      </c>
      <c r="X62" s="302">
        <f t="shared" si="14"/>
        <v>2.0410692397568209E-2</v>
      </c>
      <c r="Y62" s="302">
        <f t="shared" si="14"/>
        <v>2.038125161709381E-2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0.20137707372108149</v>
      </c>
      <c r="C63" s="301">
        <f t="shared" si="15"/>
        <v>0.20266808065454531</v>
      </c>
      <c r="D63" s="301">
        <f t="shared" si="15"/>
        <v>0.20179452538276074</v>
      </c>
      <c r="E63" s="301">
        <f t="shared" si="15"/>
        <v>0.20429776041857006</v>
      </c>
      <c r="F63" s="301">
        <f t="shared" si="15"/>
        <v>0.20761221458668944</v>
      </c>
      <c r="G63" s="301">
        <f t="shared" si="15"/>
        <v>0.20712356128894563</v>
      </c>
      <c r="H63" s="301">
        <f t="shared" si="15"/>
        <v>0.20743859364281778</v>
      </c>
      <c r="I63" s="301">
        <f t="shared" si="15"/>
        <v>0.21003573215269261</v>
      </c>
      <c r="J63" s="301">
        <f t="shared" si="15"/>
        <v>0.21072897174051752</v>
      </c>
      <c r="K63" s="301">
        <f t="shared" si="15"/>
        <v>0.19657655563941553</v>
      </c>
      <c r="L63" s="301">
        <f t="shared" si="15"/>
        <v>0.19881818075376775</v>
      </c>
      <c r="M63" s="301">
        <f t="shared" si="15"/>
        <v>0.20076019898824851</v>
      </c>
      <c r="N63" s="301">
        <f t="shared" si="15"/>
        <v>0.19976305043937143</v>
      </c>
      <c r="O63" s="301">
        <f t="shared" si="15"/>
        <v>0.20000818822977712</v>
      </c>
      <c r="P63" s="301">
        <f t="shared" si="15"/>
        <v>0.20077571002745767</v>
      </c>
      <c r="Q63" s="301">
        <f t="shared" si="15"/>
        <v>0.20299802745661796</v>
      </c>
      <c r="R63" s="301">
        <f t="shared" si="15"/>
        <v>0.20418081537915442</v>
      </c>
      <c r="S63" s="301">
        <f t="shared" si="15"/>
        <v>0.20508682513711091</v>
      </c>
      <c r="T63" s="301">
        <f t="shared" si="15"/>
        <v>0.20297381755009383</v>
      </c>
      <c r="U63" s="301">
        <f t="shared" si="15"/>
        <v>0.20750508403923348</v>
      </c>
      <c r="V63" s="301">
        <f t="shared" si="15"/>
        <v>0.20121663656200842</v>
      </c>
      <c r="W63" s="301">
        <f t="shared" si="15"/>
        <v>0.2009104990587994</v>
      </c>
      <c r="X63" s="301">
        <f t="shared" si="15"/>
        <v>0.19928869478968478</v>
      </c>
      <c r="Y63" s="301">
        <f t="shared" si="15"/>
        <v>0.19380633130163163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8.0866560638609405E-2</v>
      </c>
      <c r="C64" s="302">
        <f t="shared" si="16"/>
        <v>9.3827776236492563E-2</v>
      </c>
      <c r="D64" s="302">
        <f t="shared" si="16"/>
        <v>7.5469084054209518E-2</v>
      </c>
      <c r="E64" s="302">
        <f t="shared" si="16"/>
        <v>9.8797184983070552E-2</v>
      </c>
      <c r="F64" s="302">
        <f t="shared" si="16"/>
        <v>0.10393396501936529</v>
      </c>
      <c r="G64" s="302">
        <f t="shared" si="16"/>
        <v>9.9936661819179651E-2</v>
      </c>
      <c r="H64" s="302">
        <f t="shared" si="16"/>
        <v>9.955307636394492E-2</v>
      </c>
      <c r="I64" s="302">
        <f t="shared" si="16"/>
        <v>9.6753778033218066E-2</v>
      </c>
      <c r="J64" s="302">
        <f t="shared" si="16"/>
        <v>8.776252548317294E-2</v>
      </c>
      <c r="K64" s="302">
        <f t="shared" si="16"/>
        <v>8.4663457701301084E-2</v>
      </c>
      <c r="L64" s="302">
        <f t="shared" si="16"/>
        <v>9.012877283279247E-2</v>
      </c>
      <c r="M64" s="302">
        <f t="shared" si="16"/>
        <v>8.0715390989398131E-2</v>
      </c>
      <c r="N64" s="302">
        <f t="shared" si="16"/>
        <v>9.0534787725397206E-2</v>
      </c>
      <c r="O64" s="302">
        <f t="shared" si="16"/>
        <v>7.9428666037050677E-2</v>
      </c>
      <c r="P64" s="302">
        <f t="shared" si="16"/>
        <v>7.04642646285107E-2</v>
      </c>
      <c r="Q64" s="302">
        <f t="shared" si="16"/>
        <v>6.6122294378420945E-2</v>
      </c>
      <c r="R64" s="302">
        <f t="shared" si="16"/>
        <v>7.2132547599508059E-2</v>
      </c>
      <c r="S64" s="302">
        <f t="shared" si="16"/>
        <v>7.0770605667579159E-2</v>
      </c>
      <c r="T64" s="302">
        <f t="shared" si="16"/>
        <v>7.2973577023624114E-2</v>
      </c>
      <c r="U64" s="302">
        <f t="shared" si="16"/>
        <v>8.5682213272661692E-2</v>
      </c>
      <c r="V64" s="302">
        <f t="shared" si="16"/>
        <v>8.8293039235813719E-2</v>
      </c>
      <c r="W64" s="302">
        <f t="shared" si="16"/>
        <v>8.4422077287992087E-2</v>
      </c>
      <c r="X64" s="302">
        <f t="shared" si="16"/>
        <v>9.1952159094176131E-2</v>
      </c>
      <c r="Y64" s="302">
        <f t="shared" si="16"/>
        <v>6.0396566844238914E-2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0.1205105130824721</v>
      </c>
      <c r="C65" s="302">
        <f t="shared" si="17"/>
        <v>0.10884030441805273</v>
      </c>
      <c r="D65" s="302">
        <f t="shared" si="17"/>
        <v>0.12632544132855122</v>
      </c>
      <c r="E65" s="302">
        <f t="shared" si="17"/>
        <v>0.10550057543549951</v>
      </c>
      <c r="F65" s="302">
        <f t="shared" si="17"/>
        <v>0.10367824956732415</v>
      </c>
      <c r="G65" s="302">
        <f t="shared" si="17"/>
        <v>0.10718689946976598</v>
      </c>
      <c r="H65" s="302">
        <f t="shared" si="17"/>
        <v>0.10788551727887288</v>
      </c>
      <c r="I65" s="302">
        <f t="shared" si="17"/>
        <v>0.11328195411947455</v>
      </c>
      <c r="J65" s="302">
        <f t="shared" si="17"/>
        <v>0.12296644625734457</v>
      </c>
      <c r="K65" s="302">
        <f t="shared" si="17"/>
        <v>0.11191309793811444</v>
      </c>
      <c r="L65" s="302">
        <f t="shared" si="17"/>
        <v>0.1086894079209753</v>
      </c>
      <c r="M65" s="302">
        <f t="shared" si="17"/>
        <v>0.12004480799885035</v>
      </c>
      <c r="N65" s="302">
        <f t="shared" si="17"/>
        <v>0.10922826271397422</v>
      </c>
      <c r="O65" s="302">
        <f t="shared" si="17"/>
        <v>0.12057952219272644</v>
      </c>
      <c r="P65" s="302">
        <f t="shared" si="17"/>
        <v>0.13031144539894698</v>
      </c>
      <c r="Q65" s="302">
        <f t="shared" si="17"/>
        <v>0.136875733078197</v>
      </c>
      <c r="R65" s="302">
        <f t="shared" si="17"/>
        <v>0.13204826777964637</v>
      </c>
      <c r="S65" s="302">
        <f t="shared" si="17"/>
        <v>0.13431621946953173</v>
      </c>
      <c r="T65" s="302">
        <f t="shared" si="17"/>
        <v>0.13000024052646975</v>
      </c>
      <c r="U65" s="302">
        <f t="shared" si="17"/>
        <v>0.12182287076657179</v>
      </c>
      <c r="V65" s="302">
        <f t="shared" si="17"/>
        <v>0.11292359732619467</v>
      </c>
      <c r="W65" s="302">
        <f t="shared" si="17"/>
        <v>0.11648842177080732</v>
      </c>
      <c r="X65" s="302">
        <f t="shared" si="17"/>
        <v>0.10733653569550866</v>
      </c>
      <c r="Y65" s="302">
        <f t="shared" si="17"/>
        <v>0.13340976445739272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0.26450070317566066</v>
      </c>
      <c r="C66" s="301">
        <f t="shared" si="18"/>
        <v>0.26222413363998326</v>
      </c>
      <c r="D66" s="301">
        <f t="shared" si="18"/>
        <v>0.2623262255608364</v>
      </c>
      <c r="E66" s="301">
        <f t="shared" si="18"/>
        <v>0.25799429910574362</v>
      </c>
      <c r="F66" s="301">
        <f t="shared" si="18"/>
        <v>0.24654265528739655</v>
      </c>
      <c r="G66" s="301">
        <f t="shared" si="18"/>
        <v>0.24639118625396544</v>
      </c>
      <c r="H66" s="301">
        <f t="shared" si="18"/>
        <v>0.24525070108031111</v>
      </c>
      <c r="I66" s="301">
        <f t="shared" si="18"/>
        <v>0.23383311442342045</v>
      </c>
      <c r="J66" s="301">
        <f t="shared" si="18"/>
        <v>0.22898359727042777</v>
      </c>
      <c r="K66" s="301">
        <f t="shared" si="18"/>
        <v>0.28448786518863489</v>
      </c>
      <c r="L66" s="301">
        <f t="shared" si="18"/>
        <v>0.27742299379406038</v>
      </c>
      <c r="M66" s="301">
        <f t="shared" si="18"/>
        <v>0.26751457640957238</v>
      </c>
      <c r="N66" s="301">
        <f t="shared" si="18"/>
        <v>0.27344711405085359</v>
      </c>
      <c r="O66" s="301">
        <f t="shared" si="18"/>
        <v>0.27025475106666458</v>
      </c>
      <c r="P66" s="301">
        <f t="shared" si="18"/>
        <v>0.26581194802484664</v>
      </c>
      <c r="Q66" s="301">
        <f t="shared" si="18"/>
        <v>0.25707424552059305</v>
      </c>
      <c r="R66" s="301">
        <f t="shared" si="18"/>
        <v>0.25260330737854081</v>
      </c>
      <c r="S66" s="301">
        <f t="shared" si="18"/>
        <v>0.24891732713193931</v>
      </c>
      <c r="T66" s="301">
        <f t="shared" si="18"/>
        <v>0.25739790103200122</v>
      </c>
      <c r="U66" s="301">
        <f t="shared" si="18"/>
        <v>0.24174926154279219</v>
      </c>
      <c r="V66" s="301">
        <f t="shared" si="18"/>
        <v>0.26721498659090226</v>
      </c>
      <c r="W66" s="301">
        <f t="shared" si="18"/>
        <v>0.26742293396593936</v>
      </c>
      <c r="X66" s="301">
        <f t="shared" si="18"/>
        <v>0.2756394152978946</v>
      </c>
      <c r="Y66" s="301">
        <f t="shared" si="18"/>
        <v>0.29115641926311103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0.1127734114403342</v>
      </c>
      <c r="C67" s="301">
        <f t="shared" si="19"/>
        <v>0.11203300464463804</v>
      </c>
      <c r="D67" s="301">
        <f t="shared" si="19"/>
        <v>0.11351938103160991</v>
      </c>
      <c r="E67" s="301">
        <f t="shared" si="19"/>
        <v>0.11227506334781867</v>
      </c>
      <c r="F67" s="301">
        <f t="shared" si="19"/>
        <v>0.11373974408936409</v>
      </c>
      <c r="G67" s="301">
        <f t="shared" si="19"/>
        <v>0.11420303209855362</v>
      </c>
      <c r="H67" s="301">
        <f t="shared" si="19"/>
        <v>0.11440263717960394</v>
      </c>
      <c r="I67" s="301">
        <f t="shared" si="19"/>
        <v>0.11683815780897229</v>
      </c>
      <c r="J67" s="301">
        <f t="shared" si="19"/>
        <v>0.11862496512947644</v>
      </c>
      <c r="K67" s="301">
        <f t="shared" si="19"/>
        <v>0.10862803746969441</v>
      </c>
      <c r="L67" s="301">
        <f t="shared" si="19"/>
        <v>0.10931834368224438</v>
      </c>
      <c r="M67" s="301">
        <f t="shared" si="19"/>
        <v>0.11191580972834689</v>
      </c>
      <c r="N67" s="301">
        <f t="shared" si="19"/>
        <v>0.10997731522830878</v>
      </c>
      <c r="O67" s="301">
        <f t="shared" si="19"/>
        <v>0.11145128669653064</v>
      </c>
      <c r="P67" s="301">
        <f t="shared" si="19"/>
        <v>0.11285761874475253</v>
      </c>
      <c r="Q67" s="301">
        <f t="shared" si="19"/>
        <v>0.11479122092892959</v>
      </c>
      <c r="R67" s="301">
        <f t="shared" si="19"/>
        <v>0.11523807484035513</v>
      </c>
      <c r="S67" s="301">
        <f t="shared" si="19"/>
        <v>0.11593532183728675</v>
      </c>
      <c r="T67" s="301">
        <f t="shared" si="19"/>
        <v>0.1141670114822701</v>
      </c>
      <c r="U67" s="301">
        <f t="shared" si="19"/>
        <v>0.11601776741957905</v>
      </c>
      <c r="V67" s="301">
        <f t="shared" si="19"/>
        <v>0.11104148155732574</v>
      </c>
      <c r="W67" s="301">
        <f t="shared" si="19"/>
        <v>0.11133179077009139</v>
      </c>
      <c r="X67" s="301">
        <f t="shared" si="19"/>
        <v>0.10908714267422231</v>
      </c>
      <c r="Y67" s="301">
        <f t="shared" si="19"/>
        <v>0.10892979325375708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7.0296227510874887E-2</v>
      </c>
      <c r="C68" s="235">
        <f t="shared" si="20"/>
        <v>6.9834702015670796E-2</v>
      </c>
      <c r="D68" s="235">
        <f t="shared" si="20"/>
        <v>7.0761220521503618E-2</v>
      </c>
      <c r="E68" s="235">
        <f t="shared" si="20"/>
        <v>6.9985586993365864E-2</v>
      </c>
      <c r="F68" s="235">
        <f t="shared" si="20"/>
        <v>7.0898581726108786E-2</v>
      </c>
      <c r="G68" s="235">
        <f t="shared" si="20"/>
        <v>7.1187367875974225E-2</v>
      </c>
      <c r="H68" s="235">
        <f t="shared" si="20"/>
        <v>7.1311789794320388E-2</v>
      </c>
      <c r="I68" s="235">
        <f t="shared" si="20"/>
        <v>7.2829948286493737E-2</v>
      </c>
      <c r="J68" s="235">
        <f t="shared" si="20"/>
        <v>7.3943737541567481E-2</v>
      </c>
      <c r="K68" s="235">
        <f t="shared" si="20"/>
        <v>6.7712248290631744E-2</v>
      </c>
      <c r="L68" s="235">
        <f t="shared" si="20"/>
        <v>6.8142544066469468E-2</v>
      </c>
      <c r="M68" s="235">
        <f t="shared" si="20"/>
        <v>6.9761649685396304E-2</v>
      </c>
      <c r="N68" s="235">
        <f t="shared" si="20"/>
        <v>6.8553307677622966E-2</v>
      </c>
      <c r="O68" s="235">
        <f t="shared" si="20"/>
        <v>6.9472093695987641E-2</v>
      </c>
      <c r="P68" s="235">
        <f t="shared" si="20"/>
        <v>7.0348717328766075E-2</v>
      </c>
      <c r="Q68" s="235">
        <f t="shared" si="20"/>
        <v>7.1554009758235101E-2</v>
      </c>
      <c r="R68" s="235">
        <f t="shared" si="20"/>
        <v>7.1832551870427169E-2</v>
      </c>
      <c r="S68" s="235">
        <f t="shared" si="20"/>
        <v>7.2267174117830887E-2</v>
      </c>
      <c r="T68" s="235">
        <f t="shared" si="20"/>
        <v>7.1164914769297677E-2</v>
      </c>
      <c r="U68" s="235">
        <f t="shared" si="20"/>
        <v>7.2318565783083058E-2</v>
      </c>
      <c r="V68" s="235">
        <f t="shared" si="20"/>
        <v>6.9216645581642755E-2</v>
      </c>
      <c r="W68" s="235">
        <f t="shared" si="20"/>
        <v>6.9397607053043084E-2</v>
      </c>
      <c r="X68" s="235">
        <f t="shared" si="20"/>
        <v>6.7998427129213737E-2</v>
      </c>
      <c r="Y68" s="235">
        <f t="shared" si="20"/>
        <v>6.7900344872780599E-2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0.57191182324032419</v>
      </c>
      <c r="C72" s="322">
        <f>IF(C$5=0,0,C$5/TRE_fec!C$5)</f>
        <v>0.56719203001951657</v>
      </c>
      <c r="D72" s="322">
        <f>IF(D$5=0,0,D$5/TRE_fec!D$5)</f>
        <v>0.57380261351850481</v>
      </c>
      <c r="E72" s="322">
        <f>IF(E$5=0,0,E$5/TRE_fec!E$5)</f>
        <v>0.5654489627634649</v>
      </c>
      <c r="F72" s="322">
        <f>IF(F$5=0,0,F$5/TRE_fec!F$5)</f>
        <v>0.56267285617489693</v>
      </c>
      <c r="G72" s="322">
        <f>IF(G$5=0,0,G$5/TRE_fec!G$5)</f>
        <v>0.56339816216686256</v>
      </c>
      <c r="H72" s="322">
        <f>IF(H$5=0,0,H$5/TRE_fec!H$5)</f>
        <v>0.56321932257564389</v>
      </c>
      <c r="I72" s="322">
        <f>IF(I$5=0,0,I$5/TRE_fec!I$5)</f>
        <v>0.56245638531402953</v>
      </c>
      <c r="J72" s="322">
        <f>IF(J$5=0,0,J$5/TRE_fec!J$5)</f>
        <v>0.5640352756271394</v>
      </c>
      <c r="K72" s="322">
        <f>IF(K$5=0,0,K$5/TRE_fec!K$5)</f>
        <v>0.57477120398453729</v>
      </c>
      <c r="L72" s="322">
        <f>IF(L$5=0,0,L$5/TRE_fec!L$5)</f>
        <v>0.57239561444022224</v>
      </c>
      <c r="M72" s="322">
        <f>IF(M$5=0,0,M$5/TRE_fec!M$5)</f>
        <v>0.57293745895657444</v>
      </c>
      <c r="N72" s="322">
        <f>IF(N$5=0,0,N$5/TRE_fec!N$5)</f>
        <v>0.57075534529421623</v>
      </c>
      <c r="O72" s="322">
        <f>IF(O$5=0,0,O$5/TRE_fec!O$5)</f>
        <v>0.57434719001095147</v>
      </c>
      <c r="P72" s="322">
        <f>IF(P$5=0,0,P$5/TRE_fec!P$5)</f>
        <v>0.57652093563375562</v>
      </c>
      <c r="Q72" s="322">
        <f>IF(Q$5=0,0,Q$5/TRE_fec!Q$5)</f>
        <v>0.57648510912492745</v>
      </c>
      <c r="R72" s="322">
        <f>IF(R$5=0,0,R$5/TRE_fec!R$5)</f>
        <v>0.57340753180297244</v>
      </c>
      <c r="S72" s="322">
        <f>IF(S$5=0,0,S$5/TRE_fec!S$5)</f>
        <v>0.57368230794750186</v>
      </c>
      <c r="T72" s="322">
        <f>IF(T$5=0,0,T$5/TRE_fec!T$5)</f>
        <v>0.57433873005408875</v>
      </c>
      <c r="U72" s="322">
        <f>IF(U$5=0,0,U$5/TRE_fec!U$5)</f>
        <v>0.56757761906446491</v>
      </c>
      <c r="V72" s="322">
        <f>IF(V$5=0,0,V$5/TRE_fec!V$5)</f>
        <v>0.57058078054451955</v>
      </c>
      <c r="W72" s="322">
        <f>IF(W$5=0,0,W$5/TRE_fec!W$5)</f>
        <v>0.5715719273643266</v>
      </c>
      <c r="X72" s="322">
        <f>IF(X$5=0,0,X$5/TRE_fec!X$5)</f>
        <v>0.57000072481211517</v>
      </c>
      <c r="Y72" s="322">
        <f>IF(Y$5=0,0,Y$5/TRE_fec!Y$5)</f>
        <v>0.58046100683939128</v>
      </c>
      <c r="DA72" s="95"/>
    </row>
    <row r="73" spans="1:105" ht="12" customHeight="1" x14ac:dyDescent="0.25">
      <c r="A73" s="55" t="s">
        <v>91</v>
      </c>
      <c r="B73" s="334">
        <f>IF(B$6=0,0,B$6/TRE_fec!B$6)</f>
        <v>0.4783917830258046</v>
      </c>
      <c r="C73" s="334">
        <f>IF(C$6=0,0,C$6/TRE_fec!C$6)</f>
        <v>0.47839178302580443</v>
      </c>
      <c r="D73" s="334">
        <f>IF(D$6=0,0,D$6/TRE_fec!D$6)</f>
        <v>0.47839178302580448</v>
      </c>
      <c r="E73" s="334">
        <f>IF(E$6=0,0,E$6/TRE_fec!E$6)</f>
        <v>0.47839178302580454</v>
      </c>
      <c r="F73" s="334">
        <f>IF(F$6=0,0,F$6/TRE_fec!F$6)</f>
        <v>0.47839178302580437</v>
      </c>
      <c r="G73" s="334">
        <f>IF(G$6=0,0,G$6/TRE_fec!G$6)</f>
        <v>0.47839178302580437</v>
      </c>
      <c r="H73" s="334">
        <f>IF(H$6=0,0,H$6/TRE_fec!H$6)</f>
        <v>0.47839178302580454</v>
      </c>
      <c r="I73" s="334">
        <f>IF(I$6=0,0,I$6/TRE_fec!I$6)</f>
        <v>0.47839178302580437</v>
      </c>
      <c r="J73" s="334">
        <f>IF(J$6=0,0,J$6/TRE_fec!J$6)</f>
        <v>0.4783917830258046</v>
      </c>
      <c r="K73" s="334">
        <f>IF(K$6=0,0,K$6/TRE_fec!K$6)</f>
        <v>0.4783917830258046</v>
      </c>
      <c r="L73" s="334">
        <f>IF(L$6=0,0,L$6/TRE_fec!L$6)</f>
        <v>0.4783917830258046</v>
      </c>
      <c r="M73" s="334">
        <f>IF(M$6=0,0,M$6/TRE_fec!M$6)</f>
        <v>0.4783917830258046</v>
      </c>
      <c r="N73" s="334">
        <f>IF(N$6=0,0,N$6/TRE_fec!N$6)</f>
        <v>0.47839178302580476</v>
      </c>
      <c r="O73" s="334">
        <f>IF(O$6=0,0,O$6/TRE_fec!O$6)</f>
        <v>0.47839178302580454</v>
      </c>
      <c r="P73" s="334">
        <f>IF(P$6=0,0,P$6/TRE_fec!P$6)</f>
        <v>0.47839178302580454</v>
      </c>
      <c r="Q73" s="334">
        <f>IF(Q$6=0,0,Q$6/TRE_fec!Q$6)</f>
        <v>0.47839178302580465</v>
      </c>
      <c r="R73" s="334">
        <f>IF(R$6=0,0,R$6/TRE_fec!R$6)</f>
        <v>0.47839178302580471</v>
      </c>
      <c r="S73" s="334">
        <f>IF(S$6=0,0,S$6/TRE_fec!S$6)</f>
        <v>0.47839178302580471</v>
      </c>
      <c r="T73" s="334">
        <f>IF(T$6=0,0,T$6/TRE_fec!T$6)</f>
        <v>0.47839178302580448</v>
      </c>
      <c r="U73" s="334">
        <f>IF(U$6=0,0,U$6/TRE_fec!U$6)</f>
        <v>0.47839178302580448</v>
      </c>
      <c r="V73" s="334">
        <f>IF(V$6=0,0,V$6/TRE_fec!V$6)</f>
        <v>0.4783917830258046</v>
      </c>
      <c r="W73" s="334">
        <f>IF(W$6=0,0,W$6/TRE_fec!W$6)</f>
        <v>0.47839178302580443</v>
      </c>
      <c r="X73" s="334">
        <f>IF(X$6=0,0,X$6/TRE_fec!X$6)</f>
        <v>0.47839178302580421</v>
      </c>
      <c r="Y73" s="334">
        <f>IF(Y$6=0,0,Y$6/TRE_fec!Y$6)</f>
        <v>0.47839178302580448</v>
      </c>
      <c r="DA73" s="67"/>
    </row>
    <row r="74" spans="1:105" ht="12" customHeight="1" x14ac:dyDescent="0.25">
      <c r="A74" s="173" t="s">
        <v>92</v>
      </c>
      <c r="B74" s="335">
        <f>IF(B$7=0,0,B$7/TRE_fec!B$7)</f>
        <v>0.12404785884680342</v>
      </c>
      <c r="C74" s="335">
        <f>IF(C$7=0,0,C$7/TRE_fec!C$7)</f>
        <v>0.12404785884680342</v>
      </c>
      <c r="D74" s="335">
        <f>IF(D$7=0,0,D$7/TRE_fec!D$7)</f>
        <v>0.12404785884680342</v>
      </c>
      <c r="E74" s="335">
        <f>IF(E$7=0,0,E$7/TRE_fec!E$7)</f>
        <v>0.12404785884680344</v>
      </c>
      <c r="F74" s="335">
        <f>IF(F$7=0,0,F$7/TRE_fec!F$7)</f>
        <v>0.12404785884680343</v>
      </c>
      <c r="G74" s="335">
        <f>IF(G$7=0,0,G$7/TRE_fec!G$7)</f>
        <v>0.12404785884680342</v>
      </c>
      <c r="H74" s="335">
        <f>IF(H$7=0,0,H$7/TRE_fec!H$7)</f>
        <v>0.12404785884680343</v>
      </c>
      <c r="I74" s="335">
        <f>IF(I$7=0,0,I$7/TRE_fec!I$7)</f>
        <v>0.12404785884680344</v>
      </c>
      <c r="J74" s="335">
        <f>IF(J$7=0,0,J$7/TRE_fec!J$7)</f>
        <v>0.12404785884680343</v>
      </c>
      <c r="K74" s="335">
        <f>IF(K$7=0,0,K$7/TRE_fec!K$7)</f>
        <v>0.12404785884680342</v>
      </c>
      <c r="L74" s="335">
        <f>IF(L$7=0,0,L$7/TRE_fec!L$7)</f>
        <v>0.12404785884680344</v>
      </c>
      <c r="M74" s="335">
        <f>IF(M$7=0,0,M$7/TRE_fec!M$7)</f>
        <v>0.12404785884680343</v>
      </c>
      <c r="N74" s="335">
        <f>IF(N$7=0,0,N$7/TRE_fec!N$7)</f>
        <v>0.12404785884680343</v>
      </c>
      <c r="O74" s="335">
        <f>IF(O$7=0,0,O$7/TRE_fec!O$7)</f>
        <v>0.12404785884680344</v>
      </c>
      <c r="P74" s="335">
        <f>IF(P$7=0,0,P$7/TRE_fec!P$7)</f>
        <v>0.12404785884680343</v>
      </c>
      <c r="Q74" s="335">
        <f>IF(Q$7=0,0,Q$7/TRE_fec!Q$7)</f>
        <v>0.12404785884680344</v>
      </c>
      <c r="R74" s="335">
        <f>IF(R$7=0,0,R$7/TRE_fec!R$7)</f>
        <v>0.12404785884680343</v>
      </c>
      <c r="S74" s="335">
        <f>IF(S$7=0,0,S$7/TRE_fec!S$7)</f>
        <v>0.12404785884680343</v>
      </c>
      <c r="T74" s="335">
        <f>IF(T$7=0,0,T$7/TRE_fec!T$7)</f>
        <v>0.12404785884680343</v>
      </c>
      <c r="U74" s="335">
        <f>IF(U$7=0,0,U$7/TRE_fec!U$7)</f>
        <v>0.12404785884680343</v>
      </c>
      <c r="V74" s="335">
        <f>IF(V$7=0,0,V$7/TRE_fec!V$7)</f>
        <v>0.1240478588468034</v>
      </c>
      <c r="W74" s="335">
        <f>IF(W$7=0,0,W$7/TRE_fec!W$7)</f>
        <v>0.12404785884680343</v>
      </c>
      <c r="X74" s="335">
        <f>IF(X$7=0,0,X$7/TRE_fec!X$7)</f>
        <v>0.1240478588468034</v>
      </c>
      <c r="Y74" s="335">
        <f>IF(Y$7=0,0,Y$7/TRE_fec!Y$7)</f>
        <v>0.12404785884680347</v>
      </c>
      <c r="DA74" s="177"/>
    </row>
    <row r="75" spans="1:105" ht="12" customHeight="1" x14ac:dyDescent="0.25">
      <c r="A75" s="173" t="s">
        <v>93</v>
      </c>
      <c r="B75" s="335">
        <f>IF(B$8=0,0,B$8/TRE_fec!B$8)</f>
        <v>0.67046290714623469</v>
      </c>
      <c r="C75" s="335">
        <f>IF(C$8=0,0,C$8/TRE_fec!C$8)</f>
        <v>0.67046290714623458</v>
      </c>
      <c r="D75" s="335">
        <f>IF(D$8=0,0,D$8/TRE_fec!D$8)</f>
        <v>0.6704629071462348</v>
      </c>
      <c r="E75" s="335">
        <f>IF(E$8=0,0,E$8/TRE_fec!E$8)</f>
        <v>0.67046290714623491</v>
      </c>
      <c r="F75" s="335">
        <f>IF(F$8=0,0,F$8/TRE_fec!F$8)</f>
        <v>0.67046290714623469</v>
      </c>
      <c r="G75" s="335">
        <f>IF(G$8=0,0,G$8/TRE_fec!G$8)</f>
        <v>0.6704629071462348</v>
      </c>
      <c r="H75" s="335">
        <f>IF(H$8=0,0,H$8/TRE_fec!H$8)</f>
        <v>0.6704629071462348</v>
      </c>
      <c r="I75" s="335">
        <f>IF(I$8=0,0,I$8/TRE_fec!I$8)</f>
        <v>0.67046290714623469</v>
      </c>
      <c r="J75" s="335">
        <f>IF(J$8=0,0,J$8/TRE_fec!J$8)</f>
        <v>0.67046290714623469</v>
      </c>
      <c r="K75" s="335">
        <f>IF(K$8=0,0,K$8/TRE_fec!K$8)</f>
        <v>0.67046290714623491</v>
      </c>
      <c r="L75" s="335">
        <f>IF(L$8=0,0,L$8/TRE_fec!L$8)</f>
        <v>0.67046290714623469</v>
      </c>
      <c r="M75" s="335">
        <f>IF(M$8=0,0,M$8/TRE_fec!M$8)</f>
        <v>0.67046290714623469</v>
      </c>
      <c r="N75" s="335">
        <f>IF(N$8=0,0,N$8/TRE_fec!N$8)</f>
        <v>0.6704629071462348</v>
      </c>
      <c r="O75" s="335">
        <f>IF(O$8=0,0,O$8/TRE_fec!O$8)</f>
        <v>0.67046290714623469</v>
      </c>
      <c r="P75" s="335">
        <f>IF(P$8=0,0,P$8/TRE_fec!P$8)</f>
        <v>0.67046290714623469</v>
      </c>
      <c r="Q75" s="335">
        <f>IF(Q$8=0,0,Q$8/TRE_fec!Q$8)</f>
        <v>0.6704629071462348</v>
      </c>
      <c r="R75" s="335">
        <f>IF(R$8=0,0,R$8/TRE_fec!R$8)</f>
        <v>0.67046290714623458</v>
      </c>
      <c r="S75" s="335">
        <f>IF(S$8=0,0,S$8/TRE_fec!S$8)</f>
        <v>0.67046290714623469</v>
      </c>
      <c r="T75" s="335">
        <f>IF(T$8=0,0,T$8/TRE_fec!T$8)</f>
        <v>0.67046290714623469</v>
      </c>
      <c r="U75" s="335">
        <f>IF(U$8=0,0,U$8/TRE_fec!U$8)</f>
        <v>0.6704629071462348</v>
      </c>
      <c r="V75" s="335">
        <f>IF(V$8=0,0,V$8/TRE_fec!V$8)</f>
        <v>0.6704629071462348</v>
      </c>
      <c r="W75" s="335">
        <f>IF(W$8=0,0,W$8/TRE_fec!W$8)</f>
        <v>0.67046290714623469</v>
      </c>
      <c r="X75" s="335">
        <f>IF(X$8=0,0,X$8/TRE_fec!X$8)</f>
        <v>0.6704629071462348</v>
      </c>
      <c r="Y75" s="335">
        <f>IF(Y$8=0,0,Y$8/TRE_fec!Y$8)</f>
        <v>0.67046290714623458</v>
      </c>
      <c r="DA75" s="177"/>
    </row>
    <row r="76" spans="1:105" ht="12" customHeight="1" x14ac:dyDescent="0.25">
      <c r="A76" s="173" t="s">
        <v>94</v>
      </c>
      <c r="B76" s="335">
        <f>IF(B$9=0,0,B$9/TRE_fec!B$9)</f>
        <v>0.47402483787602506</v>
      </c>
      <c r="C76" s="335">
        <f>IF(C$9=0,0,C$9/TRE_fec!C$9)</f>
        <v>0.4740248378760249</v>
      </c>
      <c r="D76" s="335">
        <f>IF(D$9=0,0,D$9/TRE_fec!D$9)</f>
        <v>0.47402483787602517</v>
      </c>
      <c r="E76" s="335">
        <f>IF(E$9=0,0,E$9/TRE_fec!E$9)</f>
        <v>0.47402483787602517</v>
      </c>
      <c r="F76" s="335">
        <f>IF(F$9=0,0,F$9/TRE_fec!F$9)</f>
        <v>0.4740248378760249</v>
      </c>
      <c r="G76" s="335">
        <f>IF(G$9=0,0,G$9/TRE_fec!G$9)</f>
        <v>0.47402483787602506</v>
      </c>
      <c r="H76" s="335">
        <f>IF(H$9=0,0,H$9/TRE_fec!H$9)</f>
        <v>0.47402483787602506</v>
      </c>
      <c r="I76" s="335">
        <f>IF(I$9=0,0,I$9/TRE_fec!I$9)</f>
        <v>0.47402483787602501</v>
      </c>
      <c r="J76" s="335">
        <f>IF(J$9=0,0,J$9/TRE_fec!J$9)</f>
        <v>0.47402483787602501</v>
      </c>
      <c r="K76" s="335">
        <f>IF(K$9=0,0,K$9/TRE_fec!K$9)</f>
        <v>0.47402483787602512</v>
      </c>
      <c r="L76" s="335">
        <f>IF(L$9=0,0,L$9/TRE_fec!L$9)</f>
        <v>0.47402483787602506</v>
      </c>
      <c r="M76" s="335">
        <f>IF(M$9=0,0,M$9/TRE_fec!M$9)</f>
        <v>0.47402483787602506</v>
      </c>
      <c r="N76" s="335">
        <f>IF(N$9=0,0,N$9/TRE_fec!N$9)</f>
        <v>0.47402483787602495</v>
      </c>
      <c r="O76" s="335">
        <f>IF(O$9=0,0,O$9/TRE_fec!O$9)</f>
        <v>0.47402483787602506</v>
      </c>
      <c r="P76" s="335">
        <f>IF(P$9=0,0,P$9/TRE_fec!P$9)</f>
        <v>0.47402483787602506</v>
      </c>
      <c r="Q76" s="335">
        <f>IF(Q$9=0,0,Q$9/TRE_fec!Q$9)</f>
        <v>0.47402483787602523</v>
      </c>
      <c r="R76" s="335">
        <f>IF(R$9=0,0,R$9/TRE_fec!R$9)</f>
        <v>0.47402483787602501</v>
      </c>
      <c r="S76" s="335">
        <f>IF(S$9=0,0,S$9/TRE_fec!S$9)</f>
        <v>0.47402483787602523</v>
      </c>
      <c r="T76" s="335">
        <f>IF(T$9=0,0,T$9/TRE_fec!T$9)</f>
        <v>0.47402483787602517</v>
      </c>
      <c r="U76" s="335">
        <f>IF(U$9=0,0,U$9/TRE_fec!U$9)</f>
        <v>0.47402483787602523</v>
      </c>
      <c r="V76" s="335">
        <f>IF(V$9=0,0,V$9/TRE_fec!V$9)</f>
        <v>0.4740248378760249</v>
      </c>
      <c r="W76" s="335">
        <f>IF(W$9=0,0,W$9/TRE_fec!W$9)</f>
        <v>0.47402483787602523</v>
      </c>
      <c r="X76" s="335">
        <f>IF(X$9=0,0,X$9/TRE_fec!X$9)</f>
        <v>0.47402483787602506</v>
      </c>
      <c r="Y76" s="335">
        <f>IF(Y$9=0,0,Y$9/TRE_fec!Y$9)</f>
        <v>0.47402483787602517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0.76107965700613067</v>
      </c>
      <c r="C77" s="336">
        <f>IF(C$10=0,0,C$10/TRE_fec!C$10)</f>
        <v>0.75106859206914311</v>
      </c>
      <c r="D77" s="336">
        <f>IF(D$10=0,0,D$10/TRE_fec!D$10)</f>
        <v>0.76481568960822632</v>
      </c>
      <c r="E77" s="336">
        <f>IF(E$10=0,0,E$10/TRE_fec!E$10)</f>
        <v>0.74705297164031359</v>
      </c>
      <c r="F77" s="336">
        <f>IF(F$10=0,0,F$10/TRE_fec!F$10)</f>
        <v>0.74259024797566298</v>
      </c>
      <c r="G77" s="336">
        <f>IF(G$10=0,0,G$10/TRE_fec!G$10)</f>
        <v>0.74825448300296482</v>
      </c>
      <c r="H77" s="336">
        <f>IF(H$10=0,0,H$10/TRE_fec!H$10)</f>
        <v>0.74802029848936036</v>
      </c>
      <c r="I77" s="336">
        <f>IF(I$10=0,0,I$10/TRE_fec!I$10)</f>
        <v>0.75147399982905427</v>
      </c>
      <c r="J77" s="336">
        <f>IF(J$10=0,0,J$10/TRE_fec!J$10)</f>
        <v>0.75739873884215381</v>
      </c>
      <c r="K77" s="336">
        <f>IF(K$10=0,0,K$10/TRE_fec!K$10)</f>
        <v>0.75361014399920845</v>
      </c>
      <c r="L77" s="336">
        <f>IF(L$10=0,0,L$10/TRE_fec!L$10)</f>
        <v>0.74971041146060247</v>
      </c>
      <c r="M77" s="336">
        <f>IF(M$10=0,0,M$10/TRE_fec!M$10)</f>
        <v>0.75927428893053672</v>
      </c>
      <c r="N77" s="336">
        <f>IF(N$10=0,0,N$10/TRE_fec!N$10)</f>
        <v>0.75185280938967936</v>
      </c>
      <c r="O77" s="336">
        <f>IF(O$10=0,0,O$10/TRE_fec!O$10)</f>
        <v>0.76135201874212377</v>
      </c>
      <c r="P77" s="336">
        <f>IF(P$10=0,0,P$10/TRE_fec!P$10)</f>
        <v>0.76962408233890778</v>
      </c>
      <c r="Q77" s="336">
        <f>IF(Q$10=0,0,Q$10/TRE_fec!Q$10)</f>
        <v>0.7716703367615193</v>
      </c>
      <c r="R77" s="336">
        <f>IF(R$10=0,0,R$10/TRE_fec!R$10)</f>
        <v>0.76854047677981185</v>
      </c>
      <c r="S77" s="336">
        <f>IF(S$10=0,0,S$10/TRE_fec!S$10)</f>
        <v>0.77047416761514986</v>
      </c>
      <c r="T77" s="336">
        <f>IF(T$10=0,0,T$10/TRE_fec!T$10)</f>
        <v>0.76931729726974662</v>
      </c>
      <c r="U77" s="336">
        <f>IF(U$10=0,0,U$10/TRE_fec!U$10)</f>
        <v>0.75980728161778965</v>
      </c>
      <c r="V77" s="336">
        <f>IF(V$10=0,0,V$10/TRE_fec!V$10)</f>
        <v>0.75582023235902607</v>
      </c>
      <c r="W77" s="336">
        <f>IF(W$10=0,0,W$10/TRE_fec!W$10)</f>
        <v>0.75978303255416169</v>
      </c>
      <c r="X77" s="336">
        <f>IF(X$10=0,0,X$10/TRE_fec!X$10)</f>
        <v>0.75426323996916689</v>
      </c>
      <c r="Y77" s="336">
        <f>IF(Y$10=0,0,Y$10/TRE_fec!Y$10)</f>
        <v>0.78016378887665272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0.57429451471201576</v>
      </c>
      <c r="C78" s="349">
        <f>IF(C$16=0,0,C$16/TRE_fec!C$16)</f>
        <v>0.56559293901235441</v>
      </c>
      <c r="D78" s="349">
        <f>IF(D$16=0,0,D$16/TRE_fec!D$16)</f>
        <v>0.5789722475024992</v>
      </c>
      <c r="E78" s="349">
        <f>IF(E$16=0,0,E$16/TRE_fec!E$16)</f>
        <v>0.56372228377542211</v>
      </c>
      <c r="F78" s="349">
        <f>IF(F$16=0,0,F$16/TRE_fec!F$16)</f>
        <v>0.56284943848097513</v>
      </c>
      <c r="G78" s="349">
        <f>IF(G$16=0,0,G$16/TRE_fec!G$16)</f>
        <v>0.56438633179793019</v>
      </c>
      <c r="H78" s="349">
        <f>IF(H$16=0,0,H$16/TRE_fec!H$16)</f>
        <v>0.56528686243611215</v>
      </c>
      <c r="I78" s="349">
        <f>IF(I$16=0,0,I$16/TRE_fec!I$16)</f>
        <v>0.5680881435984686</v>
      </c>
      <c r="J78" s="349">
        <f>IF(J$16=0,0,J$16/TRE_fec!J$16)</f>
        <v>0.57376547132478362</v>
      </c>
      <c r="K78" s="349">
        <f>IF(K$16=0,0,K$16/TRE_fec!K$16)</f>
        <v>0.57264158705920987</v>
      </c>
      <c r="L78" s="349">
        <f>IF(L$16=0,0,L$16/TRE_fec!L$16)</f>
        <v>0.57045085614217061</v>
      </c>
      <c r="M78" s="349">
        <f>IF(M$16=0,0,M$16/TRE_fec!M$16)</f>
        <v>0.57724839638683934</v>
      </c>
      <c r="N78" s="349">
        <f>IF(N$16=0,0,N$16/TRE_fec!N$16)</f>
        <v>0.56995913002261089</v>
      </c>
      <c r="O78" s="349">
        <f>IF(O$16=0,0,O$16/TRE_fec!O$16)</f>
        <v>0.57860825062338372</v>
      </c>
      <c r="P78" s="349">
        <f>IF(P$16=0,0,P$16/TRE_fec!P$16)</f>
        <v>0.58510944154756117</v>
      </c>
      <c r="Q78" s="349">
        <f>IF(Q$16=0,0,Q$16/TRE_fec!Q$16)</f>
        <v>0.58814862428257686</v>
      </c>
      <c r="R78" s="349">
        <f>IF(R$16=0,0,R$16/TRE_fec!R$16)</f>
        <v>0.58368869921729227</v>
      </c>
      <c r="S78" s="349">
        <f>IF(S$16=0,0,S$16/TRE_fec!S$16)</f>
        <v>0.58531086581257519</v>
      </c>
      <c r="T78" s="349">
        <f>IF(T$16=0,0,T$16/TRE_fec!T$16)</f>
        <v>0.58385764964470432</v>
      </c>
      <c r="U78" s="349">
        <f>IF(U$16=0,0,U$16/TRE_fec!U$16)</f>
        <v>0.5770045179168326</v>
      </c>
      <c r="V78" s="349">
        <f>IF(V$16=0,0,V$16/TRE_fec!V$16)</f>
        <v>0.57392931716336093</v>
      </c>
      <c r="W78" s="349">
        <f>IF(W$16=0,0,W$16/TRE_fec!W$16)</f>
        <v>0.57638950506464048</v>
      </c>
      <c r="X78" s="349">
        <f>IF(X$16=0,0,X$16/TRE_fec!X$16)</f>
        <v>0.5709389324111338</v>
      </c>
      <c r="Y78" s="349">
        <f>IF(Y$16=0,0,Y$16/TRE_fec!Y$16)</f>
        <v>0.59018824754906229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0.46761577570078838</v>
      </c>
      <c r="C79" s="349">
        <f>IF(C$24=0,0,C$24/TRE_fec!C$24)</f>
        <v>0.46675996976567397</v>
      </c>
      <c r="D79" s="349">
        <f>IF(D$24=0,0,D$24/TRE_fec!D$24)</f>
        <v>0.46801086136207459</v>
      </c>
      <c r="E79" s="349">
        <f>IF(E$24=0,0,E$24/TRE_fec!E$24)</f>
        <v>0.46659798041214895</v>
      </c>
      <c r="F79" s="349">
        <f>IF(F$24=0,0,F$24/TRE_fec!F$24)</f>
        <v>0.46640366536927103</v>
      </c>
      <c r="G79" s="349">
        <f>IF(G$24=0,0,G$24/TRE_fec!G$24)</f>
        <v>0.4666827410846226</v>
      </c>
      <c r="H79" s="349">
        <f>IF(H$24=0,0,H$24/TRE_fec!H$24)</f>
        <v>0.46670930323673165</v>
      </c>
      <c r="I79" s="349">
        <f>IF(I$24=0,0,I$24/TRE_fec!I$24)</f>
        <v>0.46715777717813151</v>
      </c>
      <c r="J79" s="349">
        <f>IF(J$24=0,0,J$24/TRE_fec!J$24)</f>
        <v>0.46788099130045785</v>
      </c>
      <c r="K79" s="349">
        <f>IF(K$24=0,0,K$24/TRE_fec!K$24)</f>
        <v>0.46685122020175152</v>
      </c>
      <c r="L79" s="349">
        <f>IF(L$24=0,0,L$24/TRE_fec!L$24)</f>
        <v>0.46659313543830599</v>
      </c>
      <c r="M79" s="349">
        <f>IF(M$24=0,0,M$24/TRE_fec!M$24)</f>
        <v>0.46741368582423681</v>
      </c>
      <c r="N79" s="349">
        <f>IF(N$24=0,0,N$24/TRE_fec!N$24)</f>
        <v>0.46662634684450255</v>
      </c>
      <c r="O79" s="349">
        <f>IF(O$24=0,0,O$24/TRE_fec!O$24)</f>
        <v>0.46739704189005238</v>
      </c>
      <c r="P79" s="349">
        <f>IF(P$24=0,0,P$24/TRE_fec!P$24)</f>
        <v>0.46807528268228799</v>
      </c>
      <c r="Q79" s="349">
        <f>IF(Q$24=0,0,Q$24/TRE_fec!Q$24)</f>
        <v>0.46863974506179268</v>
      </c>
      <c r="R79" s="349">
        <f>IF(R$24=0,0,R$24/TRE_fec!R$24)</f>
        <v>0.46831634452109705</v>
      </c>
      <c r="S79" s="349">
        <f>IF(S$24=0,0,S$24/TRE_fec!S$24)</f>
        <v>0.46846180368645124</v>
      </c>
      <c r="T79" s="349">
        <f>IF(T$24=0,0,T$24/TRE_fec!T$24)</f>
        <v>0.46811191848596673</v>
      </c>
      <c r="U79" s="349">
        <f>IF(U$24=0,0,U$24/TRE_fec!U$24)</f>
        <v>0.46755014048808446</v>
      </c>
      <c r="V79" s="349">
        <f>IF(V$24=0,0,V$24/TRE_fec!V$24)</f>
        <v>0.46677783096446068</v>
      </c>
      <c r="W79" s="349">
        <f>IF(W$24=0,0,W$24/TRE_fec!W$24)</f>
        <v>0.46702587402941936</v>
      </c>
      <c r="X79" s="349">
        <f>IF(X$24=0,0,X$24/TRE_fec!X$24)</f>
        <v>0.46635597669705436</v>
      </c>
      <c r="Y79" s="349">
        <f>IF(Y$24=0,0,Y$24/TRE_fec!Y$24)</f>
        <v>0.46837012262253619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0.49225244118172806</v>
      </c>
      <c r="C80" s="349">
        <f>IF(C$27=0,0,C$27/TRE_fec!C$27)</f>
        <v>0.48479394772487505</v>
      </c>
      <c r="D80" s="349">
        <f>IF(D$27=0,0,D$27/TRE_fec!D$27)</f>
        <v>0.49626192643071365</v>
      </c>
      <c r="E80" s="349">
        <f>IF(E$27=0,0,E$27/TRE_fec!E$27)</f>
        <v>0.48319052895036185</v>
      </c>
      <c r="F80" s="349">
        <f>IF(F$27=0,0,F$27/TRE_fec!F$27)</f>
        <v>0.48244237584083588</v>
      </c>
      <c r="G80" s="349">
        <f>IF(G$27=0,0,G$27/TRE_fec!G$27)</f>
        <v>0.48375971296965437</v>
      </c>
      <c r="H80" s="349">
        <f>IF(H$27=0,0,H$27/TRE_fec!H$27)</f>
        <v>0.48453159637381027</v>
      </c>
      <c r="I80" s="349">
        <f>IF(I$27=0,0,I$27/TRE_fec!I$27)</f>
        <v>0.48693269451297344</v>
      </c>
      <c r="J80" s="349">
        <f>IF(J$27=0,0,J$27/TRE_fec!J$27)</f>
        <v>0.49179897542124318</v>
      </c>
      <c r="K80" s="349">
        <f>IF(K$27=0,0,K$27/TRE_fec!K$27)</f>
        <v>0.49083564605075158</v>
      </c>
      <c r="L80" s="349">
        <f>IF(L$27=0,0,L$27/TRE_fec!L$27)</f>
        <v>0.48895787669328911</v>
      </c>
      <c r="M80" s="349">
        <f>IF(M$27=0,0,M$27/TRE_fec!M$27)</f>
        <v>0.49478433976014802</v>
      </c>
      <c r="N80" s="349">
        <f>IF(N$27=0,0,N$27/TRE_fec!N$27)</f>
        <v>0.48853639716223801</v>
      </c>
      <c r="O80" s="349">
        <f>IF(O$27=0,0,O$27/TRE_fec!O$27)</f>
        <v>0.49594992910575753</v>
      </c>
      <c r="P80" s="349">
        <f>IF(P$27=0,0,P$27/TRE_fec!P$27)</f>
        <v>0.50152237846933811</v>
      </c>
      <c r="Q80" s="349">
        <f>IF(Q$27=0,0,Q$27/TRE_fec!Q$27)</f>
        <v>0.50412739224220882</v>
      </c>
      <c r="R80" s="349">
        <f>IF(R$27=0,0,R$27/TRE_fec!R$27)</f>
        <v>0.50030459932910765</v>
      </c>
      <c r="S80" s="349">
        <f>IF(S$27=0,0,S$27/TRE_fec!S$27)</f>
        <v>0.50169502783934994</v>
      </c>
      <c r="T80" s="349">
        <f>IF(T$27=0,0,T$27/TRE_fec!T$27)</f>
        <v>0.50044941398117493</v>
      </c>
      <c r="U80" s="349">
        <f>IF(U$27=0,0,U$27/TRE_fec!U$27)</f>
        <v>0.49457530107157077</v>
      </c>
      <c r="V80" s="349">
        <f>IF(V$27=0,0,V$27/TRE_fec!V$27)</f>
        <v>0.49193941471145242</v>
      </c>
      <c r="W80" s="349">
        <f>IF(W$27=0,0,W$27/TRE_fec!W$27)</f>
        <v>0.49404814719826312</v>
      </c>
      <c r="X80" s="349">
        <f>IF(X$27=0,0,X$27/TRE_fec!X$27)</f>
        <v>0.48937622778097167</v>
      </c>
      <c r="Y80" s="349">
        <f>IF(Y$27=0,0,Y$27/TRE_fec!Y$27)</f>
        <v>0.50587564075633928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0.72069064409852401</v>
      </c>
      <c r="C81" s="349">
        <f>IF(C$35=0,0,C$35/TRE_fec!C$35)</f>
        <v>0.71788633297278748</v>
      </c>
      <c r="D81" s="349">
        <f>IF(D$35=0,0,D$35/TRE_fec!D$35)</f>
        <v>0.72205096197096896</v>
      </c>
      <c r="E81" s="349">
        <f>IF(E$35=0,0,E$35/TRE_fec!E$35)</f>
        <v>0.7168479971687518</v>
      </c>
      <c r="F81" s="349">
        <f>IF(F$35=0,0,F$35/TRE_fec!F$35)</f>
        <v>0.71394882520450664</v>
      </c>
      <c r="G81" s="349">
        <f>IF(G$35=0,0,G$35/TRE_fec!G$35)</f>
        <v>0.71306256136545876</v>
      </c>
      <c r="H81" s="349">
        <f>IF(H$35=0,0,H$35/TRE_fec!H$35)</f>
        <v>0.71066741096145902</v>
      </c>
      <c r="I81" s="349">
        <f>IF(I$35=0,0,I$35/TRE_fec!I$35)</f>
        <v>0.70835372974930666</v>
      </c>
      <c r="J81" s="349">
        <f>IF(J$35=0,0,J$35/TRE_fec!J$35)</f>
        <v>0.70653831876534723</v>
      </c>
      <c r="K81" s="349">
        <f>IF(K$35=0,0,K$35/TRE_fec!K$35)</f>
        <v>0.72379941721680441</v>
      </c>
      <c r="L81" s="349">
        <f>IF(L$35=0,0,L$35/TRE_fec!L$35)</f>
        <v>0.7226671581342029</v>
      </c>
      <c r="M81" s="349">
        <f>IF(M$35=0,0,M$35/TRE_fec!M$35)</f>
        <v>0.71713739342830218</v>
      </c>
      <c r="N81" s="349">
        <f>IF(N$35=0,0,N$35/TRE_fec!N$35)</f>
        <v>0.71758601084202311</v>
      </c>
      <c r="O81" s="349">
        <f>IF(O$35=0,0,O$35/TRE_fec!O$35)</f>
        <v>0.71940917027551232</v>
      </c>
      <c r="P81" s="349">
        <f>IF(P$35=0,0,P$35/TRE_fec!P$35)</f>
        <v>0.71933412103163719</v>
      </c>
      <c r="Q81" s="349">
        <f>IF(Q$35=0,0,Q$35/TRE_fec!Q$35)</f>
        <v>0.71938490426450941</v>
      </c>
      <c r="R81" s="349">
        <f>IF(R$35=0,0,R$35/TRE_fec!R$35)</f>
        <v>0.71613113717361132</v>
      </c>
      <c r="S81" s="349">
        <f>IF(S$35=0,0,S$35/TRE_fec!S$35)</f>
        <v>0.71680141735157887</v>
      </c>
      <c r="T81" s="349">
        <f>IF(T$35=0,0,T$35/TRE_fec!T$35)</f>
        <v>0.71671798055111491</v>
      </c>
      <c r="U81" s="349">
        <f>IF(U$35=0,0,U$35/TRE_fec!U$35)</f>
        <v>0.70829245694175791</v>
      </c>
      <c r="V81" s="349">
        <f>IF(V$35=0,0,V$35/TRE_fec!V$35)</f>
        <v>0.71195891434936609</v>
      </c>
      <c r="W81" s="349">
        <f>IF(W$35=0,0,W$35/TRE_fec!W$35)</f>
        <v>0.7110126429499769</v>
      </c>
      <c r="X81" s="349">
        <f>IF(X$35=0,0,X$35/TRE_fec!X$35)</f>
        <v>0.70841022774795759</v>
      </c>
      <c r="Y81" s="349">
        <f>IF(Y$35=0,0,Y$35/TRE_fec!Y$35)</f>
        <v>0.70703027045634947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0.61921882705717246</v>
      </c>
      <c r="C82" s="349">
        <f>IF(C$46=0,0,C$46/TRE_fec!C$46)</f>
        <v>0.61921882705717268</v>
      </c>
      <c r="D82" s="349">
        <f>IF(D$46=0,0,D$46/TRE_fec!D$46)</f>
        <v>0.61921882705717279</v>
      </c>
      <c r="E82" s="349">
        <f>IF(E$46=0,0,E$46/TRE_fec!E$46)</f>
        <v>0.61921882705717257</v>
      </c>
      <c r="F82" s="349">
        <f>IF(F$46=0,0,F$46/TRE_fec!F$46)</f>
        <v>0.61921882705717257</v>
      </c>
      <c r="G82" s="349">
        <f>IF(G$46=0,0,G$46/TRE_fec!G$46)</f>
        <v>0.61921882705717268</v>
      </c>
      <c r="H82" s="349">
        <f>IF(H$46=0,0,H$46/TRE_fec!H$46)</f>
        <v>0.61921882705717257</v>
      </c>
      <c r="I82" s="349">
        <f>IF(I$46=0,0,I$46/TRE_fec!I$46)</f>
        <v>0.61921882705717257</v>
      </c>
      <c r="J82" s="349">
        <f>IF(J$46=0,0,J$46/TRE_fec!J$46)</f>
        <v>0.6192188270571729</v>
      </c>
      <c r="K82" s="349">
        <f>IF(K$46=0,0,K$46/TRE_fec!K$46)</f>
        <v>0.61921882705717257</v>
      </c>
      <c r="L82" s="349">
        <f>IF(L$46=0,0,L$46/TRE_fec!L$46)</f>
        <v>0.61921882705717268</v>
      </c>
      <c r="M82" s="349">
        <f>IF(M$46=0,0,M$46/TRE_fec!M$46)</f>
        <v>0.61921882705717268</v>
      </c>
      <c r="N82" s="349">
        <f>IF(N$46=0,0,N$46/TRE_fec!N$46)</f>
        <v>0.61921882705717279</v>
      </c>
      <c r="O82" s="349">
        <f>IF(O$46=0,0,O$46/TRE_fec!O$46)</f>
        <v>0.61921882705717246</v>
      </c>
      <c r="P82" s="349">
        <f>IF(P$46=0,0,P$46/TRE_fec!P$46)</f>
        <v>0.61921882705717302</v>
      </c>
      <c r="Q82" s="349">
        <f>IF(Q$46=0,0,Q$46/TRE_fec!Q$46)</f>
        <v>0.61921882705717268</v>
      </c>
      <c r="R82" s="349">
        <f>IF(R$46=0,0,R$46/TRE_fec!R$46)</f>
        <v>0.61921882705717235</v>
      </c>
      <c r="S82" s="349">
        <f>IF(S$46=0,0,S$46/TRE_fec!S$46)</f>
        <v>0.61921882705717268</v>
      </c>
      <c r="T82" s="349">
        <f>IF(T$46=0,0,T$46/TRE_fec!T$46)</f>
        <v>0.61921882705717268</v>
      </c>
      <c r="U82" s="349">
        <f>IF(U$46=0,0,U$46/TRE_fec!U$46)</f>
        <v>0.61921882705717246</v>
      </c>
      <c r="V82" s="349">
        <f>IF(V$46=0,0,V$46/TRE_fec!V$46)</f>
        <v>0.61921882705717257</v>
      </c>
      <c r="W82" s="349">
        <f>IF(W$46=0,0,W$46/TRE_fec!W$46)</f>
        <v>0.61921882705717257</v>
      </c>
      <c r="X82" s="349">
        <f>IF(X$46=0,0,X$46/TRE_fec!X$46)</f>
        <v>0.61921882705717268</v>
      </c>
      <c r="Y82" s="349">
        <f>IF(Y$46=0,0,Y$46/TRE_fec!Y$46)</f>
        <v>0.61921882705717246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0.5700079687970645</v>
      </c>
      <c r="C83" s="337">
        <f>IF(C$47=0,0,C$47/TRE_fec!C$47)</f>
        <v>0.57000796879706461</v>
      </c>
      <c r="D83" s="337">
        <f>IF(D$47=0,0,D$47/TRE_fec!D$47)</f>
        <v>0.5700079687970645</v>
      </c>
      <c r="E83" s="337">
        <f>IF(E$47=0,0,E$47/TRE_fec!E$47)</f>
        <v>0.57000796879706439</v>
      </c>
      <c r="F83" s="337">
        <f>IF(F$47=0,0,F$47/TRE_fec!F$47)</f>
        <v>0.57000796879706428</v>
      </c>
      <c r="G83" s="337">
        <f>IF(G$47=0,0,G$47/TRE_fec!G$47)</f>
        <v>0.57000796879706417</v>
      </c>
      <c r="H83" s="337">
        <f>IF(H$47=0,0,H$47/TRE_fec!H$47)</f>
        <v>0.57000796879706472</v>
      </c>
      <c r="I83" s="337">
        <f>IF(I$47=0,0,I$47/TRE_fec!I$47)</f>
        <v>0.5700079687970645</v>
      </c>
      <c r="J83" s="337">
        <f>IF(J$47=0,0,J$47/TRE_fec!J$47)</f>
        <v>0.5700079687970645</v>
      </c>
      <c r="K83" s="337">
        <f>IF(K$47=0,0,K$47/TRE_fec!K$47)</f>
        <v>0.5700079687970645</v>
      </c>
      <c r="L83" s="337">
        <f>IF(L$47=0,0,L$47/TRE_fec!L$47)</f>
        <v>0.5700079687970645</v>
      </c>
      <c r="M83" s="337">
        <f>IF(M$47=0,0,M$47/TRE_fec!M$47)</f>
        <v>0.57000796879706472</v>
      </c>
      <c r="N83" s="337">
        <f>IF(N$47=0,0,N$47/TRE_fec!N$47)</f>
        <v>0.57000796879706461</v>
      </c>
      <c r="O83" s="337">
        <f>IF(O$47=0,0,O$47/TRE_fec!O$47)</f>
        <v>0.5700079687970645</v>
      </c>
      <c r="P83" s="337">
        <f>IF(P$47=0,0,P$47/TRE_fec!P$47)</f>
        <v>0.57000796879706461</v>
      </c>
      <c r="Q83" s="337">
        <f>IF(Q$47=0,0,Q$47/TRE_fec!Q$47)</f>
        <v>0.57000796879706439</v>
      </c>
      <c r="R83" s="337">
        <f>IF(R$47=0,0,R$47/TRE_fec!R$47)</f>
        <v>0.5700079687970645</v>
      </c>
      <c r="S83" s="337">
        <f>IF(S$47=0,0,S$47/TRE_fec!S$47)</f>
        <v>0.57000796879706461</v>
      </c>
      <c r="T83" s="337">
        <f>IF(T$47=0,0,T$47/TRE_fec!T$47)</f>
        <v>0.57000796879706439</v>
      </c>
      <c r="U83" s="337">
        <f>IF(U$47=0,0,U$47/TRE_fec!U$47)</f>
        <v>0.57000796879706461</v>
      </c>
      <c r="V83" s="337">
        <f>IF(V$47=0,0,V$47/TRE_fec!V$47)</f>
        <v>0.5700079687970645</v>
      </c>
      <c r="W83" s="337">
        <f>IF(W$47=0,0,W$47/TRE_fec!W$47)</f>
        <v>0.5700079687970645</v>
      </c>
      <c r="X83" s="337">
        <f>IF(X$47=0,0,X$47/TRE_fec!X$47)</f>
        <v>0.5700079687970645</v>
      </c>
      <c r="Y83" s="337">
        <f>IF(Y$47=0,0,Y$47/TRE_fec!Y$47)</f>
        <v>0.5700079687970645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AT: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88.899330239529164</v>
      </c>
      <c r="C5" s="223">
        <v>103.6554184797407</v>
      </c>
      <c r="D5" s="223">
        <v>80.594640719802214</v>
      </c>
      <c r="E5" s="223">
        <v>119.1737735994267</v>
      </c>
      <c r="F5" s="223">
        <v>151.31054735898491</v>
      </c>
      <c r="G5" s="223">
        <v>151.24792098613909</v>
      </c>
      <c r="H5" s="223">
        <v>150.13714067961749</v>
      </c>
      <c r="I5" s="223">
        <v>140.83220519939141</v>
      </c>
      <c r="J5" s="223">
        <v>118.5751144794167</v>
      </c>
      <c r="K5" s="223">
        <v>93.566438279905341</v>
      </c>
      <c r="L5" s="223">
        <v>117.23390063977151</v>
      </c>
      <c r="M5" s="223">
        <v>116.6653573197167</v>
      </c>
      <c r="N5" s="223">
        <v>125.87725691977541</v>
      </c>
      <c r="O5" s="223">
        <v>96.530516639727523</v>
      </c>
      <c r="P5" s="223">
        <v>87.020018279628331</v>
      </c>
      <c r="Q5" s="223">
        <v>80.571278159661915</v>
      </c>
      <c r="R5" s="223">
        <v>96.51250511935541</v>
      </c>
      <c r="S5" s="223">
        <v>102.8749215593833</v>
      </c>
      <c r="T5" s="223">
        <v>109.9838951996574</v>
      </c>
      <c r="U5" s="223">
        <v>99.024528189048482</v>
      </c>
      <c r="V5" s="223">
        <v>102.7189384449311</v>
      </c>
      <c r="W5" s="223">
        <v>110.9196147169903</v>
      </c>
      <c r="X5" s="223">
        <v>126.5699719128495</v>
      </c>
      <c r="Y5" s="223">
        <v>74.79334168897023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2.7293661515663068</v>
      </c>
      <c r="C10" s="260">
        <v>3.2844884492221258</v>
      </c>
      <c r="D10" s="260">
        <v>2.4778337323833028</v>
      </c>
      <c r="E10" s="260">
        <v>3.8286312479813658</v>
      </c>
      <c r="F10" s="260">
        <v>4.9920252485842358</v>
      </c>
      <c r="G10" s="260">
        <v>4.8801636034676168</v>
      </c>
      <c r="H10" s="260">
        <v>4.8953786696579407</v>
      </c>
      <c r="I10" s="260">
        <v>4.4613434653357293</v>
      </c>
      <c r="J10" s="260">
        <v>3.6337748957092639</v>
      </c>
      <c r="K10" s="260">
        <v>3.2656449913302148</v>
      </c>
      <c r="L10" s="260">
        <v>4.1349722142095926</v>
      </c>
      <c r="M10" s="260">
        <v>3.9499421272213051</v>
      </c>
      <c r="N10" s="260">
        <v>4.3519535371164189</v>
      </c>
      <c r="O10" s="260">
        <v>3.2745631801827848</v>
      </c>
      <c r="P10" s="260">
        <v>2.8937839160064529</v>
      </c>
      <c r="Q10" s="260">
        <v>2.6180441115853141</v>
      </c>
      <c r="R10" s="260">
        <v>3.0494143732604702</v>
      </c>
      <c r="S10" s="260">
        <v>3.2633624525464682</v>
      </c>
      <c r="T10" s="260">
        <v>3.5543444765676688</v>
      </c>
      <c r="U10" s="260">
        <v>3.2242082884868442</v>
      </c>
      <c r="V10" s="260">
        <v>3.5809510092499219</v>
      </c>
      <c r="W10" s="260">
        <v>3.826978014124971</v>
      </c>
      <c r="X10" s="260">
        <v>4.3527342070302</v>
      </c>
      <c r="Y10" s="260">
        <v>2.31505850937056</v>
      </c>
      <c r="DA10" s="68" t="s">
        <v>2489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0.15460554294340409</v>
      </c>
      <c r="F11" s="226">
        <v>0.14907012147694651</v>
      </c>
      <c r="G11" s="226">
        <v>0.20503944926857179</v>
      </c>
      <c r="H11" s="226">
        <v>0.21986928877078471</v>
      </c>
      <c r="I11" s="226">
        <v>0.18209511079106</v>
      </c>
      <c r="J11" s="226">
        <v>0.1378154414616059</v>
      </c>
      <c r="K11" s="226">
        <v>0.1703126539858513</v>
      </c>
      <c r="L11" s="226">
        <v>0.17896734045765139</v>
      </c>
      <c r="M11" s="226">
        <v>0.15871455362760881</v>
      </c>
      <c r="N11" s="226">
        <v>0.13542778359671859</v>
      </c>
      <c r="O11" s="226">
        <v>2.701367761076429E-2</v>
      </c>
      <c r="P11" s="226">
        <v>2.617226969589502E-2</v>
      </c>
      <c r="Q11" s="226">
        <v>0.108365413774772</v>
      </c>
      <c r="R11" s="226">
        <v>0.110816354949532</v>
      </c>
      <c r="S11" s="226">
        <v>0.1018386284993809</v>
      </c>
      <c r="T11" s="226">
        <v>0.14523110801590791</v>
      </c>
      <c r="U11" s="226">
        <v>0.116677913195188</v>
      </c>
      <c r="V11" s="226">
        <v>0.1122638404677168</v>
      </c>
      <c r="W11" s="226">
        <v>0.1027269346384293</v>
      </c>
      <c r="X11" s="226">
        <v>0.16540753116649179</v>
      </c>
      <c r="Y11" s="226">
        <v>0.16957121992661461</v>
      </c>
      <c r="DA11" s="69" t="s">
        <v>2490</v>
      </c>
    </row>
    <row r="12" spans="1:105" ht="12" customHeight="1" x14ac:dyDescent="0.25">
      <c r="A12" s="37" t="s">
        <v>35</v>
      </c>
      <c r="B12" s="226">
        <v>2.7293661515663068</v>
      </c>
      <c r="C12" s="226">
        <v>3.2844884492221258</v>
      </c>
      <c r="D12" s="226">
        <v>2.4778337323833028</v>
      </c>
      <c r="E12" s="226">
        <v>3.6740257050379621</v>
      </c>
      <c r="F12" s="226">
        <v>4.842955127107289</v>
      </c>
      <c r="G12" s="226">
        <v>4.6751241541990449</v>
      </c>
      <c r="H12" s="226">
        <v>4.6755093808871564</v>
      </c>
      <c r="I12" s="226">
        <v>4.2792483545446691</v>
      </c>
      <c r="J12" s="226">
        <v>3.4959594542476591</v>
      </c>
      <c r="K12" s="226">
        <v>3.095332337344364</v>
      </c>
      <c r="L12" s="226">
        <v>3.9560048737519411</v>
      </c>
      <c r="M12" s="226">
        <v>3.7912275735936962</v>
      </c>
      <c r="N12" s="226">
        <v>4.2165257535196998</v>
      </c>
      <c r="O12" s="226">
        <v>3.2475495025720211</v>
      </c>
      <c r="P12" s="226">
        <v>2.867611646310559</v>
      </c>
      <c r="Q12" s="226">
        <v>2.5096786978105419</v>
      </c>
      <c r="R12" s="226">
        <v>2.9385980183109379</v>
      </c>
      <c r="S12" s="226">
        <v>3.1615238240470869</v>
      </c>
      <c r="T12" s="226">
        <v>3.4091133685517612</v>
      </c>
      <c r="U12" s="226">
        <v>3.1075303752916561</v>
      </c>
      <c r="V12" s="226">
        <v>3.4686871687822061</v>
      </c>
      <c r="W12" s="226">
        <v>3.724251079486542</v>
      </c>
      <c r="X12" s="226">
        <v>4.1873266758637078</v>
      </c>
      <c r="Y12" s="226">
        <v>2.1454872894439458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21.294186648039169</v>
      </c>
      <c r="C16" s="261">
        <f t="shared" si="0"/>
        <v>25.480536660496821</v>
      </c>
      <c r="D16" s="261">
        <f t="shared" si="0"/>
        <v>18.939862938766009</v>
      </c>
      <c r="E16" s="261">
        <f t="shared" si="0"/>
        <v>29.319059778724888</v>
      </c>
      <c r="F16" s="261">
        <f t="shared" si="0"/>
        <v>36.63293411440354</v>
      </c>
      <c r="G16" s="261">
        <f t="shared" si="0"/>
        <v>36.44825770657495</v>
      </c>
      <c r="H16" s="261">
        <f t="shared" si="0"/>
        <v>36.066724482268739</v>
      </c>
      <c r="I16" s="261">
        <f t="shared" si="0"/>
        <v>32.881266965510122</v>
      </c>
      <c r="J16" s="261">
        <f t="shared" si="0"/>
        <v>26.917645036518859</v>
      </c>
      <c r="K16" s="261">
        <f t="shared" si="0"/>
        <v>23.205642145764742</v>
      </c>
      <c r="L16" s="261">
        <f t="shared" si="0"/>
        <v>29.028512753828551</v>
      </c>
      <c r="M16" s="261">
        <f t="shared" si="0"/>
        <v>27.894665110713181</v>
      </c>
      <c r="N16" s="261">
        <f t="shared" si="0"/>
        <v>31.0996009037687</v>
      </c>
      <c r="O16" s="261">
        <f t="shared" si="0"/>
        <v>23.037095771270291</v>
      </c>
      <c r="P16" s="261">
        <f t="shared" si="0"/>
        <v>20.075185546286921</v>
      </c>
      <c r="Q16" s="261">
        <f t="shared" si="0"/>
        <v>18.06055761614811</v>
      </c>
      <c r="R16" s="261">
        <f t="shared" si="0"/>
        <v>21.607192262518989</v>
      </c>
      <c r="S16" s="261">
        <f t="shared" si="0"/>
        <v>22.828257268399451</v>
      </c>
      <c r="T16" s="261">
        <f t="shared" si="0"/>
        <v>24.6624665681076</v>
      </c>
      <c r="U16" s="261">
        <f t="shared" si="0"/>
        <v>22.247817401022591</v>
      </c>
      <c r="V16" s="261">
        <f t="shared" si="0"/>
        <v>24.412493598072139</v>
      </c>
      <c r="W16" s="261">
        <f t="shared" si="0"/>
        <v>26.163169393787999</v>
      </c>
      <c r="X16" s="261">
        <f t="shared" si="0"/>
        <v>29.82097546594839</v>
      </c>
      <c r="Y16" s="261">
        <f t="shared" si="0"/>
        <v>16.029932536474469</v>
      </c>
      <c r="DA16" s="70"/>
    </row>
    <row r="17" spans="1:105" ht="12" customHeight="1" x14ac:dyDescent="0.25">
      <c r="A17" s="60" t="s">
        <v>2404</v>
      </c>
      <c r="B17" s="329">
        <v>21.294186648039169</v>
      </c>
      <c r="C17" s="329">
        <v>25.480536660496821</v>
      </c>
      <c r="D17" s="329">
        <v>18.939862938766009</v>
      </c>
      <c r="E17" s="329">
        <v>29.319059778724888</v>
      </c>
      <c r="F17" s="329">
        <v>36.63293411440354</v>
      </c>
      <c r="G17" s="329">
        <v>36.44825770657495</v>
      </c>
      <c r="H17" s="329">
        <v>36.066724482268739</v>
      </c>
      <c r="I17" s="329">
        <v>32.881266965510122</v>
      </c>
      <c r="J17" s="329">
        <v>26.917645036518859</v>
      </c>
      <c r="K17" s="329">
        <v>23.205642145764742</v>
      </c>
      <c r="L17" s="329">
        <v>29.028512753828551</v>
      </c>
      <c r="M17" s="329">
        <v>27.894665110713181</v>
      </c>
      <c r="N17" s="329">
        <v>31.0996009037687</v>
      </c>
      <c r="O17" s="329">
        <v>23.037095771270291</v>
      </c>
      <c r="P17" s="329">
        <v>20.075185546286921</v>
      </c>
      <c r="Q17" s="329">
        <v>18.06055761614811</v>
      </c>
      <c r="R17" s="329">
        <v>21.607192262518989</v>
      </c>
      <c r="S17" s="329">
        <v>22.828257268399451</v>
      </c>
      <c r="T17" s="329">
        <v>24.6624665681076</v>
      </c>
      <c r="U17" s="329">
        <v>22.247817401022591</v>
      </c>
      <c r="V17" s="329">
        <v>24.412493598072139</v>
      </c>
      <c r="W17" s="329">
        <v>26.163169393787999</v>
      </c>
      <c r="X17" s="329">
        <v>29.82097546594839</v>
      </c>
      <c r="Y17" s="329">
        <v>16.029932536474469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8.1735801579345367E-3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0.19039773494304049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0.88459854197388244</v>
      </c>
      <c r="C19" s="230">
        <v>0.88920773595255698</v>
      </c>
      <c r="D19" s="230">
        <v>0.87633809732544266</v>
      </c>
      <c r="E19" s="230">
        <v>2.6526101315302708</v>
      </c>
      <c r="F19" s="230">
        <v>2.599224654097676</v>
      </c>
      <c r="G19" s="230">
        <v>2.0788858350444368</v>
      </c>
      <c r="H19" s="230">
        <v>2.1573283114987878</v>
      </c>
      <c r="I19" s="230">
        <v>2.158041671609634</v>
      </c>
      <c r="J19" s="230">
        <v>1.613627703968431</v>
      </c>
      <c r="K19" s="230">
        <v>0.71025019237937315</v>
      </c>
      <c r="L19" s="230">
        <v>1.2767375509615311</v>
      </c>
      <c r="M19" s="230">
        <v>1.227505733188571</v>
      </c>
      <c r="N19" s="230">
        <v>1.103322173765064</v>
      </c>
      <c r="O19" s="230">
        <v>1.0358574799345399</v>
      </c>
      <c r="P19" s="230">
        <v>0.56194822304514258</v>
      </c>
      <c r="Q19" s="230">
        <v>0.52932325027754012</v>
      </c>
      <c r="R19" s="230">
        <v>0.60582980400997222</v>
      </c>
      <c r="S19" s="230">
        <v>0.57646831154899236</v>
      </c>
      <c r="T19" s="230">
        <v>1.0003583372267939</v>
      </c>
      <c r="U19" s="230">
        <v>1.025206650606433</v>
      </c>
      <c r="V19" s="230">
        <v>0.65213605297272781</v>
      </c>
      <c r="W19" s="230">
        <v>0.71425022256494752</v>
      </c>
      <c r="X19" s="230">
        <v>0.77072759535219548</v>
      </c>
      <c r="Y19" s="230">
        <v>0.45869828725479272</v>
      </c>
      <c r="DA19" s="71" t="s">
        <v>2497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0.91903120911739011</v>
      </c>
      <c r="F20" s="230">
        <v>0.90218742112783168</v>
      </c>
      <c r="G20" s="230">
        <v>1.249869246490158</v>
      </c>
      <c r="H20" s="230">
        <v>1.3484833532306479</v>
      </c>
      <c r="I20" s="230">
        <v>1.1199825578093281</v>
      </c>
      <c r="J20" s="230">
        <v>0.84743006950893573</v>
      </c>
      <c r="K20" s="230">
        <v>1.070624455281576</v>
      </c>
      <c r="L20" s="230">
        <v>1.1258958666708321</v>
      </c>
      <c r="M20" s="230">
        <v>1.00495011369652</v>
      </c>
      <c r="N20" s="230">
        <v>0.85092847636510871</v>
      </c>
      <c r="O20" s="230">
        <v>0.17191758489483119</v>
      </c>
      <c r="P20" s="230">
        <v>0.1691260055191853</v>
      </c>
      <c r="Q20" s="230">
        <v>0.69828071038169115</v>
      </c>
      <c r="R20" s="230">
        <v>0.70856938981845985</v>
      </c>
      <c r="S20" s="230">
        <v>0.65684270947151369</v>
      </c>
      <c r="T20" s="230">
        <v>0.94354993835488299</v>
      </c>
      <c r="U20" s="230">
        <v>0.75394743661410391</v>
      </c>
      <c r="V20" s="230">
        <v>0.73222038243324272</v>
      </c>
      <c r="W20" s="230">
        <v>0.67151536017682933</v>
      </c>
      <c r="X20" s="230">
        <v>1.084407632658404</v>
      </c>
      <c r="Y20" s="230">
        <v>1.1246845611882099</v>
      </c>
      <c r="DA20" s="71" t="s">
        <v>2498</v>
      </c>
    </row>
    <row r="21" spans="1:105" ht="12" customHeight="1" x14ac:dyDescent="0.25">
      <c r="A21" s="59" t="s">
        <v>32</v>
      </c>
      <c r="B21" s="230">
        <v>3.9145914340584151</v>
      </c>
      <c r="C21" s="230">
        <v>4.9572539608432393</v>
      </c>
      <c r="D21" s="230">
        <v>2.907833500011419</v>
      </c>
      <c r="E21" s="230">
        <v>3.9076821534250739</v>
      </c>
      <c r="F21" s="230">
        <v>3.8214688006527409</v>
      </c>
      <c r="G21" s="230">
        <v>4.6129404435609294</v>
      </c>
      <c r="H21" s="230">
        <v>3.885482050248692</v>
      </c>
      <c r="I21" s="230">
        <v>3.283571127095954</v>
      </c>
      <c r="J21" s="230">
        <v>2.959858508311489</v>
      </c>
      <c r="K21" s="230">
        <v>1.966797582021917</v>
      </c>
      <c r="L21" s="230">
        <v>1.7383801729568189</v>
      </c>
      <c r="M21" s="230">
        <v>1.6568833875902931</v>
      </c>
      <c r="N21" s="230">
        <v>2.6518070551386241</v>
      </c>
      <c r="O21" s="230">
        <v>1.161610246828469</v>
      </c>
      <c r="P21" s="230">
        <v>0.81351734341140369</v>
      </c>
      <c r="Q21" s="230">
        <v>0.66118664152926199</v>
      </c>
      <c r="R21" s="230">
        <v>1.5031423379424449</v>
      </c>
      <c r="S21" s="230">
        <v>1.2036280879984529</v>
      </c>
      <c r="T21" s="230">
        <v>0.56993770643575725</v>
      </c>
      <c r="U21" s="230">
        <v>0.38847421466897941</v>
      </c>
      <c r="V21" s="230">
        <v>0.21386129665776399</v>
      </c>
      <c r="W21" s="230">
        <v>0.43235921458468679</v>
      </c>
      <c r="X21" s="230">
        <v>0.51383139820597046</v>
      </c>
      <c r="Y21" s="230">
        <v>0.21656165287185869</v>
      </c>
      <c r="DA21" s="71" t="s">
        <v>2499</v>
      </c>
    </row>
    <row r="22" spans="1:105" ht="12" customHeight="1" x14ac:dyDescent="0.25">
      <c r="A22" s="59" t="s">
        <v>35</v>
      </c>
      <c r="B22" s="230">
        <v>16.49499667200687</v>
      </c>
      <c r="C22" s="230">
        <v>19.634074963701021</v>
      </c>
      <c r="D22" s="230">
        <v>15.155691341429151</v>
      </c>
      <c r="E22" s="230">
        <v>21.839736284652151</v>
      </c>
      <c r="F22" s="230">
        <v>29.310053238525288</v>
      </c>
      <c r="G22" s="230">
        <v>28.498388601321491</v>
      </c>
      <c r="H22" s="230">
        <v>28.67543076729061</v>
      </c>
      <c r="I22" s="230">
        <v>26.319671608995211</v>
      </c>
      <c r="J22" s="230">
        <v>21.496728754730011</v>
      </c>
      <c r="K22" s="230">
        <v>19.457969916081868</v>
      </c>
      <c r="L22" s="230">
        <v>24.887499163239369</v>
      </c>
      <c r="M22" s="230">
        <v>24.005325876237791</v>
      </c>
      <c r="N22" s="230">
        <v>26.493543198499911</v>
      </c>
      <c r="O22" s="230">
        <v>20.667710459612451</v>
      </c>
      <c r="P22" s="230">
        <v>18.530593974311191</v>
      </c>
      <c r="Q22" s="230">
        <v>16.171767013959609</v>
      </c>
      <c r="R22" s="230">
        <v>18.789650730748111</v>
      </c>
      <c r="S22" s="230">
        <v>20.391318159380489</v>
      </c>
      <c r="T22" s="230">
        <v>22.148620586090171</v>
      </c>
      <c r="U22" s="230">
        <v>20.080189099133079</v>
      </c>
      <c r="V22" s="230">
        <v>22.623878131065361</v>
      </c>
      <c r="W22" s="230">
        <v>24.345044596461541</v>
      </c>
      <c r="X22" s="230">
        <v>27.452008839731821</v>
      </c>
      <c r="Y22" s="230">
        <v>14.229988035159611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16.153818971810139</v>
      </c>
      <c r="C24" s="261">
        <f t="shared" si="1"/>
        <v>17.194537183650489</v>
      </c>
      <c r="D24" s="261">
        <f t="shared" si="1"/>
        <v>15.3832542433463</v>
      </c>
      <c r="E24" s="261">
        <f t="shared" si="1"/>
        <v>19.099453749824161</v>
      </c>
      <c r="F24" s="261">
        <f t="shared" si="1"/>
        <v>23.59365901297641</v>
      </c>
      <c r="G24" s="261">
        <f t="shared" si="1"/>
        <v>23.93650089670767</v>
      </c>
      <c r="H24" s="261">
        <f t="shared" si="1"/>
        <v>23.937516967472849</v>
      </c>
      <c r="I24" s="261">
        <f t="shared" si="1"/>
        <v>22.510903828498389</v>
      </c>
      <c r="J24" s="261">
        <f t="shared" si="1"/>
        <v>19.87335822550267</v>
      </c>
      <c r="K24" s="261">
        <f t="shared" si="1"/>
        <v>17.260791970598412</v>
      </c>
      <c r="L24" s="261">
        <f t="shared" si="1"/>
        <v>20.882236967940671</v>
      </c>
      <c r="M24" s="261">
        <f t="shared" si="1"/>
        <v>22.061091306936941</v>
      </c>
      <c r="N24" s="261">
        <f t="shared" si="1"/>
        <v>22.252684120412809</v>
      </c>
      <c r="O24" s="261">
        <f t="shared" si="1"/>
        <v>18.679655923378121</v>
      </c>
      <c r="P24" s="261">
        <f t="shared" si="1"/>
        <v>18.093609197360731</v>
      </c>
      <c r="Q24" s="261">
        <f t="shared" si="1"/>
        <v>17.067303277312021</v>
      </c>
      <c r="R24" s="261">
        <f t="shared" si="1"/>
        <v>18.87069812501392</v>
      </c>
      <c r="S24" s="261">
        <f t="shared" si="1"/>
        <v>20.46480515620307</v>
      </c>
      <c r="T24" s="261">
        <f t="shared" si="1"/>
        <v>21.602337878562871</v>
      </c>
      <c r="U24" s="261">
        <f t="shared" si="1"/>
        <v>17.3756040527594</v>
      </c>
      <c r="V24" s="261">
        <f t="shared" si="1"/>
        <v>18.44595437576363</v>
      </c>
      <c r="W24" s="261">
        <f t="shared" si="1"/>
        <v>20.522088744241511</v>
      </c>
      <c r="X24" s="261">
        <f t="shared" si="1"/>
        <v>21.67081850327266</v>
      </c>
      <c r="Y24" s="261">
        <f t="shared" si="1"/>
        <v>15.925610065036381</v>
      </c>
      <c r="DA24" s="70"/>
    </row>
    <row r="25" spans="1:105" ht="12" customHeight="1" x14ac:dyDescent="0.25">
      <c r="A25" s="60" t="s">
        <v>2414</v>
      </c>
      <c r="B25" s="262">
        <v>16.153818971810139</v>
      </c>
      <c r="C25" s="262">
        <v>17.194537183650489</v>
      </c>
      <c r="D25" s="262">
        <v>15.3832542433463</v>
      </c>
      <c r="E25" s="262">
        <v>19.099453749824161</v>
      </c>
      <c r="F25" s="262">
        <v>23.59365901297641</v>
      </c>
      <c r="G25" s="262">
        <v>23.93650089670767</v>
      </c>
      <c r="H25" s="262">
        <v>23.937516967472849</v>
      </c>
      <c r="I25" s="262">
        <v>22.510903828498389</v>
      </c>
      <c r="J25" s="262">
        <v>19.87335822550267</v>
      </c>
      <c r="K25" s="262">
        <v>17.260791970598412</v>
      </c>
      <c r="L25" s="262">
        <v>20.882236967940671</v>
      </c>
      <c r="M25" s="262">
        <v>22.061091306936941</v>
      </c>
      <c r="N25" s="262">
        <v>22.252684120412809</v>
      </c>
      <c r="O25" s="262">
        <v>18.679655923378121</v>
      </c>
      <c r="P25" s="262">
        <v>18.093609197360731</v>
      </c>
      <c r="Q25" s="262">
        <v>17.067303277312021</v>
      </c>
      <c r="R25" s="262">
        <v>18.87069812501392</v>
      </c>
      <c r="S25" s="262">
        <v>20.46480515620307</v>
      </c>
      <c r="T25" s="262">
        <v>21.602337878562871</v>
      </c>
      <c r="U25" s="262">
        <v>17.3756040527594</v>
      </c>
      <c r="V25" s="262">
        <v>18.44595437576363</v>
      </c>
      <c r="W25" s="262">
        <v>20.522088744241511</v>
      </c>
      <c r="X25" s="262">
        <v>21.67081850327266</v>
      </c>
      <c r="Y25" s="262">
        <v>15.925610065036381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30.420266640055949</v>
      </c>
      <c r="C27" s="261">
        <f t="shared" si="2"/>
        <v>36.400766657852607</v>
      </c>
      <c r="D27" s="261">
        <f t="shared" si="2"/>
        <v>27.056947055380022</v>
      </c>
      <c r="E27" s="261">
        <f t="shared" si="2"/>
        <v>41.884371112464123</v>
      </c>
      <c r="F27" s="261">
        <f t="shared" si="2"/>
        <v>52.332763020576479</v>
      </c>
      <c r="G27" s="261">
        <f t="shared" si="2"/>
        <v>52.06893958082135</v>
      </c>
      <c r="H27" s="261">
        <f t="shared" si="2"/>
        <v>51.523892117526749</v>
      </c>
      <c r="I27" s="261">
        <f t="shared" si="2"/>
        <v>46.973238522157303</v>
      </c>
      <c r="J27" s="261">
        <f t="shared" si="2"/>
        <v>38.453778623598367</v>
      </c>
      <c r="K27" s="261">
        <f t="shared" si="2"/>
        <v>33.150917351092481</v>
      </c>
      <c r="L27" s="261">
        <f t="shared" si="2"/>
        <v>41.469303934040788</v>
      </c>
      <c r="M27" s="261">
        <f t="shared" si="2"/>
        <v>39.849521586733111</v>
      </c>
      <c r="N27" s="261">
        <f t="shared" si="2"/>
        <v>44.428001291098148</v>
      </c>
      <c r="O27" s="261">
        <f t="shared" si="2"/>
        <v>32.910136816100433</v>
      </c>
      <c r="P27" s="261">
        <f t="shared" si="2"/>
        <v>28.678836494695599</v>
      </c>
      <c r="Q27" s="261">
        <f t="shared" si="2"/>
        <v>25.800796594497299</v>
      </c>
      <c r="R27" s="261">
        <f t="shared" si="2"/>
        <v>30.86741751788427</v>
      </c>
      <c r="S27" s="261">
        <f t="shared" si="2"/>
        <v>32.611796097713487</v>
      </c>
      <c r="T27" s="261">
        <f t="shared" si="2"/>
        <v>35.232095097296558</v>
      </c>
      <c r="U27" s="261">
        <f t="shared" si="2"/>
        <v>31.782596287175121</v>
      </c>
      <c r="V27" s="261">
        <f t="shared" si="2"/>
        <v>34.874990854388763</v>
      </c>
      <c r="W27" s="261">
        <f t="shared" si="2"/>
        <v>37.37595627684</v>
      </c>
      <c r="X27" s="261">
        <f t="shared" si="2"/>
        <v>42.601393522783411</v>
      </c>
      <c r="Y27" s="261">
        <f t="shared" si="2"/>
        <v>22.899903623534971</v>
      </c>
      <c r="DA27" s="70"/>
    </row>
    <row r="28" spans="1:105" ht="12" customHeight="1" x14ac:dyDescent="0.25">
      <c r="A28" s="60" t="s">
        <v>2419</v>
      </c>
      <c r="B28" s="329">
        <v>30.420266640055949</v>
      </c>
      <c r="C28" s="329">
        <v>36.400766657852607</v>
      </c>
      <c r="D28" s="329">
        <v>27.056947055380022</v>
      </c>
      <c r="E28" s="329">
        <v>41.884371112464123</v>
      </c>
      <c r="F28" s="329">
        <v>52.332763020576479</v>
      </c>
      <c r="G28" s="329">
        <v>52.06893958082135</v>
      </c>
      <c r="H28" s="329">
        <v>51.523892117526749</v>
      </c>
      <c r="I28" s="329">
        <v>46.973238522157303</v>
      </c>
      <c r="J28" s="329">
        <v>38.453778623598367</v>
      </c>
      <c r="K28" s="329">
        <v>33.150917351092481</v>
      </c>
      <c r="L28" s="329">
        <v>41.469303934040788</v>
      </c>
      <c r="M28" s="329">
        <v>39.849521586733111</v>
      </c>
      <c r="N28" s="329">
        <v>44.428001291098148</v>
      </c>
      <c r="O28" s="329">
        <v>32.910136816100433</v>
      </c>
      <c r="P28" s="329">
        <v>28.678836494695599</v>
      </c>
      <c r="Q28" s="329">
        <v>25.800796594497299</v>
      </c>
      <c r="R28" s="329">
        <v>30.86741751788427</v>
      </c>
      <c r="S28" s="329">
        <v>32.611796097713487</v>
      </c>
      <c r="T28" s="329">
        <v>35.232095097296558</v>
      </c>
      <c r="U28" s="329">
        <v>31.782596287175121</v>
      </c>
      <c r="V28" s="329">
        <v>34.874990854388763</v>
      </c>
      <c r="W28" s="329">
        <v>37.37595627684</v>
      </c>
      <c r="X28" s="329">
        <v>42.601393522783411</v>
      </c>
      <c r="Y28" s="329">
        <v>22.899903623534971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1.167654308276363E-2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0.27199676420434349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1.263712202819832</v>
      </c>
      <c r="C30" s="230">
        <v>1.2702967656465101</v>
      </c>
      <c r="D30" s="230">
        <v>1.251911567607775</v>
      </c>
      <c r="E30" s="230">
        <v>3.7894430450432441</v>
      </c>
      <c r="F30" s="230">
        <v>3.7131780772823939</v>
      </c>
      <c r="G30" s="230">
        <v>2.9698369072063389</v>
      </c>
      <c r="H30" s="230">
        <v>3.0818975878554111</v>
      </c>
      <c r="I30" s="230">
        <v>3.0829166737280489</v>
      </c>
      <c r="J30" s="230">
        <v>2.3051824342406149</v>
      </c>
      <c r="K30" s="230">
        <v>1.0146431319705329</v>
      </c>
      <c r="L30" s="230">
        <v>1.823910787087901</v>
      </c>
      <c r="M30" s="230">
        <v>1.753579618840815</v>
      </c>
      <c r="N30" s="230">
        <v>1.576174533950091</v>
      </c>
      <c r="O30" s="230">
        <v>1.479796399906486</v>
      </c>
      <c r="P30" s="230">
        <v>0.80278317577877489</v>
      </c>
      <c r="Q30" s="230">
        <v>0.75617607182505697</v>
      </c>
      <c r="R30" s="230">
        <v>0.86547114858567475</v>
      </c>
      <c r="S30" s="230">
        <v>0.82352615935570328</v>
      </c>
      <c r="T30" s="230">
        <v>1.4290833388954189</v>
      </c>
      <c r="U30" s="230">
        <v>1.464580929437761</v>
      </c>
      <c r="V30" s="230">
        <v>0.93162293281818254</v>
      </c>
      <c r="W30" s="230">
        <v>1.020357460807068</v>
      </c>
      <c r="X30" s="230">
        <v>1.1010394219317079</v>
      </c>
      <c r="Y30" s="230">
        <v>0.65528326750684696</v>
      </c>
      <c r="DA30" s="71" t="s">
        <v>2506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1.312901727310557</v>
      </c>
      <c r="F31" s="230">
        <v>1.2888391730397599</v>
      </c>
      <c r="G31" s="230">
        <v>1.785527494985941</v>
      </c>
      <c r="H31" s="230">
        <v>1.926404790329497</v>
      </c>
      <c r="I31" s="230">
        <v>1.5999750825847541</v>
      </c>
      <c r="J31" s="230">
        <v>1.2106143850127651</v>
      </c>
      <c r="K31" s="230">
        <v>1.5294635075451091</v>
      </c>
      <c r="L31" s="230">
        <v>1.608422666672616</v>
      </c>
      <c r="M31" s="230">
        <v>1.435643019566458</v>
      </c>
      <c r="N31" s="230">
        <v>1.215612109093013</v>
      </c>
      <c r="O31" s="230">
        <v>0.2455965498497589</v>
      </c>
      <c r="P31" s="230">
        <v>0.24160857931312191</v>
      </c>
      <c r="Q31" s="230">
        <v>0.99754387197384442</v>
      </c>
      <c r="R31" s="230">
        <v>1.0122419854549429</v>
      </c>
      <c r="S31" s="230">
        <v>0.93834672781644801</v>
      </c>
      <c r="T31" s="230">
        <v>1.3479284833641181</v>
      </c>
      <c r="U31" s="230">
        <v>1.0770677665915771</v>
      </c>
      <c r="V31" s="230">
        <v>1.0460291177617751</v>
      </c>
      <c r="W31" s="230">
        <v>0.95930765739547064</v>
      </c>
      <c r="X31" s="230">
        <v>1.5491537609405781</v>
      </c>
      <c r="Y31" s="230">
        <v>1.6066922302688711</v>
      </c>
      <c r="DA31" s="71" t="s">
        <v>2507</v>
      </c>
    </row>
    <row r="32" spans="1:105" ht="12" customHeight="1" x14ac:dyDescent="0.25">
      <c r="A32" s="59" t="s">
        <v>32</v>
      </c>
      <c r="B32" s="230">
        <v>5.592273477226307</v>
      </c>
      <c r="C32" s="230">
        <v>7.0817913726331998</v>
      </c>
      <c r="D32" s="230">
        <v>4.1540478571591706</v>
      </c>
      <c r="E32" s="230">
        <v>5.5824030763215324</v>
      </c>
      <c r="F32" s="230">
        <v>5.4592411437896313</v>
      </c>
      <c r="G32" s="230">
        <v>6.589914919372756</v>
      </c>
      <c r="H32" s="230">
        <v>5.5506886432124176</v>
      </c>
      <c r="I32" s="230">
        <v>4.6908158958513626</v>
      </c>
      <c r="J32" s="230">
        <v>4.2283692975878413</v>
      </c>
      <c r="K32" s="230">
        <v>2.8097108314598809</v>
      </c>
      <c r="L32" s="230">
        <v>2.4834002470811711</v>
      </c>
      <c r="M32" s="230">
        <v>2.366976267986133</v>
      </c>
      <c r="N32" s="230">
        <v>3.7882957930551782</v>
      </c>
      <c r="O32" s="230">
        <v>1.659443209754957</v>
      </c>
      <c r="P32" s="230">
        <v>1.1621676334448621</v>
      </c>
      <c r="Q32" s="230">
        <v>0.94455234504180252</v>
      </c>
      <c r="R32" s="230">
        <v>2.147346197060636</v>
      </c>
      <c r="S32" s="230">
        <v>1.719468697140647</v>
      </c>
      <c r="T32" s="230">
        <v>0.814196723479653</v>
      </c>
      <c r="U32" s="230">
        <v>0.55496316381282751</v>
      </c>
      <c r="V32" s="230">
        <v>0.30551613808252009</v>
      </c>
      <c r="W32" s="230">
        <v>0.61765602083526683</v>
      </c>
      <c r="X32" s="230">
        <v>0.73404485457995772</v>
      </c>
      <c r="Y32" s="230">
        <v>0.30937378981694108</v>
      </c>
      <c r="DA32" s="71" t="s">
        <v>2508</v>
      </c>
    </row>
    <row r="33" spans="1:105" ht="12" customHeight="1" x14ac:dyDescent="0.25">
      <c r="A33" s="59" t="s">
        <v>35</v>
      </c>
      <c r="B33" s="230">
        <v>23.56428096000981</v>
      </c>
      <c r="C33" s="230">
        <v>28.048678519572899</v>
      </c>
      <c r="D33" s="230">
        <v>21.65098763061307</v>
      </c>
      <c r="E33" s="230">
        <v>31.199623263788791</v>
      </c>
      <c r="F33" s="230">
        <v>41.871504626464699</v>
      </c>
      <c r="G33" s="230">
        <v>40.711983716173563</v>
      </c>
      <c r="H33" s="230">
        <v>40.964901096129417</v>
      </c>
      <c r="I33" s="230">
        <v>37.599530869993139</v>
      </c>
      <c r="J33" s="230">
        <v>30.709612506757139</v>
      </c>
      <c r="K33" s="230">
        <v>27.79709988011696</v>
      </c>
      <c r="L33" s="230">
        <v>35.553570233199103</v>
      </c>
      <c r="M33" s="230">
        <v>34.293322680339713</v>
      </c>
      <c r="N33" s="230">
        <v>37.847918854999868</v>
      </c>
      <c r="O33" s="230">
        <v>29.525300656589231</v>
      </c>
      <c r="P33" s="230">
        <v>26.472277106158831</v>
      </c>
      <c r="Q33" s="230">
        <v>23.102524305656591</v>
      </c>
      <c r="R33" s="230">
        <v>26.84235818678302</v>
      </c>
      <c r="S33" s="230">
        <v>29.1304545134007</v>
      </c>
      <c r="T33" s="230">
        <v>31.640886551557369</v>
      </c>
      <c r="U33" s="230">
        <v>28.685984427332951</v>
      </c>
      <c r="V33" s="230">
        <v>32.319825901521938</v>
      </c>
      <c r="W33" s="230">
        <v>34.778635137802198</v>
      </c>
      <c r="X33" s="230">
        <v>39.217155485331169</v>
      </c>
      <c r="Y33" s="230">
        <v>20.328554335942311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18.301691828057599</v>
      </c>
      <c r="C35" s="261">
        <v>21.295089528518659</v>
      </c>
      <c r="D35" s="261">
        <v>16.736742749926581</v>
      </c>
      <c r="E35" s="261">
        <v>25.042257710432121</v>
      </c>
      <c r="F35" s="261">
        <v>33.759165962444243</v>
      </c>
      <c r="G35" s="261">
        <v>33.914059198567543</v>
      </c>
      <c r="H35" s="261">
        <v>33.713628442691267</v>
      </c>
      <c r="I35" s="261">
        <v>34.005452417889863</v>
      </c>
      <c r="J35" s="261">
        <v>29.696557698087581</v>
      </c>
      <c r="K35" s="261">
        <v>16.683441821119509</v>
      </c>
      <c r="L35" s="261">
        <v>21.71887476975191</v>
      </c>
      <c r="M35" s="261">
        <v>22.910137188112149</v>
      </c>
      <c r="N35" s="261">
        <v>23.745017067379312</v>
      </c>
      <c r="O35" s="261">
        <v>18.629064948795879</v>
      </c>
      <c r="P35" s="261">
        <v>17.278603125278639</v>
      </c>
      <c r="Q35" s="261">
        <v>17.024576560119169</v>
      </c>
      <c r="R35" s="261">
        <v>22.117782840677751</v>
      </c>
      <c r="S35" s="261">
        <v>23.706700584520799</v>
      </c>
      <c r="T35" s="261">
        <v>24.932651179122729</v>
      </c>
      <c r="U35" s="261">
        <v>24.394302159604528</v>
      </c>
      <c r="V35" s="261">
        <v>21.40454860745665</v>
      </c>
      <c r="W35" s="261">
        <v>23.031422287995809</v>
      </c>
      <c r="X35" s="261">
        <v>28.12405021381479</v>
      </c>
      <c r="Y35" s="261">
        <v>17.62283695455384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7.596583283970529E-3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0.151080911037244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0.75433973519077546</v>
      </c>
      <c r="C38" s="229">
        <v>0.74314597839368512</v>
      </c>
      <c r="D38" s="229">
        <v>0.77440081505952352</v>
      </c>
      <c r="E38" s="229">
        <v>2.2656711033853369</v>
      </c>
      <c r="F38" s="229">
        <v>2.3953215485641111</v>
      </c>
      <c r="G38" s="229">
        <v>1.9321312177321861</v>
      </c>
      <c r="H38" s="229">
        <v>2.014447220628119</v>
      </c>
      <c r="I38" s="229">
        <v>2.230334054632003</v>
      </c>
      <c r="J38" s="229">
        <v>1.7790441417647149</v>
      </c>
      <c r="K38" s="229">
        <v>0.51013391564750499</v>
      </c>
      <c r="L38" s="229">
        <v>0.95438482194213514</v>
      </c>
      <c r="M38" s="229">
        <v>1.0071627679605271</v>
      </c>
      <c r="N38" s="229">
        <v>0.84171045227824526</v>
      </c>
      <c r="O38" s="229">
        <v>0.83677340014898149</v>
      </c>
      <c r="P38" s="229">
        <v>0.48321520116780392</v>
      </c>
      <c r="Q38" s="229">
        <v>0.49838815788978941</v>
      </c>
      <c r="R38" s="229">
        <v>0.57745508739176687</v>
      </c>
      <c r="S38" s="229">
        <v>0.57016420908421217</v>
      </c>
      <c r="T38" s="229">
        <v>0.91140044386854968</v>
      </c>
      <c r="U38" s="229">
        <v>1.01120233994005</v>
      </c>
      <c r="V38" s="229">
        <v>0.51747101420522157</v>
      </c>
      <c r="W38" s="229">
        <v>0.57015767662267924</v>
      </c>
      <c r="X38" s="229">
        <v>0.5611165827108221</v>
      </c>
      <c r="Y38" s="229">
        <v>0.32076100523792989</v>
      </c>
      <c r="DA38" s="73" t="s">
        <v>2514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0.78497116061505001</v>
      </c>
      <c r="F39" s="229">
        <v>0.83141292433653957</v>
      </c>
      <c r="G39" s="229">
        <v>1.161637329245365</v>
      </c>
      <c r="H39" s="229">
        <v>1.259172527658311</v>
      </c>
      <c r="I39" s="229">
        <v>1.157500928799418</v>
      </c>
      <c r="J39" s="229">
        <v>0.93430194400320798</v>
      </c>
      <c r="K39" s="229">
        <v>0.76897106318422603</v>
      </c>
      <c r="L39" s="229">
        <v>0.84162788619225304</v>
      </c>
      <c r="M39" s="229">
        <v>0.82455691310188461</v>
      </c>
      <c r="N39" s="229">
        <v>0.64916251094054966</v>
      </c>
      <c r="O39" s="229">
        <v>0.13887630764315179</v>
      </c>
      <c r="P39" s="229">
        <v>0.14543022546953599</v>
      </c>
      <c r="Q39" s="229">
        <v>0.65747128386034448</v>
      </c>
      <c r="R39" s="229">
        <v>0.67538274976319046</v>
      </c>
      <c r="S39" s="229">
        <v>0.64965965420065985</v>
      </c>
      <c r="T39" s="229">
        <v>0.85964379025695214</v>
      </c>
      <c r="U39" s="229">
        <v>0.743648523587914</v>
      </c>
      <c r="V39" s="229">
        <v>0.58101805933325879</v>
      </c>
      <c r="W39" s="229">
        <v>0.53604412778471033</v>
      </c>
      <c r="X39" s="229">
        <v>0.78948659522793208</v>
      </c>
      <c r="Y39" s="229">
        <v>0.78647546861652484</v>
      </c>
      <c r="DA39" s="73" t="s">
        <v>2515</v>
      </c>
    </row>
    <row r="40" spans="1:105" ht="12" customHeight="1" x14ac:dyDescent="0.25">
      <c r="A40" s="46" t="s">
        <v>32</v>
      </c>
      <c r="B40" s="229">
        <v>3.3381604486466459</v>
      </c>
      <c r="C40" s="229">
        <v>4.1429726664831623</v>
      </c>
      <c r="D40" s="229">
        <v>2.5695888828053279</v>
      </c>
      <c r="E40" s="229">
        <v>3.3376644501927788</v>
      </c>
      <c r="F40" s="229">
        <v>3.5216834954755618</v>
      </c>
      <c r="G40" s="229">
        <v>4.2872995170285124</v>
      </c>
      <c r="H40" s="229">
        <v>3.628144346507046</v>
      </c>
      <c r="I40" s="229">
        <v>3.39356769700656</v>
      </c>
      <c r="J40" s="229">
        <v>3.2632799540525381</v>
      </c>
      <c r="K40" s="229">
        <v>1.4126432665110309</v>
      </c>
      <c r="L40" s="229">
        <v>1.299471179950531</v>
      </c>
      <c r="M40" s="229">
        <v>1.3594651444099599</v>
      </c>
      <c r="N40" s="229">
        <v>2.0230298717903379</v>
      </c>
      <c r="O40" s="229">
        <v>0.93835742340537143</v>
      </c>
      <c r="P40" s="229">
        <v>0.69953766313175036</v>
      </c>
      <c r="Q40" s="229">
        <v>0.62254509341942621</v>
      </c>
      <c r="R40" s="229">
        <v>1.432740984965692</v>
      </c>
      <c r="S40" s="229">
        <v>1.19046553483774</v>
      </c>
      <c r="T40" s="229">
        <v>0.51925541007932696</v>
      </c>
      <c r="U40" s="229">
        <v>0.38316766151222248</v>
      </c>
      <c r="V40" s="229">
        <v>0.1696992852584476</v>
      </c>
      <c r="W40" s="229">
        <v>0.34513524457683442</v>
      </c>
      <c r="X40" s="229">
        <v>0.37408718721055523</v>
      </c>
      <c r="Y40" s="229">
        <v>0.15143839731099679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3.8790359999561763E-2</v>
      </c>
      <c r="H41" s="229">
        <v>3.5623799999598381E-2</v>
      </c>
      <c r="I41" s="229">
        <v>2.2693679999636431E-2</v>
      </c>
      <c r="J41" s="229">
        <v>1.9527119999645941E-2</v>
      </c>
      <c r="K41" s="229">
        <v>1.6096679999719761E-2</v>
      </c>
      <c r="L41" s="229">
        <v>1.9527119999568729E-2</v>
      </c>
      <c r="M41" s="229">
        <v>2.269367999948662E-2</v>
      </c>
      <c r="N41" s="229">
        <v>1.9527119999646771E-2</v>
      </c>
      <c r="O41" s="229">
        <v>1.9527119999433191E-2</v>
      </c>
      <c r="P41" s="229">
        <v>1.609667999934318E-2</v>
      </c>
      <c r="Q41" s="229">
        <v>1.9527119999392821E-2</v>
      </c>
      <c r="R41" s="229">
        <v>1.5225875999394141</v>
      </c>
      <c r="S41" s="229">
        <v>1.1280869999617671</v>
      </c>
      <c r="T41" s="229">
        <v>2.4633197999505212</v>
      </c>
      <c r="U41" s="229">
        <v>2.4503896799444691</v>
      </c>
      <c r="V41" s="229">
        <v>2.0331953999670271</v>
      </c>
      <c r="W41" s="229">
        <v>2.1463999199540149</v>
      </c>
      <c r="X41" s="229">
        <v>6.4133395198376153</v>
      </c>
      <c r="Y41" s="229">
        <v>6.4133395198279652</v>
      </c>
      <c r="DA41" s="73" t="s">
        <v>2517</v>
      </c>
    </row>
    <row r="42" spans="1:105" ht="12" customHeight="1" x14ac:dyDescent="0.25">
      <c r="A42" s="46" t="s">
        <v>35</v>
      </c>
      <c r="B42" s="229">
        <v>14.06607724422607</v>
      </c>
      <c r="C42" s="229">
        <v>16.40897088364181</v>
      </c>
      <c r="D42" s="229">
        <v>13.39275305206173</v>
      </c>
      <c r="E42" s="229">
        <v>18.653950996238951</v>
      </c>
      <c r="F42" s="229">
        <v>27.01074799406803</v>
      </c>
      <c r="G42" s="229">
        <v>26.486604191277952</v>
      </c>
      <c r="H42" s="229">
        <v>26.77624054789819</v>
      </c>
      <c r="I42" s="229">
        <v>27.201356057452241</v>
      </c>
      <c r="J42" s="229">
        <v>23.70040453826747</v>
      </c>
      <c r="K42" s="229">
        <v>13.975596895777031</v>
      </c>
      <c r="L42" s="229">
        <v>18.603863761667419</v>
      </c>
      <c r="M42" s="229">
        <v>19.696258682640281</v>
      </c>
      <c r="N42" s="229">
        <v>20.21158711237053</v>
      </c>
      <c r="O42" s="229">
        <v>16.69553069759894</v>
      </c>
      <c r="P42" s="229">
        <v>15.9343233555102</v>
      </c>
      <c r="Q42" s="229">
        <v>15.22664490495022</v>
      </c>
      <c r="R42" s="229">
        <v>17.909616418617681</v>
      </c>
      <c r="S42" s="229">
        <v>20.168324186436418</v>
      </c>
      <c r="T42" s="229">
        <v>20.179031734967381</v>
      </c>
      <c r="U42" s="229">
        <v>19.805893954619869</v>
      </c>
      <c r="V42" s="229">
        <v>17.952083937655459</v>
      </c>
      <c r="W42" s="229">
        <v>19.43368531905757</v>
      </c>
      <c r="X42" s="229">
        <v>19.986020328827859</v>
      </c>
      <c r="Y42" s="229">
        <v>9.9508225635604237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0.14311439999410691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1</v>
      </c>
      <c r="E51" s="232">
        <f t="shared" si="3"/>
        <v>0.99999999999999978</v>
      </c>
      <c r="F51" s="232">
        <f t="shared" si="3"/>
        <v>1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1</v>
      </c>
      <c r="J51" s="232">
        <f t="shared" si="3"/>
        <v>1.0000000000000004</v>
      </c>
      <c r="K51" s="232">
        <f t="shared" si="3"/>
        <v>1</v>
      </c>
      <c r="L51" s="232">
        <f t="shared" si="3"/>
        <v>1</v>
      </c>
      <c r="M51" s="232">
        <f t="shared" si="3"/>
        <v>0.99999999999999978</v>
      </c>
      <c r="N51" s="232">
        <f t="shared" si="3"/>
        <v>0.99999999999999978</v>
      </c>
      <c r="O51" s="232">
        <f t="shared" si="3"/>
        <v>0.99999999999999989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0.99999999999999978</v>
      </c>
      <c r="T51" s="232">
        <f t="shared" si="3"/>
        <v>1.0000000000000004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3.0701762816573976E-2</v>
      </c>
      <c r="C56" s="300">
        <f t="shared" si="8"/>
        <v>3.1686606425346438E-2</v>
      </c>
      <c r="D56" s="300">
        <f t="shared" si="8"/>
        <v>3.0744398265857592E-2</v>
      </c>
      <c r="E56" s="300">
        <f t="shared" si="8"/>
        <v>3.2126458132058208E-2</v>
      </c>
      <c r="F56" s="300">
        <f t="shared" si="8"/>
        <v>3.2991918512730214E-2</v>
      </c>
      <c r="G56" s="300">
        <f t="shared" si="8"/>
        <v>3.226598799936465E-2</v>
      </c>
      <c r="H56" s="300">
        <f t="shared" si="8"/>
        <v>3.2606047028059151E-2</v>
      </c>
      <c r="I56" s="300">
        <f t="shared" si="8"/>
        <v>3.1678432209588159E-2</v>
      </c>
      <c r="J56" s="300">
        <f t="shared" si="8"/>
        <v>3.0645341660960793E-2</v>
      </c>
      <c r="K56" s="300">
        <f t="shared" si="8"/>
        <v>3.4901884173051359E-2</v>
      </c>
      <c r="L56" s="300">
        <f t="shared" si="8"/>
        <v>3.527113054879287E-2</v>
      </c>
      <c r="M56" s="300">
        <f t="shared" si="8"/>
        <v>3.3857026781280476E-2</v>
      </c>
      <c r="N56" s="300">
        <f t="shared" si="8"/>
        <v>3.457299311733511E-2</v>
      </c>
      <c r="O56" s="300">
        <f t="shared" si="8"/>
        <v>3.3922569713411489E-2</v>
      </c>
      <c r="P56" s="300">
        <f t="shared" si="8"/>
        <v>3.3254232453820309E-2</v>
      </c>
      <c r="Q56" s="300">
        <f t="shared" si="8"/>
        <v>3.2493515944941785E-2</v>
      </c>
      <c r="R56" s="300">
        <f t="shared" si="8"/>
        <v>3.1596054516348011E-2</v>
      </c>
      <c r="S56" s="300">
        <f t="shared" si="8"/>
        <v>3.1721651915551957E-2</v>
      </c>
      <c r="T56" s="300">
        <f t="shared" si="8"/>
        <v>3.2316953951443073E-2</v>
      </c>
      <c r="U56" s="300">
        <f t="shared" si="8"/>
        <v>3.2559693516857599E-2</v>
      </c>
      <c r="V56" s="300">
        <f t="shared" si="8"/>
        <v>3.4861643465773494E-2</v>
      </c>
      <c r="W56" s="300">
        <f t="shared" si="8"/>
        <v>3.4502265662294689E-2</v>
      </c>
      <c r="X56" s="300">
        <f t="shared" si="8"/>
        <v>3.4389943690809228E-2</v>
      </c>
      <c r="Y56" s="300">
        <f t="shared" si="8"/>
        <v>3.0952735324994332E-2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0.23953146318048063</v>
      </c>
      <c r="C57" s="301">
        <f t="shared" si="9"/>
        <v>0.24581963040819668</v>
      </c>
      <c r="D57" s="301">
        <f t="shared" si="9"/>
        <v>0.23500151833436311</v>
      </c>
      <c r="E57" s="301">
        <f t="shared" si="9"/>
        <v>0.2460193958217157</v>
      </c>
      <c r="F57" s="301">
        <f t="shared" si="9"/>
        <v>0.24210429975837541</v>
      </c>
      <c r="G57" s="301">
        <f t="shared" si="9"/>
        <v>0.24098352869204198</v>
      </c>
      <c r="H57" s="301">
        <f t="shared" si="9"/>
        <v>0.24022519890153424</v>
      </c>
      <c r="I57" s="301">
        <f t="shared" si="9"/>
        <v>0.23347832208518321</v>
      </c>
      <c r="J57" s="301">
        <f t="shared" si="9"/>
        <v>0.22700922663828807</v>
      </c>
      <c r="K57" s="301">
        <f t="shared" si="9"/>
        <v>0.24801245588022416</v>
      </c>
      <c r="L57" s="301">
        <f t="shared" si="9"/>
        <v>0.24761193302801912</v>
      </c>
      <c r="M57" s="301">
        <f t="shared" si="9"/>
        <v>0.23909981293134838</v>
      </c>
      <c r="N57" s="301">
        <f t="shared" si="9"/>
        <v>0.24706290607833328</v>
      </c>
      <c r="O57" s="301">
        <f t="shared" si="9"/>
        <v>0.23865091137188923</v>
      </c>
      <c r="P57" s="301">
        <f t="shared" si="9"/>
        <v>0.23069617707706902</v>
      </c>
      <c r="Q57" s="301">
        <f t="shared" si="9"/>
        <v>0.22415627539579167</v>
      </c>
      <c r="R57" s="301">
        <f t="shared" si="9"/>
        <v>0.2238797162688683</v>
      </c>
      <c r="S57" s="301">
        <f t="shared" si="9"/>
        <v>0.22190303450411009</v>
      </c>
      <c r="T57" s="301">
        <f t="shared" si="9"/>
        <v>0.22423707146702715</v>
      </c>
      <c r="U57" s="301">
        <f t="shared" si="9"/>
        <v>0.22466976422800131</v>
      </c>
      <c r="V57" s="301">
        <f t="shared" si="9"/>
        <v>0.23766302463454664</v>
      </c>
      <c r="W57" s="301">
        <f t="shared" si="9"/>
        <v>0.23587504753368399</v>
      </c>
      <c r="X57" s="301">
        <f t="shared" si="9"/>
        <v>0.23560861249524334</v>
      </c>
      <c r="Y57" s="301">
        <f t="shared" si="9"/>
        <v>0.21432298884485332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0.23953146318048063</v>
      </c>
      <c r="C58" s="302">
        <f t="shared" si="10"/>
        <v>0.24581963040819668</v>
      </c>
      <c r="D58" s="302">
        <f t="shared" si="10"/>
        <v>0.23500151833436311</v>
      </c>
      <c r="E58" s="302">
        <f t="shared" si="10"/>
        <v>0.2460193958217157</v>
      </c>
      <c r="F58" s="302">
        <f t="shared" si="10"/>
        <v>0.24210429975837541</v>
      </c>
      <c r="G58" s="302">
        <f t="shared" si="10"/>
        <v>0.24098352869204198</v>
      </c>
      <c r="H58" s="302">
        <f t="shared" si="10"/>
        <v>0.24022519890153424</v>
      </c>
      <c r="I58" s="302">
        <f t="shared" si="10"/>
        <v>0.23347832208518321</v>
      </c>
      <c r="J58" s="302">
        <f t="shared" si="10"/>
        <v>0.22700922663828807</v>
      </c>
      <c r="K58" s="302">
        <f t="shared" si="10"/>
        <v>0.24801245588022416</v>
      </c>
      <c r="L58" s="302">
        <f t="shared" si="10"/>
        <v>0.24761193302801912</v>
      </c>
      <c r="M58" s="302">
        <f t="shared" si="10"/>
        <v>0.23909981293134838</v>
      </c>
      <c r="N58" s="302">
        <f t="shared" si="10"/>
        <v>0.24706290607833328</v>
      </c>
      <c r="O58" s="302">
        <f t="shared" si="10"/>
        <v>0.23865091137188923</v>
      </c>
      <c r="P58" s="302">
        <f t="shared" si="10"/>
        <v>0.23069617707706902</v>
      </c>
      <c r="Q58" s="302">
        <f t="shared" si="10"/>
        <v>0.22415627539579167</v>
      </c>
      <c r="R58" s="302">
        <f t="shared" si="10"/>
        <v>0.2238797162688683</v>
      </c>
      <c r="S58" s="302">
        <f t="shared" si="10"/>
        <v>0.22190303450411009</v>
      </c>
      <c r="T58" s="302">
        <f t="shared" si="10"/>
        <v>0.22423707146702715</v>
      </c>
      <c r="U58" s="302">
        <f t="shared" si="10"/>
        <v>0.22466976422800131</v>
      </c>
      <c r="V58" s="302">
        <f t="shared" si="10"/>
        <v>0.23766302463454664</v>
      </c>
      <c r="W58" s="302">
        <f t="shared" si="10"/>
        <v>0.23587504753368399</v>
      </c>
      <c r="X58" s="302">
        <f t="shared" si="10"/>
        <v>0.23560861249524334</v>
      </c>
      <c r="Y58" s="302">
        <f t="shared" si="10"/>
        <v>0.21432298884485332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0.18170911893582894</v>
      </c>
      <c r="C60" s="301">
        <f t="shared" si="12"/>
        <v>0.16588170146658696</v>
      </c>
      <c r="D60" s="301">
        <f t="shared" si="12"/>
        <v>0.19087192530367114</v>
      </c>
      <c r="E60" s="301">
        <f t="shared" si="12"/>
        <v>0.1602655783479868</v>
      </c>
      <c r="F60" s="301">
        <f t="shared" si="12"/>
        <v>0.1559287136606568</v>
      </c>
      <c r="G60" s="301">
        <f t="shared" si="12"/>
        <v>0.15826003253890211</v>
      </c>
      <c r="H60" s="301">
        <f t="shared" si="12"/>
        <v>0.15943767717379068</v>
      </c>
      <c r="I60" s="301">
        <f t="shared" si="12"/>
        <v>0.15984201764523437</v>
      </c>
      <c r="J60" s="301">
        <f t="shared" si="12"/>
        <v>0.16760142558371691</v>
      </c>
      <c r="K60" s="301">
        <f t="shared" si="12"/>
        <v>0.18447631744795612</v>
      </c>
      <c r="L60" s="301">
        <f t="shared" si="12"/>
        <v>0.17812455999486201</v>
      </c>
      <c r="M60" s="301">
        <f t="shared" si="12"/>
        <v>0.18909719057800004</v>
      </c>
      <c r="N60" s="301">
        <f t="shared" si="12"/>
        <v>0.17678081541445551</v>
      </c>
      <c r="O60" s="301">
        <f t="shared" si="12"/>
        <v>0.19351036929694038</v>
      </c>
      <c r="P60" s="301">
        <f t="shared" si="12"/>
        <v>0.20792467704636766</v>
      </c>
      <c r="Q60" s="301">
        <f t="shared" si="12"/>
        <v>0.21182862760959378</v>
      </c>
      <c r="R60" s="301">
        <f t="shared" si="12"/>
        <v>0.19552593834008186</v>
      </c>
      <c r="S60" s="301">
        <f t="shared" si="12"/>
        <v>0.19892899888521431</v>
      </c>
      <c r="T60" s="301">
        <f t="shared" si="12"/>
        <v>0.19641364619199414</v>
      </c>
      <c r="U60" s="301">
        <f t="shared" si="12"/>
        <v>0.17546767826641396</v>
      </c>
      <c r="V60" s="301">
        <f t="shared" si="12"/>
        <v>0.17957695683987951</v>
      </c>
      <c r="W60" s="301">
        <f t="shared" si="12"/>
        <v>0.18501767064917515</v>
      </c>
      <c r="X60" s="301">
        <f t="shared" si="12"/>
        <v>0.17121611212961499</v>
      </c>
      <c r="Y60" s="301">
        <f t="shared" si="12"/>
        <v>0.21292817923904755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0.18170911893582894</v>
      </c>
      <c r="C61" s="302">
        <f t="shared" si="13"/>
        <v>0.16588170146658696</v>
      </c>
      <c r="D61" s="302">
        <f t="shared" si="13"/>
        <v>0.19087192530367114</v>
      </c>
      <c r="E61" s="302">
        <f t="shared" si="13"/>
        <v>0.1602655783479868</v>
      </c>
      <c r="F61" s="302">
        <f t="shared" si="13"/>
        <v>0.1559287136606568</v>
      </c>
      <c r="G61" s="302">
        <f t="shared" si="13"/>
        <v>0.15826003253890211</v>
      </c>
      <c r="H61" s="302">
        <f t="shared" si="13"/>
        <v>0.15943767717379068</v>
      </c>
      <c r="I61" s="302">
        <f t="shared" si="13"/>
        <v>0.15984201764523437</v>
      </c>
      <c r="J61" s="302">
        <f t="shared" si="13"/>
        <v>0.16760142558371691</v>
      </c>
      <c r="K61" s="302">
        <f t="shared" si="13"/>
        <v>0.18447631744795612</v>
      </c>
      <c r="L61" s="302">
        <f t="shared" si="13"/>
        <v>0.17812455999486201</v>
      </c>
      <c r="M61" s="302">
        <f t="shared" si="13"/>
        <v>0.18909719057800004</v>
      </c>
      <c r="N61" s="302">
        <f t="shared" si="13"/>
        <v>0.17678081541445551</v>
      </c>
      <c r="O61" s="302">
        <f t="shared" si="13"/>
        <v>0.19351036929694038</v>
      </c>
      <c r="P61" s="302">
        <f t="shared" si="13"/>
        <v>0.20792467704636766</v>
      </c>
      <c r="Q61" s="302">
        <f t="shared" si="13"/>
        <v>0.21182862760959378</v>
      </c>
      <c r="R61" s="302">
        <f t="shared" si="13"/>
        <v>0.19552593834008186</v>
      </c>
      <c r="S61" s="302">
        <f t="shared" si="13"/>
        <v>0.19892899888521431</v>
      </c>
      <c r="T61" s="302">
        <f t="shared" si="13"/>
        <v>0.19641364619199414</v>
      </c>
      <c r="U61" s="302">
        <f t="shared" si="13"/>
        <v>0.17546767826641396</v>
      </c>
      <c r="V61" s="302">
        <f t="shared" si="13"/>
        <v>0.17957695683987951</v>
      </c>
      <c r="W61" s="302">
        <f t="shared" si="13"/>
        <v>0.18501767064917515</v>
      </c>
      <c r="X61" s="302">
        <f t="shared" si="13"/>
        <v>0.17121611212961499</v>
      </c>
      <c r="Y61" s="302">
        <f t="shared" si="13"/>
        <v>0.21292817923904755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0.34218780454354369</v>
      </c>
      <c r="C63" s="301">
        <f t="shared" si="15"/>
        <v>0.35117090058313816</v>
      </c>
      <c r="D63" s="301">
        <f t="shared" si="15"/>
        <v>0.33571645476337603</v>
      </c>
      <c r="E63" s="301">
        <f t="shared" si="15"/>
        <v>0.35145627974530813</v>
      </c>
      <c r="F63" s="301">
        <f t="shared" si="15"/>
        <v>0.34586328536910771</v>
      </c>
      <c r="G63" s="301">
        <f t="shared" si="15"/>
        <v>0.34426218384577423</v>
      </c>
      <c r="H63" s="301">
        <f t="shared" si="15"/>
        <v>0.34317885557362021</v>
      </c>
      <c r="I63" s="301">
        <f t="shared" si="15"/>
        <v>0.3335404601216902</v>
      </c>
      <c r="J63" s="301">
        <f t="shared" si="15"/>
        <v>0.32429889519755439</v>
      </c>
      <c r="K63" s="301">
        <f t="shared" si="15"/>
        <v>0.35430350840032016</v>
      </c>
      <c r="L63" s="301">
        <f t="shared" si="15"/>
        <v>0.35373133289717018</v>
      </c>
      <c r="M63" s="301">
        <f t="shared" si="15"/>
        <v>0.34157116133049764</v>
      </c>
      <c r="N63" s="301">
        <f t="shared" si="15"/>
        <v>0.35294700868333334</v>
      </c>
      <c r="O63" s="301">
        <f t="shared" si="15"/>
        <v>0.34092987338841335</v>
      </c>
      <c r="P63" s="301">
        <f t="shared" si="15"/>
        <v>0.32956596725295573</v>
      </c>
      <c r="Q63" s="301">
        <f t="shared" si="15"/>
        <v>0.32022325056541667</v>
      </c>
      <c r="R63" s="301">
        <f t="shared" si="15"/>
        <v>0.31982816609838327</v>
      </c>
      <c r="S63" s="301">
        <f t="shared" si="15"/>
        <v>0.31700433500587144</v>
      </c>
      <c r="T63" s="301">
        <f t="shared" si="15"/>
        <v>0.32033867352432438</v>
      </c>
      <c r="U63" s="301">
        <f t="shared" si="15"/>
        <v>0.32095680604000176</v>
      </c>
      <c r="V63" s="301">
        <f t="shared" si="15"/>
        <v>0.33951860662078082</v>
      </c>
      <c r="W63" s="301">
        <f t="shared" si="15"/>
        <v>0.33696435361954857</v>
      </c>
      <c r="X63" s="301">
        <f t="shared" si="15"/>
        <v>0.33658373213606191</v>
      </c>
      <c r="Y63" s="301">
        <f t="shared" si="15"/>
        <v>0.30617569834979064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0.34218780454354369</v>
      </c>
      <c r="C64" s="302">
        <f t="shared" si="16"/>
        <v>0.35117090058313816</v>
      </c>
      <c r="D64" s="302">
        <f t="shared" si="16"/>
        <v>0.33571645476337603</v>
      </c>
      <c r="E64" s="302">
        <f t="shared" si="16"/>
        <v>0.35145627974530813</v>
      </c>
      <c r="F64" s="302">
        <f t="shared" si="16"/>
        <v>0.34586328536910771</v>
      </c>
      <c r="G64" s="302">
        <f t="shared" si="16"/>
        <v>0.34426218384577423</v>
      </c>
      <c r="H64" s="302">
        <f t="shared" si="16"/>
        <v>0.34317885557362021</v>
      </c>
      <c r="I64" s="302">
        <f t="shared" si="16"/>
        <v>0.3335404601216902</v>
      </c>
      <c r="J64" s="302">
        <f t="shared" si="16"/>
        <v>0.32429889519755439</v>
      </c>
      <c r="K64" s="302">
        <f t="shared" si="16"/>
        <v>0.35430350840032016</v>
      </c>
      <c r="L64" s="302">
        <f t="shared" si="16"/>
        <v>0.35373133289717018</v>
      </c>
      <c r="M64" s="302">
        <f t="shared" si="16"/>
        <v>0.34157116133049764</v>
      </c>
      <c r="N64" s="302">
        <f t="shared" si="16"/>
        <v>0.35294700868333334</v>
      </c>
      <c r="O64" s="302">
        <f t="shared" si="16"/>
        <v>0.34092987338841335</v>
      </c>
      <c r="P64" s="302">
        <f t="shared" si="16"/>
        <v>0.32956596725295573</v>
      </c>
      <c r="Q64" s="302">
        <f t="shared" si="16"/>
        <v>0.32022325056541667</v>
      </c>
      <c r="R64" s="302">
        <f t="shared" si="16"/>
        <v>0.31982816609838327</v>
      </c>
      <c r="S64" s="302">
        <f t="shared" si="16"/>
        <v>0.31700433500587144</v>
      </c>
      <c r="T64" s="302">
        <f t="shared" si="16"/>
        <v>0.32033867352432438</v>
      </c>
      <c r="U64" s="302">
        <f t="shared" si="16"/>
        <v>0.32095680604000176</v>
      </c>
      <c r="V64" s="302">
        <f t="shared" si="16"/>
        <v>0.33951860662078082</v>
      </c>
      <c r="W64" s="302">
        <f t="shared" si="16"/>
        <v>0.33696435361954857</v>
      </c>
      <c r="X64" s="302">
        <f t="shared" si="16"/>
        <v>0.33658373213606191</v>
      </c>
      <c r="Y64" s="302">
        <f t="shared" si="16"/>
        <v>0.30617569834979064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0.20586985052357273</v>
      </c>
      <c r="C66" s="301">
        <f t="shared" si="18"/>
        <v>0.20544116111673172</v>
      </c>
      <c r="D66" s="301">
        <f t="shared" si="18"/>
        <v>0.20766570333273215</v>
      </c>
      <c r="E66" s="301">
        <f t="shared" si="18"/>
        <v>0.21013228795293087</v>
      </c>
      <c r="F66" s="301">
        <f t="shared" si="18"/>
        <v>0.2231117826991299</v>
      </c>
      <c r="G66" s="301">
        <f t="shared" si="18"/>
        <v>0.22422826692391726</v>
      </c>
      <c r="H66" s="301">
        <f t="shared" si="18"/>
        <v>0.2245522213229961</v>
      </c>
      <c r="I66" s="301">
        <f t="shared" si="18"/>
        <v>0.24146076793830404</v>
      </c>
      <c r="J66" s="301">
        <f t="shared" si="18"/>
        <v>0.25044511091948024</v>
      </c>
      <c r="K66" s="301">
        <f t="shared" si="18"/>
        <v>0.17830583409844836</v>
      </c>
      <c r="L66" s="301">
        <f t="shared" si="18"/>
        <v>0.18526104353115586</v>
      </c>
      <c r="M66" s="301">
        <f t="shared" si="18"/>
        <v>0.19637480837887328</v>
      </c>
      <c r="N66" s="301">
        <f t="shared" si="18"/>
        <v>0.18863627670654262</v>
      </c>
      <c r="O66" s="301">
        <f t="shared" si="18"/>
        <v>0.19298627622934542</v>
      </c>
      <c r="P66" s="301">
        <f t="shared" si="18"/>
        <v>0.19855894616978742</v>
      </c>
      <c r="Q66" s="301">
        <f t="shared" si="18"/>
        <v>0.21129833048425609</v>
      </c>
      <c r="R66" s="301">
        <f t="shared" si="18"/>
        <v>0.22917012477631843</v>
      </c>
      <c r="S66" s="301">
        <f t="shared" si="18"/>
        <v>0.23044197968925201</v>
      </c>
      <c r="T66" s="301">
        <f t="shared" si="18"/>
        <v>0.22669365486521154</v>
      </c>
      <c r="U66" s="301">
        <f t="shared" si="18"/>
        <v>0.24634605794872538</v>
      </c>
      <c r="V66" s="301">
        <f t="shared" si="18"/>
        <v>0.20837976843901959</v>
      </c>
      <c r="W66" s="301">
        <f t="shared" si="18"/>
        <v>0.20764066253529759</v>
      </c>
      <c r="X66" s="301">
        <f t="shared" si="18"/>
        <v>0.22220159954827021</v>
      </c>
      <c r="Y66" s="301">
        <f t="shared" si="18"/>
        <v>0.23562039824131403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0.78138933887996787</v>
      </c>
      <c r="C72" s="320">
        <f>IF(C$5=0,0,C$5/TRE_fec!C$5)</f>
        <v>0.87908593288927461</v>
      </c>
      <c r="D72" s="320">
        <f>IF(D$5=0,0,D$5/TRE_fec!D$5)</f>
        <v>0.73719924934134506</v>
      </c>
      <c r="E72" s="320">
        <f>IF(E$5=0,0,E$5/TRE_fec!E$5)</f>
        <v>0.9163182983616126</v>
      </c>
      <c r="F72" s="320">
        <f>IF(F$5=0,0,F$5/TRE_fec!F$5)</f>
        <v>0.95855162601030108</v>
      </c>
      <c r="G72" s="320">
        <f>IF(G$5=0,0,G$5/TRE_fec!G$5)</f>
        <v>0.93652981527202994</v>
      </c>
      <c r="H72" s="320">
        <f>IF(H$5=0,0,H$5/TRE_fec!H$5)</f>
        <v>0.92972802918680497</v>
      </c>
      <c r="I72" s="320">
        <f>IF(I$5=0,0,I$5/TRE_fec!I$5)</f>
        <v>0.92534606832782051</v>
      </c>
      <c r="J72" s="320">
        <f>IF(J$5=0,0,J$5/TRE_fec!J$5)</f>
        <v>0.86771676582081647</v>
      </c>
      <c r="K72" s="320">
        <f>IF(K$5=0,0,K$5/TRE_fec!K$5)</f>
        <v>0.77315575753027643</v>
      </c>
      <c r="L72" s="320">
        <f>IF(L$5=0,0,L$5/TRE_fec!L$5)</f>
        <v>0.81269010765144867</v>
      </c>
      <c r="M72" s="320">
        <f>IF(M$5=0,0,M$5/TRE_fec!M$5)</f>
        <v>0.75314161678765079</v>
      </c>
      <c r="N72" s="320">
        <f>IF(N$5=0,0,N$5/TRE_fec!N$5)</f>
        <v>0.81929597902108042</v>
      </c>
      <c r="O72" s="320">
        <f>IF(O$5=0,0,O$5/TRE_fec!O$5)</f>
        <v>0.73501079459924212</v>
      </c>
      <c r="P72" s="320">
        <f>IF(P$5=0,0,P$5/TRE_fec!P$5)</f>
        <v>0.67275835647981441</v>
      </c>
      <c r="Q72" s="320">
        <f>IF(Q$5=0,0,Q$5/TRE_fec!Q$5)</f>
        <v>0.65400724726318216</v>
      </c>
      <c r="R72" s="320">
        <f>IF(R$5=0,0,R$5/TRE_fec!R$5)</f>
        <v>0.71827018750019611</v>
      </c>
      <c r="S72" s="320">
        <f>IF(S$5=0,0,S$5/TRE_fec!S$5)</f>
        <v>0.70582522589477381</v>
      </c>
      <c r="T72" s="320">
        <f>IF(T$5=0,0,T$5/TRE_fec!T$5)</f>
        <v>0.7160238916802123</v>
      </c>
      <c r="U72" s="320">
        <f>IF(U$5=0,0,U$5/TRE_fec!U$5)</f>
        <v>0.82742312941074747</v>
      </c>
      <c r="V72" s="320">
        <f>IF(V$5=0,0,V$5/TRE_fec!V$5)</f>
        <v>0.80771180524737252</v>
      </c>
      <c r="W72" s="320">
        <f>IF(W$5=0,0,W$5/TRE_fec!W$5)</f>
        <v>0.77796787867570705</v>
      </c>
      <c r="X72" s="320">
        <f>IF(X$5=0,0,X$5/TRE_fec!X$5)</f>
        <v>0.84878326669483894</v>
      </c>
      <c r="Y72" s="320">
        <f>IF(Y$5=0,0,Y$5/TRE_fec!Y$5)</f>
        <v>0.62944651026143805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0.96518048647579968</v>
      </c>
      <c r="C77" s="332">
        <f>IF(C$10=0,0,C$10/TRE_fec!C$10)</f>
        <v>1.1089655419930171</v>
      </c>
      <c r="D77" s="332">
        <f>IF(D$10=0,0,D$10/TRE_fec!D$10)</f>
        <v>0.91152129452293063</v>
      </c>
      <c r="E77" s="332">
        <f>IF(E$10=0,0,E$10/TRE_fec!E$10)</f>
        <v>1.1637923740428622</v>
      </c>
      <c r="F77" s="332">
        <f>IF(F$10=0,0,F$10/TRE_fec!F$10)</f>
        <v>1.22851355178127</v>
      </c>
      <c r="G77" s="332">
        <f>IF(G$10=0,0,G$10/TRE_fec!G$10)</f>
        <v>1.1700780642680133</v>
      </c>
      <c r="H77" s="332">
        <f>IF(H$10=0,0,H$10/TRE_fec!H$10)</f>
        <v>1.172704197128879</v>
      </c>
      <c r="I77" s="332">
        <f>IF(I$10=0,0,I$10/TRE_fec!I$10)</f>
        <v>1.125217159310687</v>
      </c>
      <c r="J77" s="332">
        <f>IF(J$10=0,0,J$10/TRE_fec!J$10)</f>
        <v>1.027356062326785</v>
      </c>
      <c r="K77" s="332">
        <f>IF(K$10=0,0,K$10/TRE_fec!K$10)</f>
        <v>1.088850503930807</v>
      </c>
      <c r="L77" s="332">
        <f>IF(L$10=0,0,L$10/TRE_fec!L$10)</f>
        <v>1.1439405898064634</v>
      </c>
      <c r="M77" s="332">
        <f>IF(M$10=0,0,M$10/TRE_fec!M$10)</f>
        <v>1.0150154382899743</v>
      </c>
      <c r="N77" s="332">
        <f>IF(N$10=0,0,N$10/TRE_fec!N$10)</f>
        <v>1.1246860986459544</v>
      </c>
      <c r="O77" s="332">
        <f>IF(O$10=0,0,O$10/TRE_fec!O$10)</f>
        <v>0.9934570482643893</v>
      </c>
      <c r="P77" s="332">
        <f>IF(P$10=0,0,P$10/TRE_fec!P$10)</f>
        <v>0.88841008053923642</v>
      </c>
      <c r="Q77" s="332">
        <f>IF(Q$10=0,0,Q$10/TRE_fec!Q$10)</f>
        <v>0.84205838495316476</v>
      </c>
      <c r="R77" s="332">
        <f>IF(R$10=0,0,R$10/TRE_fec!R$10)</f>
        <v>0.89242725844158866</v>
      </c>
      <c r="S77" s="332">
        <f>IF(S$10=0,0,S$10/TRE_fec!S$10)</f>
        <v>0.87493253860054443</v>
      </c>
      <c r="T77" s="332">
        <f>IF(T$10=0,0,T$10/TRE_fec!T$10)</f>
        <v>0.90572941832547404</v>
      </c>
      <c r="U77" s="332">
        <f>IF(U$10=0,0,U$10/TRE_fec!U$10)</f>
        <v>1.0345261389745957</v>
      </c>
      <c r="V77" s="332">
        <f>IF(V$10=0,0,V$10/TRE_fec!V$10)</f>
        <v>1.0994587221106158</v>
      </c>
      <c r="W77" s="332">
        <f>IF(W$10=0,0,W$10/TRE_fec!W$10)</f>
        <v>1.0501162061425073</v>
      </c>
      <c r="X77" s="332">
        <f>IF(X$10=0,0,X$10/TRE_fec!X$10)</f>
        <v>1.1398077434899145</v>
      </c>
      <c r="Y77" s="332">
        <f>IF(Y$10=0,0,Y$10/TRE_fec!Y$10)</f>
        <v>0.78800883365983621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1.1428277751269762</v>
      </c>
      <c r="C78" s="348">
        <f>IF(C$16=0,0,C$16/TRE_fec!C$16)</f>
        <v>1.3019417891570615</v>
      </c>
      <c r="D78" s="348">
        <f>IF(D$16=0,0,D$16/TRE_fec!D$16)</f>
        <v>1.0607097669612902</v>
      </c>
      <c r="E78" s="348">
        <f>IF(E$16=0,0,E$16/TRE_fec!E$16)</f>
        <v>1.3470355653207355</v>
      </c>
      <c r="F78" s="348">
        <f>IF(F$16=0,0,F$16/TRE_fec!F$16)</f>
        <v>1.3691674073077538</v>
      </c>
      <c r="G78" s="348">
        <f>IF(G$16=0,0,G$16/TRE_fec!G$16)</f>
        <v>1.336582266439436</v>
      </c>
      <c r="H78" s="348">
        <f>IF(H$16=0,0,H$16/TRE_fec!H$16)</f>
        <v>1.3232181314390761</v>
      </c>
      <c r="I78" s="348">
        <f>IF(I$16=0,0,I$16/TRE_fec!I$16)</f>
        <v>1.2721537626874007</v>
      </c>
      <c r="J78" s="348">
        <f>IF(J$16=0,0,J$16/TRE_fec!J$16)</f>
        <v>1.1643419994772359</v>
      </c>
      <c r="K78" s="348">
        <f>IF(K$16=0,0,K$16/TRE_fec!K$16)</f>
        <v>1.1900133107037851</v>
      </c>
      <c r="L78" s="348">
        <f>IF(L$16=0,0,L$16/TRE_fec!L$16)</f>
        <v>1.2351438986659968</v>
      </c>
      <c r="M78" s="348">
        <f>IF(M$16=0,0,M$16/TRE_fec!M$16)</f>
        <v>1.1065956356971145</v>
      </c>
      <c r="N78" s="348">
        <f>IF(N$16=0,0,N$16/TRE_fec!N$16)</f>
        <v>1.2390308092227043</v>
      </c>
      <c r="O78" s="348">
        <f>IF(O$16=0,0,O$16/TRE_fec!O$16)</f>
        <v>1.0818681379340698</v>
      </c>
      <c r="P78" s="348">
        <f>IF(P$16=0,0,P$16/TRE_fec!P$16)</f>
        <v>0.96065074075624202</v>
      </c>
      <c r="Q78" s="348">
        <f>IF(Q$16=0,0,Q$16/TRE_fec!Q$16)</f>
        <v>0.9021854253710021</v>
      </c>
      <c r="R78" s="348">
        <f>IF(R$16=0,0,R$16/TRE_fec!R$16)</f>
        <v>0.98165914605716087</v>
      </c>
      <c r="S78" s="348">
        <f>IF(S$16=0,0,S$16/TRE_fec!S$16)</f>
        <v>0.95409793346577865</v>
      </c>
      <c r="T78" s="348">
        <f>IF(T$16=0,0,T$16/TRE_fec!T$16)</f>
        <v>0.98466601321775094</v>
      </c>
      <c r="U78" s="348">
        <f>IF(U$16=0,0,U$16/TRE_fec!U$16)</f>
        <v>1.1151997586971638</v>
      </c>
      <c r="V78" s="348">
        <f>IF(V$16=0,0,V$16/TRE_fec!V$16)</f>
        <v>1.1750344683682394</v>
      </c>
      <c r="W78" s="348">
        <f>IF(W$16=0,0,W$16/TRE_fec!W$16)</f>
        <v>1.1278241209730608</v>
      </c>
      <c r="X78" s="348">
        <f>IF(X$16=0,0,X$16/TRE_fec!X$16)</f>
        <v>1.2307638425593446</v>
      </c>
      <c r="Y78" s="348">
        <f>IF(Y$16=0,0,Y$16/TRE_fec!Y$16)</f>
        <v>0.86662717528476318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1.7192883671592012</v>
      </c>
      <c r="C79" s="348">
        <f>IF(C$24=0,0,C$24/TRE_fec!C$24)</f>
        <v>1.7382491141139869</v>
      </c>
      <c r="D79" s="348">
        <f>IF(D$24=0,0,D$24/TRE_fec!D$24)</f>
        <v>1.7105350751548514</v>
      </c>
      <c r="E79" s="348">
        <f>IF(E$24=0,0,E$24/TRE_fec!E$24)</f>
        <v>1.7418380576063506</v>
      </c>
      <c r="F79" s="348">
        <f>IF(F$24=0,0,F$24/TRE_fec!F$24)</f>
        <v>1.7461431905884242</v>
      </c>
      <c r="G79" s="348">
        <f>IF(G$24=0,0,G$24/TRE_fec!G$24)</f>
        <v>1.7399601486125595</v>
      </c>
      <c r="H79" s="348">
        <f>IF(H$24=0,0,H$24/TRE_fec!H$24)</f>
        <v>1.739371652758481</v>
      </c>
      <c r="I79" s="348">
        <f>IF(I$24=0,0,I$24/TRE_fec!I$24)</f>
        <v>1.7294355205469596</v>
      </c>
      <c r="J79" s="348">
        <f>IF(J$24=0,0,J$24/TRE_fec!J$24)</f>
        <v>1.7133601189539023</v>
      </c>
      <c r="K79" s="348">
        <f>IF(K$24=0,0,K$24/TRE_fec!K$24)</f>
        <v>1.7360598213240332</v>
      </c>
      <c r="L79" s="348">
        <f>IF(L$24=0,0,L$24/TRE_fec!L$24)</f>
        <v>1.7417286892407977</v>
      </c>
      <c r="M79" s="348">
        <f>IF(M$24=0,0,M$24/TRE_fec!M$24)</f>
        <v>1.7222785978531487</v>
      </c>
      <c r="N79" s="348">
        <f>IF(N$24=0,0,N$24/TRE_fec!N$24)</f>
        <v>1.7392827598688627</v>
      </c>
      <c r="O79" s="348">
        <f>IF(O$24=0,0,O$24/TRE_fec!O$24)</f>
        <v>1.7219574374026538</v>
      </c>
      <c r="P79" s="348">
        <f>IF(P$24=0,0,P$24/TRE_fec!P$24)</f>
        <v>1.7061878381015978</v>
      </c>
      <c r="Q79" s="348">
        <f>IF(Q$24=0,0,Q$24/TRE_fec!Q$24)</f>
        <v>1.6938956813872683</v>
      </c>
      <c r="R79" s="348">
        <f>IF(R$24=0,0,R$24/TRE_fec!R$24)</f>
        <v>1.7007928824269209</v>
      </c>
      <c r="S79" s="348">
        <f>IF(S$24=0,0,S$24/TRE_fec!S$24)</f>
        <v>1.6978177752957606</v>
      </c>
      <c r="T79" s="348">
        <f>IF(T$24=0,0,T$24/TRE_fec!T$24)</f>
        <v>1.7043108996170766</v>
      </c>
      <c r="U79" s="348">
        <f>IF(U$24=0,0,U$24/TRE_fec!U$24)</f>
        <v>1.7179516715933207</v>
      </c>
      <c r="V79" s="348">
        <f>IF(V$24=0,0,V$24/TRE_fec!V$24)</f>
        <v>1.7351792860892519</v>
      </c>
      <c r="W79" s="348">
        <f>IF(W$24=0,0,W$24/TRE_fec!W$24)</f>
        <v>1.7298703895775533</v>
      </c>
      <c r="X79" s="348">
        <f>IF(X$24=0,0,X$24/TRE_fec!X$24)</f>
        <v>1.7443629701750729</v>
      </c>
      <c r="Y79" s="348">
        <f>IF(Y$24=0,0,Y$24/TRE_fec!Y$24)</f>
        <v>1.6993870880564861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1.1428277751269764</v>
      </c>
      <c r="C80" s="348">
        <f>IF(C$27=0,0,C$27/TRE_fec!C$27)</f>
        <v>1.3019417891570613</v>
      </c>
      <c r="D80" s="348">
        <f>IF(D$27=0,0,D$27/TRE_fec!D$27)</f>
        <v>1.0607097669612906</v>
      </c>
      <c r="E80" s="348">
        <f>IF(E$27=0,0,E$27/TRE_fec!E$27)</f>
        <v>1.3470355653207355</v>
      </c>
      <c r="F80" s="348">
        <f>IF(F$27=0,0,F$27/TRE_fec!F$27)</f>
        <v>1.3691674073077535</v>
      </c>
      <c r="G80" s="348">
        <f>IF(G$27=0,0,G$27/TRE_fec!G$27)</f>
        <v>1.336582266439436</v>
      </c>
      <c r="H80" s="348">
        <f>IF(H$27=0,0,H$27/TRE_fec!H$27)</f>
        <v>1.3232181314390756</v>
      </c>
      <c r="I80" s="348">
        <f>IF(I$27=0,0,I$27/TRE_fec!I$27)</f>
        <v>1.2721537626874013</v>
      </c>
      <c r="J80" s="348">
        <f>IF(J$27=0,0,J$27/TRE_fec!J$27)</f>
        <v>1.1643419994772362</v>
      </c>
      <c r="K80" s="348">
        <f>IF(K$27=0,0,K$27/TRE_fec!K$27)</f>
        <v>1.1900133107037854</v>
      </c>
      <c r="L80" s="348">
        <f>IF(L$27=0,0,L$27/TRE_fec!L$27)</f>
        <v>1.2351438986659968</v>
      </c>
      <c r="M80" s="348">
        <f>IF(M$27=0,0,M$27/TRE_fec!M$27)</f>
        <v>1.1065956356971141</v>
      </c>
      <c r="N80" s="348">
        <f>IF(N$27=0,0,N$27/TRE_fec!N$27)</f>
        <v>1.2390308092227045</v>
      </c>
      <c r="O80" s="348">
        <f>IF(O$27=0,0,O$27/TRE_fec!O$27)</f>
        <v>1.0818681379340702</v>
      </c>
      <c r="P80" s="348">
        <f>IF(P$27=0,0,P$27/TRE_fec!P$27)</f>
        <v>0.96065074075624224</v>
      </c>
      <c r="Q80" s="348">
        <f>IF(Q$27=0,0,Q$27/TRE_fec!Q$27)</f>
        <v>0.90218542537100233</v>
      </c>
      <c r="R80" s="348">
        <f>IF(R$27=0,0,R$27/TRE_fec!R$27)</f>
        <v>0.98165914605716054</v>
      </c>
      <c r="S80" s="348">
        <f>IF(S$27=0,0,S$27/TRE_fec!S$27)</f>
        <v>0.9540979334657782</v>
      </c>
      <c r="T80" s="348">
        <f>IF(T$27=0,0,T$27/TRE_fec!T$27)</f>
        <v>0.98466601321775082</v>
      </c>
      <c r="U80" s="348">
        <f>IF(U$27=0,0,U$27/TRE_fec!U$27)</f>
        <v>1.1151997586971638</v>
      </c>
      <c r="V80" s="348">
        <f>IF(V$27=0,0,V$27/TRE_fec!V$27)</f>
        <v>1.1750344683682394</v>
      </c>
      <c r="W80" s="348">
        <f>IF(W$27=0,0,W$27/TRE_fec!W$27)</f>
        <v>1.1278241209730606</v>
      </c>
      <c r="X80" s="348">
        <f>IF(X$27=0,0,X$27/TRE_fec!X$27)</f>
        <v>1.2307638425593441</v>
      </c>
      <c r="Y80" s="348">
        <f>IF(Y$27=0,0,Y$27/TRE_fec!Y$27)</f>
        <v>0.86662717528476374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0.76639596402519905</v>
      </c>
      <c r="C81" s="348">
        <f>IF(C$35=0,0,C$35/TRE_fec!C$35)</f>
        <v>0.87170933734330691</v>
      </c>
      <c r="D81" s="348">
        <f>IF(D$35=0,0,D$35/TRE_fec!D$35)</f>
        <v>0.73436721498612245</v>
      </c>
      <c r="E81" s="348">
        <f>IF(E$35=0,0,E$35/TRE_fec!E$35)</f>
        <v>0.94615590341304379</v>
      </c>
      <c r="F81" s="348">
        <f>IF(F$35=0,0,F$35/TRE_fec!F$35)</f>
        <v>1.1006698337593952</v>
      </c>
      <c r="G81" s="348">
        <f>IF(G$35=0,0,G$35/TRE_fec!G$35)</f>
        <v>1.078695852114024</v>
      </c>
      <c r="H81" s="348">
        <f>IF(H$35=0,0,H$35/TRE_fec!H$35)</f>
        <v>1.0741177087350227</v>
      </c>
      <c r="I81" s="348">
        <f>IF(I$35=0,0,I$35/TRE_fec!I$35)</f>
        <v>1.2033891208833936</v>
      </c>
      <c r="J81" s="348">
        <f>IF(J$35=0,0,J$35/TRE_fec!J$35)</f>
        <v>1.1888186987855351</v>
      </c>
      <c r="K81" s="348">
        <f>IF(K$35=0,0,K$35/TRE_fec!K$35)</f>
        <v>0.61022785589847384</v>
      </c>
      <c r="L81" s="348">
        <f>IF(L$35=0,0,L$35/TRE_fec!L$35)</f>
        <v>0.68518626106827951</v>
      </c>
      <c r="M81" s="348">
        <f>IF(M$35=0,0,M$35/TRE_fec!M$35)</f>
        <v>0.6920064149212356</v>
      </c>
      <c r="N81" s="348">
        <f>IF(N$35=0,0,N$35/TRE_fec!N$35)</f>
        <v>0.71058603990526525</v>
      </c>
      <c r="O81" s="348">
        <f>IF(O$35=0,0,O$35/TRE_fec!O$35)</f>
        <v>0.65742811807028834</v>
      </c>
      <c r="P81" s="348">
        <f>IF(P$35=0,0,P$35/TRE_fec!P$35)</f>
        <v>0.62703190631651251</v>
      </c>
      <c r="Q81" s="348">
        <f>IF(Q$35=0,0,Q$35/TRE_fec!Q$35)</f>
        <v>0.67080035400731708</v>
      </c>
      <c r="R81" s="348">
        <f>IF(R$35=0,0,R$35/TRE_fec!R$35)</f>
        <v>0.81383426974986639</v>
      </c>
      <c r="S81" s="348">
        <f>IF(S$35=0,0,S$35/TRE_fec!S$35)</f>
        <v>0.81645272550157622</v>
      </c>
      <c r="T81" s="348">
        <f>IF(T$35=0,0,T$35/TRE_fec!T$35)</f>
        <v>0.78694081980085595</v>
      </c>
      <c r="U81" s="348">
        <f>IF(U$35=0,0,U$35/TRE_fec!U$35)</f>
        <v>1.0521931559812394</v>
      </c>
      <c r="V81" s="348">
        <f>IF(V$35=0,0,V$35/TRE_fec!V$35)</f>
        <v>0.78593922313880638</v>
      </c>
      <c r="W81" s="348">
        <f>IF(W$35=0,0,W$35/TRE_fec!W$35)</f>
        <v>0.75141845196250723</v>
      </c>
      <c r="X81" s="348">
        <f>IF(X$35=0,0,X$35/TRE_fec!X$35)</f>
        <v>0.85037813465054357</v>
      </c>
      <c r="Y81" s="348">
        <f>IF(Y$35=0,0,Y$35/TRE_fec!Y$35)</f>
        <v>0.62045502070520786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AT: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20998.413170510488</v>
      </c>
      <c r="C3" s="203">
        <v>22111.301990264728</v>
      </c>
      <c r="D3" s="203">
        <v>22056.764764349169</v>
      </c>
      <c r="E3" s="203">
        <v>22056.604779480291</v>
      </c>
      <c r="F3" s="203">
        <v>22553.970159964669</v>
      </c>
      <c r="G3" s="203">
        <v>23177.539914957</v>
      </c>
      <c r="H3" s="203">
        <v>25381.62015216727</v>
      </c>
      <c r="I3" s="203">
        <v>26716.875156859809</v>
      </c>
      <c r="J3" s="203">
        <v>27421.05140255627</v>
      </c>
      <c r="K3" s="203">
        <v>24854.745020362421</v>
      </c>
      <c r="L3" s="203">
        <v>25339.135517826078</v>
      </c>
      <c r="M3" s="203">
        <v>27448.472285797961</v>
      </c>
      <c r="N3" s="203">
        <v>28208.74189999362</v>
      </c>
      <c r="O3" s="203">
        <v>28292.205363772311</v>
      </c>
      <c r="P3" s="203">
        <v>27934.88997121757</v>
      </c>
      <c r="Q3" s="203">
        <v>28255.130795000001</v>
      </c>
      <c r="R3" s="203">
        <v>29199.017789820919</v>
      </c>
      <c r="S3" s="203">
        <v>30394.274776177499</v>
      </c>
      <c r="T3" s="203">
        <v>30906.654733230102</v>
      </c>
      <c r="U3" s="203">
        <v>30550.01940403898</v>
      </c>
      <c r="V3" s="203">
        <v>27295.799976202899</v>
      </c>
      <c r="W3" s="203">
        <v>30058.59285162426</v>
      </c>
      <c r="X3" s="203">
        <v>30402.779719316371</v>
      </c>
      <c r="Y3" s="203">
        <v>30088.400000000001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14680.1263745863</v>
      </c>
      <c r="C5" s="203">
        <v>15073.474394915331</v>
      </c>
      <c r="D5" s="203">
        <v>14186.517103717981</v>
      </c>
      <c r="E5" s="203">
        <v>13633.23306930806</v>
      </c>
      <c r="F5" s="203">
        <v>15552.33418892882</v>
      </c>
      <c r="G5" s="203">
        <v>17081.58893114037</v>
      </c>
      <c r="H5" s="203">
        <v>19293.863504617912</v>
      </c>
      <c r="I5" s="203">
        <v>20461.87575486386</v>
      </c>
      <c r="J5" s="203">
        <v>19596.902525459489</v>
      </c>
      <c r="K5" s="203">
        <v>19588.537830684829</v>
      </c>
      <c r="L5" s="203">
        <v>22401.929220751201</v>
      </c>
      <c r="M5" s="203">
        <v>24757.094957344529</v>
      </c>
      <c r="N5" s="203">
        <v>26133.434924787551</v>
      </c>
      <c r="O5" s="203">
        <v>19192.027639824479</v>
      </c>
      <c r="P5" s="203">
        <v>19191.623625799821</v>
      </c>
      <c r="Q5" s="203">
        <v>21122.016523122311</v>
      </c>
      <c r="R5" s="203">
        <v>22321.468689333731</v>
      </c>
      <c r="S5" s="203">
        <v>22085.717663723579</v>
      </c>
      <c r="T5" s="203">
        <v>23707.677623761909</v>
      </c>
      <c r="U5" s="203">
        <v>22875.354932085749</v>
      </c>
      <c r="V5" s="203">
        <v>20749.262835649832</v>
      </c>
      <c r="W5" s="203">
        <v>23540.900583412349</v>
      </c>
      <c r="X5" s="203">
        <v>24475.591836536099</v>
      </c>
      <c r="Y5" s="203">
        <v>23269.553542164369</v>
      </c>
      <c r="DA5" s="112" t="s">
        <v>2525</v>
      </c>
    </row>
    <row r="6" spans="1:105" ht="12" customHeight="1" x14ac:dyDescent="0.25">
      <c r="A6" s="154" t="s">
        <v>2112</v>
      </c>
      <c r="B6" s="338">
        <v>18350.15796823287</v>
      </c>
      <c r="C6" s="338">
        <v>17432.650069821229</v>
      </c>
      <c r="D6" s="338">
        <v>17432.650069821229</v>
      </c>
      <c r="E6" s="338">
        <v>16515.142171409581</v>
      </c>
      <c r="F6" s="338">
        <v>16515.142171409581</v>
      </c>
      <c r="G6" s="338">
        <v>18350.15796823287</v>
      </c>
      <c r="H6" s="338">
        <v>21102.6816634678</v>
      </c>
      <c r="I6" s="338">
        <v>22020.189561879441</v>
      </c>
      <c r="J6" s="338">
        <v>22020.189561879441</v>
      </c>
      <c r="K6" s="338">
        <v>21102.6816634678</v>
      </c>
      <c r="L6" s="338">
        <v>23855.205358702729</v>
      </c>
      <c r="M6" s="338">
        <v>26607.729053937659</v>
      </c>
      <c r="N6" s="338">
        <v>27525.2369523493</v>
      </c>
      <c r="O6" s="338">
        <v>26607.729053937659</v>
      </c>
      <c r="P6" s="338">
        <v>26607.729053937659</v>
      </c>
      <c r="Q6" s="338">
        <v>25690.221155526011</v>
      </c>
      <c r="R6" s="338">
        <v>24772.71325711437</v>
      </c>
      <c r="S6" s="338">
        <v>24772.71325711437</v>
      </c>
      <c r="T6" s="338">
        <v>25690.221155526011</v>
      </c>
      <c r="U6" s="338">
        <v>24772.71325711437</v>
      </c>
      <c r="V6" s="338">
        <v>24772.71325711437</v>
      </c>
      <c r="W6" s="338">
        <v>25690.221155526011</v>
      </c>
      <c r="X6" s="338">
        <v>26607.729053937659</v>
      </c>
      <c r="Y6" s="338">
        <v>26607.729053937659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917.50789841164362</v>
      </c>
      <c r="G7" s="340">
        <v>1835.015796823287</v>
      </c>
      <c r="H7" s="340">
        <v>3670.031593646574</v>
      </c>
      <c r="I7" s="340">
        <v>1835.015796823287</v>
      </c>
      <c r="J7" s="340">
        <v>0</v>
      </c>
      <c r="K7" s="340">
        <v>0</v>
      </c>
      <c r="L7" s="340">
        <v>3670.031593646574</v>
      </c>
      <c r="M7" s="340">
        <v>2752.523695234931</v>
      </c>
      <c r="N7" s="340">
        <v>1835.015796823287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1835.015796823287</v>
      </c>
      <c r="U7" s="340">
        <v>0</v>
      </c>
      <c r="V7" s="340">
        <v>0</v>
      </c>
      <c r="W7" s="340">
        <v>1835.015796823287</v>
      </c>
      <c r="X7" s="340">
        <v>1835.015796823287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917.50789841164078</v>
      </c>
      <c r="D8" s="342">
        <f t="shared" si="0"/>
        <v>0</v>
      </c>
      <c r="E8" s="342">
        <f t="shared" si="0"/>
        <v>917.50789841164806</v>
      </c>
      <c r="F8" s="342">
        <f t="shared" si="0"/>
        <v>917.50789841164442</v>
      </c>
      <c r="G8" s="342">
        <f t="shared" si="0"/>
        <v>0</v>
      </c>
      <c r="H8" s="342">
        <f t="shared" si="0"/>
        <v>917.50789841164442</v>
      </c>
      <c r="I8" s="342">
        <f t="shared" si="0"/>
        <v>917.50789841164442</v>
      </c>
      <c r="J8" s="342">
        <f t="shared" si="0"/>
        <v>0</v>
      </c>
      <c r="K8" s="342">
        <f t="shared" si="0"/>
        <v>917.50789841164078</v>
      </c>
      <c r="L8" s="342">
        <f t="shared" si="0"/>
        <v>917.50789841164442</v>
      </c>
      <c r="M8" s="342">
        <f t="shared" si="0"/>
        <v>0</v>
      </c>
      <c r="N8" s="342">
        <f t="shared" si="0"/>
        <v>917.50789841164442</v>
      </c>
      <c r="O8" s="342">
        <f t="shared" si="0"/>
        <v>917.50789841164078</v>
      </c>
      <c r="P8" s="342">
        <f t="shared" si="0"/>
        <v>0</v>
      </c>
      <c r="Q8" s="342">
        <f t="shared" si="0"/>
        <v>917.50789841164806</v>
      </c>
      <c r="R8" s="342">
        <f t="shared" si="0"/>
        <v>917.50789841164078</v>
      </c>
      <c r="S8" s="342">
        <f t="shared" si="0"/>
        <v>0</v>
      </c>
      <c r="T8" s="342">
        <f t="shared" si="0"/>
        <v>917.50789841164442</v>
      </c>
      <c r="U8" s="342">
        <f t="shared" si="0"/>
        <v>917.50789841164078</v>
      </c>
      <c r="V8" s="342">
        <f t="shared" si="0"/>
        <v>0</v>
      </c>
      <c r="W8" s="342">
        <f t="shared" si="0"/>
        <v>917.50789841164442</v>
      </c>
      <c r="X8" s="342">
        <f t="shared" si="0"/>
        <v>917.50789841163714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3670.0315936465704</v>
      </c>
      <c r="C9" s="343">
        <f t="shared" si="1"/>
        <v>2359.1756749058986</v>
      </c>
      <c r="D9" s="343">
        <f t="shared" si="1"/>
        <v>3246.1329661032487</v>
      </c>
      <c r="E9" s="343">
        <f t="shared" si="1"/>
        <v>2881.9091021015211</v>
      </c>
      <c r="F9" s="343">
        <f t="shared" si="1"/>
        <v>962.80798248076098</v>
      </c>
      <c r="G9" s="343">
        <f t="shared" si="1"/>
        <v>1268.5690370925004</v>
      </c>
      <c r="H9" s="343">
        <f t="shared" si="1"/>
        <v>1808.8181588498883</v>
      </c>
      <c r="I9" s="343">
        <f t="shared" si="1"/>
        <v>1558.3138070155801</v>
      </c>
      <c r="J9" s="343">
        <f t="shared" si="1"/>
        <v>2423.2870364199516</v>
      </c>
      <c r="K9" s="343">
        <f t="shared" si="1"/>
        <v>1514.143832782971</v>
      </c>
      <c r="L9" s="343">
        <f t="shared" si="1"/>
        <v>1453.2761379515287</v>
      </c>
      <c r="M9" s="343">
        <f t="shared" si="1"/>
        <v>1850.6340965931304</v>
      </c>
      <c r="N9" s="343">
        <f t="shared" si="1"/>
        <v>1391.8020275617491</v>
      </c>
      <c r="O9" s="343">
        <f t="shared" si="1"/>
        <v>7415.7014141131804</v>
      </c>
      <c r="P9" s="343">
        <f t="shared" si="1"/>
        <v>7416.1054281378383</v>
      </c>
      <c r="Q9" s="343">
        <f t="shared" si="1"/>
        <v>4568.2046324037001</v>
      </c>
      <c r="R9" s="343">
        <f t="shared" si="1"/>
        <v>2451.244567780639</v>
      </c>
      <c r="S9" s="343">
        <f t="shared" si="1"/>
        <v>2686.9955933907913</v>
      </c>
      <c r="T9" s="343">
        <f t="shared" si="1"/>
        <v>1982.5435317641022</v>
      </c>
      <c r="U9" s="343">
        <f t="shared" si="1"/>
        <v>1897.358325028621</v>
      </c>
      <c r="V9" s="343">
        <f t="shared" si="1"/>
        <v>4023.4504214645385</v>
      </c>
      <c r="W9" s="343">
        <f t="shared" si="1"/>
        <v>2149.3205721136619</v>
      </c>
      <c r="X9" s="343">
        <f t="shared" si="1"/>
        <v>2132.1372174015596</v>
      </c>
      <c r="Y9" s="343">
        <f t="shared" si="1"/>
        <v>3338.1755117732901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379.74729148753232</v>
      </c>
      <c r="C12" s="210">
        <v>407.75245055889928</v>
      </c>
      <c r="D12" s="210">
        <v>388.11676698194321</v>
      </c>
      <c r="E12" s="210">
        <v>413.33791917454857</v>
      </c>
      <c r="F12" s="210">
        <v>461.41332760103182</v>
      </c>
      <c r="G12" s="210">
        <v>496.09251824196377</v>
      </c>
      <c r="H12" s="210">
        <v>525.47858596097217</v>
      </c>
      <c r="I12" s="210">
        <v>528.88302846474494</v>
      </c>
      <c r="J12" s="210">
        <v>534.07273202677391</v>
      </c>
      <c r="K12" s="210">
        <v>560.26307569879134</v>
      </c>
      <c r="L12" s="210">
        <v>631.92753949366147</v>
      </c>
      <c r="M12" s="210">
        <v>644.81538220092671</v>
      </c>
      <c r="N12" s="210">
        <v>675.72192316400492</v>
      </c>
      <c r="O12" s="210">
        <v>508.41965751956837</v>
      </c>
      <c r="P12" s="210">
        <v>476.30140392431588</v>
      </c>
      <c r="Q12" s="210">
        <v>506.65628470637148</v>
      </c>
      <c r="R12" s="210">
        <v>529.86596671607276</v>
      </c>
      <c r="S12" s="210">
        <v>519.02313642642139</v>
      </c>
      <c r="T12" s="210">
        <v>545.36060820058947</v>
      </c>
      <c r="U12" s="210">
        <v>519.65865214231519</v>
      </c>
      <c r="V12" s="210">
        <v>476.56457937226781</v>
      </c>
      <c r="W12" s="210">
        <v>539.76780463781847</v>
      </c>
      <c r="X12" s="210">
        <v>532.08222942105476</v>
      </c>
      <c r="Y12" s="210">
        <v>483.51950593985788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6.2424763542562343E-2</v>
      </c>
      <c r="H13" s="213">
        <v>0.40386930352536538</v>
      </c>
      <c r="I13" s="213">
        <v>0.29200343938091139</v>
      </c>
      <c r="J13" s="213">
        <v>0</v>
      </c>
      <c r="K13" s="213">
        <v>6.2510748065348232E-2</v>
      </c>
      <c r="L13" s="213">
        <v>0.1249355116079106</v>
      </c>
      <c r="M13" s="213">
        <v>0.1027515047291488</v>
      </c>
      <c r="N13" s="213">
        <v>0.11926053310404119</v>
      </c>
      <c r="O13" s="213">
        <v>4.2992261392949259E-4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50.221152192605317</v>
      </c>
      <c r="C14" s="204">
        <f t="shared" si="2"/>
        <v>57.60438521066208</v>
      </c>
      <c r="D14" s="204">
        <f t="shared" si="2"/>
        <v>48.250988822012033</v>
      </c>
      <c r="E14" s="204">
        <f t="shared" si="2"/>
        <v>51.811263972484952</v>
      </c>
      <c r="F14" s="204">
        <f t="shared" si="2"/>
        <v>53.760705073086839</v>
      </c>
      <c r="G14" s="204">
        <f t="shared" si="2"/>
        <v>56.435425623387779</v>
      </c>
      <c r="H14" s="204">
        <f t="shared" si="2"/>
        <v>56.65382631126397</v>
      </c>
      <c r="I14" s="204">
        <f t="shared" si="2"/>
        <v>45.463284608770415</v>
      </c>
      <c r="J14" s="204">
        <f t="shared" si="2"/>
        <v>39.922527944969914</v>
      </c>
      <c r="K14" s="204">
        <f t="shared" si="2"/>
        <v>42.298968185726558</v>
      </c>
      <c r="L14" s="204">
        <f t="shared" si="2"/>
        <v>45.900515907136715</v>
      </c>
      <c r="M14" s="204">
        <f t="shared" si="2"/>
        <v>48.400257953568364</v>
      </c>
      <c r="N14" s="204">
        <f t="shared" si="2"/>
        <v>62.328460877042133</v>
      </c>
      <c r="O14" s="204">
        <f t="shared" si="2"/>
        <v>26.511006018916596</v>
      </c>
      <c r="P14" s="204">
        <f t="shared" si="2"/>
        <v>23.208254514187445</v>
      </c>
      <c r="Q14" s="204">
        <f t="shared" si="2"/>
        <v>28.871625107480657</v>
      </c>
      <c r="R14" s="204">
        <f t="shared" si="2"/>
        <v>29.600429922613923</v>
      </c>
      <c r="S14" s="204">
        <f t="shared" si="2"/>
        <v>28.950730868443681</v>
      </c>
      <c r="T14" s="204">
        <f t="shared" si="2"/>
        <v>26.305846947549441</v>
      </c>
      <c r="U14" s="204">
        <f t="shared" si="2"/>
        <v>26.624763542562338</v>
      </c>
      <c r="V14" s="204">
        <f t="shared" si="2"/>
        <v>21.542390369733447</v>
      </c>
      <c r="W14" s="204">
        <f t="shared" si="2"/>
        <v>24.684092863284608</v>
      </c>
      <c r="X14" s="204">
        <f t="shared" si="2"/>
        <v>22.659329320722261</v>
      </c>
      <c r="Y14" s="204">
        <f t="shared" si="2"/>
        <v>20.391143594153046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15.3816852966466</v>
      </c>
      <c r="C16" s="204">
        <v>14.28297506448839</v>
      </c>
      <c r="D16" s="204">
        <v>14.28297506448839</v>
      </c>
      <c r="E16" s="204">
        <v>9.8882201203783318</v>
      </c>
      <c r="F16" s="204">
        <v>9.8882201203783318</v>
      </c>
      <c r="G16" s="204">
        <v>11.03301805674978</v>
      </c>
      <c r="H16" s="204">
        <v>12.754686156491831</v>
      </c>
      <c r="I16" s="204">
        <v>10.81332760103181</v>
      </c>
      <c r="J16" s="204">
        <v>9.9947549441100598</v>
      </c>
      <c r="K16" s="204">
        <v>11.187962166809969</v>
      </c>
      <c r="L16" s="204">
        <v>13.489767841788479</v>
      </c>
      <c r="M16" s="204">
        <v>11.338521066208081</v>
      </c>
      <c r="N16" s="204">
        <v>11.01006018916595</v>
      </c>
      <c r="O16" s="204">
        <v>10.088220120378329</v>
      </c>
      <c r="P16" s="204">
        <v>9.569217540842649</v>
      </c>
      <c r="Q16" s="204">
        <v>10.259931212381771</v>
      </c>
      <c r="R16" s="204">
        <v>11.15881341358555</v>
      </c>
      <c r="S16" s="204">
        <v>12.454170249355119</v>
      </c>
      <c r="T16" s="204">
        <v>12.02347377472055</v>
      </c>
      <c r="U16" s="204">
        <v>11.00232158211522</v>
      </c>
      <c r="V16" s="204">
        <v>9.8743766122098009</v>
      </c>
      <c r="W16" s="204">
        <v>10.56835769561479</v>
      </c>
      <c r="X16" s="204">
        <v>11.622527944969899</v>
      </c>
      <c r="Y16" s="204">
        <v>11.093809114359409</v>
      </c>
      <c r="DA16" s="71" t="s">
        <v>2531</v>
      </c>
    </row>
    <row r="17" spans="1:105" ht="12" customHeight="1" x14ac:dyDescent="0.25">
      <c r="A17" s="18" t="s">
        <v>71</v>
      </c>
      <c r="B17" s="204">
        <v>5.1112639724849522</v>
      </c>
      <c r="C17" s="204">
        <v>16.356147893379191</v>
      </c>
      <c r="D17" s="204">
        <v>9.2003439380911427</v>
      </c>
      <c r="E17" s="204">
        <v>11.244883920894241</v>
      </c>
      <c r="F17" s="204">
        <v>12.26715391229579</v>
      </c>
      <c r="G17" s="204">
        <v>13.639122957867579</v>
      </c>
      <c r="H17" s="204">
        <v>13.760619088564059</v>
      </c>
      <c r="I17" s="204">
        <v>10.71229578675838</v>
      </c>
      <c r="J17" s="204">
        <v>7.9164230438521059</v>
      </c>
      <c r="K17" s="204">
        <v>8.8333619948409279</v>
      </c>
      <c r="L17" s="204">
        <v>9.4528804815133274</v>
      </c>
      <c r="M17" s="204">
        <v>8.7478073946689587</v>
      </c>
      <c r="N17" s="204">
        <v>19.11014617368874</v>
      </c>
      <c r="O17" s="204">
        <v>1.203611349957008</v>
      </c>
      <c r="P17" s="204">
        <v>1.4682717110920029</v>
      </c>
      <c r="Q17" s="204">
        <v>7.1790197764402404</v>
      </c>
      <c r="R17" s="204">
        <v>6.4202063628546862</v>
      </c>
      <c r="S17" s="204">
        <v>6.566466036113499</v>
      </c>
      <c r="T17" s="204">
        <v>8.7564918314703348</v>
      </c>
      <c r="U17" s="204">
        <v>8.7286328460877041</v>
      </c>
      <c r="V17" s="204">
        <v>7.9597592433361992</v>
      </c>
      <c r="W17" s="204">
        <v>7.4533104041272571</v>
      </c>
      <c r="X17" s="204">
        <v>7.0955288048151326</v>
      </c>
      <c r="Y17" s="204">
        <v>7.6034393809114356</v>
      </c>
      <c r="DA17" s="71" t="s">
        <v>2532</v>
      </c>
    </row>
    <row r="18" spans="1:105" ht="12" customHeight="1" x14ac:dyDescent="0.25">
      <c r="A18" s="18" t="s">
        <v>32</v>
      </c>
      <c r="B18" s="204">
        <v>29.72820292347377</v>
      </c>
      <c r="C18" s="204">
        <v>26.965262252794499</v>
      </c>
      <c r="D18" s="204">
        <v>24.767669819432498</v>
      </c>
      <c r="E18" s="204">
        <v>30.678159931212381</v>
      </c>
      <c r="F18" s="204">
        <v>31.605331040412722</v>
      </c>
      <c r="G18" s="204">
        <v>31.628288907996559</v>
      </c>
      <c r="H18" s="204">
        <v>29.991229578675831</v>
      </c>
      <c r="I18" s="204">
        <v>23.779879621668101</v>
      </c>
      <c r="J18" s="204">
        <v>21.865262252794501</v>
      </c>
      <c r="K18" s="204">
        <v>22.181513327601031</v>
      </c>
      <c r="L18" s="204">
        <v>22.845227858985378</v>
      </c>
      <c r="M18" s="204">
        <v>28.213413585554601</v>
      </c>
      <c r="N18" s="204">
        <v>32.100343938091143</v>
      </c>
      <c r="O18" s="204">
        <v>15.149355116079111</v>
      </c>
      <c r="P18" s="204">
        <v>12.107136715391229</v>
      </c>
      <c r="Q18" s="204">
        <v>11.41057609630267</v>
      </c>
      <c r="R18" s="204">
        <v>11.09871023215821</v>
      </c>
      <c r="S18" s="204">
        <v>8.9399828030954414</v>
      </c>
      <c r="T18" s="204">
        <v>4.432502149613069</v>
      </c>
      <c r="U18" s="204">
        <v>5.8046431642304377</v>
      </c>
      <c r="V18" s="204">
        <v>2.804471195184866</v>
      </c>
      <c r="W18" s="204">
        <v>5.7080825451418749</v>
      </c>
      <c r="X18" s="204">
        <v>3.9412725709372309</v>
      </c>
      <c r="Y18" s="204">
        <v>1.693895098882201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0.13499570077386069</v>
      </c>
      <c r="H19" s="204">
        <v>0.14729148753224419</v>
      </c>
      <c r="I19" s="204">
        <v>0.15778159931212379</v>
      </c>
      <c r="J19" s="204">
        <v>0.1460877042132416</v>
      </c>
      <c r="K19" s="204">
        <v>9.6130696474634569E-2</v>
      </c>
      <c r="L19" s="204">
        <v>0.1126397248495271</v>
      </c>
      <c r="M19" s="204">
        <v>0.1005159071367154</v>
      </c>
      <c r="N19" s="204">
        <v>0.1079105760963027</v>
      </c>
      <c r="O19" s="204">
        <v>6.9819432502149614E-2</v>
      </c>
      <c r="P19" s="204">
        <v>6.3628546861564911E-2</v>
      </c>
      <c r="Q19" s="204">
        <v>2.2098022355975921E-2</v>
      </c>
      <c r="R19" s="204">
        <v>0.92269991401547713</v>
      </c>
      <c r="S19" s="204">
        <v>0.99011177987962162</v>
      </c>
      <c r="T19" s="204">
        <v>1.093379191745486</v>
      </c>
      <c r="U19" s="204">
        <v>1.089165950128977</v>
      </c>
      <c r="V19" s="204">
        <v>0.90378331900257936</v>
      </c>
      <c r="W19" s="204">
        <v>0.95434221840068778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114.53138435081689</v>
      </c>
      <c r="C20" s="204">
        <f t="shared" si="3"/>
        <v>120.6362854686156</v>
      </c>
      <c r="D20" s="204">
        <f t="shared" si="3"/>
        <v>114.93981083404989</v>
      </c>
      <c r="E20" s="204">
        <f t="shared" si="3"/>
        <v>128.7188306104901</v>
      </c>
      <c r="F20" s="204">
        <f t="shared" si="3"/>
        <v>137.8761822871883</v>
      </c>
      <c r="G20" s="204">
        <f t="shared" si="3"/>
        <v>155.71969045571799</v>
      </c>
      <c r="H20" s="204">
        <f t="shared" si="3"/>
        <v>164.7116938950989</v>
      </c>
      <c r="I20" s="204">
        <f t="shared" si="3"/>
        <v>162.8798796216681</v>
      </c>
      <c r="J20" s="204">
        <f t="shared" si="3"/>
        <v>166.80335339638859</v>
      </c>
      <c r="K20" s="204">
        <f t="shared" si="3"/>
        <v>184.6214961306965</v>
      </c>
      <c r="L20" s="204">
        <f t="shared" si="3"/>
        <v>210.67635425623391</v>
      </c>
      <c r="M20" s="204">
        <f t="shared" si="3"/>
        <v>209.55726569217541</v>
      </c>
      <c r="N20" s="204">
        <f t="shared" si="3"/>
        <v>214.0405846947549</v>
      </c>
      <c r="O20" s="204">
        <f t="shared" si="3"/>
        <v>148.59423903697331</v>
      </c>
      <c r="P20" s="204">
        <f t="shared" si="3"/>
        <v>138.7208082545142</v>
      </c>
      <c r="Q20" s="204">
        <f t="shared" si="3"/>
        <v>146.83619948409279</v>
      </c>
      <c r="R20" s="204">
        <f t="shared" si="3"/>
        <v>150.76517626827169</v>
      </c>
      <c r="S20" s="204">
        <f t="shared" si="3"/>
        <v>142.92055030094579</v>
      </c>
      <c r="T20" s="204">
        <f t="shared" si="3"/>
        <v>149.23740326741179</v>
      </c>
      <c r="U20" s="204">
        <f t="shared" si="3"/>
        <v>147.3608651399976</v>
      </c>
      <c r="V20" s="204">
        <f t="shared" si="3"/>
        <v>143.2943007181174</v>
      </c>
      <c r="W20" s="204">
        <f t="shared" si="3"/>
        <v>159.0206022773028</v>
      </c>
      <c r="X20" s="204">
        <f t="shared" si="3"/>
        <v>153.3174762781766</v>
      </c>
      <c r="Y20" s="204">
        <f t="shared" si="3"/>
        <v>134.41050094588749</v>
      </c>
      <c r="DA20" s="71"/>
    </row>
    <row r="21" spans="1:105" ht="12" customHeight="1" x14ac:dyDescent="0.25">
      <c r="A21" s="18" t="s">
        <v>73</v>
      </c>
      <c r="B21" s="204">
        <v>114.53138435081689</v>
      </c>
      <c r="C21" s="204">
        <v>120.6362854686156</v>
      </c>
      <c r="D21" s="204">
        <v>114.93981083404989</v>
      </c>
      <c r="E21" s="204">
        <v>128.7188306104901</v>
      </c>
      <c r="F21" s="204">
        <v>137.8761822871883</v>
      </c>
      <c r="G21" s="204">
        <v>155.71969045571799</v>
      </c>
      <c r="H21" s="204">
        <v>164.7116938950989</v>
      </c>
      <c r="I21" s="204">
        <v>162.8798796216681</v>
      </c>
      <c r="J21" s="204">
        <v>166.80335339638859</v>
      </c>
      <c r="K21" s="204">
        <v>184.6214961306965</v>
      </c>
      <c r="L21" s="204">
        <v>210.67635425623391</v>
      </c>
      <c r="M21" s="204">
        <v>209.55726569217541</v>
      </c>
      <c r="N21" s="204">
        <v>214.0405846947549</v>
      </c>
      <c r="O21" s="204">
        <v>148.59423903697331</v>
      </c>
      <c r="P21" s="204">
        <v>138.7208082545142</v>
      </c>
      <c r="Q21" s="204">
        <v>146.83619948409279</v>
      </c>
      <c r="R21" s="204">
        <v>150.76517626827169</v>
      </c>
      <c r="S21" s="204">
        <v>142.92055030094579</v>
      </c>
      <c r="T21" s="204">
        <v>149.23740326741179</v>
      </c>
      <c r="U21" s="204">
        <v>147.3608651399976</v>
      </c>
      <c r="V21" s="204">
        <v>143.2943007181174</v>
      </c>
      <c r="W21" s="204">
        <v>159.0206022773028</v>
      </c>
      <c r="X21" s="204">
        <v>153.3174762781766</v>
      </c>
      <c r="Y21" s="204">
        <v>134.41050094588749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1.9107480653482369</v>
      </c>
      <c r="C23" s="204">
        <f t="shared" si="4"/>
        <v>4.0603611349957003</v>
      </c>
      <c r="D23" s="204">
        <f t="shared" si="4"/>
        <v>4.4425623387790196</v>
      </c>
      <c r="E23" s="204">
        <f t="shared" si="4"/>
        <v>7.0698194325021486</v>
      </c>
      <c r="F23" s="204">
        <f t="shared" si="4"/>
        <v>9.4343938091143578</v>
      </c>
      <c r="G23" s="204">
        <f t="shared" si="4"/>
        <v>10.847032429410117</v>
      </c>
      <c r="H23" s="204">
        <f t="shared" si="4"/>
        <v>11.484948815658322</v>
      </c>
      <c r="I23" s="204">
        <f t="shared" si="4"/>
        <v>14.819743855974407</v>
      </c>
      <c r="J23" s="204">
        <f t="shared" si="4"/>
        <v>17.620281467874616</v>
      </c>
      <c r="K23" s="204">
        <f t="shared" si="4"/>
        <v>26.743729181164564</v>
      </c>
      <c r="L23" s="204">
        <f t="shared" si="4"/>
        <v>35.38196769658488</v>
      </c>
      <c r="M23" s="204">
        <f t="shared" si="4"/>
        <v>31.604204212964451</v>
      </c>
      <c r="N23" s="204">
        <f t="shared" si="4"/>
        <v>31.332757213876047</v>
      </c>
      <c r="O23" s="204">
        <f t="shared" si="4"/>
        <v>6.6114889899038927</v>
      </c>
      <c r="P23" s="204">
        <f t="shared" si="4"/>
        <v>6.5775862115041903</v>
      </c>
      <c r="Q23" s="204">
        <f t="shared" si="4"/>
        <v>7.3480301921840629</v>
      </c>
      <c r="R23" s="204">
        <f t="shared" si="4"/>
        <v>7.2356141795294704</v>
      </c>
      <c r="S23" s="204">
        <f t="shared" si="4"/>
        <v>7.6045637694997303</v>
      </c>
      <c r="T23" s="204">
        <f t="shared" si="4"/>
        <v>8.5069538583711974</v>
      </c>
      <c r="U23" s="204">
        <f t="shared" si="4"/>
        <v>6.9188532104002638</v>
      </c>
      <c r="V23" s="204">
        <f t="shared" si="4"/>
        <v>7.2235890582776463</v>
      </c>
      <c r="W23" s="204">
        <f t="shared" si="4"/>
        <v>9.5353364963711655</v>
      </c>
      <c r="X23" s="204">
        <f t="shared" si="4"/>
        <v>11.576790976068112</v>
      </c>
      <c r="Y23" s="204">
        <f t="shared" si="4"/>
        <v>10.737809809103736</v>
      </c>
      <c r="DA23" s="71"/>
    </row>
    <row r="24" spans="1:105" ht="12" customHeight="1" x14ac:dyDescent="0.25">
      <c r="A24" s="18" t="s">
        <v>38</v>
      </c>
      <c r="B24" s="204">
        <v>1.9107480653482369</v>
      </c>
      <c r="C24" s="204">
        <v>4.0603611349957003</v>
      </c>
      <c r="D24" s="204">
        <v>4.4425623387790196</v>
      </c>
      <c r="E24" s="204">
        <v>7.0698194325021486</v>
      </c>
      <c r="F24" s="204">
        <v>9.4343938091143578</v>
      </c>
      <c r="G24" s="204">
        <v>10.65872742906277</v>
      </c>
      <c r="H24" s="204">
        <v>11.27936371453138</v>
      </c>
      <c r="I24" s="204">
        <v>14.5944969905417</v>
      </c>
      <c r="J24" s="204">
        <v>17.496302665520211</v>
      </c>
      <c r="K24" s="204">
        <v>26.530868443680131</v>
      </c>
      <c r="L24" s="204">
        <v>35.145399828030953</v>
      </c>
      <c r="M24" s="204">
        <v>31.206878761822871</v>
      </c>
      <c r="N24" s="204">
        <v>30.665778159931211</v>
      </c>
      <c r="O24" s="204">
        <v>5.8197764402407559</v>
      </c>
      <c r="P24" s="204">
        <v>5.7400687876182284</v>
      </c>
      <c r="Q24" s="204">
        <v>6.1539122957867578</v>
      </c>
      <c r="R24" s="204">
        <v>5.9803095442820284</v>
      </c>
      <c r="S24" s="204">
        <v>6.2474634565778162</v>
      </c>
      <c r="T24" s="204">
        <v>7.1776440240756667</v>
      </c>
      <c r="U24" s="204">
        <v>5.7659501289767841</v>
      </c>
      <c r="V24" s="204">
        <v>6.1470335339638851</v>
      </c>
      <c r="W24" s="204">
        <v>8.1642304385210664</v>
      </c>
      <c r="X24" s="204">
        <v>10.32175408426483</v>
      </c>
      <c r="Y24" s="204">
        <v>9.4066208082545142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9.7162510748065346E-3</v>
      </c>
      <c r="K25" s="204">
        <v>2.5021496130696472E-2</v>
      </c>
      <c r="L25" s="204">
        <v>3.3447979363714533E-2</v>
      </c>
      <c r="M25" s="204">
        <v>0.10773860705073091</v>
      </c>
      <c r="N25" s="204">
        <v>0.33000859845227859</v>
      </c>
      <c r="O25" s="204">
        <v>0.51728288907996556</v>
      </c>
      <c r="P25" s="204">
        <v>0.47652622527944971</v>
      </c>
      <c r="Q25" s="204">
        <v>0.51685296646603607</v>
      </c>
      <c r="R25" s="204">
        <v>0.56345657781599312</v>
      </c>
      <c r="S25" s="204">
        <v>0.60748065348237312</v>
      </c>
      <c r="T25" s="204">
        <v>0.40859845227858982</v>
      </c>
      <c r="U25" s="204">
        <v>0.31411336387166899</v>
      </c>
      <c r="V25" s="204">
        <v>0.27053161206315712</v>
      </c>
      <c r="W25" s="204">
        <v>0.31318964015204881</v>
      </c>
      <c r="X25" s="204">
        <v>0.24933369602796621</v>
      </c>
      <c r="Y25" s="204">
        <v>0.25218177122337287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3.5253654342218398E-3</v>
      </c>
      <c r="H26" s="204">
        <v>1.4015477214101461E-2</v>
      </c>
      <c r="I26" s="204">
        <v>1.659501289767842E-2</v>
      </c>
      <c r="J26" s="204">
        <v>1.573516766981943E-2</v>
      </c>
      <c r="K26" s="204">
        <v>1.9260533104041268E-2</v>
      </c>
      <c r="L26" s="204">
        <v>2.36457437661221E-2</v>
      </c>
      <c r="M26" s="204">
        <v>2.0980223559759242E-2</v>
      </c>
      <c r="N26" s="204">
        <v>2.2699914015477211E-2</v>
      </c>
      <c r="O26" s="204">
        <v>1.066208082545142E-2</v>
      </c>
      <c r="P26" s="204">
        <v>1.066208082545142E-2</v>
      </c>
      <c r="Q26" s="204">
        <v>0.40920034393809113</v>
      </c>
      <c r="R26" s="204">
        <v>0.36448839208942391</v>
      </c>
      <c r="S26" s="204">
        <v>0.35210662080825439</v>
      </c>
      <c r="T26" s="204">
        <v>0.37222699914015472</v>
      </c>
      <c r="U26" s="204">
        <v>0.370335339638865</v>
      </c>
      <c r="V26" s="204">
        <v>0.32940670679277728</v>
      </c>
      <c r="W26" s="204">
        <v>0.32846087704213239</v>
      </c>
      <c r="X26" s="204">
        <v>0.13035253654342219</v>
      </c>
      <c r="Y26" s="204">
        <v>0.14135855546001719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0.13379191745485811</v>
      </c>
      <c r="X27" s="204">
        <v>0.19131556319862419</v>
      </c>
      <c r="Y27" s="204">
        <v>0.18366294067067929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0.18477963491312541</v>
      </c>
      <c r="H29" s="204">
        <v>0.19156962391284069</v>
      </c>
      <c r="I29" s="204">
        <v>0.20865185253502971</v>
      </c>
      <c r="J29" s="204">
        <v>9.8527383609776337E-2</v>
      </c>
      <c r="K29" s="204">
        <v>0.16857870824969229</v>
      </c>
      <c r="L29" s="204">
        <v>0.17947414542408621</v>
      </c>
      <c r="M29" s="204">
        <v>0.26860662053108869</v>
      </c>
      <c r="N29" s="204">
        <v>0.31427054147708272</v>
      </c>
      <c r="O29" s="204">
        <v>0.26376757975771942</v>
      </c>
      <c r="P29" s="204">
        <v>0.35032911778106041</v>
      </c>
      <c r="Q29" s="204">
        <v>0.26806458599317762</v>
      </c>
      <c r="R29" s="204">
        <v>0.32735966534202499</v>
      </c>
      <c r="S29" s="204">
        <v>0.39751303863128701</v>
      </c>
      <c r="T29" s="204">
        <v>0.54848438287678636</v>
      </c>
      <c r="U29" s="204">
        <v>0.46845437791294608</v>
      </c>
      <c r="V29" s="204">
        <v>0.47661720545782571</v>
      </c>
      <c r="W29" s="204">
        <v>0.59566362320106081</v>
      </c>
      <c r="X29" s="204">
        <v>0.6840350960332694</v>
      </c>
      <c r="Y29" s="204">
        <v>0.75398573349515174</v>
      </c>
      <c r="DA29" s="71" t="s">
        <v>2542</v>
      </c>
    </row>
    <row r="30" spans="1:105" ht="12" customHeight="1" x14ac:dyDescent="0.25">
      <c r="A30" s="14" t="s">
        <v>39</v>
      </c>
      <c r="B30" s="204">
        <v>19.274892519346519</v>
      </c>
      <c r="C30" s="204">
        <v>21.066208082545138</v>
      </c>
      <c r="D30" s="204">
        <v>21.6871883061049</v>
      </c>
      <c r="E30" s="204">
        <v>19.203181427343079</v>
      </c>
      <c r="F30" s="204">
        <v>19.5853826311264</v>
      </c>
      <c r="G30" s="204">
        <v>20.72295786758383</v>
      </c>
      <c r="H30" s="204">
        <v>22.70472914875322</v>
      </c>
      <c r="I30" s="204">
        <v>24.079019776440241</v>
      </c>
      <c r="J30" s="204">
        <v>26.08873602751504</v>
      </c>
      <c r="K30" s="204">
        <v>28.939638865004291</v>
      </c>
      <c r="L30" s="204">
        <v>34.029234737747203</v>
      </c>
      <c r="M30" s="204">
        <v>32.680051590713667</v>
      </c>
      <c r="N30" s="204">
        <v>40.674548581255372</v>
      </c>
      <c r="O30" s="204">
        <v>27.156921754084259</v>
      </c>
      <c r="P30" s="204">
        <v>21.581943250214959</v>
      </c>
      <c r="Q30" s="204">
        <v>23.741960447119521</v>
      </c>
      <c r="R30" s="204">
        <v>22.892519346517631</v>
      </c>
      <c r="S30" s="204">
        <v>22.24239036973345</v>
      </c>
      <c r="T30" s="204">
        <v>24.77962166809974</v>
      </c>
      <c r="U30" s="204">
        <v>22.827171109200339</v>
      </c>
      <c r="V30" s="204">
        <v>20.118572656921749</v>
      </c>
      <c r="W30" s="204">
        <v>24.677128116938949</v>
      </c>
      <c r="X30" s="204">
        <v>26.118830610490111</v>
      </c>
      <c r="Y30" s="204">
        <v>21.246173688736029</v>
      </c>
      <c r="DA30" s="71" t="s">
        <v>2543</v>
      </c>
    </row>
    <row r="31" spans="1:105" ht="12" customHeight="1" x14ac:dyDescent="0.25">
      <c r="A31" s="21" t="s">
        <v>40</v>
      </c>
      <c r="B31" s="207">
        <v>193.8091143594153</v>
      </c>
      <c r="C31" s="207">
        <v>204.38521066208079</v>
      </c>
      <c r="D31" s="207">
        <v>198.79621668099739</v>
      </c>
      <c r="E31" s="207">
        <v>206.5348237317283</v>
      </c>
      <c r="F31" s="207">
        <v>240.75666380051589</v>
      </c>
      <c r="G31" s="207">
        <v>252.30498710232149</v>
      </c>
      <c r="H31" s="207">
        <v>269.51951848667238</v>
      </c>
      <c r="I31" s="207">
        <v>281.34909716251082</v>
      </c>
      <c r="J31" s="207">
        <v>283.63783319002579</v>
      </c>
      <c r="K31" s="207">
        <v>277.5967325881341</v>
      </c>
      <c r="L31" s="207">
        <v>305.8145313843508</v>
      </c>
      <c r="M31" s="207">
        <v>322.47085124677562</v>
      </c>
      <c r="N31" s="207">
        <v>327.22631126397238</v>
      </c>
      <c r="O31" s="207">
        <v>299.54557179707649</v>
      </c>
      <c r="P31" s="207">
        <v>286.21281169389511</v>
      </c>
      <c r="Q31" s="207">
        <v>299.85846947549442</v>
      </c>
      <c r="R31" s="207">
        <v>319.37222699914008</v>
      </c>
      <c r="S31" s="207">
        <v>317.30490111779869</v>
      </c>
      <c r="T31" s="207">
        <v>336.53078245915731</v>
      </c>
      <c r="U31" s="207">
        <v>315.92699914015469</v>
      </c>
      <c r="V31" s="207">
        <v>284.38572656921752</v>
      </c>
      <c r="W31" s="207">
        <v>321.85064488392089</v>
      </c>
      <c r="X31" s="207">
        <v>318.40980223559762</v>
      </c>
      <c r="Y31" s="207">
        <v>296.73387790197762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421.84114163870441</v>
      </c>
      <c r="C33" s="203">
        <f>MAE_emi!C5</f>
        <v>459.21045131818221</v>
      </c>
      <c r="D33" s="203">
        <f>MAE_emi!D5</f>
        <v>416.65193387943378</v>
      </c>
      <c r="E33" s="203">
        <f>MAE_emi!E5</f>
        <v>464.04598895940211</v>
      </c>
      <c r="F33" s="203">
        <f>MAE_emi!F5</f>
        <v>491.73081371819052</v>
      </c>
      <c r="G33" s="203">
        <f>MAE_emi!G5</f>
        <v>550.57832310089407</v>
      </c>
      <c r="H33" s="203">
        <f>MAE_emi!H5</f>
        <v>569.40409098597706</v>
      </c>
      <c r="I33" s="203">
        <f>MAE_emi!I5</f>
        <v>532.55180423622437</v>
      </c>
      <c r="J33" s="203">
        <f>MAE_emi!J5</f>
        <v>520.64491427868211</v>
      </c>
      <c r="K33" s="203">
        <f>MAE_emi!K5</f>
        <v>563.11512364972691</v>
      </c>
      <c r="L33" s="203">
        <f>MAE_emi!L5</f>
        <v>635.20701574922487</v>
      </c>
      <c r="M33" s="203">
        <f>MAE_emi!M5</f>
        <v>641.95738520760744</v>
      </c>
      <c r="N33" s="203">
        <f>MAE_emi!N5</f>
        <v>696.42907920294851</v>
      </c>
      <c r="O33" s="203">
        <f>MAE_emi!O5</f>
        <v>428.76422972527769</v>
      </c>
      <c r="P33" s="203">
        <f>MAE_emi!P5</f>
        <v>395.25603083864348</v>
      </c>
      <c r="Q33" s="203">
        <f>MAE_emi!Q5</f>
        <v>431.42074595850062</v>
      </c>
      <c r="R33" s="203">
        <f>MAE_emi!R5</f>
        <v>442.34416727856183</v>
      </c>
      <c r="S33" s="203">
        <f>MAE_emi!S5</f>
        <v>421.16097563848018</v>
      </c>
      <c r="T33" s="203">
        <f>MAE_emi!T5</f>
        <v>427.2389423993684</v>
      </c>
      <c r="U33" s="203">
        <f>MAE_emi!U5</f>
        <v>424.48642680280909</v>
      </c>
      <c r="V33" s="203">
        <f>MAE_emi!V5</f>
        <v>399.26091327504469</v>
      </c>
      <c r="W33" s="203">
        <f>MAE_emi!W5</f>
        <v>446.01624976118762</v>
      </c>
      <c r="X33" s="203">
        <f>MAE_emi!X5</f>
        <v>425.94365907047398</v>
      </c>
      <c r="Y33" s="203">
        <f>MAE_emi!Y5</f>
        <v>374.1655477264602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18.084570886567633</v>
      </c>
      <c r="C35" s="284">
        <f t="shared" si="5"/>
        <v>18.440906407882562</v>
      </c>
      <c r="D35" s="284">
        <f t="shared" si="5"/>
        <v>17.596269041653144</v>
      </c>
      <c r="E35" s="284">
        <f t="shared" si="5"/>
        <v>18.739870587837949</v>
      </c>
      <c r="F35" s="284">
        <f t="shared" si="5"/>
        <v>20.458186489050256</v>
      </c>
      <c r="G35" s="284">
        <f t="shared" si="5"/>
        <v>21.40401958371017</v>
      </c>
      <c r="H35" s="284">
        <f t="shared" si="5"/>
        <v>20.703114411555912</v>
      </c>
      <c r="I35" s="284">
        <f t="shared" si="5"/>
        <v>19.795841592984697</v>
      </c>
      <c r="J35" s="284">
        <f t="shared" si="5"/>
        <v>19.476741580265813</v>
      </c>
      <c r="K35" s="284">
        <f t="shared" si="5"/>
        <v>22.541493595681306</v>
      </c>
      <c r="L35" s="284">
        <f t="shared" si="5"/>
        <v>24.938796315647807</v>
      </c>
      <c r="M35" s="284">
        <f t="shared" si="5"/>
        <v>23.491849582264688</v>
      </c>
      <c r="N35" s="284">
        <f t="shared" si="5"/>
        <v>23.954344563100054</v>
      </c>
      <c r="O35" s="284">
        <f t="shared" si="5"/>
        <v>17.970308464203043</v>
      </c>
      <c r="P35" s="284">
        <f t="shared" si="5"/>
        <v>17.050412742454622</v>
      </c>
      <c r="Q35" s="284">
        <f t="shared" si="5"/>
        <v>17.931479007558828</v>
      </c>
      <c r="R35" s="284">
        <f t="shared" si="5"/>
        <v>18.146705157349146</v>
      </c>
      <c r="S35" s="284">
        <f t="shared" si="5"/>
        <v>17.076345471260353</v>
      </c>
      <c r="T35" s="284">
        <f t="shared" si="5"/>
        <v>17.645410443409478</v>
      </c>
      <c r="U35" s="284">
        <f t="shared" si="5"/>
        <v>17.010092375706044</v>
      </c>
      <c r="V35" s="284">
        <f t="shared" si="5"/>
        <v>17.459264054827031</v>
      </c>
      <c r="W35" s="284">
        <f t="shared" si="5"/>
        <v>17.957188059408821</v>
      </c>
      <c r="X35" s="284">
        <f t="shared" si="5"/>
        <v>17.501104646789809</v>
      </c>
      <c r="Y35" s="284">
        <f t="shared" si="5"/>
        <v>16.069964037298689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25.868121417873962</v>
      </c>
      <c r="C36" s="344">
        <f t="shared" si="6"/>
        <v>27.050993014354052</v>
      </c>
      <c r="D36" s="344">
        <f t="shared" si="6"/>
        <v>27.358143238711225</v>
      </c>
      <c r="E36" s="344">
        <f t="shared" si="6"/>
        <v>30.318407752089218</v>
      </c>
      <c r="F36" s="344">
        <f t="shared" si="6"/>
        <v>29.668429317156541</v>
      </c>
      <c r="G36" s="344">
        <f t="shared" si="6"/>
        <v>29.042527615072665</v>
      </c>
      <c r="H36" s="344">
        <f t="shared" si="6"/>
        <v>27.23552936067993</v>
      </c>
      <c r="I36" s="344">
        <f t="shared" si="6"/>
        <v>25.847240732024655</v>
      </c>
      <c r="J36" s="344">
        <f t="shared" si="6"/>
        <v>27.25291567547109</v>
      </c>
      <c r="K36" s="344">
        <f t="shared" si="6"/>
        <v>28.601577133600898</v>
      </c>
      <c r="L36" s="344">
        <f t="shared" si="6"/>
        <v>28.208621376604416</v>
      </c>
      <c r="M36" s="344">
        <f t="shared" si="6"/>
        <v>26.045680372108176</v>
      </c>
      <c r="N36" s="344">
        <f t="shared" si="6"/>
        <v>25.856605727825048</v>
      </c>
      <c r="O36" s="344">
        <f t="shared" si="6"/>
        <v>26.49119035575848</v>
      </c>
      <c r="P36" s="344">
        <f t="shared" si="6"/>
        <v>24.818192207771883</v>
      </c>
      <c r="Q36" s="344">
        <f t="shared" si="6"/>
        <v>23.987117146307217</v>
      </c>
      <c r="R36" s="344">
        <f t="shared" si="6"/>
        <v>23.737952645081467</v>
      </c>
      <c r="S36" s="344">
        <f t="shared" si="6"/>
        <v>23.500397149372766</v>
      </c>
      <c r="T36" s="344">
        <f t="shared" si="6"/>
        <v>23.003544119985055</v>
      </c>
      <c r="U36" s="344">
        <f t="shared" si="6"/>
        <v>22.716965646440059</v>
      </c>
      <c r="V36" s="344">
        <f t="shared" si="6"/>
        <v>22.967783633906752</v>
      </c>
      <c r="W36" s="344">
        <f t="shared" si="6"/>
        <v>22.928936075544861</v>
      </c>
      <c r="X36" s="344">
        <f t="shared" si="6"/>
        <v>21.739299828770047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14.177916361542868</v>
      </c>
      <c r="C37" s="344">
        <f>IF(MAE_ued!C$5=0,"",MAE_ued!C$5/C$5*1000)</f>
        <v>14.807337806496239</v>
      </c>
      <c r="D37" s="344">
        <f>IF(MAE_ued!D$5=0,"",MAE_ued!D$5/D$5*1000)</f>
        <v>15.037176334923888</v>
      </c>
      <c r="E37" s="344">
        <f>IF(MAE_ued!E$5=0,"",MAE_ued!E$5/E$5*1000)</f>
        <v>16.56614684736277</v>
      </c>
      <c r="F37" s="344">
        <f>IF(MAE_ued!F$5=0,"",MAE_ued!F$5/F$5*1000)</f>
        <v>16.260533345571577</v>
      </c>
      <c r="G37" s="344">
        <f>IF(MAE_ued!G$5=0,"",MAE_ued!G$5/G$5*1000)</f>
        <v>15.894347734368901</v>
      </c>
      <c r="H37" s="344">
        <f>IF(MAE_ued!H$5=0,"",MAE_ued!H$5/H$5*1000)</f>
        <v>14.933172465842334</v>
      </c>
      <c r="I37" s="344">
        <f>IF(MAE_ued!I$5=0,"",MAE_ued!I$5/I$5*1000)</f>
        <v>14.250380719027522</v>
      </c>
      <c r="J37" s="344">
        <f>IF(MAE_ued!J$5=0,"",MAE_ued!J$5/J$5*1000)</f>
        <v>15.049037839223081</v>
      </c>
      <c r="K37" s="344">
        <f>IF(MAE_ued!K$5=0,"",MAE_ued!K$5/K$5*1000)</f>
        <v>15.72105069327618</v>
      </c>
      <c r="L37" s="344">
        <f>IF(MAE_ued!L$5=0,"",MAE_ued!L$5/L$5*1000)</f>
        <v>15.494383312616863</v>
      </c>
      <c r="M37" s="344">
        <f>IF(MAE_ued!M$5=0,"",MAE_ued!M$5/M$5*1000)</f>
        <v>14.318183308648878</v>
      </c>
      <c r="N37" s="344">
        <f>IF(MAE_ued!N$5=0,"",MAE_ued!N$5/N$5*1000)</f>
        <v>14.20023367155409</v>
      </c>
      <c r="O37" s="344">
        <f>IF(MAE_ued!O$5=0,"",MAE_ued!O$5/O$5*1000)</f>
        <v>14.816064507524315</v>
      </c>
      <c r="P37" s="344">
        <f>IF(MAE_ued!P$5=0,"",MAE_ued!P$5/P$5*1000)</f>
        <v>13.883268632126168</v>
      </c>
      <c r="Q37" s="344">
        <f>IF(MAE_ued!Q$5=0,"",MAE_ued!Q$5/Q$5*1000)</f>
        <v>13.399474143265726</v>
      </c>
      <c r="R37" s="344">
        <f>IF(MAE_ued!R$5=0,"",MAE_ued!R$5/R$5*1000)</f>
        <v>13.273911955493691</v>
      </c>
      <c r="S37" s="344">
        <f>IF(MAE_ued!S$5=0,"",MAE_ued!S$5/S$5*1000)</f>
        <v>13.16199388105438</v>
      </c>
      <c r="T37" s="344">
        <f>IF(MAE_ued!T$5=0,"",MAE_ued!T$5/T$5*1000)</f>
        <v>12.917460846512688</v>
      </c>
      <c r="U37" s="344">
        <f>IF(MAE_ued!U$5=0,"",MAE_ued!U$5/U$5*1000)</f>
        <v>12.729703466174044</v>
      </c>
      <c r="V37" s="344">
        <f>IF(MAE_ued!V$5=0,"",MAE_ued!V$5/V$5*1000)</f>
        <v>12.85311780804191</v>
      </c>
      <c r="W37" s="344">
        <f>IF(MAE_ued!W$5=0,"",MAE_ued!W$5/W$5*1000)</f>
        <v>12.837714267781109</v>
      </c>
      <c r="X37" s="344">
        <f>IF(MAE_ued!X$5=0,"",MAE_ued!X$5/X$5*1000)</f>
        <v>12.19138830610223</v>
      </c>
      <c r="Y37" s="344">
        <f>IF(MAE_ued!Y$5=0,"",MAE_ued!Y$5/Y$5*1000)</f>
        <v>11.668369432407461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1.1108470056133477</v>
      </c>
      <c r="C38" s="345">
        <f t="shared" si="7"/>
        <v>1.1261991207870126</v>
      </c>
      <c r="D38" s="345">
        <f t="shared" si="7"/>
        <v>1.0735221184062325</v>
      </c>
      <c r="E38" s="345">
        <f t="shared" si="7"/>
        <v>1.1226794528944246</v>
      </c>
      <c r="F38" s="345">
        <f t="shared" si="7"/>
        <v>1.0657057009488318</v>
      </c>
      <c r="G38" s="345">
        <f t="shared" si="7"/>
        <v>1.1098299265871119</v>
      </c>
      <c r="H38" s="345">
        <f t="shared" si="7"/>
        <v>1.083591427317016</v>
      </c>
      <c r="I38" s="345">
        <f t="shared" si="7"/>
        <v>1.0069368377770209</v>
      </c>
      <c r="J38" s="345">
        <f t="shared" si="7"/>
        <v>0.97485769831922697</v>
      </c>
      <c r="K38" s="345">
        <f t="shared" si="7"/>
        <v>1.0050905513403294</v>
      </c>
      <c r="L38" s="345">
        <f t="shared" si="7"/>
        <v>1.0051896397143747</v>
      </c>
      <c r="M38" s="345">
        <f t="shared" si="7"/>
        <v>0.99556772826422946</v>
      </c>
      <c r="N38" s="345">
        <f t="shared" si="7"/>
        <v>1.0306444934359749</v>
      </c>
      <c r="O38" s="345">
        <f t="shared" si="7"/>
        <v>0.84332740361986325</v>
      </c>
      <c r="P38" s="345">
        <f t="shared" si="7"/>
        <v>0.82984435397853562</v>
      </c>
      <c r="Q38" s="345">
        <f t="shared" si="7"/>
        <v>0.85150576235036146</v>
      </c>
      <c r="R38" s="345">
        <f t="shared" si="7"/>
        <v>0.83482275719661525</v>
      </c>
      <c r="S38" s="345">
        <f t="shared" si="7"/>
        <v>0.81144932871058151</v>
      </c>
      <c r="T38" s="345">
        <f t="shared" si="7"/>
        <v>0.78340631130113703</v>
      </c>
      <c r="U38" s="345">
        <f t="shared" si="7"/>
        <v>0.81685626719163729</v>
      </c>
      <c r="V38" s="345">
        <f t="shared" si="7"/>
        <v>0.83778973628495901</v>
      </c>
      <c r="W38" s="345">
        <f t="shared" si="7"/>
        <v>0.82631132484914016</v>
      </c>
      <c r="X38" s="345">
        <f t="shared" si="7"/>
        <v>0.80052224171052</v>
      </c>
      <c r="Y38" s="345">
        <f t="shared" si="7"/>
        <v>0.77383754560048801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AT: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379.74729148753232</v>
      </c>
      <c r="C5" s="223">
        <v>407.7524505588994</v>
      </c>
      <c r="D5" s="223">
        <v>388.11676698194339</v>
      </c>
      <c r="E5" s="223">
        <v>413.33791917454857</v>
      </c>
      <c r="F5" s="223">
        <v>461.41332760103188</v>
      </c>
      <c r="G5" s="223">
        <v>496.09251824196372</v>
      </c>
      <c r="H5" s="223">
        <v>525.47858596097217</v>
      </c>
      <c r="I5" s="223">
        <v>528.88302846474517</v>
      </c>
      <c r="J5" s="223">
        <v>534.07273202677379</v>
      </c>
      <c r="K5" s="223">
        <v>560.26307569879157</v>
      </c>
      <c r="L5" s="223">
        <v>631.92753949366158</v>
      </c>
      <c r="M5" s="223">
        <v>644.81538220092682</v>
      </c>
      <c r="N5" s="223">
        <v>675.72192316400481</v>
      </c>
      <c r="O5" s="223">
        <v>508.41965751956837</v>
      </c>
      <c r="P5" s="223">
        <v>476.30140392431599</v>
      </c>
      <c r="Q5" s="223">
        <v>506.65628470637148</v>
      </c>
      <c r="R5" s="223">
        <v>529.86596671607276</v>
      </c>
      <c r="S5" s="223">
        <v>519.02313642642139</v>
      </c>
      <c r="T5" s="223">
        <v>545.36060820058981</v>
      </c>
      <c r="U5" s="223">
        <v>519.6586521423153</v>
      </c>
      <c r="V5" s="223">
        <v>476.56457937226781</v>
      </c>
      <c r="W5" s="223">
        <v>539.76780463781847</v>
      </c>
      <c r="X5" s="223">
        <v>532.08222942105488</v>
      </c>
      <c r="Y5" s="223">
        <v>483.51950593985782</v>
      </c>
      <c r="DA5" s="89" t="s">
        <v>2528</v>
      </c>
    </row>
    <row r="6" spans="1:105" ht="12" customHeight="1" x14ac:dyDescent="0.25">
      <c r="A6" s="55" t="s">
        <v>91</v>
      </c>
      <c r="B6" s="259">
        <v>8.443836811327607</v>
      </c>
      <c r="C6" s="259">
        <v>8.9805250034380197</v>
      </c>
      <c r="D6" s="259">
        <v>8.6019832329540602</v>
      </c>
      <c r="E6" s="259">
        <v>9.0832491969614289</v>
      </c>
      <c r="F6" s="259">
        <v>10.32637238155349</v>
      </c>
      <c r="G6" s="259">
        <v>10.98381747377675</v>
      </c>
      <c r="H6" s="259">
        <v>11.66814627081464</v>
      </c>
      <c r="I6" s="259">
        <v>11.874295501430209</v>
      </c>
      <c r="J6" s="259">
        <v>11.935943041170701</v>
      </c>
      <c r="K6" s="259">
        <v>12.07420162262081</v>
      </c>
      <c r="L6" s="259">
        <v>13.418115661366141</v>
      </c>
      <c r="M6" s="259">
        <v>13.94822650795574</v>
      </c>
      <c r="N6" s="259">
        <v>14.37950119228225</v>
      </c>
      <c r="O6" s="259">
        <v>11.924058021746481</v>
      </c>
      <c r="P6" s="259">
        <v>11.294756059435519</v>
      </c>
      <c r="Q6" s="259">
        <v>11.938835310201039</v>
      </c>
      <c r="R6" s="259">
        <v>12.588677198188639</v>
      </c>
      <c r="S6" s="259">
        <v>12.39390623729008</v>
      </c>
      <c r="T6" s="259">
        <v>13.04694359503045</v>
      </c>
      <c r="U6" s="259">
        <v>12.382792255225009</v>
      </c>
      <c r="V6" s="259">
        <v>11.27750782889572</v>
      </c>
      <c r="W6" s="259">
        <v>12.73444572615734</v>
      </c>
      <c r="X6" s="259">
        <v>12.534551226228331</v>
      </c>
      <c r="Y6" s="259">
        <v>11.52735682716011</v>
      </c>
      <c r="DA6" s="67" t="s">
        <v>2545</v>
      </c>
    </row>
    <row r="7" spans="1:105" ht="12" customHeight="1" x14ac:dyDescent="0.25">
      <c r="A7" s="173" t="s">
        <v>92</v>
      </c>
      <c r="B7" s="224">
        <v>11.48361806340554</v>
      </c>
      <c r="C7" s="224">
        <v>12.21351400467571</v>
      </c>
      <c r="D7" s="224">
        <v>11.69869719681752</v>
      </c>
      <c r="E7" s="224">
        <v>12.353218907867539</v>
      </c>
      <c r="F7" s="224">
        <v>14.04386643891274</v>
      </c>
      <c r="G7" s="224">
        <v>14.937991764336379</v>
      </c>
      <c r="H7" s="224">
        <v>15.86867892830791</v>
      </c>
      <c r="I7" s="224">
        <v>16.149041881945081</v>
      </c>
      <c r="J7" s="224">
        <v>16.23288253599215</v>
      </c>
      <c r="K7" s="224">
        <v>16.420914206764301</v>
      </c>
      <c r="L7" s="224">
        <v>18.24863729945795</v>
      </c>
      <c r="M7" s="224">
        <v>18.969588050819802</v>
      </c>
      <c r="N7" s="224">
        <v>19.556121621503859</v>
      </c>
      <c r="O7" s="224">
        <v>16.21671890957521</v>
      </c>
      <c r="P7" s="224">
        <v>15.3608682408323</v>
      </c>
      <c r="Q7" s="224">
        <v>16.23681602187342</v>
      </c>
      <c r="R7" s="224">
        <v>17.120600989536548</v>
      </c>
      <c r="S7" s="224">
        <v>16.855712482714502</v>
      </c>
      <c r="T7" s="224">
        <v>17.743843289241411</v>
      </c>
      <c r="U7" s="224">
        <v>16.840597467106019</v>
      </c>
      <c r="V7" s="224">
        <v>15.337410647298171</v>
      </c>
      <c r="W7" s="224">
        <v>17.318846187573989</v>
      </c>
      <c r="X7" s="224">
        <v>17.04698966767053</v>
      </c>
      <c r="Y7" s="224">
        <v>15.677205284937751</v>
      </c>
      <c r="DA7" s="177" t="s">
        <v>2546</v>
      </c>
    </row>
    <row r="8" spans="1:105" ht="12" customHeight="1" x14ac:dyDescent="0.25">
      <c r="A8" s="173" t="s">
        <v>93</v>
      </c>
      <c r="B8" s="224">
        <v>14.185645843030381</v>
      </c>
      <c r="C8" s="224">
        <v>15.087282005775871</v>
      </c>
      <c r="D8" s="224">
        <v>14.45133183136282</v>
      </c>
      <c r="E8" s="224">
        <v>15.2598586508952</v>
      </c>
      <c r="F8" s="224">
        <v>17.348305601009859</v>
      </c>
      <c r="G8" s="224">
        <v>18.45281335594494</v>
      </c>
      <c r="H8" s="224">
        <v>19.602485734968599</v>
      </c>
      <c r="I8" s="224">
        <v>19.948816442402759</v>
      </c>
      <c r="J8" s="224">
        <v>20.052384309166769</v>
      </c>
      <c r="K8" s="224">
        <v>20.284658726002959</v>
      </c>
      <c r="L8" s="224">
        <v>22.542434311095111</v>
      </c>
      <c r="M8" s="224">
        <v>23.433020533365621</v>
      </c>
      <c r="N8" s="224">
        <v>24.15756200303418</v>
      </c>
      <c r="O8" s="224">
        <v>20.032417476534089</v>
      </c>
      <c r="P8" s="224">
        <v>18.975190179851669</v>
      </c>
      <c r="Q8" s="224">
        <v>20.057243321137751</v>
      </c>
      <c r="R8" s="224">
        <v>21.148977692956912</v>
      </c>
      <c r="S8" s="224">
        <v>20.821762478647319</v>
      </c>
      <c r="T8" s="224">
        <v>21.918865239651151</v>
      </c>
      <c r="U8" s="224">
        <v>20.80309098877802</v>
      </c>
      <c r="V8" s="224">
        <v>18.9462131525448</v>
      </c>
      <c r="W8" s="224">
        <v>21.393868819944331</v>
      </c>
      <c r="X8" s="224">
        <v>21.058046060063589</v>
      </c>
      <c r="Y8" s="224">
        <v>19.365959469628979</v>
      </c>
      <c r="DA8" s="177" t="s">
        <v>2547</v>
      </c>
    </row>
    <row r="9" spans="1:105" ht="12" customHeight="1" x14ac:dyDescent="0.25">
      <c r="A9" s="173" t="s">
        <v>94</v>
      </c>
      <c r="B9" s="224">
        <v>8.7815902837807069</v>
      </c>
      <c r="C9" s="224">
        <v>9.3397460035755397</v>
      </c>
      <c r="D9" s="224">
        <v>8.9460625622722212</v>
      </c>
      <c r="E9" s="224">
        <v>9.4465791648398856</v>
      </c>
      <c r="F9" s="224">
        <v>10.739427276815629</v>
      </c>
      <c r="G9" s="224">
        <v>11.42317017272782</v>
      </c>
      <c r="H9" s="224">
        <v>12.134872121647231</v>
      </c>
      <c r="I9" s="224">
        <v>12.349267321487419</v>
      </c>
      <c r="J9" s="224">
        <v>12.413380762817519</v>
      </c>
      <c r="K9" s="224">
        <v>12.55716968752564</v>
      </c>
      <c r="L9" s="224">
        <v>13.95484028782078</v>
      </c>
      <c r="M9" s="224">
        <v>14.506155568273959</v>
      </c>
      <c r="N9" s="224">
        <v>14.95468123997354</v>
      </c>
      <c r="O9" s="224">
        <v>12.401020342616331</v>
      </c>
      <c r="P9" s="224">
        <v>11.746546301812939</v>
      </c>
      <c r="Q9" s="224">
        <v>12.41638872260908</v>
      </c>
      <c r="R9" s="224">
        <v>13.092224286116179</v>
      </c>
      <c r="S9" s="224">
        <v>12.889662486781679</v>
      </c>
      <c r="T9" s="224">
        <v>13.568821338831659</v>
      </c>
      <c r="U9" s="224">
        <v>12.87810394543401</v>
      </c>
      <c r="V9" s="224">
        <v>11.72860814205155</v>
      </c>
      <c r="W9" s="224">
        <v>13.24382355520363</v>
      </c>
      <c r="X9" s="224">
        <v>13.035933275277459</v>
      </c>
      <c r="Y9" s="224">
        <v>11.988451100246509</v>
      </c>
      <c r="DA9" s="177" t="s">
        <v>2548</v>
      </c>
    </row>
    <row r="10" spans="1:105" ht="12" customHeight="1" x14ac:dyDescent="0.25">
      <c r="A10" s="56" t="s">
        <v>95</v>
      </c>
      <c r="B10" s="260">
        <v>9.8593038304256382</v>
      </c>
      <c r="C10" s="260">
        <v>10.634630195249811</v>
      </c>
      <c r="D10" s="260">
        <v>10.062487549855289</v>
      </c>
      <c r="E10" s="260">
        <v>10.77616061550569</v>
      </c>
      <c r="F10" s="260">
        <v>12.016463654815171</v>
      </c>
      <c r="G10" s="260">
        <v>13.04597678144663</v>
      </c>
      <c r="H10" s="260">
        <v>13.80980235290574</v>
      </c>
      <c r="I10" s="260">
        <v>13.855352407919311</v>
      </c>
      <c r="J10" s="260">
        <v>13.8905770365851</v>
      </c>
      <c r="K10" s="260">
        <v>14.53285253060398</v>
      </c>
      <c r="L10" s="260">
        <v>16.319935469674739</v>
      </c>
      <c r="M10" s="260">
        <v>16.733446701165029</v>
      </c>
      <c r="N10" s="260">
        <v>17.526962904422039</v>
      </c>
      <c r="O10" s="260">
        <v>13.393960954776849</v>
      </c>
      <c r="P10" s="260">
        <v>12.65350110673131</v>
      </c>
      <c r="Q10" s="260">
        <v>13.414028579584491</v>
      </c>
      <c r="R10" s="260">
        <v>14.06854454257132</v>
      </c>
      <c r="S10" s="260">
        <v>13.815940683621291</v>
      </c>
      <c r="T10" s="260">
        <v>14.58404564681376</v>
      </c>
      <c r="U10" s="260">
        <v>13.888136810452981</v>
      </c>
      <c r="V10" s="260">
        <v>12.776090984309389</v>
      </c>
      <c r="W10" s="260">
        <v>14.512043346935871</v>
      </c>
      <c r="X10" s="260">
        <v>14.340859805526151</v>
      </c>
      <c r="Y10" s="260">
        <v>13.1401359274239</v>
      </c>
      <c r="DA10" s="68" t="s">
        <v>2549</v>
      </c>
    </row>
    <row r="11" spans="1:105" ht="12" customHeight="1" x14ac:dyDescent="0.25">
      <c r="A11" s="37" t="s">
        <v>159</v>
      </c>
      <c r="B11" s="226">
        <v>0.24817892123846019</v>
      </c>
      <c r="C11" s="226">
        <v>0.78528450919069248</v>
      </c>
      <c r="D11" s="226">
        <v>0.44121755859765538</v>
      </c>
      <c r="E11" s="226">
        <v>0.53953181638565129</v>
      </c>
      <c r="F11" s="226">
        <v>0.57109239404126555</v>
      </c>
      <c r="G11" s="226">
        <v>0.63425031895322392</v>
      </c>
      <c r="H11" s="226">
        <v>0.63587666156478762</v>
      </c>
      <c r="I11" s="226">
        <v>0.48180006272997561</v>
      </c>
      <c r="J11" s="226">
        <v>0.35877565556617769</v>
      </c>
      <c r="K11" s="226">
        <v>0.41903196277730098</v>
      </c>
      <c r="L11" s="226">
        <v>0.45629365930242599</v>
      </c>
      <c r="M11" s="226">
        <v>0.41407483376763321</v>
      </c>
      <c r="N11" s="226">
        <v>0.92223866635445406</v>
      </c>
      <c r="O11" s="226">
        <v>4.969672862529799E-2</v>
      </c>
      <c r="P11" s="226">
        <v>5.8446958241945159E-2</v>
      </c>
      <c r="Q11" s="226">
        <v>0.30403136905862088</v>
      </c>
      <c r="R11" s="226">
        <v>0.26640455577333338</v>
      </c>
      <c r="S11" s="226">
        <v>0.26786087911476408</v>
      </c>
      <c r="T11" s="226">
        <v>0.34619661371871763</v>
      </c>
      <c r="U11" s="226">
        <v>0.34904528639456861</v>
      </c>
      <c r="V11" s="226">
        <v>0.31939375676064929</v>
      </c>
      <c r="W11" s="226">
        <v>0.30180478046571108</v>
      </c>
      <c r="X11" s="226">
        <v>0.28001341551964071</v>
      </c>
      <c r="Y11" s="226">
        <v>0.28951558709850761</v>
      </c>
      <c r="DA11" s="69" t="s">
        <v>2550</v>
      </c>
    </row>
    <row r="12" spans="1:105" ht="12" customHeight="1" x14ac:dyDescent="0.25">
      <c r="A12" s="37" t="s">
        <v>35</v>
      </c>
      <c r="B12" s="226">
        <v>4.3957635617176987</v>
      </c>
      <c r="C12" s="226">
        <v>4.5534068421016318</v>
      </c>
      <c r="D12" s="226">
        <v>4.3413116964704628</v>
      </c>
      <c r="E12" s="226">
        <v>4.9136125129588759</v>
      </c>
      <c r="F12" s="226">
        <v>5.0703880653754938</v>
      </c>
      <c r="G12" s="226">
        <v>5.7757077292035666</v>
      </c>
      <c r="H12" s="226">
        <v>6.0674760215823271</v>
      </c>
      <c r="I12" s="226">
        <v>5.8278610107386637</v>
      </c>
      <c r="J12" s="226">
        <v>6.032400893766459</v>
      </c>
      <c r="K12" s="226">
        <v>7.0529579215475389</v>
      </c>
      <c r="L12" s="226">
        <v>8.2053035655276769</v>
      </c>
      <c r="M12" s="226">
        <v>7.9699675985180249</v>
      </c>
      <c r="N12" s="226">
        <v>8.2648120550196005</v>
      </c>
      <c r="O12" s="226">
        <v>4.8408870482786268</v>
      </c>
      <c r="P12" s="226">
        <v>4.3668646569144629</v>
      </c>
      <c r="Q12" s="226">
        <v>4.6751233450593572</v>
      </c>
      <c r="R12" s="226">
        <v>4.6926920325277059</v>
      </c>
      <c r="S12" s="226">
        <v>4.3608247726970291</v>
      </c>
      <c r="T12" s="226">
        <v>4.4496608101174582</v>
      </c>
      <c r="U12" s="226">
        <v>4.4723728612442946</v>
      </c>
      <c r="V12" s="226">
        <v>4.4189946607429356</v>
      </c>
      <c r="W12" s="226">
        <v>4.9142091783193189</v>
      </c>
      <c r="X12" s="226">
        <v>4.7100086675731072</v>
      </c>
      <c r="Y12" s="226">
        <v>3.9597404769896851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0.1337919174549031</v>
      </c>
      <c r="X13" s="226">
        <v>0.1913155631987338</v>
      </c>
      <c r="Y13" s="226">
        <v>0.18366294067076741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0.18477963491315591</v>
      </c>
      <c r="H14" s="226">
        <v>0.19156962391287721</v>
      </c>
      <c r="I14" s="226">
        <v>0.20865185253511701</v>
      </c>
      <c r="J14" s="226">
        <v>9.8527383609850056E-2</v>
      </c>
      <c r="K14" s="226">
        <v>0.16857870824978949</v>
      </c>
      <c r="L14" s="226">
        <v>0.17947414542415141</v>
      </c>
      <c r="M14" s="226">
        <v>0.26860662053125711</v>
      </c>
      <c r="N14" s="226">
        <v>0.31427054147717137</v>
      </c>
      <c r="O14" s="226">
        <v>0.26376757975783222</v>
      </c>
      <c r="P14" s="226">
        <v>0.35032911778137388</v>
      </c>
      <c r="Q14" s="226">
        <v>0.26806458599340333</v>
      </c>
      <c r="R14" s="226">
        <v>0.32735966534228511</v>
      </c>
      <c r="S14" s="226">
        <v>0.39751303863166432</v>
      </c>
      <c r="T14" s="226">
        <v>0.54848438287700541</v>
      </c>
      <c r="U14" s="226">
        <v>0.46845437791334332</v>
      </c>
      <c r="V14" s="226">
        <v>0.47661720545813691</v>
      </c>
      <c r="W14" s="226">
        <v>0.59566362320126109</v>
      </c>
      <c r="X14" s="226">
        <v>0.68403509603366131</v>
      </c>
      <c r="Y14" s="226">
        <v>0.75398573349551345</v>
      </c>
      <c r="DA14" s="69" t="s">
        <v>2553</v>
      </c>
    </row>
    <row r="15" spans="1:105" ht="12" customHeight="1" x14ac:dyDescent="0.25">
      <c r="A15" s="37" t="s">
        <v>40</v>
      </c>
      <c r="B15" s="226">
        <v>5.2153613474694804</v>
      </c>
      <c r="C15" s="226">
        <v>5.2959388439574848</v>
      </c>
      <c r="D15" s="226">
        <v>5.2799582947871704</v>
      </c>
      <c r="E15" s="226">
        <v>5.3230162861611641</v>
      </c>
      <c r="F15" s="226">
        <v>6.374983195398408</v>
      </c>
      <c r="G15" s="226">
        <v>6.451239098376683</v>
      </c>
      <c r="H15" s="226">
        <v>6.9148800458457487</v>
      </c>
      <c r="I15" s="226">
        <v>7.3370394819155544</v>
      </c>
      <c r="J15" s="226">
        <v>7.400873103642609</v>
      </c>
      <c r="K15" s="226">
        <v>6.8922839380293546</v>
      </c>
      <c r="L15" s="226">
        <v>7.4788640994204831</v>
      </c>
      <c r="M15" s="226">
        <v>8.0807976483481152</v>
      </c>
      <c r="N15" s="226">
        <v>8.0256416415708181</v>
      </c>
      <c r="O15" s="226">
        <v>8.239609598115095</v>
      </c>
      <c r="P15" s="226">
        <v>7.8778603737935242</v>
      </c>
      <c r="Q15" s="226">
        <v>8.1668092794731066</v>
      </c>
      <c r="R15" s="226">
        <v>8.7820882889279996</v>
      </c>
      <c r="S15" s="226">
        <v>8.7897419931778362</v>
      </c>
      <c r="T15" s="226">
        <v>9.2397038401005762</v>
      </c>
      <c r="U15" s="226">
        <v>8.5982642849007753</v>
      </c>
      <c r="V15" s="226">
        <v>7.5610853613476667</v>
      </c>
      <c r="W15" s="226">
        <v>8.56657384749467</v>
      </c>
      <c r="X15" s="226">
        <v>8.4754870632010029</v>
      </c>
      <c r="Y15" s="226">
        <v>7.9532311891694283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66.357919245703613</v>
      </c>
      <c r="C16" s="261">
        <f t="shared" si="0"/>
        <v>71.190546607043956</v>
      </c>
      <c r="D16" s="261">
        <f t="shared" si="0"/>
        <v>67.354064005455655</v>
      </c>
      <c r="E16" s="261">
        <f t="shared" si="0"/>
        <v>72.080855620087959</v>
      </c>
      <c r="F16" s="261">
        <f t="shared" si="0"/>
        <v>80.053085956925202</v>
      </c>
      <c r="G16" s="261">
        <f t="shared" si="0"/>
        <v>86.255785728038248</v>
      </c>
      <c r="H16" s="261">
        <f t="shared" si="0"/>
        <v>91.187135969750102</v>
      </c>
      <c r="I16" s="261">
        <f t="shared" si="0"/>
        <v>90.928502732157426</v>
      </c>
      <c r="J16" s="261">
        <f t="shared" si="0"/>
        <v>91.380743138877037</v>
      </c>
      <c r="K16" s="261">
        <f t="shared" si="0"/>
        <v>95.59685851176927</v>
      </c>
      <c r="L16" s="261">
        <f t="shared" si="0"/>
        <v>107.40081693586529</v>
      </c>
      <c r="M16" s="261">
        <f t="shared" si="0"/>
        <v>109.89472667697096</v>
      </c>
      <c r="N16" s="261">
        <f t="shared" si="0"/>
        <v>115.19804781834377</v>
      </c>
      <c r="O16" s="261">
        <f t="shared" si="0"/>
        <v>87.027711862276746</v>
      </c>
      <c r="P16" s="261">
        <f t="shared" si="0"/>
        <v>81.735005153603979</v>
      </c>
      <c r="Q16" s="261">
        <f t="shared" si="0"/>
        <v>86.959957691866151</v>
      </c>
      <c r="R16" s="261">
        <f t="shared" si="0"/>
        <v>90.988379336386288</v>
      </c>
      <c r="S16" s="261">
        <f t="shared" si="0"/>
        <v>89.064148029639028</v>
      </c>
      <c r="T16" s="261">
        <f t="shared" si="0"/>
        <v>93.364566109521945</v>
      </c>
      <c r="U16" s="261">
        <f t="shared" si="0"/>
        <v>89.141983625214081</v>
      </c>
      <c r="V16" s="261">
        <f t="shared" si="0"/>
        <v>81.775436532901665</v>
      </c>
      <c r="W16" s="261">
        <f t="shared" si="0"/>
        <v>92.368738267407423</v>
      </c>
      <c r="X16" s="261">
        <f t="shared" si="0"/>
        <v>90.765019827049827</v>
      </c>
      <c r="Y16" s="261">
        <f t="shared" si="0"/>
        <v>82.621016692347212</v>
      </c>
      <c r="DA16" s="70"/>
    </row>
    <row r="17" spans="1:105" ht="12" customHeight="1" x14ac:dyDescent="0.25">
      <c r="A17" s="60" t="s">
        <v>2556</v>
      </c>
      <c r="B17" s="329">
        <v>37.900642237879268</v>
      </c>
      <c r="C17" s="329">
        <v>41.538660093195091</v>
      </c>
      <c r="D17" s="329">
        <v>37.79133110802411</v>
      </c>
      <c r="E17" s="329">
        <v>42.153518029131313</v>
      </c>
      <c r="F17" s="329">
        <v>43.710763729022148</v>
      </c>
      <c r="G17" s="329">
        <v>49.020349544546491</v>
      </c>
      <c r="H17" s="329">
        <v>51.041593774279789</v>
      </c>
      <c r="I17" s="329">
        <v>47.28693981510537</v>
      </c>
      <c r="J17" s="329">
        <v>47.182240329190527</v>
      </c>
      <c r="K17" s="329">
        <v>54.48202797473752</v>
      </c>
      <c r="L17" s="329">
        <v>62.738893573181457</v>
      </c>
      <c r="M17" s="329">
        <v>61.71092471331368</v>
      </c>
      <c r="N17" s="329">
        <v>67.546274895065935</v>
      </c>
      <c r="O17" s="329">
        <v>36.555076414381993</v>
      </c>
      <c r="P17" s="329">
        <v>32.936674825511481</v>
      </c>
      <c r="Q17" s="329">
        <v>36.414606971031191</v>
      </c>
      <c r="R17" s="329">
        <v>36.447679737995287</v>
      </c>
      <c r="S17" s="329">
        <v>34.242996664226133</v>
      </c>
      <c r="T17" s="329">
        <v>34.617150112912611</v>
      </c>
      <c r="U17" s="329">
        <v>34.744603021299433</v>
      </c>
      <c r="V17" s="329">
        <v>33.498499829684782</v>
      </c>
      <c r="W17" s="329">
        <v>37.568109301841197</v>
      </c>
      <c r="X17" s="329">
        <v>36.17899409167768</v>
      </c>
      <c r="Y17" s="329">
        <v>30.876792465260291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1.756738388209679E-2</v>
      </c>
      <c r="H18" s="230">
        <v>0.1134781109658422</v>
      </c>
      <c r="I18" s="230">
        <v>8.1664569406424622E-2</v>
      </c>
      <c r="J18" s="230">
        <v>0</v>
      </c>
      <c r="K18" s="230">
        <v>1.8527835165123751E-2</v>
      </c>
      <c r="L18" s="230">
        <v>3.7741084781324173E-2</v>
      </c>
      <c r="M18" s="230">
        <v>3.03656327868163E-2</v>
      </c>
      <c r="N18" s="230">
        <v>3.5860384410606787E-2</v>
      </c>
      <c r="O18" s="230">
        <v>1.12382668684752E-4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4.283175665155702</v>
      </c>
      <c r="C19" s="230">
        <v>4.0331314975168606</v>
      </c>
      <c r="D19" s="230">
        <v>4.0283273968797513</v>
      </c>
      <c r="E19" s="230">
        <v>2.801847654495393</v>
      </c>
      <c r="F19" s="230">
        <v>2.752443978044115</v>
      </c>
      <c r="G19" s="230">
        <v>3.104877817420614</v>
      </c>
      <c r="H19" s="230">
        <v>3.5837774209793798</v>
      </c>
      <c r="I19" s="230">
        <v>3.0241621272033439</v>
      </c>
      <c r="J19" s="230">
        <v>2.8276771503215241</v>
      </c>
      <c r="K19" s="230">
        <v>3.3160492439411851</v>
      </c>
      <c r="L19" s="230">
        <v>4.0750501218188742</v>
      </c>
      <c r="M19" s="230">
        <v>3.3508158148109648</v>
      </c>
      <c r="N19" s="230">
        <v>3.310608970890387</v>
      </c>
      <c r="O19" s="230">
        <v>2.6370817972214429</v>
      </c>
      <c r="P19" s="230">
        <v>2.4389214455634618</v>
      </c>
      <c r="Q19" s="230">
        <v>2.650394087590326</v>
      </c>
      <c r="R19" s="230">
        <v>2.8323627691750231</v>
      </c>
      <c r="S19" s="230">
        <v>3.128441123047363</v>
      </c>
      <c r="T19" s="230">
        <v>3.013451713226738</v>
      </c>
      <c r="U19" s="230">
        <v>2.776700788901997</v>
      </c>
      <c r="V19" s="230">
        <v>2.5266539571471029</v>
      </c>
      <c r="W19" s="230">
        <v>2.7277988731679321</v>
      </c>
      <c r="X19" s="230">
        <v>3.01765597783647</v>
      </c>
      <c r="Y19" s="230">
        <v>2.8028949220093509</v>
      </c>
      <c r="DA19" s="71" t="s">
        <v>2559</v>
      </c>
    </row>
    <row r="20" spans="1:105" ht="12" customHeight="1" x14ac:dyDescent="0.25">
      <c r="A20" s="59" t="s">
        <v>159</v>
      </c>
      <c r="B20" s="230">
        <v>1.3541720004909421</v>
      </c>
      <c r="C20" s="230">
        <v>4.3967968350264526</v>
      </c>
      <c r="D20" s="230">
        <v>2.470397701314631</v>
      </c>
      <c r="E20" s="230">
        <v>3.0333836948825281</v>
      </c>
      <c r="F20" s="230">
        <v>3.255667218249847</v>
      </c>
      <c r="G20" s="230">
        <v>3.6607831326054359</v>
      </c>
      <c r="H20" s="230">
        <v>3.6916928679478982</v>
      </c>
      <c r="I20" s="230">
        <v>2.8658027264125159</v>
      </c>
      <c r="J20" s="230">
        <v>2.1426319028202299</v>
      </c>
      <c r="K20" s="230">
        <v>2.4996689477819891</v>
      </c>
      <c r="L20" s="230">
        <v>2.7248726774193721</v>
      </c>
      <c r="M20" s="230">
        <v>2.4690260363681422</v>
      </c>
      <c r="N20" s="230">
        <v>5.4757375762403981</v>
      </c>
      <c r="O20" s="230">
        <v>0.30442278083556662</v>
      </c>
      <c r="P20" s="230">
        <v>0.36204170163392402</v>
      </c>
      <c r="Q20" s="230">
        <v>1.8816861828558651</v>
      </c>
      <c r="R20" s="230">
        <v>1.654491548029039</v>
      </c>
      <c r="S20" s="230">
        <v>1.6706339970183861</v>
      </c>
      <c r="T20" s="230">
        <v>2.2011697381990531</v>
      </c>
      <c r="U20" s="230">
        <v>2.208253743182873</v>
      </c>
      <c r="V20" s="230">
        <v>2.0393040736400589</v>
      </c>
      <c r="W20" s="230">
        <v>1.930654201874713</v>
      </c>
      <c r="X20" s="230">
        <v>1.803414882451819</v>
      </c>
      <c r="Y20" s="230">
        <v>1.8836066876142661</v>
      </c>
      <c r="DA20" s="71" t="s">
        <v>2560</v>
      </c>
    </row>
    <row r="21" spans="1:105" ht="12" customHeight="1" x14ac:dyDescent="0.25">
      <c r="A21" s="59" t="s">
        <v>32</v>
      </c>
      <c r="B21" s="230">
        <v>8.2780991078001858</v>
      </c>
      <c r="C21" s="230">
        <v>7.6142713993069284</v>
      </c>
      <c r="D21" s="230">
        <v>6.9853992211016642</v>
      </c>
      <c r="E21" s="230">
        <v>8.6927201661256319</v>
      </c>
      <c r="F21" s="230">
        <v>8.7975289826928318</v>
      </c>
      <c r="G21" s="230">
        <v>8.9007352411003229</v>
      </c>
      <c r="H21" s="230">
        <v>8.4268550454894271</v>
      </c>
      <c r="I21" s="230">
        <v>6.6505162882923461</v>
      </c>
      <c r="J21" s="230">
        <v>6.1860348556569749</v>
      </c>
      <c r="K21" s="230">
        <v>6.5744761559589273</v>
      </c>
      <c r="L21" s="230">
        <v>6.9011898248795722</v>
      </c>
      <c r="M21" s="230">
        <v>8.3377674989755111</v>
      </c>
      <c r="N21" s="230">
        <v>9.6522348456082199</v>
      </c>
      <c r="O21" s="230">
        <v>3.9600730495120819</v>
      </c>
      <c r="P21" s="230">
        <v>3.0857648761255172</v>
      </c>
      <c r="Q21" s="230">
        <v>2.947634130835417</v>
      </c>
      <c r="R21" s="230">
        <v>2.817107203276187</v>
      </c>
      <c r="S21" s="230">
        <v>2.2456903415133751</v>
      </c>
      <c r="T21" s="230">
        <v>1.110921140337676</v>
      </c>
      <c r="U21" s="230">
        <v>1.464941479225021</v>
      </c>
      <c r="V21" s="230">
        <v>0.71760765477154909</v>
      </c>
      <c r="W21" s="230">
        <v>1.4733132226446439</v>
      </c>
      <c r="X21" s="230">
        <v>1.023306185219282</v>
      </c>
      <c r="Y21" s="230">
        <v>0.42796932254116959</v>
      </c>
      <c r="DA21" s="71" t="s">
        <v>2561</v>
      </c>
    </row>
    <row r="22" spans="1:105" ht="12" customHeight="1" x14ac:dyDescent="0.25">
      <c r="A22" s="59" t="s">
        <v>35</v>
      </c>
      <c r="B22" s="230">
        <v>23.985195464432429</v>
      </c>
      <c r="C22" s="230">
        <v>25.494460361344849</v>
      </c>
      <c r="D22" s="230">
        <v>24.30720678872806</v>
      </c>
      <c r="E22" s="230">
        <v>27.62556651362776</v>
      </c>
      <c r="F22" s="230">
        <v>28.905123550035359</v>
      </c>
      <c r="G22" s="230">
        <v>33.336385969538021</v>
      </c>
      <c r="H22" s="230">
        <v>35.22579032889724</v>
      </c>
      <c r="I22" s="230">
        <v>34.66479410379074</v>
      </c>
      <c r="J22" s="230">
        <v>36.02589642039181</v>
      </c>
      <c r="K22" s="230">
        <v>42.073305791890292</v>
      </c>
      <c r="L22" s="230">
        <v>49.000039864282307</v>
      </c>
      <c r="M22" s="230">
        <v>47.522949730372247</v>
      </c>
      <c r="N22" s="230">
        <v>49.07183311791632</v>
      </c>
      <c r="O22" s="230">
        <v>29.653386404144221</v>
      </c>
      <c r="P22" s="230">
        <v>27.049946802188579</v>
      </c>
      <c r="Q22" s="230">
        <v>28.934892569749579</v>
      </c>
      <c r="R22" s="230">
        <v>29.14371821751504</v>
      </c>
      <c r="S22" s="230">
        <v>27.198231202647008</v>
      </c>
      <c r="T22" s="230">
        <v>28.291607521149139</v>
      </c>
      <c r="U22" s="230">
        <v>28.294707009989541</v>
      </c>
      <c r="V22" s="230">
        <v>28.214934144126069</v>
      </c>
      <c r="W22" s="230">
        <v>31.436343004153919</v>
      </c>
      <c r="X22" s="230">
        <v>30.334617046170109</v>
      </c>
      <c r="Y22" s="230">
        <v>25.762321533095509</v>
      </c>
      <c r="DA22" s="71" t="s">
        <v>2562</v>
      </c>
    </row>
    <row r="23" spans="1:105" ht="12" customHeight="1" x14ac:dyDescent="0.25">
      <c r="A23" s="60" t="s">
        <v>2563</v>
      </c>
      <c r="B23" s="329">
        <v>28.457277007824349</v>
      </c>
      <c r="C23" s="329">
        <v>29.651886513848861</v>
      </c>
      <c r="D23" s="329">
        <v>29.562732897431552</v>
      </c>
      <c r="E23" s="329">
        <v>29.92733759095664</v>
      </c>
      <c r="F23" s="329">
        <v>36.342322227903047</v>
      </c>
      <c r="G23" s="329">
        <v>37.235436183491757</v>
      </c>
      <c r="H23" s="329">
        <v>40.14554219547032</v>
      </c>
      <c r="I23" s="329">
        <v>43.641562917052063</v>
      </c>
      <c r="J23" s="329">
        <v>44.198502809686509</v>
      </c>
      <c r="K23" s="329">
        <v>41.11483053703175</v>
      </c>
      <c r="L23" s="329">
        <v>44.661923362683837</v>
      </c>
      <c r="M23" s="329">
        <v>48.183801963657281</v>
      </c>
      <c r="N23" s="329">
        <v>47.651772923277832</v>
      </c>
      <c r="O23" s="329">
        <v>50.472635447894753</v>
      </c>
      <c r="P23" s="329">
        <v>48.798330328092497</v>
      </c>
      <c r="Q23" s="329">
        <v>50.545350720834954</v>
      </c>
      <c r="R23" s="329">
        <v>54.540699598391008</v>
      </c>
      <c r="S23" s="329">
        <v>54.821151365412888</v>
      </c>
      <c r="T23" s="329">
        <v>58.747415996609327</v>
      </c>
      <c r="U23" s="329">
        <v>54.397380603914648</v>
      </c>
      <c r="V23" s="329">
        <v>48.276936703216883</v>
      </c>
      <c r="W23" s="329">
        <v>54.800628965566219</v>
      </c>
      <c r="X23" s="329">
        <v>54.586025735372139</v>
      </c>
      <c r="Y23" s="329">
        <v>51.744224227086917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32.613009228619546</v>
      </c>
      <c r="C24" s="261">
        <f t="shared" si="1"/>
        <v>34.95665925947204</v>
      </c>
      <c r="D24" s="261">
        <f t="shared" si="1"/>
        <v>33.188060285656142</v>
      </c>
      <c r="E24" s="261">
        <f t="shared" si="1"/>
        <v>35.574580655992506</v>
      </c>
      <c r="F24" s="261">
        <f t="shared" si="1"/>
        <v>39.496353734560756</v>
      </c>
      <c r="G24" s="261">
        <f t="shared" si="1"/>
        <v>42.688403447029742</v>
      </c>
      <c r="H24" s="261">
        <f t="shared" si="1"/>
        <v>45.176919947530152</v>
      </c>
      <c r="I24" s="261">
        <f t="shared" si="1"/>
        <v>45.214831977634255</v>
      </c>
      <c r="J24" s="261">
        <f t="shared" si="1"/>
        <v>45.617594689923067</v>
      </c>
      <c r="K24" s="261">
        <f t="shared" si="1"/>
        <v>47.958834252126152</v>
      </c>
      <c r="L24" s="261">
        <f t="shared" si="1"/>
        <v>53.984588441344179</v>
      </c>
      <c r="M24" s="261">
        <f t="shared" si="1"/>
        <v>55.113637703892167</v>
      </c>
      <c r="N24" s="261">
        <f t="shared" si="1"/>
        <v>57.575152345498928</v>
      </c>
      <c r="O24" s="261">
        <f t="shared" si="1"/>
        <v>42.993428021350013</v>
      </c>
      <c r="P24" s="261">
        <f t="shared" si="1"/>
        <v>40.219443048227141</v>
      </c>
      <c r="Q24" s="261">
        <f t="shared" si="1"/>
        <v>42.845780462627133</v>
      </c>
      <c r="R24" s="261">
        <f t="shared" si="1"/>
        <v>44.657302240197367</v>
      </c>
      <c r="S24" s="261">
        <f t="shared" si="1"/>
        <v>43.534169776258338</v>
      </c>
      <c r="T24" s="261">
        <f t="shared" si="1"/>
        <v>45.622573545382629</v>
      </c>
      <c r="U24" s="261">
        <f t="shared" si="1"/>
        <v>43.718897676740426</v>
      </c>
      <c r="V24" s="261">
        <f t="shared" si="1"/>
        <v>40.382555050530129</v>
      </c>
      <c r="W24" s="261">
        <f t="shared" si="1"/>
        <v>45.614357547012091</v>
      </c>
      <c r="X24" s="261">
        <f t="shared" si="1"/>
        <v>44.808005181629518</v>
      </c>
      <c r="Y24" s="261">
        <f t="shared" si="1"/>
        <v>40.494027830824436</v>
      </c>
      <c r="DA24" s="70"/>
    </row>
    <row r="25" spans="1:105" ht="12" customHeight="1" x14ac:dyDescent="0.25">
      <c r="A25" s="60" t="s">
        <v>2566</v>
      </c>
      <c r="B25" s="262">
        <v>24.000295681065381</v>
      </c>
      <c r="C25" s="262">
        <v>25.796523755965261</v>
      </c>
      <c r="D25" s="262">
        <v>24.414037388042999</v>
      </c>
      <c r="E25" s="262">
        <v>26.309666475091841</v>
      </c>
      <c r="F25" s="262">
        <v>28.963453905376198</v>
      </c>
      <c r="G25" s="262">
        <v>31.484909623777451</v>
      </c>
      <c r="H25" s="262">
        <v>33.275410751299212</v>
      </c>
      <c r="I25" s="262">
        <v>33.103050566175433</v>
      </c>
      <c r="J25" s="262">
        <v>33.44293278792896</v>
      </c>
      <c r="K25" s="262">
        <v>35.643148597052921</v>
      </c>
      <c r="L25" s="262">
        <v>40.298110466750707</v>
      </c>
      <c r="M25" s="262">
        <v>40.886446665777306</v>
      </c>
      <c r="N25" s="262">
        <v>42.908061129371028</v>
      </c>
      <c r="O25" s="262">
        <v>30.830888839168601</v>
      </c>
      <c r="P25" s="262">
        <v>28.69879186760291</v>
      </c>
      <c r="Q25" s="262">
        <v>30.668168446222069</v>
      </c>
      <c r="R25" s="262">
        <v>31.816851498044961</v>
      </c>
      <c r="S25" s="262">
        <v>30.89238541422246</v>
      </c>
      <c r="T25" s="262">
        <v>32.314691078451567</v>
      </c>
      <c r="U25" s="262">
        <v>31.08844957641092</v>
      </c>
      <c r="V25" s="262">
        <v>28.879497065056501</v>
      </c>
      <c r="W25" s="262">
        <v>32.625222906331601</v>
      </c>
      <c r="X25" s="262">
        <v>32.022762930876617</v>
      </c>
      <c r="Y25" s="262">
        <v>28.736123867121119</v>
      </c>
      <c r="DA25" s="72" t="s">
        <v>2567</v>
      </c>
    </row>
    <row r="26" spans="1:105" ht="12" customHeight="1" x14ac:dyDescent="0.25">
      <c r="A26" s="60" t="s">
        <v>2568</v>
      </c>
      <c r="B26" s="262">
        <v>8.6127135475541614</v>
      </c>
      <c r="C26" s="262">
        <v>9.1601355035067797</v>
      </c>
      <c r="D26" s="262">
        <v>8.7740228976131451</v>
      </c>
      <c r="E26" s="262">
        <v>9.2649141809006625</v>
      </c>
      <c r="F26" s="262">
        <v>10.53289982918456</v>
      </c>
      <c r="G26" s="262">
        <v>11.203493823252289</v>
      </c>
      <c r="H26" s="262">
        <v>11.90150919623094</v>
      </c>
      <c r="I26" s="262">
        <v>12.11178141145882</v>
      </c>
      <c r="J26" s="262">
        <v>12.17466190199411</v>
      </c>
      <c r="K26" s="262">
        <v>12.31568565507323</v>
      </c>
      <c r="L26" s="262">
        <v>13.686477974593471</v>
      </c>
      <c r="M26" s="262">
        <v>14.22719103811486</v>
      </c>
      <c r="N26" s="262">
        <v>14.667091216127901</v>
      </c>
      <c r="O26" s="262">
        <v>12.16253918218141</v>
      </c>
      <c r="P26" s="262">
        <v>11.520651180624229</v>
      </c>
      <c r="Q26" s="262">
        <v>12.17761201640506</v>
      </c>
      <c r="R26" s="262">
        <v>12.840450742152409</v>
      </c>
      <c r="S26" s="262">
        <v>12.64178436203588</v>
      </c>
      <c r="T26" s="262">
        <v>13.30788246693106</v>
      </c>
      <c r="U26" s="262">
        <v>12.630448100329509</v>
      </c>
      <c r="V26" s="262">
        <v>11.50305798547363</v>
      </c>
      <c r="W26" s="262">
        <v>12.98913464068049</v>
      </c>
      <c r="X26" s="262">
        <v>12.7852422507529</v>
      </c>
      <c r="Y26" s="262">
        <v>11.75790396370332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94.797027493862316</v>
      </c>
      <c r="C27" s="261">
        <f t="shared" si="2"/>
        <v>101.70078086720568</v>
      </c>
      <c r="D27" s="261">
        <f t="shared" si="2"/>
        <v>96.220091436365237</v>
      </c>
      <c r="E27" s="261">
        <f t="shared" si="2"/>
        <v>102.97265088583994</v>
      </c>
      <c r="F27" s="261">
        <f t="shared" si="2"/>
        <v>114.36155136703604</v>
      </c>
      <c r="G27" s="261">
        <f t="shared" si="2"/>
        <v>123.22255104005467</v>
      </c>
      <c r="H27" s="261">
        <f t="shared" si="2"/>
        <v>130.26733709964299</v>
      </c>
      <c r="I27" s="261">
        <f t="shared" si="2"/>
        <v>129.89786104593918</v>
      </c>
      <c r="J27" s="261">
        <f t="shared" si="2"/>
        <v>130.54391876982433</v>
      </c>
      <c r="K27" s="261">
        <f t="shared" si="2"/>
        <v>136.56694073109895</v>
      </c>
      <c r="L27" s="261">
        <f t="shared" si="2"/>
        <v>153.42973847980758</v>
      </c>
      <c r="M27" s="261">
        <f t="shared" si="2"/>
        <v>156.9924666813871</v>
      </c>
      <c r="N27" s="261">
        <f t="shared" si="2"/>
        <v>164.56863974049111</v>
      </c>
      <c r="O27" s="261">
        <f t="shared" si="2"/>
        <v>124.32530266039541</v>
      </c>
      <c r="P27" s="261">
        <f t="shared" si="2"/>
        <v>116.76429307657712</v>
      </c>
      <c r="Q27" s="261">
        <f t="shared" si="2"/>
        <v>124.22851098838021</v>
      </c>
      <c r="R27" s="261">
        <f t="shared" si="2"/>
        <v>129.98339905198043</v>
      </c>
      <c r="S27" s="261">
        <f t="shared" si="2"/>
        <v>127.23449718519861</v>
      </c>
      <c r="T27" s="261">
        <f t="shared" si="2"/>
        <v>133.37795158503133</v>
      </c>
      <c r="U27" s="261">
        <f t="shared" si="2"/>
        <v>127.34569089316297</v>
      </c>
      <c r="V27" s="261">
        <f t="shared" si="2"/>
        <v>116.82205218985951</v>
      </c>
      <c r="W27" s="261">
        <f t="shared" si="2"/>
        <v>131.95534038201066</v>
      </c>
      <c r="X27" s="261">
        <f t="shared" si="2"/>
        <v>129.6643140386426</v>
      </c>
      <c r="Y27" s="261">
        <f t="shared" si="2"/>
        <v>118.03002384621034</v>
      </c>
      <c r="DA27" s="70"/>
    </row>
    <row r="28" spans="1:105" ht="12" customHeight="1" x14ac:dyDescent="0.25">
      <c r="A28" s="60" t="s">
        <v>2571</v>
      </c>
      <c r="B28" s="329">
        <v>54.143774625541809</v>
      </c>
      <c r="C28" s="329">
        <v>59.340942990278712</v>
      </c>
      <c r="D28" s="329">
        <v>53.987615868605857</v>
      </c>
      <c r="E28" s="329">
        <v>60.219311470187591</v>
      </c>
      <c r="F28" s="329">
        <v>62.443948184317392</v>
      </c>
      <c r="G28" s="329">
        <v>70.029070777923565</v>
      </c>
      <c r="H28" s="329">
        <v>72.916562534685397</v>
      </c>
      <c r="I28" s="329">
        <v>67.552771164436223</v>
      </c>
      <c r="J28" s="329">
        <v>67.403200470272182</v>
      </c>
      <c r="K28" s="329">
        <v>77.831468535339312</v>
      </c>
      <c r="L28" s="329">
        <v>89.626990818830663</v>
      </c>
      <c r="M28" s="329">
        <v>88.158463876162415</v>
      </c>
      <c r="N28" s="329">
        <v>96.494678421522778</v>
      </c>
      <c r="O28" s="329">
        <v>52.221537734831443</v>
      </c>
      <c r="P28" s="329">
        <v>47.052392607873543</v>
      </c>
      <c r="Q28" s="329">
        <v>52.020867101473122</v>
      </c>
      <c r="R28" s="329">
        <v>52.068113911421847</v>
      </c>
      <c r="S28" s="329">
        <v>48.918566663180187</v>
      </c>
      <c r="T28" s="329">
        <v>49.453071589875151</v>
      </c>
      <c r="U28" s="329">
        <v>49.635147173284892</v>
      </c>
      <c r="V28" s="329">
        <v>47.854999756692543</v>
      </c>
      <c r="W28" s="329">
        <v>53.668727574058892</v>
      </c>
      <c r="X28" s="329">
        <v>51.684277273825259</v>
      </c>
      <c r="Y28" s="329">
        <v>44.109703521800427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2.5096262688709702E-2</v>
      </c>
      <c r="H29" s="230">
        <v>0.16211158709406029</v>
      </c>
      <c r="I29" s="230">
        <v>0.1166636705806066</v>
      </c>
      <c r="J29" s="230">
        <v>0</v>
      </c>
      <c r="K29" s="230">
        <v>2.646833595017679E-2</v>
      </c>
      <c r="L29" s="230">
        <v>5.3915835401891668E-2</v>
      </c>
      <c r="M29" s="230">
        <v>4.3379475409737557E-2</v>
      </c>
      <c r="N29" s="230">
        <v>5.1229120586581127E-2</v>
      </c>
      <c r="O29" s="230">
        <v>1.6054666954964581E-4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6.1188223787938618</v>
      </c>
      <c r="C30" s="230">
        <v>5.7616164250240862</v>
      </c>
      <c r="D30" s="230">
        <v>5.7547534241139306</v>
      </c>
      <c r="E30" s="230">
        <v>4.0026395064219917</v>
      </c>
      <c r="F30" s="230">
        <v>3.932062825777308</v>
      </c>
      <c r="G30" s="230">
        <v>4.435539739172305</v>
      </c>
      <c r="H30" s="230">
        <v>5.1196820299705408</v>
      </c>
      <c r="I30" s="230">
        <v>4.3202316102904899</v>
      </c>
      <c r="J30" s="230">
        <v>4.0395387861736047</v>
      </c>
      <c r="K30" s="230">
        <v>4.7372132056302672</v>
      </c>
      <c r="L30" s="230">
        <v>5.8215001740269621</v>
      </c>
      <c r="M30" s="230">
        <v>4.7868797354442361</v>
      </c>
      <c r="N30" s="230">
        <v>4.7294413869862684</v>
      </c>
      <c r="O30" s="230">
        <v>3.7672597103163481</v>
      </c>
      <c r="P30" s="230">
        <v>3.4841734936620892</v>
      </c>
      <c r="Q30" s="230">
        <v>3.7862772679861791</v>
      </c>
      <c r="R30" s="230">
        <v>4.0462325273928919</v>
      </c>
      <c r="S30" s="230">
        <v>4.4692016043533762</v>
      </c>
      <c r="T30" s="230">
        <v>4.3049310188953394</v>
      </c>
      <c r="U30" s="230">
        <v>3.9667154127171389</v>
      </c>
      <c r="V30" s="230">
        <v>3.6095056530672909</v>
      </c>
      <c r="W30" s="230">
        <v>3.8968555330970469</v>
      </c>
      <c r="X30" s="230">
        <v>4.3109371111949564</v>
      </c>
      <c r="Y30" s="230">
        <v>4.0041356028705044</v>
      </c>
      <c r="DA30" s="71" t="s">
        <v>2574</v>
      </c>
    </row>
    <row r="31" spans="1:105" ht="12" customHeight="1" x14ac:dyDescent="0.25">
      <c r="A31" s="59" t="s">
        <v>159</v>
      </c>
      <c r="B31" s="230">
        <v>1.9345314292727751</v>
      </c>
      <c r="C31" s="230">
        <v>6.2811383357520771</v>
      </c>
      <c r="D31" s="230">
        <v>3.5291395733066149</v>
      </c>
      <c r="E31" s="230">
        <v>4.3334052784036112</v>
      </c>
      <c r="F31" s="230">
        <v>4.6509531689283534</v>
      </c>
      <c r="G31" s="230">
        <v>5.2296901894363366</v>
      </c>
      <c r="H31" s="230">
        <v>5.2738469542112796</v>
      </c>
      <c r="I31" s="230">
        <v>4.0940038948750219</v>
      </c>
      <c r="J31" s="230">
        <v>3.060902718314614</v>
      </c>
      <c r="K31" s="230">
        <v>3.570955639688556</v>
      </c>
      <c r="L31" s="230">
        <v>3.8926752534562459</v>
      </c>
      <c r="M31" s="230">
        <v>3.52718005195449</v>
      </c>
      <c r="N31" s="230">
        <v>7.8224822517719987</v>
      </c>
      <c r="O31" s="230">
        <v>0.43488968690795232</v>
      </c>
      <c r="P31" s="230">
        <v>0.51720243090560569</v>
      </c>
      <c r="Q31" s="230">
        <v>2.688123118365521</v>
      </c>
      <c r="R31" s="230">
        <v>2.3635593543271982</v>
      </c>
      <c r="S31" s="230">
        <v>2.3866199957405518</v>
      </c>
      <c r="T31" s="230">
        <v>3.1445281974272179</v>
      </c>
      <c r="U31" s="230">
        <v>3.154648204546961</v>
      </c>
      <c r="V31" s="230">
        <v>2.913291533771512</v>
      </c>
      <c r="W31" s="230">
        <v>2.7580774312495899</v>
      </c>
      <c r="X31" s="230">
        <v>2.5763069749311711</v>
      </c>
      <c r="Y31" s="230">
        <v>2.6908666965918089</v>
      </c>
      <c r="DA31" s="71" t="s">
        <v>2575</v>
      </c>
    </row>
    <row r="32" spans="1:105" ht="12" customHeight="1" x14ac:dyDescent="0.25">
      <c r="A32" s="59" t="s">
        <v>32</v>
      </c>
      <c r="B32" s="230">
        <v>11.825855868285981</v>
      </c>
      <c r="C32" s="230">
        <v>10.87753057043847</v>
      </c>
      <c r="D32" s="230">
        <v>9.9791417444309509</v>
      </c>
      <c r="E32" s="230">
        <v>12.418171665893761</v>
      </c>
      <c r="F32" s="230">
        <v>12.56789854670405</v>
      </c>
      <c r="G32" s="230">
        <v>12.715336058714749</v>
      </c>
      <c r="H32" s="230">
        <v>12.03836435069918</v>
      </c>
      <c r="I32" s="230">
        <v>9.500737554703349</v>
      </c>
      <c r="J32" s="230">
        <v>8.837192650938535</v>
      </c>
      <c r="K32" s="230">
        <v>9.3921087942270418</v>
      </c>
      <c r="L32" s="230">
        <v>9.8588426069708177</v>
      </c>
      <c r="M32" s="230">
        <v>11.91109642710787</v>
      </c>
      <c r="N32" s="230">
        <v>13.788906922297461</v>
      </c>
      <c r="O32" s="230">
        <v>5.6572472135886906</v>
      </c>
      <c r="P32" s="230">
        <v>4.4082355373221684</v>
      </c>
      <c r="Q32" s="230">
        <v>4.2109059011934518</v>
      </c>
      <c r="R32" s="230">
        <v>4.0244388618231257</v>
      </c>
      <c r="S32" s="230">
        <v>3.208129059304822</v>
      </c>
      <c r="T32" s="230">
        <v>1.5870302004823951</v>
      </c>
      <c r="U32" s="230">
        <v>2.0927735417500299</v>
      </c>
      <c r="V32" s="230">
        <v>1.0251537925307841</v>
      </c>
      <c r="W32" s="230">
        <v>2.1047331752066349</v>
      </c>
      <c r="X32" s="230">
        <v>1.4618659788846879</v>
      </c>
      <c r="Y32" s="230">
        <v>0.61138474648738561</v>
      </c>
      <c r="DA32" s="71" t="s">
        <v>2576</v>
      </c>
    </row>
    <row r="33" spans="1:105" ht="12" customHeight="1" x14ac:dyDescent="0.25">
      <c r="A33" s="59" t="s">
        <v>35</v>
      </c>
      <c r="B33" s="230">
        <v>34.264564949189193</v>
      </c>
      <c r="C33" s="230">
        <v>36.420657659064076</v>
      </c>
      <c r="D33" s="230">
        <v>34.724581126754373</v>
      </c>
      <c r="E33" s="230">
        <v>39.46509501946823</v>
      </c>
      <c r="F33" s="230">
        <v>41.293033642907673</v>
      </c>
      <c r="G33" s="230">
        <v>47.623408527911472</v>
      </c>
      <c r="H33" s="230">
        <v>50.322557612710327</v>
      </c>
      <c r="I33" s="230">
        <v>49.521134433986752</v>
      </c>
      <c r="J33" s="230">
        <v>51.465566314845432</v>
      </c>
      <c r="K33" s="230">
        <v>60.104722559843268</v>
      </c>
      <c r="L33" s="230">
        <v>70.000056948974745</v>
      </c>
      <c r="M33" s="230">
        <v>67.889928186246081</v>
      </c>
      <c r="N33" s="230">
        <v>70.102618739880469</v>
      </c>
      <c r="O33" s="230">
        <v>42.361980577348902</v>
      </c>
      <c r="P33" s="230">
        <v>38.642781145983683</v>
      </c>
      <c r="Q33" s="230">
        <v>41.33556081392797</v>
      </c>
      <c r="R33" s="230">
        <v>41.633883167878629</v>
      </c>
      <c r="S33" s="230">
        <v>38.854616003781437</v>
      </c>
      <c r="T33" s="230">
        <v>40.416582173070204</v>
      </c>
      <c r="U33" s="230">
        <v>40.421010014270763</v>
      </c>
      <c r="V33" s="230">
        <v>40.307048777322947</v>
      </c>
      <c r="W33" s="230">
        <v>44.909061434505617</v>
      </c>
      <c r="X33" s="230">
        <v>43.335167208814447</v>
      </c>
      <c r="Y33" s="230">
        <v>36.803316475850743</v>
      </c>
      <c r="DA33" s="71" t="s">
        <v>2577</v>
      </c>
    </row>
    <row r="34" spans="1:105" ht="12" customHeight="1" x14ac:dyDescent="0.25">
      <c r="A34" s="60" t="s">
        <v>2578</v>
      </c>
      <c r="B34" s="329">
        <v>40.6532528683205</v>
      </c>
      <c r="C34" s="329">
        <v>42.35983787692696</v>
      </c>
      <c r="D34" s="329">
        <v>42.232475567759373</v>
      </c>
      <c r="E34" s="329">
        <v>42.753339415652349</v>
      </c>
      <c r="F34" s="329">
        <v>51.917603182718658</v>
      </c>
      <c r="G34" s="329">
        <v>53.193480262131096</v>
      </c>
      <c r="H34" s="329">
        <v>57.350774564957597</v>
      </c>
      <c r="I34" s="329">
        <v>62.345089881502943</v>
      </c>
      <c r="J34" s="329">
        <v>63.140718299552141</v>
      </c>
      <c r="K34" s="329">
        <v>58.735472195759648</v>
      </c>
      <c r="L34" s="329">
        <v>63.802747660976912</v>
      </c>
      <c r="M34" s="329">
        <v>68.834002805224685</v>
      </c>
      <c r="N34" s="329">
        <v>68.073961318968344</v>
      </c>
      <c r="O34" s="329">
        <v>72.103764925563965</v>
      </c>
      <c r="P34" s="329">
        <v>69.711900468703575</v>
      </c>
      <c r="Q34" s="329">
        <v>72.207643886907078</v>
      </c>
      <c r="R34" s="329">
        <v>77.915285140558581</v>
      </c>
      <c r="S34" s="329">
        <v>78.315930522018419</v>
      </c>
      <c r="T34" s="329">
        <v>83.924879995156175</v>
      </c>
      <c r="U34" s="329">
        <v>77.710543719878075</v>
      </c>
      <c r="V34" s="329">
        <v>68.96705243316697</v>
      </c>
      <c r="W34" s="329">
        <v>78.286612807951784</v>
      </c>
      <c r="X34" s="329">
        <v>77.980036764817356</v>
      </c>
      <c r="Y34" s="329">
        <v>73.920320324409914</v>
      </c>
      <c r="DA34" s="72" t="s">
        <v>2579</v>
      </c>
    </row>
    <row r="35" spans="1:105" ht="12" customHeight="1" x14ac:dyDescent="0.25">
      <c r="A35" s="57" t="s">
        <v>2580</v>
      </c>
      <c r="B35" s="261">
        <v>65.249522099999922</v>
      </c>
      <c r="C35" s="261">
        <v>71.352421705114281</v>
      </c>
      <c r="D35" s="261">
        <v>68.345036680882458</v>
      </c>
      <c r="E35" s="261">
        <v>72.667455138741786</v>
      </c>
      <c r="F35" s="261">
        <v>79.89701752138761</v>
      </c>
      <c r="G35" s="261">
        <v>86.658463509965472</v>
      </c>
      <c r="H35" s="261">
        <v>91.830578106583403</v>
      </c>
      <c r="I35" s="261">
        <v>93.072856829964564</v>
      </c>
      <c r="J35" s="261">
        <v>95.916821315555794</v>
      </c>
      <c r="K35" s="261">
        <v>107.0691294102604</v>
      </c>
      <c r="L35" s="261">
        <v>124.6079418798564</v>
      </c>
      <c r="M35" s="261">
        <v>122.93604664528171</v>
      </c>
      <c r="N35" s="261">
        <v>132.04527619084089</v>
      </c>
      <c r="O35" s="261">
        <v>84.112231377062216</v>
      </c>
      <c r="P35" s="261">
        <v>76.625092195694691</v>
      </c>
      <c r="Q35" s="261">
        <v>82.446953411150304</v>
      </c>
      <c r="R35" s="261">
        <v>84.874638314999615</v>
      </c>
      <c r="S35" s="261">
        <v>82.638087875668319</v>
      </c>
      <c r="T35" s="261">
        <v>87.100571153098386</v>
      </c>
      <c r="U35" s="261">
        <v>82.973580704729756</v>
      </c>
      <c r="V35" s="261">
        <v>76.730850527894404</v>
      </c>
      <c r="W35" s="261">
        <v>88.109630471853492</v>
      </c>
      <c r="X35" s="261">
        <v>87.921020146209713</v>
      </c>
      <c r="Y35" s="261">
        <v>77.876103445042332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1.9761116971686921E-2</v>
      </c>
      <c r="H36" s="229">
        <v>0.12827960546500419</v>
      </c>
      <c r="I36" s="229">
        <v>9.3675199393428055E-2</v>
      </c>
      <c r="J36" s="229">
        <v>0</v>
      </c>
      <c r="K36" s="229">
        <v>1.7514576949954581E-2</v>
      </c>
      <c r="L36" s="229">
        <v>3.3278591424600677E-2</v>
      </c>
      <c r="M36" s="229">
        <v>2.9006396532441012E-2</v>
      </c>
      <c r="N36" s="229">
        <v>3.2171028106777397E-2</v>
      </c>
      <c r="O36" s="229">
        <v>1.5699327569453341E-4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4.9796872526538722</v>
      </c>
      <c r="C38" s="229">
        <v>4.4882271418955497</v>
      </c>
      <c r="D38" s="229">
        <v>4.4998942434768763</v>
      </c>
      <c r="E38" s="229">
        <v>3.0837329594492751</v>
      </c>
      <c r="F38" s="229">
        <v>3.2037133165237801</v>
      </c>
      <c r="G38" s="229">
        <v>3.4926005001446749</v>
      </c>
      <c r="H38" s="229">
        <v>4.0512267055274283</v>
      </c>
      <c r="I38" s="229">
        <v>3.4689338635212348</v>
      </c>
      <c r="J38" s="229">
        <v>3.1275390075921758</v>
      </c>
      <c r="K38" s="229">
        <v>3.1346997172218551</v>
      </c>
      <c r="L38" s="229">
        <v>3.593217545932486</v>
      </c>
      <c r="M38" s="229">
        <v>3.2008255159358989</v>
      </c>
      <c r="N38" s="229">
        <v>2.970009831282284</v>
      </c>
      <c r="O38" s="229">
        <v>3.683878612827364</v>
      </c>
      <c r="P38" s="229">
        <v>3.646122601587706</v>
      </c>
      <c r="Q38" s="229">
        <v>3.823259856773269</v>
      </c>
      <c r="R38" s="229">
        <v>4.2802181169855116</v>
      </c>
      <c r="S38" s="229">
        <v>4.8565275219146988</v>
      </c>
      <c r="T38" s="229">
        <v>4.7050910425827572</v>
      </c>
      <c r="U38" s="229">
        <v>4.2589053804613259</v>
      </c>
      <c r="V38" s="229">
        <v>3.7382170019668091</v>
      </c>
      <c r="W38" s="229">
        <v>3.9437032893369581</v>
      </c>
      <c r="X38" s="229">
        <v>4.2939348559180042</v>
      </c>
      <c r="Y38" s="229">
        <v>4.286778589462636</v>
      </c>
      <c r="DA38" s="73" t="s">
        <v>2584</v>
      </c>
    </row>
    <row r="39" spans="1:105" ht="12" customHeight="1" x14ac:dyDescent="0.25">
      <c r="A39" s="46" t="s">
        <v>159</v>
      </c>
      <c r="B39" s="229">
        <v>1.574381621469267</v>
      </c>
      <c r="C39" s="229">
        <v>4.8929282133538177</v>
      </c>
      <c r="D39" s="229">
        <v>2.7595891048614409</v>
      </c>
      <c r="E39" s="229">
        <v>3.3385631312099071</v>
      </c>
      <c r="F39" s="229">
        <v>3.7894411310375422</v>
      </c>
      <c r="G39" s="229">
        <v>4.1179246822925402</v>
      </c>
      <c r="H39" s="229">
        <v>4.1732180820393987</v>
      </c>
      <c r="I39" s="229">
        <v>3.2872841156228811</v>
      </c>
      <c r="J39" s="229">
        <v>2.3698479348039281</v>
      </c>
      <c r="K39" s="229">
        <v>2.3629659776848069</v>
      </c>
      <c r="L39" s="229">
        <v>2.4026846350947801</v>
      </c>
      <c r="M39" s="229">
        <v>2.3585066961261991</v>
      </c>
      <c r="N39" s="229">
        <v>4.9123875933260344</v>
      </c>
      <c r="O39" s="229">
        <v>0.42526423441214328</v>
      </c>
      <c r="P39" s="229">
        <v>0.54124270113166895</v>
      </c>
      <c r="Q39" s="229">
        <v>2.7143794500758651</v>
      </c>
      <c r="R39" s="229">
        <v>2.500239296795987</v>
      </c>
      <c r="S39" s="229">
        <v>2.5934577850271161</v>
      </c>
      <c r="T39" s="229">
        <v>3.4368242812541592</v>
      </c>
      <c r="U39" s="229">
        <v>3.38702095157482</v>
      </c>
      <c r="V39" s="229">
        <v>3.0171765859338859</v>
      </c>
      <c r="W39" s="229">
        <v>2.791234867570378</v>
      </c>
      <c r="X39" s="229">
        <v>2.5661460684438508</v>
      </c>
      <c r="Y39" s="229">
        <v>2.880808965055639</v>
      </c>
      <c r="DA39" s="73" t="s">
        <v>2585</v>
      </c>
    </row>
    <row r="40" spans="1:105" ht="12" customHeight="1" x14ac:dyDescent="0.25">
      <c r="A40" s="46" t="s">
        <v>32</v>
      </c>
      <c r="B40" s="229">
        <v>9.6242479473041804</v>
      </c>
      <c r="C40" s="229">
        <v>8.4734602829511374</v>
      </c>
      <c r="D40" s="229">
        <v>7.8031288538689632</v>
      </c>
      <c r="E40" s="229">
        <v>9.567268099156772</v>
      </c>
      <c r="F40" s="229">
        <v>10.23990351090997</v>
      </c>
      <c r="G40" s="229">
        <v>10.01221760814656</v>
      </c>
      <c r="H40" s="229">
        <v>9.5260101824531702</v>
      </c>
      <c r="I40" s="229">
        <v>7.6286257786355911</v>
      </c>
      <c r="J40" s="229">
        <v>6.8420347461492046</v>
      </c>
      <c r="K40" s="229">
        <v>6.2149283773820247</v>
      </c>
      <c r="L40" s="229">
        <v>6.0851954271177924</v>
      </c>
      <c r="M40" s="229">
        <v>7.964549659428962</v>
      </c>
      <c r="N40" s="229">
        <v>8.6592021701650257</v>
      </c>
      <c r="O40" s="229">
        <v>5.5320348529585539</v>
      </c>
      <c r="P40" s="229">
        <v>4.6131363019063576</v>
      </c>
      <c r="Q40" s="229">
        <v>4.2520360642382187</v>
      </c>
      <c r="R40" s="229">
        <v>4.2571641670269473</v>
      </c>
      <c r="S40" s="229">
        <v>3.4861634022487609</v>
      </c>
      <c r="T40" s="229">
        <v>1.734550808787203</v>
      </c>
      <c r="U40" s="229">
        <v>2.2469281432370489</v>
      </c>
      <c r="V40" s="229">
        <v>1.0617097478744111</v>
      </c>
      <c r="W40" s="229">
        <v>2.1300361472836542</v>
      </c>
      <c r="X40" s="229">
        <v>1.4561004068263199</v>
      </c>
      <c r="Y40" s="229">
        <v>0.65454102985106255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0.13499570077342349</v>
      </c>
      <c r="H41" s="229">
        <v>0.1472914875317454</v>
      </c>
      <c r="I41" s="229">
        <v>0.1577815993113294</v>
      </c>
      <c r="J41" s="229">
        <v>0.14608770421207859</v>
      </c>
      <c r="K41" s="229">
        <v>9.6130696474055852E-2</v>
      </c>
      <c r="L41" s="229">
        <v>0.1126397248491446</v>
      </c>
      <c r="M41" s="229">
        <v>0.10051590713610351</v>
      </c>
      <c r="N41" s="229">
        <v>0.1079105760960077</v>
      </c>
      <c r="O41" s="229">
        <v>6.981943250187217E-2</v>
      </c>
      <c r="P41" s="229">
        <v>6.3628546861002735E-2</v>
      </c>
      <c r="Q41" s="229">
        <v>2.2098022355774401E-2</v>
      </c>
      <c r="R41" s="229">
        <v>0.92269991400790319</v>
      </c>
      <c r="S41" s="229">
        <v>0.99011177987066423</v>
      </c>
      <c r="T41" s="229">
        <v>1.0933791917413589</v>
      </c>
      <c r="U41" s="229">
        <v>1.089165950119152</v>
      </c>
      <c r="V41" s="229">
        <v>0.9037833189950405</v>
      </c>
      <c r="W41" s="229">
        <v>0.95434221839722444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27.885564694041989</v>
      </c>
      <c r="C42" s="229">
        <v>28.371236849633579</v>
      </c>
      <c r="D42" s="229">
        <v>27.152673833890091</v>
      </c>
      <c r="E42" s="229">
        <v>30.40489008917034</v>
      </c>
      <c r="F42" s="229">
        <v>33.644183122963163</v>
      </c>
      <c r="G42" s="229">
        <v>37.499278605091632</v>
      </c>
      <c r="H42" s="229">
        <v>39.820459180397137</v>
      </c>
      <c r="I42" s="229">
        <v>39.763039506692877</v>
      </c>
      <c r="J42" s="229">
        <v>39.846273230110157</v>
      </c>
      <c r="K42" s="229">
        <v>39.772382756197189</v>
      </c>
      <c r="L42" s="229">
        <v>43.206291389894297</v>
      </c>
      <c r="M42" s="229">
        <v>45.395712117974433</v>
      </c>
      <c r="N42" s="229">
        <v>44.023268250873251</v>
      </c>
      <c r="O42" s="229">
        <v>41.424379056892612</v>
      </c>
      <c r="P42" s="229">
        <v>40.43895000661616</v>
      </c>
      <c r="Q42" s="229">
        <v>41.739307275073507</v>
      </c>
      <c r="R42" s="229">
        <v>44.041487929620622</v>
      </c>
      <c r="S42" s="229">
        <v>42.221973560553558</v>
      </c>
      <c r="T42" s="229">
        <v>44.173460136678131</v>
      </c>
      <c r="U42" s="229">
        <v>43.398439041418207</v>
      </c>
      <c r="V42" s="229">
        <v>41.744357682457718</v>
      </c>
      <c r="W42" s="229">
        <v>45.448955393924443</v>
      </c>
      <c r="X42" s="229">
        <v>43.16425412046523</v>
      </c>
      <c r="Y42" s="229">
        <v>39.401180363820139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1.9107480653334341</v>
      </c>
      <c r="C44" s="229">
        <v>4.0603611349535829</v>
      </c>
      <c r="D44" s="229">
        <v>4.442562338762218</v>
      </c>
      <c r="E44" s="229">
        <v>7.069819432477999</v>
      </c>
      <c r="F44" s="229">
        <v>9.4343938090208592</v>
      </c>
      <c r="G44" s="229">
        <v>10.65872742902825</v>
      </c>
      <c r="H44" s="229">
        <v>11.279363714493179</v>
      </c>
      <c r="I44" s="229">
        <v>14.594496990468221</v>
      </c>
      <c r="J44" s="229">
        <v>17.49630266538091</v>
      </c>
      <c r="K44" s="229">
        <v>26.530868443520419</v>
      </c>
      <c r="L44" s="229">
        <v>35.145399827911611</v>
      </c>
      <c r="M44" s="229">
        <v>31.206878761632911</v>
      </c>
      <c r="N44" s="229">
        <v>30.665778159847381</v>
      </c>
      <c r="O44" s="229">
        <v>5.8197764402176286</v>
      </c>
      <c r="P44" s="229">
        <v>5.7400687875675152</v>
      </c>
      <c r="Q44" s="229">
        <v>6.1539122957306391</v>
      </c>
      <c r="R44" s="229">
        <v>5.9803095442329379</v>
      </c>
      <c r="S44" s="229">
        <v>6.2474634565212961</v>
      </c>
      <c r="T44" s="229">
        <v>7.1776440240485746</v>
      </c>
      <c r="U44" s="229">
        <v>5.7659501289247732</v>
      </c>
      <c r="V44" s="229">
        <v>6.1470335339126114</v>
      </c>
      <c r="W44" s="229">
        <v>8.1642304384914386</v>
      </c>
      <c r="X44" s="229">
        <v>10.321754084208569</v>
      </c>
      <c r="Y44" s="229">
        <v>9.4066208082122618</v>
      </c>
      <c r="DA44" s="73" t="s">
        <v>2590</v>
      </c>
    </row>
    <row r="45" spans="1:105" ht="12" customHeight="1" x14ac:dyDescent="0.25">
      <c r="A45" s="46" t="s">
        <v>39</v>
      </c>
      <c r="B45" s="229">
        <v>19.274892519197191</v>
      </c>
      <c r="C45" s="229">
        <v>21.066208082326611</v>
      </c>
      <c r="D45" s="229">
        <v>21.687188306022879</v>
      </c>
      <c r="E45" s="229">
        <v>19.203181427277489</v>
      </c>
      <c r="F45" s="229">
        <v>19.585382630932301</v>
      </c>
      <c r="G45" s="229">
        <v>20.722957867516708</v>
      </c>
      <c r="H45" s="229">
        <v>22.704729148676321</v>
      </c>
      <c r="I45" s="229">
        <v>24.079019776319001</v>
      </c>
      <c r="J45" s="229">
        <v>26.088736027307331</v>
      </c>
      <c r="K45" s="229">
        <v>28.939638864830069</v>
      </c>
      <c r="L45" s="229">
        <v>34.029234737631647</v>
      </c>
      <c r="M45" s="229">
        <v>32.680051590514751</v>
      </c>
      <c r="N45" s="229">
        <v>40.67454858114418</v>
      </c>
      <c r="O45" s="229">
        <v>27.156921753976349</v>
      </c>
      <c r="P45" s="229">
        <v>21.581943250024281</v>
      </c>
      <c r="Q45" s="229">
        <v>23.741960446903011</v>
      </c>
      <c r="R45" s="229">
        <v>22.89251934632971</v>
      </c>
      <c r="S45" s="229">
        <v>22.242390369532231</v>
      </c>
      <c r="T45" s="229">
        <v>24.7796216680062</v>
      </c>
      <c r="U45" s="229">
        <v>22.827171108994431</v>
      </c>
      <c r="V45" s="229">
        <v>20.11857265675393</v>
      </c>
      <c r="W45" s="229">
        <v>24.677128116849399</v>
      </c>
      <c r="X45" s="229">
        <v>26.11883061034775</v>
      </c>
      <c r="Y45" s="229">
        <v>21.246173688640589</v>
      </c>
      <c r="DA45" s="73" t="s">
        <v>2591</v>
      </c>
    </row>
    <row r="46" spans="1:105" ht="12" customHeight="1" x14ac:dyDescent="0.25">
      <c r="A46" s="57" t="s">
        <v>2592</v>
      </c>
      <c r="B46" s="261">
        <v>40.530416694372498</v>
      </c>
      <c r="C46" s="261">
        <v>43.106520016502493</v>
      </c>
      <c r="D46" s="261">
        <v>41.289519518179468</v>
      </c>
      <c r="E46" s="261">
        <v>43.599596145414857</v>
      </c>
      <c r="F46" s="261">
        <v>49.566587431456739</v>
      </c>
      <c r="G46" s="261">
        <v>52.722323874128399</v>
      </c>
      <c r="H46" s="261">
        <v>56.007102099910277</v>
      </c>
      <c r="I46" s="261">
        <v>56.996618406864997</v>
      </c>
      <c r="J46" s="261">
        <v>57.292526597619322</v>
      </c>
      <c r="K46" s="261">
        <v>57.956167788579883</v>
      </c>
      <c r="L46" s="261">
        <v>64.406955174557453</v>
      </c>
      <c r="M46" s="261">
        <v>66.951487238187511</v>
      </c>
      <c r="N46" s="261">
        <v>69.021605722954789</v>
      </c>
      <c r="O46" s="261">
        <v>57.235478504383089</v>
      </c>
      <c r="P46" s="261">
        <v>54.214829085290482</v>
      </c>
      <c r="Q46" s="261">
        <v>57.306409488964981</v>
      </c>
      <c r="R46" s="261">
        <v>60.425650551305459</v>
      </c>
      <c r="S46" s="261">
        <v>59.490749938992373</v>
      </c>
      <c r="T46" s="261">
        <v>62.625329256146173</v>
      </c>
      <c r="U46" s="261">
        <v>59.437402825080063</v>
      </c>
      <c r="V46" s="261">
        <v>54.132037578699432</v>
      </c>
      <c r="W46" s="261">
        <v>61.125339485555223</v>
      </c>
      <c r="X46" s="261">
        <v>60.165845885895962</v>
      </c>
      <c r="Y46" s="261">
        <v>55.33131277036852</v>
      </c>
      <c r="DA46" s="70" t="s">
        <v>2593</v>
      </c>
    </row>
    <row r="47" spans="1:105" ht="12" customHeight="1" x14ac:dyDescent="0.25">
      <c r="A47" s="41" t="s">
        <v>2594</v>
      </c>
      <c r="B47" s="350">
        <v>27.44540189300459</v>
      </c>
      <c r="C47" s="350">
        <v>29.189824890846079</v>
      </c>
      <c r="D47" s="350">
        <v>27.95943268214252</v>
      </c>
      <c r="E47" s="350">
        <v>29.523714192401819</v>
      </c>
      <c r="F47" s="350">
        <v>33.564296236558633</v>
      </c>
      <c r="G47" s="350">
        <v>35.70122109451475</v>
      </c>
      <c r="H47" s="350">
        <v>37.925527328911109</v>
      </c>
      <c r="I47" s="350">
        <v>38.595583917000027</v>
      </c>
      <c r="J47" s="350">
        <v>38.795959829242058</v>
      </c>
      <c r="K47" s="350">
        <v>39.245348231439102</v>
      </c>
      <c r="L47" s="350">
        <v>43.613535552815961</v>
      </c>
      <c r="M47" s="350">
        <v>45.336579893627302</v>
      </c>
      <c r="N47" s="350">
        <v>46.738372384659449</v>
      </c>
      <c r="O47" s="350">
        <v>38.75732938885195</v>
      </c>
      <c r="P47" s="350">
        <v>36.711879476258829</v>
      </c>
      <c r="Q47" s="350">
        <v>38.805360707976938</v>
      </c>
      <c r="R47" s="350">
        <v>40.917572511833967</v>
      </c>
      <c r="S47" s="350">
        <v>40.284499251609837</v>
      </c>
      <c r="T47" s="350">
        <v>42.407097441840897</v>
      </c>
      <c r="U47" s="350">
        <v>40.248374950391913</v>
      </c>
      <c r="V47" s="350">
        <v>36.655816737282983</v>
      </c>
      <c r="W47" s="350">
        <v>41.391370848164392</v>
      </c>
      <c r="X47" s="350">
        <v>40.741644306861168</v>
      </c>
      <c r="Y47" s="350">
        <v>37.467912745667682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1</v>
      </c>
      <c r="E51" s="232">
        <f t="shared" si="3"/>
        <v>1</v>
      </c>
      <c r="F51" s="232">
        <f t="shared" si="3"/>
        <v>0.99999999999999989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0.99999999999999989</v>
      </c>
      <c r="L51" s="232">
        <f t="shared" si="3"/>
        <v>1</v>
      </c>
      <c r="M51" s="232">
        <f t="shared" si="3"/>
        <v>1.0000000000000002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0.99999999999999989</v>
      </c>
      <c r="S51" s="232">
        <f t="shared" si="3"/>
        <v>1</v>
      </c>
      <c r="T51" s="232">
        <f t="shared" si="3"/>
        <v>0.99999999999999989</v>
      </c>
      <c r="U51" s="232">
        <f t="shared" si="3"/>
        <v>0.99999999999999978</v>
      </c>
      <c r="V51" s="232">
        <f t="shared" si="3"/>
        <v>0.99999999999999978</v>
      </c>
      <c r="W51" s="232">
        <f t="shared" si="3"/>
        <v>1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2.2235410233610135E-2</v>
      </c>
      <c r="C52" s="299">
        <f t="shared" si="4"/>
        <v>2.20244537859394E-2</v>
      </c>
      <c r="D52" s="299">
        <f t="shared" si="4"/>
        <v>2.2163389898984334E-2</v>
      </c>
      <c r="E52" s="299">
        <f t="shared" si="4"/>
        <v>2.1975359084162954E-2</v>
      </c>
      <c r="F52" s="299">
        <f t="shared" si="4"/>
        <v>2.2379874537309306E-2</v>
      </c>
      <c r="G52" s="299">
        <f t="shared" si="4"/>
        <v>2.2140663424437119E-2</v>
      </c>
      <c r="H52" s="299">
        <f t="shared" si="4"/>
        <v>2.2204798792088639E-2</v>
      </c>
      <c r="I52" s="299">
        <f t="shared" si="4"/>
        <v>2.2451647835815814E-2</v>
      </c>
      <c r="J52" s="299">
        <f t="shared" si="4"/>
        <v>2.2348909287831484E-2</v>
      </c>
      <c r="K52" s="299">
        <f t="shared" si="4"/>
        <v>2.1550950163119687E-2</v>
      </c>
      <c r="L52" s="299">
        <f t="shared" si="4"/>
        <v>2.1233630159745123E-2</v>
      </c>
      <c r="M52" s="299">
        <f t="shared" si="4"/>
        <v>2.1631348899194564E-2</v>
      </c>
      <c r="N52" s="299">
        <f t="shared" si="4"/>
        <v>2.1280205213635186E-2</v>
      </c>
      <c r="O52" s="299">
        <f t="shared" si="4"/>
        <v>2.3453180547582466E-2</v>
      </c>
      <c r="P52" s="299">
        <f t="shared" si="4"/>
        <v>2.3713463715152622E-2</v>
      </c>
      <c r="Q52" s="299">
        <f t="shared" si="4"/>
        <v>2.3563973586393179E-2</v>
      </c>
      <c r="R52" s="299">
        <f t="shared" si="4"/>
        <v>2.3758229418297867E-2</v>
      </c>
      <c r="S52" s="299">
        <f t="shared" si="4"/>
        <v>2.387929432707878E-2</v>
      </c>
      <c r="T52" s="299">
        <f t="shared" si="4"/>
        <v>2.3923516658232193E-2</v>
      </c>
      <c r="U52" s="299">
        <f t="shared" si="4"/>
        <v>2.3828704100617611E-2</v>
      </c>
      <c r="V52" s="299">
        <f t="shared" si="4"/>
        <v>2.3664175469671884E-2</v>
      </c>
      <c r="W52" s="299">
        <f t="shared" si="4"/>
        <v>2.3592451451790626E-2</v>
      </c>
      <c r="X52" s="299">
        <f t="shared" si="4"/>
        <v>2.3557545306233694E-2</v>
      </c>
      <c r="Y52" s="299">
        <f t="shared" si="4"/>
        <v>2.3840520776412962E-2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3.0240157917709769E-2</v>
      </c>
      <c r="C53" s="233">
        <f t="shared" si="5"/>
        <v>2.9953257148877591E-2</v>
      </c>
      <c r="D53" s="233">
        <f t="shared" si="5"/>
        <v>3.0142210262618686E-2</v>
      </c>
      <c r="E53" s="233">
        <f t="shared" si="5"/>
        <v>2.9886488354461609E-2</v>
      </c>
      <c r="F53" s="233">
        <f t="shared" si="5"/>
        <v>3.0436629370740643E-2</v>
      </c>
      <c r="G53" s="233">
        <f t="shared" si="5"/>
        <v>3.011130225723448E-2</v>
      </c>
      <c r="H53" s="233">
        <f t="shared" si="5"/>
        <v>3.0198526357240546E-2</v>
      </c>
      <c r="I53" s="233">
        <f t="shared" si="5"/>
        <v>3.0534241056709498E-2</v>
      </c>
      <c r="J53" s="233">
        <f t="shared" si="5"/>
        <v>3.0394516631450815E-2</v>
      </c>
      <c r="K53" s="233">
        <f t="shared" si="5"/>
        <v>2.9309292221842774E-2</v>
      </c>
      <c r="L53" s="233">
        <f t="shared" si="5"/>
        <v>2.8877737017253366E-2</v>
      </c>
      <c r="M53" s="233">
        <f t="shared" si="5"/>
        <v>2.9418634502904599E-2</v>
      </c>
      <c r="N53" s="233">
        <f t="shared" si="5"/>
        <v>2.8941079090543852E-2</v>
      </c>
      <c r="O53" s="233">
        <f t="shared" si="5"/>
        <v>3.1896325544712147E-2</v>
      </c>
      <c r="P53" s="233">
        <f t="shared" si="5"/>
        <v>3.2250310652607549E-2</v>
      </c>
      <c r="Q53" s="233">
        <f t="shared" si="5"/>
        <v>3.2047004077494737E-2</v>
      </c>
      <c r="R53" s="233">
        <f t="shared" si="5"/>
        <v>3.2311192008885097E-2</v>
      </c>
      <c r="S53" s="233">
        <f t="shared" si="5"/>
        <v>3.2475840284827126E-2</v>
      </c>
      <c r="T53" s="233">
        <f t="shared" si="5"/>
        <v>3.2535982655195778E-2</v>
      </c>
      <c r="U53" s="233">
        <f t="shared" si="5"/>
        <v>3.2407037576839964E-2</v>
      </c>
      <c r="V53" s="233">
        <f t="shared" si="5"/>
        <v>3.2183278638753747E-2</v>
      </c>
      <c r="W53" s="233">
        <f t="shared" si="5"/>
        <v>3.2085733974435267E-2</v>
      </c>
      <c r="X53" s="233">
        <f t="shared" si="5"/>
        <v>3.2038261616477826E-2</v>
      </c>
      <c r="Y53" s="233">
        <f t="shared" si="5"/>
        <v>3.242310825592163E-2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3.7355489192465029E-2</v>
      </c>
      <c r="C54" s="233">
        <f t="shared" si="6"/>
        <v>3.7001082360378183E-2</v>
      </c>
      <c r="D54" s="233">
        <f t="shared" si="6"/>
        <v>3.7234495030293677E-2</v>
      </c>
      <c r="E54" s="233">
        <f t="shared" si="6"/>
        <v>3.6918603261393762E-2</v>
      </c>
      <c r="F54" s="233">
        <f t="shared" si="6"/>
        <v>3.7598189222679622E-2</v>
      </c>
      <c r="G54" s="233">
        <f t="shared" si="6"/>
        <v>3.719631455305436E-2</v>
      </c>
      <c r="H54" s="233">
        <f t="shared" si="6"/>
        <v>3.7304061970708915E-2</v>
      </c>
      <c r="I54" s="233">
        <f t="shared" si="6"/>
        <v>3.7718768364170582E-2</v>
      </c>
      <c r="J54" s="233">
        <f t="shared" si="6"/>
        <v>3.7546167603556876E-2</v>
      </c>
      <c r="K54" s="233">
        <f t="shared" si="6"/>
        <v>3.6205596274041074E-2</v>
      </c>
      <c r="L54" s="233">
        <f t="shared" si="6"/>
        <v>3.5672498668371799E-2</v>
      </c>
      <c r="M54" s="233">
        <f t="shared" si="6"/>
        <v>3.6340666150646829E-2</v>
      </c>
      <c r="N54" s="233">
        <f t="shared" si="6"/>
        <v>3.5750744758907112E-2</v>
      </c>
      <c r="O54" s="233">
        <f t="shared" si="6"/>
        <v>3.9401343319938546E-2</v>
      </c>
      <c r="P54" s="233">
        <f t="shared" si="6"/>
        <v>3.9838619041456393E-2</v>
      </c>
      <c r="Q54" s="233">
        <f t="shared" si="6"/>
        <v>3.9587475625140547E-2</v>
      </c>
      <c r="R54" s="233">
        <f t="shared" si="6"/>
        <v>3.9913825422740412E-2</v>
      </c>
      <c r="S54" s="233">
        <f t="shared" si="6"/>
        <v>4.0117214469492318E-2</v>
      </c>
      <c r="T54" s="233">
        <f t="shared" si="6"/>
        <v>4.0191507985830072E-2</v>
      </c>
      <c r="U54" s="233">
        <f t="shared" si="6"/>
        <v>4.0032222889037593E-2</v>
      </c>
      <c r="V54" s="233">
        <f t="shared" si="6"/>
        <v>3.9755814789048743E-2</v>
      </c>
      <c r="W54" s="233">
        <f t="shared" si="6"/>
        <v>3.9635318439008249E-2</v>
      </c>
      <c r="X54" s="233">
        <f t="shared" si="6"/>
        <v>3.9576676114472596E-2</v>
      </c>
      <c r="Y54" s="233">
        <f t="shared" si="6"/>
        <v>4.0052074904373763E-2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2.3124826642954528E-2</v>
      </c>
      <c r="C55" s="233">
        <f t="shared" si="7"/>
        <v>2.2905431937376975E-2</v>
      </c>
      <c r="D55" s="233">
        <f t="shared" si="7"/>
        <v>2.3049925494943703E-2</v>
      </c>
      <c r="E55" s="233">
        <f t="shared" si="7"/>
        <v>2.2854373447529473E-2</v>
      </c>
      <c r="F55" s="233">
        <f t="shared" si="7"/>
        <v>2.3275069518801678E-2</v>
      </c>
      <c r="G55" s="233">
        <f t="shared" si="7"/>
        <v>2.3026289961414603E-2</v>
      </c>
      <c r="H55" s="233">
        <f t="shared" si="7"/>
        <v>2.3092990743772194E-2</v>
      </c>
      <c r="I55" s="233">
        <f t="shared" si="7"/>
        <v>2.3349713749248449E-2</v>
      </c>
      <c r="J55" s="233">
        <f t="shared" si="7"/>
        <v>2.3242865659344726E-2</v>
      </c>
      <c r="K55" s="233">
        <f t="shared" si="7"/>
        <v>2.241298816964447E-2</v>
      </c>
      <c r="L55" s="233">
        <f t="shared" si="7"/>
        <v>2.2082975366134919E-2</v>
      </c>
      <c r="M55" s="233">
        <f t="shared" si="7"/>
        <v>2.2496602855162331E-2</v>
      </c>
      <c r="N55" s="233">
        <f t="shared" si="7"/>
        <v>2.2131413422180595E-2</v>
      </c>
      <c r="O55" s="233">
        <f t="shared" si="7"/>
        <v>2.4391307769485747E-2</v>
      </c>
      <c r="P55" s="233">
        <f t="shared" si="7"/>
        <v>2.4662002263758726E-2</v>
      </c>
      <c r="Q55" s="233">
        <f t="shared" si="7"/>
        <v>2.4506532529848902E-2</v>
      </c>
      <c r="R55" s="233">
        <f t="shared" si="7"/>
        <v>2.4708558595029774E-2</v>
      </c>
      <c r="S55" s="233">
        <f t="shared" si="7"/>
        <v>2.4834466100161923E-2</v>
      </c>
      <c r="T55" s="233">
        <f t="shared" si="7"/>
        <v>2.4880457324561463E-2</v>
      </c>
      <c r="U55" s="233">
        <f t="shared" si="7"/>
        <v>2.4781852264642315E-2</v>
      </c>
      <c r="V55" s="233">
        <f t="shared" si="7"/>
        <v>2.4610742488458764E-2</v>
      </c>
      <c r="W55" s="233">
        <f t="shared" si="7"/>
        <v>2.4536149509862246E-2</v>
      </c>
      <c r="X55" s="233">
        <f t="shared" si="7"/>
        <v>2.4499847118483034E-2</v>
      </c>
      <c r="Y55" s="233">
        <f t="shared" si="7"/>
        <v>2.4794141607469469E-2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2.5962802240945895E-2</v>
      </c>
      <c r="C56" s="300">
        <f t="shared" si="8"/>
        <v>2.6081094499059668E-2</v>
      </c>
      <c r="D56" s="300">
        <f t="shared" si="8"/>
        <v>2.5926443807369529E-2</v>
      </c>
      <c r="E56" s="300">
        <f t="shared" si="8"/>
        <v>2.6071067075157512E-2</v>
      </c>
      <c r="F56" s="300">
        <f t="shared" si="8"/>
        <v>2.6042732049572245E-2</v>
      </c>
      <c r="G56" s="300">
        <f t="shared" si="8"/>
        <v>2.6297467310489847E-2</v>
      </c>
      <c r="H56" s="300">
        <f t="shared" si="8"/>
        <v>2.6280428397764257E-2</v>
      </c>
      <c r="I56" s="300">
        <f t="shared" si="8"/>
        <v>2.6197385172556913E-2</v>
      </c>
      <c r="J56" s="300">
        <f t="shared" si="8"/>
        <v>2.6008774093129971E-2</v>
      </c>
      <c r="K56" s="300">
        <f t="shared" si="8"/>
        <v>2.5939336645517449E-2</v>
      </c>
      <c r="L56" s="300">
        <f t="shared" si="8"/>
        <v>2.582564368495675E-2</v>
      </c>
      <c r="M56" s="300">
        <f t="shared" si="8"/>
        <v>2.5950756081607906E-2</v>
      </c>
      <c r="N56" s="300">
        <f t="shared" si="8"/>
        <v>2.5938129729983706E-2</v>
      </c>
      <c r="O56" s="300">
        <f t="shared" si="8"/>
        <v>2.6344301910201682E-2</v>
      </c>
      <c r="P56" s="300">
        <f t="shared" si="8"/>
        <v>2.6566163783010691E-2</v>
      </c>
      <c r="Q56" s="300">
        <f t="shared" si="8"/>
        <v>2.6475598910923371E-2</v>
      </c>
      <c r="R56" s="300">
        <f t="shared" si="8"/>
        <v>2.6551138261933158E-2</v>
      </c>
      <c r="S56" s="300">
        <f t="shared" si="8"/>
        <v>2.6619122952296154E-2</v>
      </c>
      <c r="T56" s="300">
        <f t="shared" si="8"/>
        <v>2.6742022484780532E-2</v>
      </c>
      <c r="U56" s="300">
        <f t="shared" si="8"/>
        <v>2.6725499042878503E-2</v>
      </c>
      <c r="V56" s="300">
        <f t="shared" si="8"/>
        <v>2.6808729681794839E-2</v>
      </c>
      <c r="W56" s="300">
        <f t="shared" si="8"/>
        <v>2.688571497270642E-2</v>
      </c>
      <c r="X56" s="300">
        <f t="shared" si="8"/>
        <v>2.6952337463196384E-2</v>
      </c>
      <c r="Y56" s="300">
        <f t="shared" si="8"/>
        <v>2.7176020338377672E-2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0.17474231082931171</v>
      </c>
      <c r="C57" s="301">
        <f t="shared" si="9"/>
        <v>0.17459256592931391</v>
      </c>
      <c r="D57" s="301">
        <f t="shared" si="9"/>
        <v>0.17354072211105792</v>
      </c>
      <c r="E57" s="301">
        <f t="shared" si="9"/>
        <v>0.17438723203531906</v>
      </c>
      <c r="F57" s="301">
        <f t="shared" si="9"/>
        <v>0.17349539158986826</v>
      </c>
      <c r="G57" s="301">
        <f t="shared" si="9"/>
        <v>0.17387036199156691</v>
      </c>
      <c r="H57" s="301">
        <f t="shared" si="9"/>
        <v>0.1735315927346327</v>
      </c>
      <c r="I57" s="301">
        <f t="shared" si="9"/>
        <v>0.17192554466364132</v>
      </c>
      <c r="J57" s="301">
        <f t="shared" si="9"/>
        <v>0.17110168270919324</v>
      </c>
      <c r="K57" s="301">
        <f t="shared" si="9"/>
        <v>0.17062851838403861</v>
      </c>
      <c r="L57" s="301">
        <f t="shared" si="9"/>
        <v>0.16995748756561757</v>
      </c>
      <c r="M57" s="301">
        <f t="shared" si="9"/>
        <v>0.17042820272350043</v>
      </c>
      <c r="N57" s="301">
        <f t="shared" si="9"/>
        <v>0.17048144195017334</v>
      </c>
      <c r="O57" s="301">
        <f t="shared" si="9"/>
        <v>0.17117298785585836</v>
      </c>
      <c r="P57" s="301">
        <f t="shared" si="9"/>
        <v>0.17160353608067808</v>
      </c>
      <c r="Q57" s="301">
        <f t="shared" si="9"/>
        <v>0.17163501236792728</v>
      </c>
      <c r="R57" s="301">
        <f t="shared" si="9"/>
        <v>0.17171961411354839</v>
      </c>
      <c r="S57" s="301">
        <f t="shared" si="9"/>
        <v>0.17159957192441089</v>
      </c>
      <c r="T57" s="301">
        <f t="shared" si="9"/>
        <v>0.17119785460408868</v>
      </c>
      <c r="U57" s="301">
        <f t="shared" si="9"/>
        <v>0.17153949666328538</v>
      </c>
      <c r="V57" s="301">
        <f t="shared" si="9"/>
        <v>0.17159360991665915</v>
      </c>
      <c r="W57" s="301">
        <f t="shared" si="9"/>
        <v>0.17112680206887551</v>
      </c>
      <c r="X57" s="301">
        <f t="shared" si="9"/>
        <v>0.17058457285034484</v>
      </c>
      <c r="Y57" s="301">
        <f t="shared" si="9"/>
        <v>0.17087421640156944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9.9804904702325184E-2</v>
      </c>
      <c r="C58" s="302">
        <f t="shared" si="10"/>
        <v>0.10187225125504151</v>
      </c>
      <c r="D58" s="302">
        <f t="shared" si="10"/>
        <v>9.7371034500507173E-2</v>
      </c>
      <c r="E58" s="302">
        <f t="shared" si="10"/>
        <v>0.10198318633169073</v>
      </c>
      <c r="F58" s="302">
        <f t="shared" si="10"/>
        <v>9.4732338912449726E-2</v>
      </c>
      <c r="G58" s="302">
        <f t="shared" si="10"/>
        <v>9.8812918441630981E-2</v>
      </c>
      <c r="H58" s="302">
        <f t="shared" si="10"/>
        <v>9.7133537194360006E-2</v>
      </c>
      <c r="I58" s="302">
        <f t="shared" si="10"/>
        <v>8.9409070191514894E-2</v>
      </c>
      <c r="J58" s="302">
        <f t="shared" si="10"/>
        <v>8.8344222612034076E-2</v>
      </c>
      <c r="K58" s="302">
        <f t="shared" si="10"/>
        <v>9.7243652737215414E-2</v>
      </c>
      <c r="L58" s="302">
        <f t="shared" si="10"/>
        <v>9.9281784147992089E-2</v>
      </c>
      <c r="M58" s="302">
        <f t="shared" si="10"/>
        <v>9.5703245326868358E-2</v>
      </c>
      <c r="N58" s="302">
        <f t="shared" si="10"/>
        <v>9.9961644841692884E-2</v>
      </c>
      <c r="O58" s="302">
        <f t="shared" si="10"/>
        <v>7.1899415913073819E-2</v>
      </c>
      <c r="P58" s="302">
        <f t="shared" si="10"/>
        <v>6.9150908551059195E-2</v>
      </c>
      <c r="Q58" s="302">
        <f t="shared" si="10"/>
        <v>7.1872407527985127E-2</v>
      </c>
      <c r="R58" s="302">
        <f t="shared" si="10"/>
        <v>6.8786602702350347E-2</v>
      </c>
      <c r="S58" s="302">
        <f t="shared" si="10"/>
        <v>6.5975857839394303E-2</v>
      </c>
      <c r="T58" s="302">
        <f t="shared" si="10"/>
        <v>6.3475706885268893E-2</v>
      </c>
      <c r="U58" s="302">
        <f t="shared" si="10"/>
        <v>6.6860434013872955E-2</v>
      </c>
      <c r="V58" s="302">
        <f t="shared" si="10"/>
        <v>7.0291627367290069E-2</v>
      </c>
      <c r="W58" s="302">
        <f t="shared" si="10"/>
        <v>6.9600500398591225E-2</v>
      </c>
      <c r="X58" s="302">
        <f t="shared" si="10"/>
        <v>6.7995118218932296E-2</v>
      </c>
      <c r="Y58" s="302">
        <f t="shared" si="10"/>
        <v>6.3858421606471608E-2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7.4937406126986544E-2</v>
      </c>
      <c r="C59" s="302">
        <f t="shared" si="11"/>
        <v>7.2720314674272396E-2</v>
      </c>
      <c r="D59" s="302">
        <f t="shared" si="11"/>
        <v>7.6169687610550763E-2</v>
      </c>
      <c r="E59" s="302">
        <f t="shared" si="11"/>
        <v>7.2404045703628309E-2</v>
      </c>
      <c r="F59" s="302">
        <f t="shared" si="11"/>
        <v>7.8763052677418524E-2</v>
      </c>
      <c r="G59" s="302">
        <f t="shared" si="11"/>
        <v>7.5057443549935945E-2</v>
      </c>
      <c r="H59" s="302">
        <f t="shared" si="11"/>
        <v>7.6398055540272708E-2</v>
      </c>
      <c r="I59" s="302">
        <f t="shared" si="11"/>
        <v>8.2516474472126441E-2</v>
      </c>
      <c r="J59" s="302">
        <f t="shared" si="11"/>
        <v>8.2757460097159161E-2</v>
      </c>
      <c r="K59" s="302">
        <f t="shared" si="11"/>
        <v>7.3384865646823186E-2</v>
      </c>
      <c r="L59" s="302">
        <f t="shared" si="11"/>
        <v>7.0675703417625482E-2</v>
      </c>
      <c r="M59" s="302">
        <f t="shared" si="11"/>
        <v>7.4724957396632069E-2</v>
      </c>
      <c r="N59" s="302">
        <f t="shared" si="11"/>
        <v>7.0519797108480442E-2</v>
      </c>
      <c r="O59" s="302">
        <f t="shared" si="11"/>
        <v>9.927357194278455E-2</v>
      </c>
      <c r="P59" s="302">
        <f t="shared" si="11"/>
        <v>0.10245262752961888</v>
      </c>
      <c r="Q59" s="302">
        <f t="shared" si="11"/>
        <v>9.9762604839942134E-2</v>
      </c>
      <c r="R59" s="302">
        <f t="shared" si="11"/>
        <v>0.10293301141119805</v>
      </c>
      <c r="S59" s="302">
        <f t="shared" si="11"/>
        <v>0.10562371408501658</v>
      </c>
      <c r="T59" s="302">
        <f t="shared" si="11"/>
        <v>0.10772214771881977</v>
      </c>
      <c r="U59" s="302">
        <f t="shared" si="11"/>
        <v>0.10467906264941243</v>
      </c>
      <c r="V59" s="302">
        <f t="shared" si="11"/>
        <v>0.10130198254936906</v>
      </c>
      <c r="W59" s="302">
        <f t="shared" si="11"/>
        <v>0.10152630167028426</v>
      </c>
      <c r="X59" s="302">
        <f t="shared" si="11"/>
        <v>0.10258945463141253</v>
      </c>
      <c r="Y59" s="302">
        <f t="shared" si="11"/>
        <v>0.10701579479509785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8.588082116627889E-2</v>
      </c>
      <c r="C60" s="301">
        <f t="shared" si="12"/>
        <v>8.5730102201856881E-2</v>
      </c>
      <c r="D60" s="301">
        <f t="shared" si="12"/>
        <v>8.5510503820104666E-2</v>
      </c>
      <c r="E60" s="301">
        <f t="shared" si="12"/>
        <v>8.6066578955630996E-2</v>
      </c>
      <c r="F60" s="301">
        <f t="shared" si="12"/>
        <v>8.5598640897325537E-2</v>
      </c>
      <c r="G60" s="301">
        <f t="shared" si="12"/>
        <v>8.6049278869005111E-2</v>
      </c>
      <c r="H60" s="301">
        <f t="shared" si="12"/>
        <v>8.5972903852804178E-2</v>
      </c>
      <c r="I60" s="301">
        <f t="shared" si="12"/>
        <v>8.5491175825560137E-2</v>
      </c>
      <c r="J60" s="301">
        <f t="shared" si="12"/>
        <v>8.5414573623347229E-2</v>
      </c>
      <c r="K60" s="301">
        <f t="shared" si="12"/>
        <v>8.5600562186449999E-2</v>
      </c>
      <c r="L60" s="301">
        <f t="shared" si="12"/>
        <v>8.5428447199183438E-2</v>
      </c>
      <c r="M60" s="301">
        <f t="shared" si="12"/>
        <v>8.5471964883614637E-2</v>
      </c>
      <c r="N60" s="301">
        <f t="shared" si="12"/>
        <v>8.5205393478886476E-2</v>
      </c>
      <c r="O60" s="301">
        <f t="shared" si="12"/>
        <v>8.4562875147476485E-2</v>
      </c>
      <c r="P60" s="301">
        <f t="shared" si="12"/>
        <v>8.4441159981585912E-2</v>
      </c>
      <c r="Q60" s="301">
        <f t="shared" si="12"/>
        <v>8.4565773199592409E-2</v>
      </c>
      <c r="R60" s="301">
        <f t="shared" si="12"/>
        <v>8.4280374746406123E-2</v>
      </c>
      <c r="S60" s="301">
        <f t="shared" si="12"/>
        <v>8.3877127474508831E-2</v>
      </c>
      <c r="T60" s="301">
        <f t="shared" si="12"/>
        <v>8.3655791891375716E-2</v>
      </c>
      <c r="U60" s="301">
        <f t="shared" si="12"/>
        <v>8.4130029388536837E-2</v>
      </c>
      <c r="V60" s="301">
        <f t="shared" si="12"/>
        <v>8.4736794966428566E-2</v>
      </c>
      <c r="W60" s="301">
        <f t="shared" si="12"/>
        <v>8.4507369937744062E-2</v>
      </c>
      <c r="X60" s="301">
        <f t="shared" si="12"/>
        <v>8.4212557202641342E-2</v>
      </c>
      <c r="Y60" s="301">
        <f t="shared" si="12"/>
        <v>8.3748488599467694E-2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6.3200702727996536E-2</v>
      </c>
      <c r="C61" s="302">
        <f t="shared" si="13"/>
        <v>6.326515934019869E-2</v>
      </c>
      <c r="D61" s="302">
        <f t="shared" si="13"/>
        <v>6.2903846123140636E-2</v>
      </c>
      <c r="E61" s="302">
        <f t="shared" si="13"/>
        <v>6.3651712689784756E-2</v>
      </c>
      <c r="F61" s="302">
        <f t="shared" si="13"/>
        <v>6.2771168869270061E-2</v>
      </c>
      <c r="G61" s="302">
        <f t="shared" si="13"/>
        <v>6.3465802176079236E-2</v>
      </c>
      <c r="H61" s="302">
        <f t="shared" si="13"/>
        <v>6.3324009084873747E-2</v>
      </c>
      <c r="I61" s="302">
        <f t="shared" si="13"/>
        <v>6.2590495033027993E-2</v>
      </c>
      <c r="J61" s="302">
        <f t="shared" si="13"/>
        <v>6.2618686149759129E-2</v>
      </c>
      <c r="K61" s="302">
        <f t="shared" si="13"/>
        <v>6.3618593020067907E-2</v>
      </c>
      <c r="L61" s="302">
        <f t="shared" si="13"/>
        <v>6.3770144436243403E-2</v>
      </c>
      <c r="M61" s="302">
        <f t="shared" si="13"/>
        <v>6.3407989006436169E-2</v>
      </c>
      <c r="N61" s="302">
        <f t="shared" si="13"/>
        <v>6.3499584160978589E-2</v>
      </c>
      <c r="O61" s="302">
        <f t="shared" si="13"/>
        <v>6.0640630988942366E-2</v>
      </c>
      <c r="P61" s="302">
        <f t="shared" si="13"/>
        <v>6.0253426992130245E-2</v>
      </c>
      <c r="Q61" s="302">
        <f t="shared" si="13"/>
        <v>6.0530520141471367E-2</v>
      </c>
      <c r="R61" s="302">
        <f t="shared" si="13"/>
        <v>6.0046980739742309E-2</v>
      </c>
      <c r="S61" s="302">
        <f t="shared" si="13"/>
        <v>5.952024726088849E-2</v>
      </c>
      <c r="T61" s="302">
        <f t="shared" si="13"/>
        <v>5.9253804899978876E-2</v>
      </c>
      <c r="U61" s="302">
        <f t="shared" si="13"/>
        <v>5.9824751205906877E-2</v>
      </c>
      <c r="V61" s="302">
        <f t="shared" si="13"/>
        <v>6.0599335987363258E-2</v>
      </c>
      <c r="W61" s="302">
        <f t="shared" si="13"/>
        <v>6.0443069456917617E-2</v>
      </c>
      <c r="X61" s="302">
        <f t="shared" si="13"/>
        <v>6.0183860990282965E-2</v>
      </c>
      <c r="Y61" s="302">
        <f t="shared" si="13"/>
        <v>5.9431157407526469E-2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2.2680118438282344E-2</v>
      </c>
      <c r="C62" s="302">
        <f t="shared" si="14"/>
        <v>2.2464942861658187E-2</v>
      </c>
      <c r="D62" s="302">
        <f t="shared" si="14"/>
        <v>2.260665769696403E-2</v>
      </c>
      <c r="E62" s="302">
        <f t="shared" si="14"/>
        <v>2.2414866265846226E-2</v>
      </c>
      <c r="F62" s="302">
        <f t="shared" si="14"/>
        <v>2.282747202805549E-2</v>
      </c>
      <c r="G62" s="302">
        <f t="shared" si="14"/>
        <v>2.2583476692925871E-2</v>
      </c>
      <c r="H62" s="302">
        <f t="shared" si="14"/>
        <v>2.2648894767930423E-2</v>
      </c>
      <c r="I62" s="302">
        <f t="shared" si="14"/>
        <v>2.290068079253214E-2</v>
      </c>
      <c r="J62" s="302">
        <f t="shared" si="14"/>
        <v>2.2795887473588107E-2</v>
      </c>
      <c r="K62" s="302">
        <f t="shared" si="14"/>
        <v>2.1981969166382089E-2</v>
      </c>
      <c r="L62" s="302">
        <f t="shared" si="14"/>
        <v>2.1658302762940038E-2</v>
      </c>
      <c r="M62" s="302">
        <f t="shared" si="14"/>
        <v>2.2063975877178461E-2</v>
      </c>
      <c r="N62" s="302">
        <f t="shared" si="14"/>
        <v>2.1705809317907897E-2</v>
      </c>
      <c r="O62" s="302">
        <f t="shared" si="14"/>
        <v>2.3922244158534115E-2</v>
      </c>
      <c r="P62" s="302">
        <f t="shared" si="14"/>
        <v>2.4187732989455674E-2</v>
      </c>
      <c r="Q62" s="302">
        <f t="shared" si="14"/>
        <v>2.4035253058121042E-2</v>
      </c>
      <c r="R62" s="302">
        <f t="shared" si="14"/>
        <v>2.4233394006663821E-2</v>
      </c>
      <c r="S62" s="302">
        <f t="shared" si="14"/>
        <v>2.4356880213620351E-2</v>
      </c>
      <c r="T62" s="302">
        <f t="shared" si="14"/>
        <v>2.4401986991396837E-2</v>
      </c>
      <c r="U62" s="302">
        <f t="shared" si="14"/>
        <v>2.4305278182629963E-2</v>
      </c>
      <c r="V62" s="302">
        <f t="shared" si="14"/>
        <v>2.4137458979065312E-2</v>
      </c>
      <c r="W62" s="302">
        <f t="shared" si="14"/>
        <v>2.4064300480826445E-2</v>
      </c>
      <c r="X62" s="302">
        <f t="shared" si="14"/>
        <v>2.4028696212358373E-2</v>
      </c>
      <c r="Y62" s="302">
        <f t="shared" si="14"/>
        <v>2.4317331191941235E-2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0.2496318726133025</v>
      </c>
      <c r="C63" s="301">
        <f t="shared" si="15"/>
        <v>0.24941795132759137</v>
      </c>
      <c r="D63" s="301">
        <f t="shared" si="15"/>
        <v>0.24791531730151134</v>
      </c>
      <c r="E63" s="301">
        <f t="shared" si="15"/>
        <v>0.24912461719331294</v>
      </c>
      <c r="F63" s="301">
        <f t="shared" si="15"/>
        <v>0.24785055941409762</v>
      </c>
      <c r="G63" s="301">
        <f t="shared" si="15"/>
        <v>0.24838623141652424</v>
      </c>
      <c r="H63" s="301">
        <f t="shared" si="15"/>
        <v>0.24790227533518955</v>
      </c>
      <c r="I63" s="301">
        <f t="shared" si="15"/>
        <v>0.24560792094805903</v>
      </c>
      <c r="J63" s="301">
        <f t="shared" si="15"/>
        <v>0.24443097529884747</v>
      </c>
      <c r="K63" s="301">
        <f t="shared" si="15"/>
        <v>0.24375502626291229</v>
      </c>
      <c r="L63" s="301">
        <f t="shared" si="15"/>
        <v>0.24279641080802514</v>
      </c>
      <c r="M63" s="301">
        <f t="shared" si="15"/>
        <v>0.24346886103357204</v>
      </c>
      <c r="N63" s="301">
        <f t="shared" si="15"/>
        <v>0.24354491707167619</v>
      </c>
      <c r="O63" s="301">
        <f t="shared" si="15"/>
        <v>0.2445328397940835</v>
      </c>
      <c r="P63" s="301">
        <f t="shared" si="15"/>
        <v>0.24514790868668296</v>
      </c>
      <c r="Q63" s="301">
        <f t="shared" si="15"/>
        <v>0.24519287481132465</v>
      </c>
      <c r="R63" s="301">
        <f t="shared" si="15"/>
        <v>0.24531373444792628</v>
      </c>
      <c r="S63" s="301">
        <f t="shared" si="15"/>
        <v>0.24514224560630127</v>
      </c>
      <c r="T63" s="301">
        <f t="shared" si="15"/>
        <v>0.24456836372012664</v>
      </c>
      <c r="U63" s="301">
        <f t="shared" si="15"/>
        <v>0.24505642380469342</v>
      </c>
      <c r="V63" s="301">
        <f t="shared" si="15"/>
        <v>0.24513372845237016</v>
      </c>
      <c r="W63" s="301">
        <f t="shared" si="15"/>
        <v>0.24446686009839369</v>
      </c>
      <c r="X63" s="301">
        <f t="shared" si="15"/>
        <v>0.24369224692906402</v>
      </c>
      <c r="Y63" s="301">
        <f t="shared" si="15"/>
        <v>0.24410602343081358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0.14257843528903597</v>
      </c>
      <c r="C64" s="302">
        <f t="shared" si="16"/>
        <v>0.14553178750720219</v>
      </c>
      <c r="D64" s="302">
        <f t="shared" si="16"/>
        <v>0.13910147785786733</v>
      </c>
      <c r="E64" s="302">
        <f t="shared" si="16"/>
        <v>0.14569026618812964</v>
      </c>
      <c r="F64" s="302">
        <f t="shared" si="16"/>
        <v>0.13533191273207112</v>
      </c>
      <c r="G64" s="302">
        <f t="shared" si="16"/>
        <v>0.14116131205947285</v>
      </c>
      <c r="H64" s="302">
        <f t="shared" si="16"/>
        <v>0.13876219599194284</v>
      </c>
      <c r="I64" s="302">
        <f t="shared" si="16"/>
        <v>0.12772724313073552</v>
      </c>
      <c r="J64" s="302">
        <f t="shared" si="16"/>
        <v>0.12620603230290584</v>
      </c>
      <c r="K64" s="302">
        <f t="shared" si="16"/>
        <v>0.13891950391030772</v>
      </c>
      <c r="L64" s="302">
        <f t="shared" si="16"/>
        <v>0.14183112021141728</v>
      </c>
      <c r="M64" s="302">
        <f t="shared" si="16"/>
        <v>0.13671892189552623</v>
      </c>
      <c r="N64" s="302">
        <f t="shared" si="16"/>
        <v>0.14280234977384698</v>
      </c>
      <c r="O64" s="302">
        <f t="shared" si="16"/>
        <v>0.10271345130439122</v>
      </c>
      <c r="P64" s="302">
        <f t="shared" si="16"/>
        <v>9.8787012215798845E-2</v>
      </c>
      <c r="Q64" s="302">
        <f t="shared" si="16"/>
        <v>0.1026748678971216</v>
      </c>
      <c r="R64" s="302">
        <f t="shared" si="16"/>
        <v>9.8266575289071928E-2</v>
      </c>
      <c r="S64" s="302">
        <f t="shared" si="16"/>
        <v>9.4251225484849002E-2</v>
      </c>
      <c r="T64" s="302">
        <f t="shared" si="16"/>
        <v>9.0679581264669837E-2</v>
      </c>
      <c r="U64" s="302">
        <f t="shared" si="16"/>
        <v>9.5514905734104205E-2</v>
      </c>
      <c r="V64" s="302">
        <f t="shared" si="16"/>
        <v>0.10041661052470009</v>
      </c>
      <c r="W64" s="302">
        <f t="shared" si="16"/>
        <v>9.9429286283701832E-2</v>
      </c>
      <c r="X64" s="302">
        <f t="shared" si="16"/>
        <v>9.7135883169903278E-2</v>
      </c>
      <c r="Y64" s="302">
        <f t="shared" si="16"/>
        <v>9.1226316580673733E-2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0.10705343732426649</v>
      </c>
      <c r="C65" s="302">
        <f t="shared" si="17"/>
        <v>0.10388616382038918</v>
      </c>
      <c r="D65" s="302">
        <f t="shared" si="17"/>
        <v>0.10881383944364399</v>
      </c>
      <c r="E65" s="302">
        <f t="shared" si="17"/>
        <v>0.10343435100518332</v>
      </c>
      <c r="F65" s="302">
        <f t="shared" si="17"/>
        <v>0.11251864668202652</v>
      </c>
      <c r="G65" s="302">
        <f t="shared" si="17"/>
        <v>0.10722491935705138</v>
      </c>
      <c r="H65" s="302">
        <f t="shared" si="17"/>
        <v>0.10914007934324672</v>
      </c>
      <c r="I65" s="302">
        <f t="shared" si="17"/>
        <v>0.11788067781732348</v>
      </c>
      <c r="J65" s="302">
        <f t="shared" si="17"/>
        <v>0.11822494299594163</v>
      </c>
      <c r="K65" s="302">
        <f t="shared" si="17"/>
        <v>0.10483552235260457</v>
      </c>
      <c r="L65" s="302">
        <f t="shared" si="17"/>
        <v>0.10096529059660783</v>
      </c>
      <c r="M65" s="302">
        <f t="shared" si="17"/>
        <v>0.10674993913804581</v>
      </c>
      <c r="N65" s="302">
        <f t="shared" si="17"/>
        <v>0.10074256729782922</v>
      </c>
      <c r="O65" s="302">
        <f t="shared" si="17"/>
        <v>0.14181938848969228</v>
      </c>
      <c r="P65" s="302">
        <f t="shared" si="17"/>
        <v>0.14636089647088413</v>
      </c>
      <c r="Q65" s="302">
        <f t="shared" si="17"/>
        <v>0.14251800691420305</v>
      </c>
      <c r="R65" s="302">
        <f t="shared" si="17"/>
        <v>0.14704715915885436</v>
      </c>
      <c r="S65" s="302">
        <f t="shared" si="17"/>
        <v>0.15089102012145228</v>
      </c>
      <c r="T65" s="302">
        <f t="shared" si="17"/>
        <v>0.15388878245545681</v>
      </c>
      <c r="U65" s="302">
        <f t="shared" si="17"/>
        <v>0.14954151807058921</v>
      </c>
      <c r="V65" s="302">
        <f t="shared" si="17"/>
        <v>0.14471711792767009</v>
      </c>
      <c r="W65" s="302">
        <f t="shared" si="17"/>
        <v>0.14503757381469187</v>
      </c>
      <c r="X65" s="302">
        <f t="shared" si="17"/>
        <v>0.14655636375916078</v>
      </c>
      <c r="Y65" s="302">
        <f t="shared" si="17"/>
        <v>0.15287970685013985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0.17182353518416646</v>
      </c>
      <c r="C66" s="301">
        <f t="shared" si="18"/>
        <v>0.17498955949207104</v>
      </c>
      <c r="D66" s="301">
        <f t="shared" si="18"/>
        <v>0.17609400699780156</v>
      </c>
      <c r="E66" s="301">
        <f t="shared" si="18"/>
        <v>0.17580640867371045</v>
      </c>
      <c r="F66" s="301">
        <f t="shared" si="18"/>
        <v>0.17315715160805192</v>
      </c>
      <c r="G66" s="301">
        <f t="shared" si="18"/>
        <v>0.1746820609531925</v>
      </c>
      <c r="H66" s="301">
        <f t="shared" si="18"/>
        <v>0.17475608057110009</v>
      </c>
      <c r="I66" s="301">
        <f t="shared" si="18"/>
        <v>0.17598004061529215</v>
      </c>
      <c r="J66" s="301">
        <f t="shared" si="18"/>
        <v>0.17959505431321543</v>
      </c>
      <c r="K66" s="301">
        <f t="shared" si="18"/>
        <v>0.19110509697023631</v>
      </c>
      <c r="L66" s="301">
        <f t="shared" si="18"/>
        <v>0.19718707303008157</v>
      </c>
      <c r="M66" s="301">
        <f t="shared" si="18"/>
        <v>0.19065309240246131</v>
      </c>
      <c r="N66" s="301">
        <f t="shared" si="18"/>
        <v>0.19541363342564233</v>
      </c>
      <c r="O66" s="301">
        <f t="shared" si="18"/>
        <v>0.16543859021388221</v>
      </c>
      <c r="P66" s="301">
        <f t="shared" si="18"/>
        <v>0.16087521801189225</v>
      </c>
      <c r="Q66" s="301">
        <f t="shared" si="18"/>
        <v>0.16272758455751074</v>
      </c>
      <c r="R66" s="301">
        <f t="shared" si="18"/>
        <v>0.16018133574613871</v>
      </c>
      <c r="S66" s="301">
        <f t="shared" si="18"/>
        <v>0.15921850506443347</v>
      </c>
      <c r="T66" s="301">
        <f t="shared" si="18"/>
        <v>0.15971188575662915</v>
      </c>
      <c r="U66" s="301">
        <f t="shared" si="18"/>
        <v>0.15966939136424954</v>
      </c>
      <c r="V66" s="301">
        <f t="shared" si="18"/>
        <v>0.16100829530588381</v>
      </c>
      <c r="W66" s="301">
        <f t="shared" si="18"/>
        <v>0.1632361725075</v>
      </c>
      <c r="X66" s="301">
        <f t="shared" si="18"/>
        <v>0.16523953495284804</v>
      </c>
      <c r="Y66" s="301">
        <f t="shared" si="18"/>
        <v>0.16106093443669445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0.10672996912132861</v>
      </c>
      <c r="C67" s="301">
        <f t="shared" si="19"/>
        <v>0.10571737817250912</v>
      </c>
      <c r="D67" s="301">
        <f t="shared" si="19"/>
        <v>0.10638427151512475</v>
      </c>
      <c r="E67" s="301">
        <f t="shared" si="19"/>
        <v>0.10548172360398217</v>
      </c>
      <c r="F67" s="301">
        <f t="shared" si="19"/>
        <v>0.10742339777908463</v>
      </c>
      <c r="G67" s="301">
        <f t="shared" si="19"/>
        <v>0.10627518443729816</v>
      </c>
      <c r="H67" s="301">
        <f t="shared" si="19"/>
        <v>0.10658303420202547</v>
      </c>
      <c r="I67" s="301">
        <f t="shared" si="19"/>
        <v>0.10776790961191589</v>
      </c>
      <c r="J67" s="301">
        <f t="shared" si="19"/>
        <v>0.10727476458159105</v>
      </c>
      <c r="K67" s="301">
        <f t="shared" si="19"/>
        <v>0.1034445607829745</v>
      </c>
      <c r="L67" s="301">
        <f t="shared" si="19"/>
        <v>0.10192142476677656</v>
      </c>
      <c r="M67" s="301">
        <f t="shared" si="19"/>
        <v>0.10383047471613384</v>
      </c>
      <c r="N67" s="301">
        <f t="shared" si="19"/>
        <v>0.10214498502544887</v>
      </c>
      <c r="O67" s="301">
        <f t="shared" si="19"/>
        <v>0.1125752666283958</v>
      </c>
      <c r="P67" s="301">
        <f t="shared" si="19"/>
        <v>0.11382462583273256</v>
      </c>
      <c r="Q67" s="301">
        <f t="shared" si="19"/>
        <v>0.11310707321468724</v>
      </c>
      <c r="R67" s="301">
        <f t="shared" si="19"/>
        <v>0.11403950120782975</v>
      </c>
      <c r="S67" s="301">
        <f t="shared" si="19"/>
        <v>0.11462061276997812</v>
      </c>
      <c r="T67" s="301">
        <f t="shared" si="19"/>
        <v>0.11483287995951455</v>
      </c>
      <c r="U67" s="301">
        <f t="shared" si="19"/>
        <v>0.11437777968296457</v>
      </c>
      <c r="V67" s="301">
        <f t="shared" si="19"/>
        <v>0.113588042254425</v>
      </c>
      <c r="W67" s="301">
        <f t="shared" si="19"/>
        <v>0.11324376696859499</v>
      </c>
      <c r="X67" s="301">
        <f t="shared" si="19"/>
        <v>0.11307621746992168</v>
      </c>
      <c r="Y67" s="301">
        <f t="shared" si="19"/>
        <v>0.11443449972678219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7.2272804857926587E-2</v>
      </c>
      <c r="C68" s="235">
        <f t="shared" si="20"/>
        <v>7.1587123145026049E-2</v>
      </c>
      <c r="D68" s="235">
        <f t="shared" si="20"/>
        <v>7.2038713760189846E-2</v>
      </c>
      <c r="E68" s="235">
        <f t="shared" si="20"/>
        <v>7.1427548315339151E-2</v>
      </c>
      <c r="F68" s="235">
        <f t="shared" si="20"/>
        <v>7.2742364012468488E-2</v>
      </c>
      <c r="G68" s="235">
        <f t="shared" si="20"/>
        <v>7.1964844825782817E-2</v>
      </c>
      <c r="H68" s="235">
        <f t="shared" si="20"/>
        <v>7.2173307042673426E-2</v>
      </c>
      <c r="I68" s="235">
        <f t="shared" si="20"/>
        <v>7.2975652157030349E-2</v>
      </c>
      <c r="J68" s="235">
        <f t="shared" si="20"/>
        <v>7.2641716198491788E-2</v>
      </c>
      <c r="K68" s="235">
        <f t="shared" si="20"/>
        <v>7.0048071939222661E-2</v>
      </c>
      <c r="L68" s="235">
        <f t="shared" si="20"/>
        <v>6.9016671733853785E-2</v>
      </c>
      <c r="M68" s="235">
        <f t="shared" si="20"/>
        <v>7.0309395751201639E-2</v>
      </c>
      <c r="N68" s="235">
        <f t="shared" si="20"/>
        <v>6.916805683292232E-2</v>
      </c>
      <c r="O68" s="235">
        <f t="shared" si="20"/>
        <v>7.6230981268383069E-2</v>
      </c>
      <c r="P68" s="235">
        <f t="shared" si="20"/>
        <v>7.7076991950442209E-2</v>
      </c>
      <c r="Q68" s="235">
        <f t="shared" si="20"/>
        <v>7.6591097119156959E-2</v>
      </c>
      <c r="R68" s="235">
        <f t="shared" si="20"/>
        <v>7.7222496031264326E-2</v>
      </c>
      <c r="S68" s="235">
        <f t="shared" si="20"/>
        <v>7.7615999026511062E-2</v>
      </c>
      <c r="T68" s="235">
        <f t="shared" si="20"/>
        <v>7.7759736959665204E-2</v>
      </c>
      <c r="U68" s="235">
        <f t="shared" si="20"/>
        <v>7.7451563222254161E-2</v>
      </c>
      <c r="V68" s="235">
        <f t="shared" si="20"/>
        <v>7.6916788036505201E-2</v>
      </c>
      <c r="W68" s="235">
        <f t="shared" si="20"/>
        <v>7.6683660071088899E-2</v>
      </c>
      <c r="X68" s="235">
        <f t="shared" si="20"/>
        <v>7.657020297631649E-2</v>
      </c>
      <c r="Y68" s="235">
        <f t="shared" si="20"/>
        <v>7.7489971522117035E-2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27.050993014354063</v>
      </c>
      <c r="D72" s="322">
        <f t="shared" si="21"/>
        <v>27.358143238711232</v>
      </c>
      <c r="E72" s="322">
        <f t="shared" si="21"/>
        <v>30.318407752089222</v>
      </c>
      <c r="F72" s="322">
        <f t="shared" si="21"/>
        <v>29.668429317156544</v>
      </c>
      <c r="G72" s="322">
        <f t="shared" si="21"/>
        <v>29.042527615072672</v>
      </c>
      <c r="H72" s="322">
        <f t="shared" si="21"/>
        <v>27.23552936067993</v>
      </c>
      <c r="I72" s="322">
        <f t="shared" si="21"/>
        <v>25.847240732024666</v>
      </c>
      <c r="J72" s="322">
        <f t="shared" si="21"/>
        <v>27.252915675471087</v>
      </c>
      <c r="K72" s="322">
        <f t="shared" si="21"/>
        <v>28.601577133600902</v>
      </c>
      <c r="L72" s="322">
        <f t="shared" si="21"/>
        <v>28.208621376604427</v>
      </c>
      <c r="M72" s="322">
        <f t="shared" si="21"/>
        <v>26.045680372108183</v>
      </c>
      <c r="N72" s="322">
        <f t="shared" si="21"/>
        <v>25.856605727825045</v>
      </c>
      <c r="O72" s="322">
        <f t="shared" si="21"/>
        <v>26.49119035575848</v>
      </c>
      <c r="P72" s="322">
        <f t="shared" si="21"/>
        <v>24.81819220777189</v>
      </c>
      <c r="Q72" s="322">
        <f t="shared" si="21"/>
        <v>23.987117146307213</v>
      </c>
      <c r="R72" s="322">
        <f t="shared" si="21"/>
        <v>23.73795264508146</v>
      </c>
      <c r="S72" s="322">
        <f t="shared" si="21"/>
        <v>23.500397149372766</v>
      </c>
      <c r="T72" s="322">
        <f t="shared" si="21"/>
        <v>23.003544119985065</v>
      </c>
      <c r="U72" s="322">
        <f t="shared" si="21"/>
        <v>22.716965646440062</v>
      </c>
      <c r="V72" s="322">
        <f t="shared" si="21"/>
        <v>22.967783633906748</v>
      </c>
      <c r="W72" s="322">
        <f t="shared" si="21"/>
        <v>22.928936075544858</v>
      </c>
      <c r="X72" s="322">
        <f t="shared" si="21"/>
        <v>21.739299828770051</v>
      </c>
      <c r="Y72" s="322">
        <f t="shared" si="21"/>
        <v>20.779062437262567</v>
      </c>
      <c r="DA72" s="95"/>
    </row>
    <row r="73" spans="1:105" ht="12" customHeight="1" x14ac:dyDescent="0.25">
      <c r="A73" s="55" t="s">
        <v>91</v>
      </c>
      <c r="B73" s="334">
        <f>IF(B$6=0,0,B$6/MAE!B$5*1000)</f>
        <v>0.57518829169926422</v>
      </c>
      <c r="C73" s="334">
        <f>IF(C$6=0,0,C$6/MAE!C$5*1000)</f>
        <v>0.5957833455084105</v>
      </c>
      <c r="D73" s="334">
        <f>IF(D$6=0,0,D$6/MAE!D$5*1000)</f>
        <v>0.60634919551181909</v>
      </c>
      <c r="E73" s="334">
        <f>IF(E$6=0,0,E$6/MAE!E$5*1000)</f>
        <v>0.66625789721223039</v>
      </c>
      <c r="F73" s="334">
        <f>IF(F$6=0,0,F$6/MAE!F$5*1000)</f>
        <v>0.6639757258369926</v>
      </c>
      <c r="G73" s="334">
        <f>IF(G$6=0,0,G$6/MAE!G$5*1000)</f>
        <v>0.64302082892024426</v>
      </c>
      <c r="H73" s="334">
        <f>IF(H$6=0,0,H$6/MAE!H$5*1000)</f>
        <v>0.60475944944992044</v>
      </c>
      <c r="I73" s="334">
        <f>IF(I$6=0,0,I$6/MAE!I$5*1000)</f>
        <v>0.58031314644297194</v>
      </c>
      <c r="J73" s="334">
        <f>IF(J$6=0,0,J$6/MAE!J$5*1000)</f>
        <v>0.60907294026002401</v>
      </c>
      <c r="K73" s="334">
        <f>IF(K$6=0,0,K$6/MAE!K$5*1000)</f>
        <v>0.61639116339285682</v>
      </c>
      <c r="L73" s="334">
        <f>IF(L$6=0,0,L$6/MAE!L$5*1000)</f>
        <v>0.59897143362709859</v>
      </c>
      <c r="M73" s="334">
        <f>IF(M$6=0,0,M$6/MAE!M$5*1000)</f>
        <v>0.56340319944597572</v>
      </c>
      <c r="N73" s="334">
        <f>IF(N$6=0,0,N$6/MAE!N$5*1000)</f>
        <v>0.55023387601617191</v>
      </c>
      <c r="O73" s="334">
        <f>IF(O$6=0,0,O$6/MAE!O$5*1000)</f>
        <v>0.62130267033397901</v>
      </c>
      <c r="P73" s="334">
        <f>IF(P$6=0,0,P$6/MAE!P$5*1000)</f>
        <v>0.5885253003946822</v>
      </c>
      <c r="Q73" s="334">
        <f>IF(Q$6=0,0,Q$6/MAE!Q$5*1000)</f>
        <v>0.56523179484930208</v>
      </c>
      <c r="R73" s="334">
        <f>IF(R$6=0,0,R$6/MAE!R$5*1000)</f>
        <v>0.56397172486253622</v>
      </c>
      <c r="S73" s="334">
        <f>IF(S$6=0,0,S$6/MAE!S$5*1000)</f>
        <v>0.56117290033311551</v>
      </c>
      <c r="T73" s="334">
        <f>IF(T$6=0,0,T$6/MAE!T$5*1000)</f>
        <v>0.55032567095284191</v>
      </c>
      <c r="U73" s="334">
        <f>IF(U$6=0,0,U$6/MAE!U$5*1000)</f>
        <v>0.5413158524529158</v>
      </c>
      <c r="V73" s="334">
        <f>IF(V$6=0,0,V$6/MAE!V$5*1000)</f>
        <v>0.54351366206222751</v>
      </c>
      <c r="W73" s="334">
        <f>IF(W$6=0,0,W$6/MAE!W$5*1000)</f>
        <v>0.54094981120350283</v>
      </c>
      <c r="X73" s="334">
        <f>IF(X$6=0,0,X$6/MAE!X$5*1000)</f>
        <v>0.51212454064204893</v>
      </c>
      <c r="Y73" s="334">
        <f>IF(Y$6=0,0,Y$6/MAE!Y$5*1000)</f>
        <v>0.49538366974994047</v>
      </c>
      <c r="DA73" s="67"/>
    </row>
    <row r="74" spans="1:105" ht="12" customHeight="1" x14ac:dyDescent="0.25">
      <c r="A74" s="173" t="s">
        <v>92</v>
      </c>
      <c r="B74" s="335">
        <f>IF(B$7=0,0,B$7/MAE!B$5*1000)</f>
        <v>0.78225607671099906</v>
      </c>
      <c r="C74" s="335">
        <f>IF(C$7=0,0,C$7/MAE!C$5*1000)</f>
        <v>0.8102653498914385</v>
      </c>
      <c r="D74" s="335">
        <f>IF(D$7=0,0,D$7/MAE!D$5*1000)</f>
        <v>0.8246349058960738</v>
      </c>
      <c r="E74" s="335">
        <f>IF(E$7=0,0,E$7/MAE!E$5*1000)</f>
        <v>0.90611074020863291</v>
      </c>
      <c r="F74" s="335">
        <f>IF(F$7=0,0,F$7/MAE!F$5*1000)</f>
        <v>0.90300698713830962</v>
      </c>
      <c r="G74" s="335">
        <f>IF(G$7=0,0,G$7/MAE!G$5*1000)</f>
        <v>0.87450832733153216</v>
      </c>
      <c r="H74" s="335">
        <f>IF(H$7=0,0,H$7/MAE!H$5*1000)</f>
        <v>0.82247285125189173</v>
      </c>
      <c r="I74" s="335">
        <f>IF(I$7=0,0,I$7/MAE!I$5*1000)</f>
        <v>0.78922587916244169</v>
      </c>
      <c r="J74" s="335">
        <f>IF(J$7=0,0,J$7/MAE!J$5*1000)</f>
        <v>0.82833919875363249</v>
      </c>
      <c r="K74" s="335">
        <f>IF(K$7=0,0,K$7/MAE!K$5*1000)</f>
        <v>0.83829198221428525</v>
      </c>
      <c r="L74" s="335">
        <f>IF(L$7=0,0,L$7/MAE!L$5*1000)</f>
        <v>0.81460114973285425</v>
      </c>
      <c r="M74" s="335">
        <f>IF(M$7=0,0,M$7/MAE!M$5*1000)</f>
        <v>0.76622835124652688</v>
      </c>
      <c r="N74" s="335">
        <f>IF(N$7=0,0,N$7/MAE!N$5*1000)</f>
        <v>0.74831807138199369</v>
      </c>
      <c r="O74" s="335">
        <f>IF(O$7=0,0,O$7/MAE!O$5*1000)</f>
        <v>0.84497163165421119</v>
      </c>
      <c r="P74" s="335">
        <f>IF(P$7=0,0,P$7/MAE!P$5*1000)</f>
        <v>0.80039440853676747</v>
      </c>
      <c r="Q74" s="335">
        <f>IF(Q$7=0,0,Q$7/MAE!Q$5*1000)</f>
        <v>0.76871524099505117</v>
      </c>
      <c r="R74" s="335">
        <f>IF(R$7=0,0,R$7/MAE!R$5*1000)</f>
        <v>0.76700154581304913</v>
      </c>
      <c r="S74" s="335">
        <f>IF(S$7=0,0,S$7/MAE!S$5*1000)</f>
        <v>0.76319514445303671</v>
      </c>
      <c r="T74" s="335">
        <f>IF(T$7=0,0,T$7/MAE!T$5*1000)</f>
        <v>0.74844291249586503</v>
      </c>
      <c r="U74" s="335">
        <f>IF(U$7=0,0,U$7/MAE!U$5*1000)</f>
        <v>0.73618955933596575</v>
      </c>
      <c r="V74" s="335">
        <f>IF(V$7=0,0,V$7/MAE!V$5*1000)</f>
        <v>0.73917858040462903</v>
      </c>
      <c r="W74" s="335">
        <f>IF(W$7=0,0,W$7/MAE!W$5*1000)</f>
        <v>0.73569174323676412</v>
      </c>
      <c r="X74" s="335">
        <f>IF(X$7=0,0,X$7/MAE!X$5*1000)</f>
        <v>0.69648937527318644</v>
      </c>
      <c r="Y74" s="335">
        <f>IF(Y$7=0,0,Y$7/MAE!Y$5*1000)</f>
        <v>0.67372179085991901</v>
      </c>
      <c r="DA74" s="177"/>
    </row>
    <row r="75" spans="1:105" ht="12" customHeight="1" x14ac:dyDescent="0.25">
      <c r="A75" s="173" t="s">
        <v>93</v>
      </c>
      <c r="B75" s="335">
        <f>IF(B$8=0,0,B$8/MAE!B$5*1000)</f>
        <v>0.96631633005476392</v>
      </c>
      <c r="C75" s="335">
        <f>IF(C$8=0,0,C$8/MAE!C$5*1000)</f>
        <v>1.0009160204541294</v>
      </c>
      <c r="D75" s="335">
        <f>IF(D$8=0,0,D$8/MAE!D$5*1000)</f>
        <v>1.0186666484598561</v>
      </c>
      <c r="E75" s="335">
        <f>IF(E$8=0,0,E$8/MAE!E$5*1000)</f>
        <v>1.1193132673165469</v>
      </c>
      <c r="F75" s="335">
        <f>IF(F$8=0,0,F$8/MAE!F$5*1000)</f>
        <v>1.1154792194061474</v>
      </c>
      <c r="G75" s="335">
        <f>IF(G$8=0,0,G$8/MAE!G$5*1000)</f>
        <v>1.0802749925860102</v>
      </c>
      <c r="H75" s="335">
        <f>IF(H$8=0,0,H$8/MAE!H$5*1000)</f>
        <v>1.0159958750758666</v>
      </c>
      <c r="I75" s="335">
        <f>IF(I$8=0,0,I$8/MAE!I$5*1000)</f>
        <v>0.97492608602419328</v>
      </c>
      <c r="J75" s="335">
        <f>IF(J$8=0,0,J$8/MAE!J$5*1000)</f>
        <v>1.0232425396368399</v>
      </c>
      <c r="K75" s="335">
        <f>IF(K$8=0,0,K$8/MAE!K$5*1000)</f>
        <v>1.0355371544999994</v>
      </c>
      <c r="L75" s="335">
        <f>IF(L$8=0,0,L$8/MAE!L$5*1000)</f>
        <v>1.0062720084935257</v>
      </c>
      <c r="M75" s="335">
        <f>IF(M$8=0,0,M$8/MAE!M$5*1000)</f>
        <v>0.94651737506923839</v>
      </c>
      <c r="N75" s="335">
        <f>IF(N$8=0,0,N$8/MAE!N$5*1000)</f>
        <v>0.92439291170716875</v>
      </c>
      <c r="O75" s="335">
        <f>IF(O$8=0,0,O$8/MAE!O$5*1000)</f>
        <v>1.0437884861610849</v>
      </c>
      <c r="P75" s="335">
        <f>IF(P$8=0,0,P$8/MAE!P$5*1000)</f>
        <v>0.98872250466306588</v>
      </c>
      <c r="Q75" s="335">
        <f>IF(Q$8=0,0,Q$8/MAE!Q$5*1000)</f>
        <v>0.94958941534682773</v>
      </c>
      <c r="R75" s="335">
        <f>IF(R$8=0,0,R$8/MAE!R$5*1000)</f>
        <v>0.94747249776906062</v>
      </c>
      <c r="S75" s="335">
        <f>IF(S$8=0,0,S$8/MAE!S$5*1000)</f>
        <v>0.94277047255963331</v>
      </c>
      <c r="T75" s="335">
        <f>IF(T$8=0,0,T$8/MAE!T$5*1000)</f>
        <v>0.92454712720077425</v>
      </c>
      <c r="U75" s="335">
        <f>IF(U$8=0,0,U$8/MAE!U$5*1000)</f>
        <v>0.90941063212089879</v>
      </c>
      <c r="V75" s="335">
        <f>IF(V$8=0,0,V$8/MAE!V$5*1000)</f>
        <v>0.91310295226454175</v>
      </c>
      <c r="W75" s="335">
        <f>IF(W$8=0,0,W$8/MAE!W$5*1000)</f>
        <v>0.90879568282188472</v>
      </c>
      <c r="X75" s="335">
        <f>IF(X$8=0,0,X$8/MAE!X$5*1000)</f>
        <v>0.86036922827864182</v>
      </c>
      <c r="Y75" s="335">
        <f>IF(Y$8=0,0,Y$8/MAE!Y$5*1000)</f>
        <v>0.83224456517989964</v>
      </c>
      <c r="DA75" s="177"/>
    </row>
    <row r="76" spans="1:105" ht="12" customHeight="1" x14ac:dyDescent="0.25">
      <c r="A76" s="173" t="s">
        <v>94</v>
      </c>
      <c r="B76" s="335">
        <f>IF(B$9=0,0,B$9/MAE!B$5*1000)</f>
        <v>0.59819582336723442</v>
      </c>
      <c r="C76" s="335">
        <f>IF(C$9=0,0,C$9/MAE!C$5*1000)</f>
        <v>0.61961467932874692</v>
      </c>
      <c r="D76" s="335">
        <f>IF(D$9=0,0,D$9/MAE!D$5*1000)</f>
        <v>0.63060316333229183</v>
      </c>
      <c r="E76" s="335">
        <f>IF(E$9=0,0,E$9/MAE!E$5*1000)</f>
        <v>0.69290821310071948</v>
      </c>
      <c r="F76" s="335">
        <f>IF(F$9=0,0,F$9/MAE!F$5*1000)</f>
        <v>0.69053475487047233</v>
      </c>
      <c r="G76" s="335">
        <f>IF(G$9=0,0,G$9/MAE!G$5*1000)</f>
        <v>0.66874166207705399</v>
      </c>
      <c r="H76" s="335">
        <f>IF(H$9=0,0,H$9/MAE!H$5*1000)</f>
        <v>0.6289498274279175</v>
      </c>
      <c r="I76" s="335">
        <f>IF(I$9=0,0,I$9/MAE!I$5*1000)</f>
        <v>0.60352567230069099</v>
      </c>
      <c r="J76" s="335">
        <f>IF(J$9=0,0,J$9/MAE!J$5*1000)</f>
        <v>0.63343585787042445</v>
      </c>
      <c r="K76" s="335">
        <f>IF(K$9=0,0,K$9/MAE!K$5*1000)</f>
        <v>0.64104680992857099</v>
      </c>
      <c r="L76" s="335">
        <f>IF(L$9=0,0,L$9/MAE!L$5*1000)</f>
        <v>0.62293029097218233</v>
      </c>
      <c r="M76" s="335">
        <f>IF(M$9=0,0,M$9/MAE!M$5*1000)</f>
        <v>0.58593932742381438</v>
      </c>
      <c r="N76" s="335">
        <f>IF(N$9=0,0,N$9/MAE!N$5*1000)</f>
        <v>0.57224323105681885</v>
      </c>
      <c r="O76" s="335">
        <f>IF(O$9=0,0,O$9/MAE!O$5*1000)</f>
        <v>0.64615477714733771</v>
      </c>
      <c r="P76" s="335">
        <f>IF(P$9=0,0,P$9/MAE!P$5*1000)</f>
        <v>0.61206631241046938</v>
      </c>
      <c r="Q76" s="335">
        <f>IF(Q$9=0,0,Q$9/MAE!Q$5*1000)</f>
        <v>0.58784106664327407</v>
      </c>
      <c r="R76" s="335">
        <f>IF(R$9=0,0,R$9/MAE!R$5*1000)</f>
        <v>0.58653059385703732</v>
      </c>
      <c r="S76" s="335">
        <f>IF(S$9=0,0,S$9/MAE!S$5*1000)</f>
        <v>0.58361981634644</v>
      </c>
      <c r="T76" s="335">
        <f>IF(T$9=0,0,T$9/MAE!T$5*1000)</f>
        <v>0.57233869779095525</v>
      </c>
      <c r="U76" s="335">
        <f>IF(U$9=0,0,U$9/MAE!U$5*1000)</f>
        <v>0.56296848655103249</v>
      </c>
      <c r="V76" s="335">
        <f>IF(V$9=0,0,V$9/MAE!V$5*1000)</f>
        <v>0.56525420854471675</v>
      </c>
      <c r="W76" s="335">
        <f>IF(W$9=0,0,W$9/MAE!W$5*1000)</f>
        <v>0.56258780365164274</v>
      </c>
      <c r="X76" s="335">
        <f>IF(X$9=0,0,X$9/MAE!X$5*1000)</f>
        <v>0.53260952226773062</v>
      </c>
      <c r="Y76" s="335">
        <f>IF(Y$9=0,0,Y$9/MAE!Y$5*1000)</f>
        <v>0.51519901653993783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0.67160892071703859</v>
      </c>
      <c r="C77" s="336">
        <f>IF(C$10=0,0,C$10/MAE!C$5*1000)</f>
        <v>0.7055195051007711</v>
      </c>
      <c r="D77" s="336">
        <f>IF(D$10=0,0,D$10/MAE!D$5*1000)</f>
        <v>0.7092993633524135</v>
      </c>
      <c r="E77" s="336">
        <f>IF(E$10=0,0,E$10/MAE!E$5*1000)</f>
        <v>0.79043324211669341</v>
      </c>
      <c r="F77" s="336">
        <f>IF(F$10=0,0,F$10/MAE!F$5*1000)</f>
        <v>0.77264695503838154</v>
      </c>
      <c r="G77" s="336">
        <f>IF(G$10=0,0,G$10/MAE!G$5*1000)</f>
        <v>0.76374492057137211</v>
      </c>
      <c r="H77" s="336">
        <f>IF(H$10=0,0,H$10/MAE!H$5*1000)</f>
        <v>0.7157613792385551</v>
      </c>
      <c r="I77" s="336">
        <f>IF(I$10=0,0,I$10/MAE!I$5*1000)</f>
        <v>0.67713012110465209</v>
      </c>
      <c r="J77" s="336">
        <f>IF(J$10=0,0,J$10/MAE!J$5*1000)</f>
        <v>0.70881492718244798</v>
      </c>
      <c r="K77" s="336">
        <f>IF(K$10=0,0,K$10/MAE!K$5*1000)</f>
        <v>0.74190593786120806</v>
      </c>
      <c r="L77" s="336">
        <f>IF(L$10=0,0,L$10/MAE!L$5*1000)</f>
        <v>0.72850580451603997</v>
      </c>
      <c r="M77" s="336">
        <f>IF(M$10=0,0,M$10/MAE!M$5*1000)</f>
        <v>0.67590509831610213</v>
      </c>
      <c r="N77" s="336">
        <f>IF(N$10=0,0,N$10/MAE!N$5*1000)</f>
        <v>0.67067199374536568</v>
      </c>
      <c r="O77" s="336">
        <f>IF(O$10=0,0,O$10/MAE!O$5*1000)</f>
        <v>0.69789191669272443</v>
      </c>
      <c r="P77" s="336">
        <f>IF(P$10=0,0,P$10/MAE!P$5*1000)</f>
        <v>0.6593241589899077</v>
      </c>
      <c r="Q77" s="336">
        <f>IF(Q$10=0,0,Q$10/MAE!Q$5*1000)</f>
        <v>0.6350732925949627</v>
      </c>
      <c r="R77" s="336">
        <f>IF(R$10=0,0,R$10/MAE!R$5*1000)</f>
        <v>0.63026966273477991</v>
      </c>
      <c r="S77" s="336">
        <f>IF(S$10=0,0,S$10/MAE!S$5*1000)</f>
        <v>0.62555996114694379</v>
      </c>
      <c r="T77" s="336">
        <f>IF(T$10=0,0,T$10/MAE!T$5*1000)</f>
        <v>0.61516129408628173</v>
      </c>
      <c r="U77" s="336">
        <f>IF(U$10=0,0,U$10/MAE!U$5*1000)</f>
        <v>0.60712224364103784</v>
      </c>
      <c r="V77" s="336">
        <f>IF(V$10=0,0,V$10/MAE!V$5*1000)</f>
        <v>0.61573710283135763</v>
      </c>
      <c r="W77" s="336">
        <f>IF(W$10=0,0,W$10/MAE!W$5*1000)</f>
        <v>0.61646083995450496</v>
      </c>
      <c r="X77" s="336">
        <f>IF(X$10=0,0,X$10/MAE!X$5*1000)</f>
        <v>0.58592494519861771</v>
      </c>
      <c r="Y77" s="336">
        <f>IF(Y$10=0,0,Y$10/MAE!Y$5*1000)</f>
        <v>0.56469222340746705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4.5202553133725072</v>
      </c>
      <c r="C78" s="349">
        <f>IF(C$16=0,0,C$16/MAE!C$5*1000)</f>
        <v>4.7229022813120212</v>
      </c>
      <c r="D78" s="349">
        <f>IF(D$16=0,0,D$16/MAE!D$5*1000)</f>
        <v>4.7477519332637046</v>
      </c>
      <c r="E78" s="349">
        <f>IF(E$16=0,0,E$16/MAE!E$5*1000)</f>
        <v>5.2871432076049985</v>
      </c>
      <c r="F78" s="349">
        <f>IF(F$16=0,0,F$16/MAE!F$5*1000)</f>
        <v>5.1473357622364029</v>
      </c>
      <c r="G78" s="349">
        <f>IF(G$16=0,0,G$16/MAE!G$5*1000)</f>
        <v>5.0496347895827629</v>
      </c>
      <c r="H78" s="349">
        <f>IF(H$16=0,0,H$16/MAE!H$5*1000)</f>
        <v>4.7262247889296418</v>
      </c>
      <c r="I78" s="349">
        <f>IF(I$16=0,0,I$16/MAE!I$5*1000)</f>
        <v>4.4438009409055956</v>
      </c>
      <c r="J78" s="349">
        <f>IF(J$16=0,0,J$16/MAE!J$5*1000)</f>
        <v>4.6630197308048524</v>
      </c>
      <c r="K78" s="349">
        <f>IF(K$16=0,0,K$16/MAE!K$5*1000)</f>
        <v>4.8802447297531213</v>
      </c>
      <c r="L78" s="349">
        <f>IF(L$16=0,0,L$16/MAE!L$5*1000)</f>
        <v>4.79426641685746</v>
      </c>
      <c r="M78" s="349">
        <f>IF(M$16=0,0,M$16/MAE!M$5*1000)</f>
        <v>4.4389184945291484</v>
      </c>
      <c r="N78" s="349">
        <f>IF(N$16=0,0,N$16/MAE!N$5*1000)</f>
        <v>4.4080714284167239</v>
      </c>
      <c r="O78" s="349">
        <f>IF(O$16=0,0,O$16/MAE!O$5*1000)</f>
        <v>4.5345762050534777</v>
      </c>
      <c r="P78" s="349">
        <f>IF(P$16=0,0,P$16/MAE!P$5*1000)</f>
        <v>4.2588895419835868</v>
      </c>
      <c r="Q78" s="349">
        <f>IF(Q$16=0,0,Q$16/MAE!Q$5*1000)</f>
        <v>4.1170291480773589</v>
      </c>
      <c r="R78" s="349">
        <f>IF(R$16=0,0,R$16/MAE!R$5*1000)</f>
        <v>4.0762720680590743</v>
      </c>
      <c r="S78" s="349">
        <f>IF(S$16=0,0,S$16/MAE!S$5*1000)</f>
        <v>4.032658090886013</v>
      </c>
      <c r="T78" s="349">
        <f>IF(T$16=0,0,T$16/MAE!T$5*1000)</f>
        <v>3.9381574016319423</v>
      </c>
      <c r="U78" s="349">
        <f>IF(U$16=0,0,U$16/MAE!U$5*1000)</f>
        <v>3.8968568527074745</v>
      </c>
      <c r="V78" s="349">
        <f>IF(V$16=0,0,V$16/MAE!V$5*1000)</f>
        <v>3.9411249055268236</v>
      </c>
      <c r="W78" s="349">
        <f>IF(W$16=0,0,W$16/MAE!W$5*1000)</f>
        <v>3.9237555054496647</v>
      </c>
      <c r="X78" s="349">
        <f>IF(X$16=0,0,X$16/MAE!X$5*1000)</f>
        <v>3.7083891753563134</v>
      </c>
      <c r="Y78" s="349">
        <f>IF(Y$16=0,0,Y$16/MAE!Y$5*1000)</f>
        <v>3.5506060115265274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2.2215755093960228</v>
      </c>
      <c r="C79" s="349">
        <f>IF(C$24=0,0,C$24/MAE!C$5*1000)</f>
        <v>2.3190843957822902</v>
      </c>
      <c r="D79" s="349">
        <f>IF(D$24=0,0,D$24/MAE!D$5*1000)</f>
        <v>2.3394086119247874</v>
      </c>
      <c r="E79" s="349">
        <f>IF(E$24=0,0,E$24/MAE!E$5*1000)</f>
        <v>2.6094016346042017</v>
      </c>
      <c r="F79" s="349">
        <f>IF(F$24=0,0,F$24/MAE!F$5*1000)</f>
        <v>2.5395772271069688</v>
      </c>
      <c r="G79" s="349">
        <f>IF(G$24=0,0,G$24/MAE!G$5*1000)</f>
        <v>2.4990885578101696</v>
      </c>
      <c r="H79" s="349">
        <f>IF(H$24=0,0,H$24/MAE!H$5*1000)</f>
        <v>2.3415175471059606</v>
      </c>
      <c r="I79" s="349">
        <f>IF(I$24=0,0,I$24/MAE!I$5*1000)</f>
        <v>2.2097110020271002</v>
      </c>
      <c r="J79" s="349">
        <f>IF(J$24=0,0,J$24/MAE!J$5*1000)</f>
        <v>2.3277961724133989</v>
      </c>
      <c r="K79" s="349">
        <f>IF(K$24=0,0,K$24/MAE!K$5*1000)</f>
        <v>2.4483110820553513</v>
      </c>
      <c r="L79" s="349">
        <f>IF(L$24=0,0,L$24/MAE!L$5*1000)</f>
        <v>2.4098187218330085</v>
      </c>
      <c r="M79" s="349">
        <f>IF(M$24=0,0,M$24/MAE!M$5*1000)</f>
        <v>2.2261754781346816</v>
      </c>
      <c r="N79" s="349">
        <f>IF(N$24=0,0,N$24/MAE!N$5*1000)</f>
        <v>2.2031222650677629</v>
      </c>
      <c r="O79" s="349">
        <f>IF(O$24=0,0,O$24/MAE!O$5*1000)</f>
        <v>2.2401712225620374</v>
      </c>
      <c r="P79" s="349">
        <f>IF(P$24=0,0,P$24/MAE!P$5*1000)</f>
        <v>2.0956769386702154</v>
      </c>
      <c r="Q79" s="349">
        <f>IF(Q$24=0,0,Q$24/MAE!Q$5*1000)</f>
        <v>2.0284891083066703</v>
      </c>
      <c r="R79" s="349">
        <f>IF(R$24=0,0,R$24/MAE!R$5*1000)</f>
        <v>2.0006435446399085</v>
      </c>
      <c r="S79" s="349">
        <f>IF(S$24=0,0,S$24/MAE!S$5*1000)</f>
        <v>1.9711458073995236</v>
      </c>
      <c r="T79" s="349">
        <f>IF(T$24=0,0,T$24/MAE!T$5*1000)</f>
        <v>1.9243796996655502</v>
      </c>
      <c r="U79" s="349">
        <f>IF(U$24=0,0,U$24/MAE!U$5*1000)</f>
        <v>1.9111789874533844</v>
      </c>
      <c r="V79" s="349">
        <f>IF(V$24=0,0,V$24/MAE!V$5*1000)</f>
        <v>1.94621637261965</v>
      </c>
      <c r="W79" s="349">
        <f>IF(W$24=0,0,W$24/MAE!W$5*1000)</f>
        <v>1.937664083214955</v>
      </c>
      <c r="X79" s="349">
        <f>IF(X$24=0,0,X$24/MAE!X$5*1000)</f>
        <v>1.8307220303756691</v>
      </c>
      <c r="Y79" s="349">
        <f>IF(Y$24=0,0,Y$24/MAE!Y$5*1000)</f>
        <v>1.740215073634712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6.4575075905321544</v>
      </c>
      <c r="C80" s="349">
        <f>IF(C$27=0,0,C$27/MAE!C$5*1000)</f>
        <v>6.7470032590171751</v>
      </c>
      <c r="D80" s="349">
        <f>IF(D$27=0,0,D$27/MAE!D$5*1000)</f>
        <v>6.7825027618052935</v>
      </c>
      <c r="E80" s="349">
        <f>IF(E$27=0,0,E$27/MAE!E$5*1000)</f>
        <v>7.5530617251499983</v>
      </c>
      <c r="F80" s="349">
        <f>IF(F$27=0,0,F$27/MAE!F$5*1000)</f>
        <v>7.353336803194864</v>
      </c>
      <c r="G80" s="349">
        <f>IF(G$27=0,0,G$27/MAE!G$5*1000)</f>
        <v>7.2137639851182342</v>
      </c>
      <c r="H80" s="349">
        <f>IF(H$27=0,0,H$27/MAE!H$5*1000)</f>
        <v>6.7517496984709151</v>
      </c>
      <c r="I80" s="349">
        <f>IF(I$27=0,0,I$27/MAE!I$5*1000)</f>
        <v>6.3482870584365658</v>
      </c>
      <c r="J80" s="349">
        <f>IF(J$27=0,0,J$27/MAE!J$5*1000)</f>
        <v>6.6614567582926458</v>
      </c>
      <c r="K80" s="349">
        <f>IF(K$27=0,0,K$27/MAE!K$5*1000)</f>
        <v>6.9717781853616012</v>
      </c>
      <c r="L80" s="349">
        <f>IF(L$27=0,0,L$27/MAE!L$5*1000)</f>
        <v>6.8489520240820871</v>
      </c>
      <c r="M80" s="349">
        <f>IF(M$27=0,0,M$27/MAE!M$5*1000)</f>
        <v>6.3413121350416422</v>
      </c>
      <c r="N80" s="349">
        <f>IF(N$27=0,0,N$27/MAE!N$5*1000)</f>
        <v>6.2972448977381781</v>
      </c>
      <c r="O80" s="349">
        <f>IF(O$27=0,0,O$27/MAE!O$5*1000)</f>
        <v>6.4779660072192575</v>
      </c>
      <c r="P80" s="349">
        <f>IF(P$27=0,0,P$27/MAE!P$5*1000)</f>
        <v>6.0841279171194103</v>
      </c>
      <c r="Q80" s="349">
        <f>IF(Q$27=0,0,Q$27/MAE!Q$5*1000)</f>
        <v>5.8814702115390833</v>
      </c>
      <c r="R80" s="349">
        <f>IF(R$27=0,0,R$27/MAE!R$5*1000)</f>
        <v>5.8232458115129635</v>
      </c>
      <c r="S80" s="349">
        <f>IF(S$27=0,0,S$27/MAE!S$5*1000)</f>
        <v>5.7609401298371621</v>
      </c>
      <c r="T80" s="349">
        <f>IF(T$27=0,0,T$27/MAE!T$5*1000)</f>
        <v>5.6259391451884886</v>
      </c>
      <c r="U80" s="349">
        <f>IF(U$27=0,0,U$27/MAE!U$5*1000)</f>
        <v>5.5669383610106777</v>
      </c>
      <c r="V80" s="349">
        <f>IF(V$27=0,0,V$27/MAE!V$5*1000)</f>
        <v>5.6301784364668892</v>
      </c>
      <c r="W80" s="349">
        <f>IF(W$27=0,0,W$27/MAE!W$5*1000)</f>
        <v>5.6053650077852373</v>
      </c>
      <c r="X80" s="349">
        <f>IF(X$27=0,0,X$27/MAE!X$5*1000)</f>
        <v>5.2976988219375905</v>
      </c>
      <c r="Y80" s="349">
        <f>IF(Y$27=0,0,Y$27/MAE!Y$5*1000)</f>
        <v>5.0722943021807554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4.4447520705923562</v>
      </c>
      <c r="C81" s="349">
        <f>IF(C$35=0,0,C$35/MAE!C$5*1000)</f>
        <v>4.7336413514049083</v>
      </c>
      <c r="D81" s="349">
        <f>IF(D$35=0,0,D$35/MAE!D$5*1000)</f>
        <v>4.8176050669244734</v>
      </c>
      <c r="E81" s="349">
        <f>IF(E$35=0,0,E$35/MAE!E$5*1000)</f>
        <v>5.3301703835999881</v>
      </c>
      <c r="F81" s="349">
        <f>IF(F$35=0,0,F$35/MAE!F$5*1000)</f>
        <v>5.1373007132436479</v>
      </c>
      <c r="G81" s="349">
        <f>IF(G$35=0,0,G$35/MAE!G$5*1000)</f>
        <v>5.0732085790908998</v>
      </c>
      <c r="H81" s="349">
        <f>IF(H$35=0,0,H$35/MAE!H$5*1000)</f>
        <v>4.759574363351545</v>
      </c>
      <c r="I81" s="349">
        <f>IF(I$35=0,0,I$35/MAE!I$5*1000)</f>
        <v>4.5485984738149341</v>
      </c>
      <c r="J81" s="349">
        <f>IF(J$35=0,0,J$35/MAE!J$5*1000)</f>
        <v>4.8944888709297105</v>
      </c>
      <c r="K81" s="349">
        <f>IF(K$35=0,0,K$35/MAE!K$5*1000)</f>
        <v>5.465907171618495</v>
      </c>
      <c r="L81" s="349">
        <f>IF(L$35=0,0,L$35/MAE!L$5*1000)</f>
        <v>5.5623754834664156</v>
      </c>
      <c r="M81" s="349">
        <f>IF(M$35=0,0,M$35/MAE!M$5*1000)</f>
        <v>4.9656895066685145</v>
      </c>
      <c r="N81" s="349">
        <f>IF(N$35=0,0,N$35/MAE!N$5*1000)</f>
        <v>5.0527332733285668</v>
      </c>
      <c r="O81" s="349">
        <f>IF(O$35=0,0,O$35/MAE!O$5*1000)</f>
        <v>4.3826651855442753</v>
      </c>
      <c r="P81" s="349">
        <f>IF(P$35=0,0,P$35/MAE!P$5*1000)</f>
        <v>3.9926320820863483</v>
      </c>
      <c r="Q81" s="349">
        <f>IF(Q$35=0,0,Q$35/MAE!Q$5*1000)</f>
        <v>3.9033656337166232</v>
      </c>
      <c r="R81" s="349">
        <f>IF(R$35=0,0,R$35/MAE!R$5*1000)</f>
        <v>3.8023769625677359</v>
      </c>
      <c r="S81" s="349">
        <f>IF(S$35=0,0,S$35/MAE!S$5*1000)</f>
        <v>3.741698102543606</v>
      </c>
      <c r="T81" s="349">
        <f>IF(T$35=0,0,T$35/MAE!T$5*1000)</f>
        <v>3.6739394104886332</v>
      </c>
      <c r="U81" s="349">
        <f>IF(U$35=0,0,U$35/MAE!U$5*1000)</f>
        <v>3.6272040784096511</v>
      </c>
      <c r="V81" s="349">
        <f>IF(V$35=0,0,V$35/MAE!V$5*1000)</f>
        <v>3.698003689849704</v>
      </c>
      <c r="W81" s="349">
        <f>IF(W$35=0,0,W$35/MAE!W$5*1000)</f>
        <v>3.7428317646410809</v>
      </c>
      <c r="X81" s="349">
        <f>IF(X$35=0,0,X$35/MAE!X$5*1000)</f>
        <v>3.5921917939064922</v>
      </c>
      <c r="Y81" s="349">
        <f>IF(Y$35=0,0,Y$35/MAE!Y$5*1000)</f>
        <v>3.3466952128639273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2.7609038001564676</v>
      </c>
      <c r="C82" s="349">
        <f>IF(C$46=0,0,C$46/MAE!C$5*1000)</f>
        <v>2.8597600584403704</v>
      </c>
      <c r="D82" s="349">
        <f>IF(D$46=0,0,D$46/MAE!D$5*1000)</f>
        <v>2.9104761384567306</v>
      </c>
      <c r="E82" s="349">
        <f>IF(E$46=0,0,E$46/MAE!E$5*1000)</f>
        <v>3.1980379066187052</v>
      </c>
      <c r="F82" s="349">
        <f>IF(F$46=0,0,F$46/MAE!F$5*1000)</f>
        <v>3.1870834840175637</v>
      </c>
      <c r="G82" s="349">
        <f>IF(G$46=0,0,G$46/MAE!G$5*1000)</f>
        <v>3.0864999788171725</v>
      </c>
      <c r="H82" s="349">
        <f>IF(H$46=0,0,H$46/MAE!H$5*1000)</f>
        <v>2.9028453573596185</v>
      </c>
      <c r="I82" s="349">
        <f>IF(I$46=0,0,I$46/MAE!I$5*1000)</f>
        <v>2.7855031029262651</v>
      </c>
      <c r="J82" s="349">
        <f>IF(J$46=0,0,J$46/MAE!J$5*1000)</f>
        <v>2.9235501132481132</v>
      </c>
      <c r="K82" s="349">
        <f>IF(K$46=0,0,K$46/MAE!K$5*1000)</f>
        <v>2.9586775842857125</v>
      </c>
      <c r="L82" s="349">
        <f>IF(L$46=0,0,L$46/MAE!L$5*1000)</f>
        <v>2.8750628814100727</v>
      </c>
      <c r="M82" s="349">
        <f>IF(M$46=0,0,M$46/MAE!M$5*1000)</f>
        <v>2.7043353573406819</v>
      </c>
      <c r="N82" s="349">
        <f>IF(N$46=0,0,N$46/MAE!N$5*1000)</f>
        <v>2.6411226048776246</v>
      </c>
      <c r="O82" s="349">
        <f>IF(O$46=0,0,O$46/MAE!O$5*1000)</f>
        <v>2.982252817603098</v>
      </c>
      <c r="P82" s="349">
        <f>IF(P$46=0,0,P$46/MAE!P$5*1000)</f>
        <v>2.8249214418944737</v>
      </c>
      <c r="Q82" s="349">
        <f>IF(Q$46=0,0,Q$46/MAE!Q$5*1000)</f>
        <v>2.7131126152766498</v>
      </c>
      <c r="R82" s="349">
        <f>IF(R$46=0,0,R$46/MAE!R$5*1000)</f>
        <v>2.7070642793401731</v>
      </c>
      <c r="S82" s="349">
        <f>IF(S$46=0,0,S$46/MAE!S$5*1000)</f>
        <v>2.6936299215989536</v>
      </c>
      <c r="T82" s="349">
        <f>IF(T$46=0,0,T$46/MAE!T$5*1000)</f>
        <v>2.6415632205736417</v>
      </c>
      <c r="U82" s="349">
        <f>IF(U$46=0,0,U$46/MAE!U$5*1000)</f>
        <v>2.5983160917739965</v>
      </c>
      <c r="V82" s="349">
        <f>IF(V$46=0,0,V$46/MAE!V$5*1000)</f>
        <v>2.6088655778986913</v>
      </c>
      <c r="W82" s="349">
        <f>IF(W$46=0,0,W$46/MAE!W$5*1000)</f>
        <v>2.596559093776813</v>
      </c>
      <c r="X82" s="349">
        <f>IF(X$46=0,0,X$46/MAE!X$5*1000)</f>
        <v>2.4581977950818334</v>
      </c>
      <c r="Y82" s="349">
        <f>IF(Y$46=0,0,Y$46/MAE!Y$5*1000)</f>
        <v>2.3778416147997135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1.869561691275156</v>
      </c>
      <c r="C83" s="337">
        <f>IF(C$47=0,0,C$47/MAE!C$5*1000)</f>
        <v>1.9365027681138036</v>
      </c>
      <c r="D83" s="337">
        <f>IF(D$47=0,0,D$47/MAE!D$5*1000)</f>
        <v>1.9708454497837919</v>
      </c>
      <c r="E83" s="337">
        <f>IF(E$47=0,0,E$47/MAE!E$5*1000)</f>
        <v>2.1655695345565058</v>
      </c>
      <c r="F83" s="337">
        <f>IF(F$47=0,0,F$47/MAE!F$5*1000)</f>
        <v>2.1581516850667932</v>
      </c>
      <c r="G83" s="337">
        <f>IF(G$47=0,0,G$47/MAE!G$5*1000)</f>
        <v>2.0900409931672166</v>
      </c>
      <c r="H83" s="337">
        <f>IF(H$47=0,0,H$47/MAE!H$5*1000)</f>
        <v>1.9656782230180998</v>
      </c>
      <c r="I83" s="337">
        <f>IF(I$47=0,0,I$47/MAE!I$5*1000)</f>
        <v>1.8862192488792588</v>
      </c>
      <c r="J83" s="337">
        <f>IF(J$47=0,0,J$47/MAE!J$5*1000)</f>
        <v>1.9796985660789985</v>
      </c>
      <c r="K83" s="337">
        <f>IF(K$47=0,0,K$47/MAE!K$5*1000)</f>
        <v>2.003485332629702</v>
      </c>
      <c r="L83" s="337">
        <f>IF(L$47=0,0,L$47/MAE!L$5*1000)</f>
        <v>1.9468651616136778</v>
      </c>
      <c r="M83" s="337">
        <f>IF(M$47=0,0,M$47/MAE!M$5*1000)</f>
        <v>1.8312560488918588</v>
      </c>
      <c r="N83" s="337">
        <f>IF(N$47=0,0,N$47/MAE!N$5*1000)</f>
        <v>1.7884511744886671</v>
      </c>
      <c r="O83" s="337">
        <f>IF(O$47=0,0,O$47/MAE!O$5*1000)</f>
        <v>2.0194494357869948</v>
      </c>
      <c r="P83" s="337">
        <f>IF(P$47=0,0,P$47/MAE!P$5*1000)</f>
        <v>1.9129116010229616</v>
      </c>
      <c r="Q83" s="337">
        <f>IF(Q$47=0,0,Q$47/MAE!Q$5*1000)</f>
        <v>1.837199618961411</v>
      </c>
      <c r="R83" s="337">
        <f>IF(R$47=0,0,R$47/MAE!R$5*1000)</f>
        <v>1.8331039539251441</v>
      </c>
      <c r="S83" s="337">
        <f>IF(S$47=0,0,S$47/MAE!S$5*1000)</f>
        <v>1.82400680226834</v>
      </c>
      <c r="T83" s="337">
        <f>IF(T$47=0,0,T$47/MAE!T$5*1000)</f>
        <v>1.7887495399100919</v>
      </c>
      <c r="U83" s="337">
        <f>IF(U$47=0,0,U$47/MAE!U$5*1000)</f>
        <v>1.7594645009830285</v>
      </c>
      <c r="V83" s="337">
        <f>IF(V$47=0,0,V$47/MAE!V$5*1000)</f>
        <v>1.7666081454375189</v>
      </c>
      <c r="W83" s="337">
        <f>IF(W$47=0,0,W$47/MAE!W$5*1000)</f>
        <v>1.7582747398088092</v>
      </c>
      <c r="X83" s="337">
        <f>IF(X$47=0,0,X$47/MAE!X$5*1000)</f>
        <v>1.6645826004519251</v>
      </c>
      <c r="Y83" s="337">
        <f>IF(Y$47=0,0,Y$47/MAE!Y$5*1000)</f>
        <v>1.6101689565197685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AT: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208.1336039157641</v>
      </c>
      <c r="C5" s="223">
        <v>223.19802728308281</v>
      </c>
      <c r="D5" s="223">
        <v>213.32515926702101</v>
      </c>
      <c r="E5" s="223">
        <v>225.85014103047959</v>
      </c>
      <c r="F5" s="223">
        <v>252.88924868055</v>
      </c>
      <c r="G5" s="223">
        <v>271.50071432709183</v>
      </c>
      <c r="H5" s="223">
        <v>288.1185912468805</v>
      </c>
      <c r="I5" s="223">
        <v>291.58951973224868</v>
      </c>
      <c r="J5" s="223">
        <v>294.91452763720622</v>
      </c>
      <c r="K5" s="223">
        <v>307.95239624335443</v>
      </c>
      <c r="L5" s="223">
        <v>347.10407828843148</v>
      </c>
      <c r="M5" s="223">
        <v>354.47662378888577</v>
      </c>
      <c r="N5" s="223">
        <v>371.10088257233582</v>
      </c>
      <c r="O5" s="223">
        <v>284.35031954182909</v>
      </c>
      <c r="P5" s="223">
        <v>266.44246628363811</v>
      </c>
      <c r="Q5" s="223">
        <v>283.02391425520881</v>
      </c>
      <c r="R5" s="223">
        <v>296.29321009952508</v>
      </c>
      <c r="S5" s="223">
        <v>290.69208074862439</v>
      </c>
      <c r="T5" s="223">
        <v>306.24299746668942</v>
      </c>
      <c r="U5" s="223">
        <v>291.19648496893348</v>
      </c>
      <c r="V5" s="223">
        <v>266.69271965663302</v>
      </c>
      <c r="W5" s="223">
        <v>302.21135529608938</v>
      </c>
      <c r="X5" s="223">
        <v>298.39144410087738</v>
      </c>
      <c r="Y5" s="223">
        <v>271.5177472571595</v>
      </c>
      <c r="DA5" s="89" t="s">
        <v>2596</v>
      </c>
    </row>
    <row r="6" spans="1:105" ht="12" customHeight="1" x14ac:dyDescent="0.25">
      <c r="A6" s="55" t="s">
        <v>91</v>
      </c>
      <c r="B6" s="259">
        <v>4.0387303884312384</v>
      </c>
      <c r="C6" s="259">
        <v>4.2954310991414131</v>
      </c>
      <c r="D6" s="259">
        <v>4.1143726317758231</v>
      </c>
      <c r="E6" s="259">
        <v>4.3445646069625878</v>
      </c>
      <c r="F6" s="259">
        <v>4.939156792287636</v>
      </c>
      <c r="G6" s="259">
        <v>5.2536161467276683</v>
      </c>
      <c r="H6" s="259">
        <v>5.5809341148541716</v>
      </c>
      <c r="I6" s="259">
        <v>5.6795363475645306</v>
      </c>
      <c r="J6" s="259">
        <v>5.7090226815244556</v>
      </c>
      <c r="K6" s="259">
        <v>5.7751524690654543</v>
      </c>
      <c r="L6" s="259">
        <v>6.4179534360901531</v>
      </c>
      <c r="M6" s="259">
        <v>6.6715081687546034</v>
      </c>
      <c r="N6" s="259">
        <v>6.877789058860615</v>
      </c>
      <c r="O6" s="259">
        <v>5.7033380158697051</v>
      </c>
      <c r="P6" s="259">
        <v>5.4023396645899773</v>
      </c>
      <c r="Q6" s="259">
        <v>5.7104060686132128</v>
      </c>
      <c r="R6" s="259">
        <v>6.0212287715307022</v>
      </c>
      <c r="S6" s="259">
        <v>5.9280688234950336</v>
      </c>
      <c r="T6" s="259">
        <v>6.2404199359595323</v>
      </c>
      <c r="U6" s="259">
        <v>5.9227529489577089</v>
      </c>
      <c r="V6" s="259">
        <v>5.3940897475932017</v>
      </c>
      <c r="W6" s="259">
        <v>6.0909506049505886</v>
      </c>
      <c r="X6" s="259">
        <v>5.9953400419585963</v>
      </c>
      <c r="Y6" s="259">
        <v>5.5135938029600471</v>
      </c>
      <c r="DA6" s="67" t="s">
        <v>2597</v>
      </c>
    </row>
    <row r="7" spans="1:105" ht="12" customHeight="1" x14ac:dyDescent="0.25">
      <c r="A7" s="173" t="s">
        <v>92</v>
      </c>
      <c r="B7" s="224">
        <v>1.426225379865532</v>
      </c>
      <c r="C7" s="224">
        <v>1.5168759144228989</v>
      </c>
      <c r="D7" s="224">
        <v>1.4529374593737461</v>
      </c>
      <c r="E7" s="224">
        <v>1.534226776975425</v>
      </c>
      <c r="F7" s="224">
        <v>1.744199313842312</v>
      </c>
      <c r="G7" s="224">
        <v>1.8552465660984141</v>
      </c>
      <c r="H7" s="224">
        <v>1.970834671401319</v>
      </c>
      <c r="I7" s="224">
        <v>2.005654774076592</v>
      </c>
      <c r="J7" s="224">
        <v>2.0160674913932271</v>
      </c>
      <c r="K7" s="224">
        <v>2.039420370215308</v>
      </c>
      <c r="L7" s="224">
        <v>2.2664172145698611</v>
      </c>
      <c r="M7" s="224">
        <v>2.3559567876859369</v>
      </c>
      <c r="N7" s="224">
        <v>2.4288022149749651</v>
      </c>
      <c r="O7" s="224">
        <v>2.0140600252706848</v>
      </c>
      <c r="P7" s="224">
        <v>1.9077663521098041</v>
      </c>
      <c r="Q7" s="224">
        <v>2.016556016644087</v>
      </c>
      <c r="R7" s="224">
        <v>2.1263190324693459</v>
      </c>
      <c r="S7" s="224">
        <v>2.0934208022096521</v>
      </c>
      <c r="T7" s="224">
        <v>2.2037235560904689</v>
      </c>
      <c r="U7" s="224">
        <v>2.0915435698984708</v>
      </c>
      <c r="V7" s="224">
        <v>1.904853000667408</v>
      </c>
      <c r="W7" s="224">
        <v>2.1509403958163609</v>
      </c>
      <c r="X7" s="224">
        <v>2.1171767625931528</v>
      </c>
      <c r="Y7" s="224">
        <v>1.94705431156681</v>
      </c>
      <c r="DA7" s="177" t="s">
        <v>2598</v>
      </c>
    </row>
    <row r="8" spans="1:105" ht="12" customHeight="1" x14ac:dyDescent="0.25">
      <c r="A8" s="173" t="s">
        <v>93</v>
      </c>
      <c r="B8" s="224">
        <v>9.4407411959566581</v>
      </c>
      <c r="C8" s="224">
        <v>10.04079238570054</v>
      </c>
      <c r="D8" s="224">
        <v>9.6175588525507614</v>
      </c>
      <c r="E8" s="224">
        <v>10.155644501780859</v>
      </c>
      <c r="F8" s="224">
        <v>11.54553449168248</v>
      </c>
      <c r="G8" s="224">
        <v>12.28059949884903</v>
      </c>
      <c r="H8" s="224">
        <v>13.04572218065028</v>
      </c>
      <c r="I8" s="224">
        <v>13.2762100000473</v>
      </c>
      <c r="J8" s="224">
        <v>13.34513583092984</v>
      </c>
      <c r="K8" s="224">
        <v>13.49971763002851</v>
      </c>
      <c r="L8" s="224">
        <v>15.00229814086771</v>
      </c>
      <c r="M8" s="224">
        <v>15.594995444196449</v>
      </c>
      <c r="N8" s="224">
        <v>16.077187695192169</v>
      </c>
      <c r="O8" s="224">
        <v>13.33184763090892</v>
      </c>
      <c r="P8" s="224">
        <v>12.6282484149322</v>
      </c>
      <c r="Q8" s="224">
        <v>13.348369569808821</v>
      </c>
      <c r="R8" s="224">
        <v>14.074933715926919</v>
      </c>
      <c r="S8" s="224">
        <v>13.857167518472179</v>
      </c>
      <c r="T8" s="224">
        <v>14.58730440096706</v>
      </c>
      <c r="U8" s="224">
        <v>13.84474138676485</v>
      </c>
      <c r="V8" s="224">
        <v>12.608963807205519</v>
      </c>
      <c r="W8" s="224">
        <v>14.23791210807466</v>
      </c>
      <c r="X8" s="224">
        <v>14.014417471395589</v>
      </c>
      <c r="Y8" s="224">
        <v>12.8883107182589</v>
      </c>
      <c r="DA8" s="177" t="s">
        <v>2599</v>
      </c>
    </row>
    <row r="9" spans="1:105" ht="12" customHeight="1" x14ac:dyDescent="0.25">
      <c r="A9" s="173" t="s">
        <v>94</v>
      </c>
      <c r="B9" s="224">
        <v>4.1404171079369751</v>
      </c>
      <c r="C9" s="224">
        <v>4.4035810015428671</v>
      </c>
      <c r="D9" s="224">
        <v>4.2179638635520016</v>
      </c>
      <c r="E9" s="224">
        <v>4.4539515875414946</v>
      </c>
      <c r="F9" s="224">
        <v>5.0635143509825369</v>
      </c>
      <c r="G9" s="224">
        <v>5.3858911292403349</v>
      </c>
      <c r="H9" s="224">
        <v>5.7214502739775419</v>
      </c>
      <c r="I9" s="224">
        <v>5.822535103102104</v>
      </c>
      <c r="J9" s="224">
        <v>5.8527638408083202</v>
      </c>
      <c r="K9" s="224">
        <v>5.9205586370302461</v>
      </c>
      <c r="L9" s="224">
        <v>6.5795439776935254</v>
      </c>
      <c r="M9" s="224">
        <v>6.8394826841566836</v>
      </c>
      <c r="N9" s="224">
        <v>7.0509572923360038</v>
      </c>
      <c r="O9" s="224">
        <v>5.8469360472528864</v>
      </c>
      <c r="P9" s="224">
        <v>5.5383591918457364</v>
      </c>
      <c r="Q9" s="224">
        <v>5.8541820586684699</v>
      </c>
      <c r="R9" s="224">
        <v>6.1728306221826754</v>
      </c>
      <c r="S9" s="224">
        <v>6.0773251029912236</v>
      </c>
      <c r="T9" s="224">
        <v>6.3975405581836924</v>
      </c>
      <c r="U9" s="224">
        <v>6.0718753859363233</v>
      </c>
      <c r="V9" s="224">
        <v>5.5299015593257881</v>
      </c>
      <c r="W9" s="224">
        <v>6.2443079044284344</v>
      </c>
      <c r="X9" s="224">
        <v>6.1462900689607638</v>
      </c>
      <c r="Y9" s="224">
        <v>5.6524144749504757</v>
      </c>
      <c r="DA9" s="177" t="s">
        <v>2600</v>
      </c>
    </row>
    <row r="10" spans="1:105" ht="12" customHeight="1" x14ac:dyDescent="0.25">
      <c r="A10" s="56" t="s">
        <v>95</v>
      </c>
      <c r="B10" s="260">
        <v>7.5198281763792938</v>
      </c>
      <c r="C10" s="260">
        <v>8.0218165422534256</v>
      </c>
      <c r="D10" s="260">
        <v>7.6551275996648602</v>
      </c>
      <c r="E10" s="260">
        <v>8.1384432282732142</v>
      </c>
      <c r="F10" s="260">
        <v>9.150288632003905</v>
      </c>
      <c r="G10" s="260">
        <v>9.9073329730975495</v>
      </c>
      <c r="H10" s="260">
        <v>10.50292299754201</v>
      </c>
      <c r="I10" s="260">
        <v>10.619084460538261</v>
      </c>
      <c r="J10" s="260">
        <v>10.630607722759169</v>
      </c>
      <c r="K10" s="260">
        <v>10.996181072037709</v>
      </c>
      <c r="L10" s="260">
        <v>12.30311488985164</v>
      </c>
      <c r="M10" s="260">
        <v>12.71097453420691</v>
      </c>
      <c r="N10" s="260">
        <v>13.217519503613</v>
      </c>
      <c r="O10" s="260">
        <v>10.50160070761325</v>
      </c>
      <c r="P10" s="260">
        <v>9.9644655319058568</v>
      </c>
      <c r="Q10" s="260">
        <v>10.48730870090994</v>
      </c>
      <c r="R10" s="260">
        <v>11.051657314217019</v>
      </c>
      <c r="S10" s="260">
        <v>10.90181028225202</v>
      </c>
      <c r="T10" s="260">
        <v>11.533658852202681</v>
      </c>
      <c r="U10" s="260">
        <v>10.933418812709631</v>
      </c>
      <c r="V10" s="260">
        <v>10.012963939170779</v>
      </c>
      <c r="W10" s="260">
        <v>11.40237038966205</v>
      </c>
      <c r="X10" s="260">
        <v>11.30350554753346</v>
      </c>
      <c r="Y10" s="260">
        <v>10.4228562736859</v>
      </c>
      <c r="DA10" s="68" t="s">
        <v>2601</v>
      </c>
    </row>
    <row r="11" spans="1:105" ht="12" customHeight="1" x14ac:dyDescent="0.25">
      <c r="A11" s="37" t="s">
        <v>159</v>
      </c>
      <c r="B11" s="226">
        <v>0.1513059894580433</v>
      </c>
      <c r="C11" s="226">
        <v>0.47876044055734412</v>
      </c>
      <c r="D11" s="226">
        <v>0.2689948805351437</v>
      </c>
      <c r="E11" s="226">
        <v>0.32893363753438482</v>
      </c>
      <c r="F11" s="226">
        <v>0.34817501551370889</v>
      </c>
      <c r="G11" s="226">
        <v>0.3866801886091254</v>
      </c>
      <c r="H11" s="226">
        <v>0.38767171269510531</v>
      </c>
      <c r="I11" s="226">
        <v>0.29373661086334468</v>
      </c>
      <c r="J11" s="226">
        <v>0.2187329418953334</v>
      </c>
      <c r="K11" s="226">
        <v>0.25546910038200332</v>
      </c>
      <c r="L11" s="226">
        <v>0.27818625070840941</v>
      </c>
      <c r="M11" s="226">
        <v>0.25244691257517388</v>
      </c>
      <c r="N11" s="226">
        <v>0.56225658985418459</v>
      </c>
      <c r="O11" s="226">
        <v>3.0298353542497769E-2</v>
      </c>
      <c r="P11" s="226">
        <v>3.5633061838935873E-2</v>
      </c>
      <c r="Q11" s="226">
        <v>0.1853572692319741</v>
      </c>
      <c r="R11" s="226">
        <v>0.16241752001445989</v>
      </c>
      <c r="S11" s="226">
        <v>0.16330538931071781</v>
      </c>
      <c r="T11" s="226">
        <v>0.21106394098394929</v>
      </c>
      <c r="U11" s="226">
        <v>0.21280067686671819</v>
      </c>
      <c r="V11" s="226">
        <v>0.19472317855293569</v>
      </c>
      <c r="W11" s="226">
        <v>0.18399979621015161</v>
      </c>
      <c r="X11" s="226">
        <v>0.17071436480303201</v>
      </c>
      <c r="Y11" s="226">
        <v>0.17650750575781571</v>
      </c>
      <c r="DA11" s="69" t="s">
        <v>2602</v>
      </c>
    </row>
    <row r="12" spans="1:105" ht="12" customHeight="1" x14ac:dyDescent="0.25">
      <c r="A12" s="37" t="s">
        <v>35</v>
      </c>
      <c r="B12" s="226">
        <v>2.973176595141819</v>
      </c>
      <c r="C12" s="226">
        <v>3.0798022825879698</v>
      </c>
      <c r="D12" s="226">
        <v>2.9363468136847759</v>
      </c>
      <c r="E12" s="226">
        <v>3.323435738981523</v>
      </c>
      <c r="F12" s="226">
        <v>3.4294745184998132</v>
      </c>
      <c r="G12" s="226">
        <v>3.9065338250671302</v>
      </c>
      <c r="H12" s="226">
        <v>4.1038780738933891</v>
      </c>
      <c r="I12" s="226">
        <v>3.941808906140734</v>
      </c>
      <c r="J12" s="226">
        <v>4.0801541980230054</v>
      </c>
      <c r="K12" s="226">
        <v>4.7704316040763288</v>
      </c>
      <c r="L12" s="226">
        <v>5.5498472960469343</v>
      </c>
      <c r="M12" s="226">
        <v>5.3906723587955891</v>
      </c>
      <c r="N12" s="226">
        <v>5.5900972425432576</v>
      </c>
      <c r="O12" s="226">
        <v>3.274246184897855</v>
      </c>
      <c r="P12" s="226">
        <v>2.9536301508938858</v>
      </c>
      <c r="Q12" s="226">
        <v>3.1621280612053728</v>
      </c>
      <c r="R12" s="226">
        <v>3.174011050282211</v>
      </c>
      <c r="S12" s="226">
        <v>2.9495449351764091</v>
      </c>
      <c r="T12" s="226">
        <v>3.009631248635988</v>
      </c>
      <c r="U12" s="226">
        <v>3.0249930709655741</v>
      </c>
      <c r="V12" s="226">
        <v>2.988889487550952</v>
      </c>
      <c r="W12" s="226">
        <v>3.3238393074309842</v>
      </c>
      <c r="X12" s="226">
        <v>3.185723557859276</v>
      </c>
      <c r="Y12" s="226">
        <v>2.6782622731466899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0.10361334508510479</v>
      </c>
      <c r="X13" s="226">
        <v>0.14816175630746309</v>
      </c>
      <c r="Y13" s="226">
        <v>0.1422352860551514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0.17721373974303339</v>
      </c>
      <c r="H14" s="226">
        <v>0.18372570922506101</v>
      </c>
      <c r="I14" s="226">
        <v>0.20010849739711989</v>
      </c>
      <c r="J14" s="226">
        <v>9.4493130288974506E-2</v>
      </c>
      <c r="K14" s="226">
        <v>0.161676168177492</v>
      </c>
      <c r="L14" s="226">
        <v>0.172125486191955</v>
      </c>
      <c r="M14" s="226">
        <v>0.25760838723625412</v>
      </c>
      <c r="N14" s="226">
        <v>0.3014025759516879</v>
      </c>
      <c r="O14" s="226">
        <v>0.25296748342328429</v>
      </c>
      <c r="P14" s="226">
        <v>0.33598471569712318</v>
      </c>
      <c r="Q14" s="226">
        <v>0.25708854657541452</v>
      </c>
      <c r="R14" s="226">
        <v>0.31395575905104173</v>
      </c>
      <c r="S14" s="226">
        <v>0.381236667155676</v>
      </c>
      <c r="T14" s="226">
        <v>0.52602641371147985</v>
      </c>
      <c r="U14" s="226">
        <v>0.44927327758839108</v>
      </c>
      <c r="V14" s="226">
        <v>0.457101874050172</v>
      </c>
      <c r="W14" s="226">
        <v>0.57127387629049264</v>
      </c>
      <c r="X14" s="226">
        <v>0.6560269346813149</v>
      </c>
      <c r="Y14" s="226">
        <v>0.72311340807893787</v>
      </c>
      <c r="DA14" s="69" t="s">
        <v>2605</v>
      </c>
    </row>
    <row r="15" spans="1:105" ht="12" customHeight="1" x14ac:dyDescent="0.25">
      <c r="A15" s="37" t="s">
        <v>40</v>
      </c>
      <c r="B15" s="226">
        <v>4.3953455917794324</v>
      </c>
      <c r="C15" s="226">
        <v>4.4632538191081119</v>
      </c>
      <c r="D15" s="226">
        <v>4.4497859054449407</v>
      </c>
      <c r="E15" s="226">
        <v>4.4860738517573084</v>
      </c>
      <c r="F15" s="226">
        <v>5.3726390979903833</v>
      </c>
      <c r="G15" s="226">
        <v>5.4369052196782599</v>
      </c>
      <c r="H15" s="226">
        <v>5.8276475017284541</v>
      </c>
      <c r="I15" s="226">
        <v>6.1834304461370584</v>
      </c>
      <c r="J15" s="226">
        <v>6.2372274525518581</v>
      </c>
      <c r="K15" s="226">
        <v>5.8086041994018851</v>
      </c>
      <c r="L15" s="226">
        <v>6.3029558569043376</v>
      </c>
      <c r="M15" s="226">
        <v>6.8102468755998933</v>
      </c>
      <c r="N15" s="226">
        <v>6.7637630952638723</v>
      </c>
      <c r="O15" s="226">
        <v>6.9440886857496116</v>
      </c>
      <c r="P15" s="226">
        <v>6.6392176034759123</v>
      </c>
      <c r="Q15" s="226">
        <v>6.8827348238971719</v>
      </c>
      <c r="R15" s="226">
        <v>7.4012729848693066</v>
      </c>
      <c r="S15" s="226">
        <v>7.4077232906092192</v>
      </c>
      <c r="T15" s="226">
        <v>7.7869372488712676</v>
      </c>
      <c r="U15" s="226">
        <v>7.246351787288944</v>
      </c>
      <c r="V15" s="226">
        <v>6.3722493990167246</v>
      </c>
      <c r="W15" s="226">
        <v>7.2196440646453208</v>
      </c>
      <c r="X15" s="226">
        <v>7.1428789338823702</v>
      </c>
      <c r="Y15" s="226">
        <v>6.7027378006473013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36.46751242363699</v>
      </c>
      <c r="C16" s="261">
        <f t="shared" si="0"/>
        <v>39.000534239604292</v>
      </c>
      <c r="D16" s="261">
        <f t="shared" si="0"/>
        <v>37.161096873515589</v>
      </c>
      <c r="E16" s="261">
        <f t="shared" si="0"/>
        <v>39.484309057165476</v>
      </c>
      <c r="F16" s="261">
        <f t="shared" si="0"/>
        <v>44.302946300080542</v>
      </c>
      <c r="G16" s="261">
        <f t="shared" si="0"/>
        <v>47.531032409526091</v>
      </c>
      <c r="H16" s="261">
        <f t="shared" si="0"/>
        <v>50.407275090128095</v>
      </c>
      <c r="I16" s="261">
        <f t="shared" si="0"/>
        <v>50.874324414656215</v>
      </c>
      <c r="J16" s="261">
        <f t="shared" si="0"/>
        <v>51.243430606489113</v>
      </c>
      <c r="K16" s="261">
        <f t="shared" si="0"/>
        <v>52.954819066456281</v>
      </c>
      <c r="L16" s="261">
        <f t="shared" si="0"/>
        <v>59.336078446342384</v>
      </c>
      <c r="M16" s="261">
        <f t="shared" si="0"/>
        <v>60.95545888992649</v>
      </c>
      <c r="N16" s="261">
        <f t="shared" si="0"/>
        <v>63.373418731772801</v>
      </c>
      <c r="O16" s="261">
        <f t="shared" si="0"/>
        <v>50.034156649072287</v>
      </c>
      <c r="P16" s="261">
        <f t="shared" si="0"/>
        <v>47.204706835518735</v>
      </c>
      <c r="Q16" s="261">
        <f t="shared" si="0"/>
        <v>50.018696494506329</v>
      </c>
      <c r="R16" s="261">
        <f t="shared" si="0"/>
        <v>52.568554963404054</v>
      </c>
      <c r="S16" s="261">
        <f t="shared" si="0"/>
        <v>51.660595510824123</v>
      </c>
      <c r="T16" s="261">
        <f t="shared" si="0"/>
        <v>54.386706305235123</v>
      </c>
      <c r="U16" s="261">
        <f t="shared" si="0"/>
        <v>51.688507274138288</v>
      </c>
      <c r="V16" s="261">
        <f t="shared" si="0"/>
        <v>47.261959105144314</v>
      </c>
      <c r="W16" s="261">
        <f t="shared" si="0"/>
        <v>53.387245309790828</v>
      </c>
      <c r="X16" s="261">
        <f t="shared" si="0"/>
        <v>52.578446412261385</v>
      </c>
      <c r="Y16" s="261">
        <f t="shared" si="0"/>
        <v>48.137952402487457</v>
      </c>
      <c r="DA16" s="70"/>
    </row>
    <row r="17" spans="1:105" ht="12" customHeight="1" x14ac:dyDescent="0.25">
      <c r="A17" s="169" t="s">
        <v>2556</v>
      </c>
      <c r="B17" s="351">
        <v>18.531700015384281</v>
      </c>
      <c r="C17" s="351">
        <v>20.311793432921888</v>
      </c>
      <c r="D17" s="351">
        <v>18.528547055842392</v>
      </c>
      <c r="E17" s="351">
        <v>20.62195927007016</v>
      </c>
      <c r="F17" s="351">
        <v>21.397414130550722</v>
      </c>
      <c r="G17" s="351">
        <v>24.062595912845531</v>
      </c>
      <c r="H17" s="351">
        <v>25.104681533914938</v>
      </c>
      <c r="I17" s="351">
        <v>23.368288420137599</v>
      </c>
      <c r="J17" s="351">
        <v>23.386371236325051</v>
      </c>
      <c r="K17" s="351">
        <v>27.041310633919139</v>
      </c>
      <c r="L17" s="351">
        <v>31.186938280731749</v>
      </c>
      <c r="M17" s="351">
        <v>30.58657879999593</v>
      </c>
      <c r="N17" s="351">
        <v>33.339861415745197</v>
      </c>
      <c r="O17" s="351">
        <v>18.222689905621671</v>
      </c>
      <c r="P17" s="351">
        <v>16.44850699391165</v>
      </c>
      <c r="Q17" s="351">
        <v>18.161399382453968</v>
      </c>
      <c r="R17" s="351">
        <v>18.19310307661112</v>
      </c>
      <c r="S17" s="351">
        <v>17.108382850978838</v>
      </c>
      <c r="T17" s="351">
        <v>17.359880706459151</v>
      </c>
      <c r="U17" s="351">
        <v>17.403385273748761</v>
      </c>
      <c r="V17" s="351">
        <v>16.8343788375062</v>
      </c>
      <c r="W17" s="351">
        <v>18.847967334937231</v>
      </c>
      <c r="X17" s="351">
        <v>18.17442675034852</v>
      </c>
      <c r="Y17" s="351">
        <v>15.52503941392494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7.4240037256908514E-3</v>
      </c>
      <c r="H18" s="230">
        <v>4.7956026022368627E-2</v>
      </c>
      <c r="I18" s="230">
        <v>3.451157392581964E-2</v>
      </c>
      <c r="J18" s="230">
        <v>0</v>
      </c>
      <c r="K18" s="230">
        <v>7.8298919302973134E-3</v>
      </c>
      <c r="L18" s="230">
        <v>1.594944107265233E-2</v>
      </c>
      <c r="M18" s="230">
        <v>1.283256359941155E-2</v>
      </c>
      <c r="N18" s="230">
        <v>1.5154654173656889E-2</v>
      </c>
      <c r="O18" s="230">
        <v>4.7493090412224583E-5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2.1008680653650078</v>
      </c>
      <c r="C19" s="230">
        <v>1.9782231290396799</v>
      </c>
      <c r="D19" s="230">
        <v>1.975866750875364</v>
      </c>
      <c r="E19" s="230">
        <v>1.374286912683335</v>
      </c>
      <c r="F19" s="230">
        <v>1.3500547507824201</v>
      </c>
      <c r="G19" s="230">
        <v>1.522921113542993</v>
      </c>
      <c r="H19" s="230">
        <v>1.7578180597078199</v>
      </c>
      <c r="I19" s="230">
        <v>1.4833306252679359</v>
      </c>
      <c r="J19" s="230">
        <v>1.386956101894286</v>
      </c>
      <c r="K19" s="230">
        <v>1.626499238975426</v>
      </c>
      <c r="L19" s="230">
        <v>1.9987839245859751</v>
      </c>
      <c r="M19" s="230">
        <v>1.6435520017366549</v>
      </c>
      <c r="N19" s="230">
        <v>1.623830822638392</v>
      </c>
      <c r="O19" s="230">
        <v>1.2934703982860101</v>
      </c>
      <c r="P19" s="230">
        <v>1.1962741151621381</v>
      </c>
      <c r="Q19" s="230">
        <v>1.2999999847188921</v>
      </c>
      <c r="R19" s="230">
        <v>1.389254365562496</v>
      </c>
      <c r="S19" s="230">
        <v>1.534478752121395</v>
      </c>
      <c r="T19" s="230">
        <v>1.4780772412254981</v>
      </c>
      <c r="U19" s="230">
        <v>1.3619525488843029</v>
      </c>
      <c r="V19" s="230">
        <v>1.239306305828461</v>
      </c>
      <c r="W19" s="230">
        <v>1.33796649714782</v>
      </c>
      <c r="X19" s="230">
        <v>1.480139403963483</v>
      </c>
      <c r="Y19" s="230">
        <v>1.37480059016191</v>
      </c>
      <c r="DA19" s="71" t="s">
        <v>2609</v>
      </c>
    </row>
    <row r="20" spans="1:105" ht="12" customHeight="1" x14ac:dyDescent="0.25">
      <c r="A20" s="59" t="s">
        <v>159</v>
      </c>
      <c r="B20" s="230">
        <v>0.63493262382656801</v>
      </c>
      <c r="C20" s="230">
        <v>2.061532619108652</v>
      </c>
      <c r="D20" s="230">
        <v>1.158299015060245</v>
      </c>
      <c r="E20" s="230">
        <v>1.422267088498538</v>
      </c>
      <c r="F20" s="230">
        <v>1.52648949205869</v>
      </c>
      <c r="G20" s="230">
        <v>1.7164367885339089</v>
      </c>
      <c r="H20" s="230">
        <v>1.730929481748404</v>
      </c>
      <c r="I20" s="230">
        <v>1.34369315256168</v>
      </c>
      <c r="J20" s="230">
        <v>1.004618981531852</v>
      </c>
      <c r="K20" s="230">
        <v>1.1720234675784309</v>
      </c>
      <c r="L20" s="230">
        <v>1.2776150725609241</v>
      </c>
      <c r="M20" s="230">
        <v>1.1576558804930199</v>
      </c>
      <c r="N20" s="230">
        <v>2.5674171563195771</v>
      </c>
      <c r="O20" s="230">
        <v>0.1427351583982181</v>
      </c>
      <c r="P20" s="230">
        <v>0.16975102680436821</v>
      </c>
      <c r="Q20" s="230">
        <v>0.88226897681072292</v>
      </c>
      <c r="R20" s="230">
        <v>0.77574389317465742</v>
      </c>
      <c r="S20" s="230">
        <v>0.7833126270489934</v>
      </c>
      <c r="T20" s="230">
        <v>1.032065702773119</v>
      </c>
      <c r="U20" s="230">
        <v>1.0353871906416809</v>
      </c>
      <c r="V20" s="230">
        <v>0.95617150981342536</v>
      </c>
      <c r="W20" s="230">
        <v>0.90522868413590341</v>
      </c>
      <c r="X20" s="230">
        <v>0.84556979670816512</v>
      </c>
      <c r="Y20" s="230">
        <v>0.8831694467103226</v>
      </c>
      <c r="DA20" s="71" t="s">
        <v>2610</v>
      </c>
    </row>
    <row r="21" spans="1:105" ht="12" customHeight="1" x14ac:dyDescent="0.25">
      <c r="A21" s="59" t="s">
        <v>32</v>
      </c>
      <c r="B21" s="230">
        <v>3.6181656826988089</v>
      </c>
      <c r="C21" s="230">
        <v>3.3280219428356661</v>
      </c>
      <c r="D21" s="230">
        <v>3.0531564568882539</v>
      </c>
      <c r="E21" s="230">
        <v>3.799386958866406</v>
      </c>
      <c r="F21" s="230">
        <v>3.8451964688045499</v>
      </c>
      <c r="G21" s="230">
        <v>3.890305537631459</v>
      </c>
      <c r="H21" s="230">
        <v>3.6831834629688891</v>
      </c>
      <c r="I21" s="230">
        <v>2.9067868713791252</v>
      </c>
      <c r="J21" s="230">
        <v>2.7037727786596339</v>
      </c>
      <c r="K21" s="230">
        <v>2.873551488021922</v>
      </c>
      <c r="L21" s="230">
        <v>3.0163504772057359</v>
      </c>
      <c r="M21" s="230">
        <v>3.644245356604741</v>
      </c>
      <c r="N21" s="230">
        <v>4.2187686357635066</v>
      </c>
      <c r="O21" s="230">
        <v>1.730856350248819</v>
      </c>
      <c r="P21" s="230">
        <v>1.3487164667012079</v>
      </c>
      <c r="Q21" s="230">
        <v>1.288342712313159</v>
      </c>
      <c r="R21" s="230">
        <v>1.231292410811222</v>
      </c>
      <c r="S21" s="230">
        <v>0.98153931498303437</v>
      </c>
      <c r="T21" s="230">
        <v>0.485557939547615</v>
      </c>
      <c r="U21" s="230">
        <v>0.64029204268641871</v>
      </c>
      <c r="V21" s="230">
        <v>0.31364971067933539</v>
      </c>
      <c r="W21" s="230">
        <v>0.64395113813221949</v>
      </c>
      <c r="X21" s="230">
        <v>0.44726346882765611</v>
      </c>
      <c r="Y21" s="230">
        <v>0.1870554937675547</v>
      </c>
      <c r="DA21" s="71" t="s">
        <v>2611</v>
      </c>
    </row>
    <row r="22" spans="1:105" ht="12" customHeight="1" x14ac:dyDescent="0.25">
      <c r="A22" s="59" t="s">
        <v>35</v>
      </c>
      <c r="B22" s="230">
        <v>12.1777336434939</v>
      </c>
      <c r="C22" s="230">
        <v>12.944015741937889</v>
      </c>
      <c r="D22" s="230">
        <v>12.341224833018529</v>
      </c>
      <c r="E22" s="230">
        <v>14.026018310021881</v>
      </c>
      <c r="F22" s="230">
        <v>14.67567341890506</v>
      </c>
      <c r="G22" s="230">
        <v>16.925508469411479</v>
      </c>
      <c r="H22" s="230">
        <v>17.884794503467461</v>
      </c>
      <c r="I22" s="230">
        <v>17.599966197003031</v>
      </c>
      <c r="J22" s="230">
        <v>18.29102337423928</v>
      </c>
      <c r="K22" s="230">
        <v>21.361406547413061</v>
      </c>
      <c r="L22" s="230">
        <v>24.87823936530646</v>
      </c>
      <c r="M22" s="230">
        <v>24.128292997562099</v>
      </c>
      <c r="N22" s="230">
        <v>24.914690146850059</v>
      </c>
      <c r="O22" s="230">
        <v>15.055580505598209</v>
      </c>
      <c r="P22" s="230">
        <v>13.733765385243929</v>
      </c>
      <c r="Q22" s="230">
        <v>14.6907877086112</v>
      </c>
      <c r="R22" s="230">
        <v>14.79681240706274</v>
      </c>
      <c r="S22" s="230">
        <v>13.80905215682542</v>
      </c>
      <c r="T22" s="230">
        <v>14.36417982291292</v>
      </c>
      <c r="U22" s="230">
        <v>14.365753491536349</v>
      </c>
      <c r="V22" s="230">
        <v>14.32525131118498</v>
      </c>
      <c r="W22" s="230">
        <v>15.96082101552129</v>
      </c>
      <c r="X22" s="230">
        <v>15.40145408084922</v>
      </c>
      <c r="Y22" s="230">
        <v>13.08001388328516</v>
      </c>
      <c r="DA22" s="71" t="s">
        <v>2612</v>
      </c>
    </row>
    <row r="23" spans="1:105" ht="12" customHeight="1" x14ac:dyDescent="0.25">
      <c r="A23" s="60" t="s">
        <v>2563</v>
      </c>
      <c r="B23" s="329">
        <v>17.935812408252708</v>
      </c>
      <c r="C23" s="329">
        <v>18.6887408066824</v>
      </c>
      <c r="D23" s="329">
        <v>18.632549817673201</v>
      </c>
      <c r="E23" s="329">
        <v>18.862349787095312</v>
      </c>
      <c r="F23" s="329">
        <v>22.90553216952982</v>
      </c>
      <c r="G23" s="329">
        <v>23.46843649668056</v>
      </c>
      <c r="H23" s="329">
        <v>25.302593556213161</v>
      </c>
      <c r="I23" s="329">
        <v>27.506035994518619</v>
      </c>
      <c r="J23" s="329">
        <v>27.857059370164059</v>
      </c>
      <c r="K23" s="329">
        <v>25.913508432537139</v>
      </c>
      <c r="L23" s="329">
        <v>28.149140165610639</v>
      </c>
      <c r="M23" s="329">
        <v>30.36888008993056</v>
      </c>
      <c r="N23" s="329">
        <v>30.033557316027601</v>
      </c>
      <c r="O23" s="329">
        <v>31.81146674345062</v>
      </c>
      <c r="P23" s="329">
        <v>30.756199841607081</v>
      </c>
      <c r="Q23" s="329">
        <v>31.857297112052361</v>
      </c>
      <c r="R23" s="329">
        <v>34.375451886792938</v>
      </c>
      <c r="S23" s="329">
        <v>34.552212659845281</v>
      </c>
      <c r="T23" s="329">
        <v>37.026825598775972</v>
      </c>
      <c r="U23" s="329">
        <v>34.285122000389528</v>
      </c>
      <c r="V23" s="329">
        <v>30.42758026763811</v>
      </c>
      <c r="W23" s="329">
        <v>34.539277974853597</v>
      </c>
      <c r="X23" s="329">
        <v>34.404019661912862</v>
      </c>
      <c r="Y23" s="329">
        <v>32.612912988562513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15.097498903560357</v>
      </c>
      <c r="C24" s="261">
        <f t="shared" si="1"/>
        <v>16.174930198560276</v>
      </c>
      <c r="D24" s="261">
        <f t="shared" si="1"/>
        <v>15.364698721871939</v>
      </c>
      <c r="E24" s="261">
        <f t="shared" si="1"/>
        <v>16.45484837379783</v>
      </c>
      <c r="F24" s="261">
        <f t="shared" si="1"/>
        <v>18.294750903546401</v>
      </c>
      <c r="G24" s="261">
        <f t="shared" si="1"/>
        <v>19.754333779355875</v>
      </c>
      <c r="H24" s="261">
        <f t="shared" si="1"/>
        <v>20.910628276743971</v>
      </c>
      <c r="I24" s="261">
        <f t="shared" si="1"/>
        <v>20.949215218156613</v>
      </c>
      <c r="J24" s="261">
        <f t="shared" si="1"/>
        <v>21.131097816146255</v>
      </c>
      <c r="K24" s="261">
        <f t="shared" si="1"/>
        <v>22.164789900336864</v>
      </c>
      <c r="L24" s="261">
        <f t="shared" si="1"/>
        <v>24.931118077025925</v>
      </c>
      <c r="M24" s="261">
        <f t="shared" si="1"/>
        <v>25.479265554840879</v>
      </c>
      <c r="N24" s="261">
        <f t="shared" si="1"/>
        <v>26.596695402766048</v>
      </c>
      <c r="O24" s="261">
        <f t="shared" si="1"/>
        <v>19.987819832574335</v>
      </c>
      <c r="P24" s="261">
        <f t="shared" si="1"/>
        <v>18.713188936717586</v>
      </c>
      <c r="Q24" s="261">
        <f t="shared" si="1"/>
        <v>19.925148789435962</v>
      </c>
      <c r="R24" s="261">
        <f t="shared" si="1"/>
        <v>20.783128501330893</v>
      </c>
      <c r="S24" s="261">
        <f t="shared" si="1"/>
        <v>20.273486323210321</v>
      </c>
      <c r="T24" s="261">
        <f t="shared" si="1"/>
        <v>21.252304000953899</v>
      </c>
      <c r="U24" s="261">
        <f t="shared" si="1"/>
        <v>20.352686777053922</v>
      </c>
      <c r="V24" s="261">
        <f t="shared" si="1"/>
        <v>18.782325160528664</v>
      </c>
      <c r="W24" s="261">
        <f t="shared" si="1"/>
        <v>21.215245552760457</v>
      </c>
      <c r="X24" s="261">
        <f t="shared" si="1"/>
        <v>20.842913148300543</v>
      </c>
      <c r="Y24" s="261">
        <f t="shared" si="1"/>
        <v>18.857607083930723</v>
      </c>
      <c r="DA24" s="70"/>
    </row>
    <row r="25" spans="1:105" ht="12" customHeight="1" x14ac:dyDescent="0.25">
      <c r="A25" s="169" t="s">
        <v>2566</v>
      </c>
      <c r="B25" s="352">
        <v>10.44462883433418</v>
      </c>
      <c r="C25" s="352">
        <v>11.22632485147704</v>
      </c>
      <c r="D25" s="352">
        <v>10.6246840561569</v>
      </c>
      <c r="E25" s="352">
        <v>11.449638151927189</v>
      </c>
      <c r="F25" s="352">
        <v>12.60453328667376</v>
      </c>
      <c r="G25" s="352">
        <v>13.701839313686071</v>
      </c>
      <c r="H25" s="352">
        <v>14.4810430348792</v>
      </c>
      <c r="I25" s="352">
        <v>14.406034035683611</v>
      </c>
      <c r="J25" s="352">
        <v>14.553946532295271</v>
      </c>
      <c r="K25" s="352">
        <v>15.51145296417911</v>
      </c>
      <c r="L25" s="352">
        <v>17.53723421342135</v>
      </c>
      <c r="M25" s="352">
        <v>17.793270776899352</v>
      </c>
      <c r="N25" s="352">
        <v>18.673052134552211</v>
      </c>
      <c r="O25" s="352">
        <v>13.417217639188589</v>
      </c>
      <c r="P25" s="352">
        <v>12.489355674372041</v>
      </c>
      <c r="Q25" s="352">
        <v>13.34640375711445</v>
      </c>
      <c r="R25" s="352">
        <v>13.84629627027401</v>
      </c>
      <c r="S25" s="352">
        <v>13.44398018034874</v>
      </c>
      <c r="T25" s="352">
        <v>14.06294983594195</v>
      </c>
      <c r="U25" s="352">
        <v>13.52930485421885</v>
      </c>
      <c r="V25" s="352">
        <v>12.56799631867572</v>
      </c>
      <c r="W25" s="352">
        <v>14.19808940782702</v>
      </c>
      <c r="X25" s="352">
        <v>13.93590635330183</v>
      </c>
      <c r="Y25" s="352">
        <v>12.50560209415756</v>
      </c>
      <c r="DA25" s="170" t="s">
        <v>2614</v>
      </c>
    </row>
    <row r="26" spans="1:105" ht="12" customHeight="1" x14ac:dyDescent="0.25">
      <c r="A26" s="61" t="s">
        <v>2568</v>
      </c>
      <c r="B26" s="263">
        <v>4.652870069226176</v>
      </c>
      <c r="C26" s="263">
        <v>4.9486053470832347</v>
      </c>
      <c r="D26" s="263">
        <v>4.740014665715039</v>
      </c>
      <c r="E26" s="263">
        <v>5.0052102218706409</v>
      </c>
      <c r="F26" s="263">
        <v>5.6902176168726406</v>
      </c>
      <c r="G26" s="263">
        <v>6.0524944656698043</v>
      </c>
      <c r="H26" s="263">
        <v>6.4295852418647712</v>
      </c>
      <c r="I26" s="263">
        <v>6.5431811824730026</v>
      </c>
      <c r="J26" s="263">
        <v>6.5771512838509842</v>
      </c>
      <c r="K26" s="263">
        <v>6.6533369361577552</v>
      </c>
      <c r="L26" s="263">
        <v>7.3938838636045752</v>
      </c>
      <c r="M26" s="263">
        <v>7.6859947779415254</v>
      </c>
      <c r="N26" s="263">
        <v>7.9236432682138371</v>
      </c>
      <c r="O26" s="263">
        <v>6.5706021933857457</v>
      </c>
      <c r="P26" s="263">
        <v>6.2238332623455461</v>
      </c>
      <c r="Q26" s="263">
        <v>6.5787450323215122</v>
      </c>
      <c r="R26" s="263">
        <v>6.9368322310568837</v>
      </c>
      <c r="S26" s="263">
        <v>6.8295061428615789</v>
      </c>
      <c r="T26" s="263">
        <v>7.1893541650119488</v>
      </c>
      <c r="U26" s="263">
        <v>6.8233819228350718</v>
      </c>
      <c r="V26" s="263">
        <v>6.2143288418529448</v>
      </c>
      <c r="W26" s="263">
        <v>7.0171561449334394</v>
      </c>
      <c r="X26" s="263">
        <v>6.9070067949987139</v>
      </c>
      <c r="Y26" s="263">
        <v>6.3520049897731647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44.654096845269777</v>
      </c>
      <c r="C27" s="261">
        <f t="shared" si="2"/>
        <v>47.755756211760357</v>
      </c>
      <c r="D27" s="261">
        <f t="shared" si="2"/>
        <v>45.503383926753784</v>
      </c>
      <c r="E27" s="261">
        <f t="shared" si="2"/>
        <v>48.348133539386289</v>
      </c>
      <c r="F27" s="261">
        <f t="shared" si="2"/>
        <v>54.248505673568019</v>
      </c>
      <c r="G27" s="261">
        <f t="shared" si="2"/>
        <v>58.201264174929918</v>
      </c>
      <c r="H27" s="261">
        <f t="shared" si="2"/>
        <v>61.723193987911955</v>
      </c>
      <c r="I27" s="261">
        <f t="shared" si="2"/>
        <v>62.295091119987191</v>
      </c>
      <c r="J27" s="261">
        <f t="shared" si="2"/>
        <v>62.747057885496872</v>
      </c>
      <c r="K27" s="261">
        <f t="shared" si="2"/>
        <v>64.842635591579125</v>
      </c>
      <c r="L27" s="261">
        <f t="shared" si="2"/>
        <v>72.656422587358023</v>
      </c>
      <c r="M27" s="261">
        <f t="shared" si="2"/>
        <v>74.639337416236529</v>
      </c>
      <c r="N27" s="261">
        <f t="shared" si="2"/>
        <v>77.600104569517725</v>
      </c>
      <c r="O27" s="261">
        <f t="shared" si="2"/>
        <v>61.26631426417017</v>
      </c>
      <c r="P27" s="261">
        <f t="shared" si="2"/>
        <v>57.801681839410676</v>
      </c>
      <c r="Q27" s="261">
        <f t="shared" si="2"/>
        <v>61.247383462660807</v>
      </c>
      <c r="R27" s="261">
        <f t="shared" si="2"/>
        <v>64.369659138862119</v>
      </c>
      <c r="S27" s="261">
        <f t="shared" si="2"/>
        <v>63.257872054070354</v>
      </c>
      <c r="T27" s="261">
        <f t="shared" si="2"/>
        <v>66.595966904369533</v>
      </c>
      <c r="U27" s="261">
        <f t="shared" si="2"/>
        <v>63.29204972343463</v>
      </c>
      <c r="V27" s="261">
        <f t="shared" si="2"/>
        <v>57.871786659360382</v>
      </c>
      <c r="W27" s="261">
        <f t="shared" si="2"/>
        <v>65.372137114029655</v>
      </c>
      <c r="X27" s="261">
        <f t="shared" si="2"/>
        <v>64.381771117054768</v>
      </c>
      <c r="Y27" s="261">
        <f t="shared" si="2"/>
        <v>58.944431513249967</v>
      </c>
      <c r="DA27" s="70"/>
    </row>
    <row r="28" spans="1:105" ht="12" customHeight="1" x14ac:dyDescent="0.25">
      <c r="A28" s="169" t="s">
        <v>2571</v>
      </c>
      <c r="B28" s="351">
        <v>22.691877569858299</v>
      </c>
      <c r="C28" s="351">
        <v>24.871583795414558</v>
      </c>
      <c r="D28" s="351">
        <v>22.688016803072308</v>
      </c>
      <c r="E28" s="351">
        <v>25.251378698045091</v>
      </c>
      <c r="F28" s="351">
        <v>26.200915261898849</v>
      </c>
      <c r="G28" s="351">
        <v>29.464403158586371</v>
      </c>
      <c r="H28" s="351">
        <v>30.740426368059101</v>
      </c>
      <c r="I28" s="351">
        <v>28.614230718535818</v>
      </c>
      <c r="J28" s="351">
        <v>28.63637294243884</v>
      </c>
      <c r="K28" s="351">
        <v>33.111808939492818</v>
      </c>
      <c r="L28" s="351">
        <v>38.18808769069193</v>
      </c>
      <c r="M28" s="351">
        <v>37.452953632648082</v>
      </c>
      <c r="N28" s="351">
        <v>40.824320100912487</v>
      </c>
      <c r="O28" s="351">
        <v>22.313497843618379</v>
      </c>
      <c r="P28" s="351">
        <v>20.141028972136709</v>
      </c>
      <c r="Q28" s="351">
        <v>22.23844822341302</v>
      </c>
      <c r="R28" s="351">
        <v>22.277269073401371</v>
      </c>
      <c r="S28" s="351">
        <v>20.949040225688371</v>
      </c>
      <c r="T28" s="351">
        <v>21.25699678341936</v>
      </c>
      <c r="U28" s="351">
        <v>21.31026768214133</v>
      </c>
      <c r="V28" s="351">
        <v>20.613525107150441</v>
      </c>
      <c r="W28" s="351">
        <v>23.079143675433361</v>
      </c>
      <c r="X28" s="351">
        <v>22.254400102467589</v>
      </c>
      <c r="Y28" s="351">
        <v>19.01025234358157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9.0906168069683924E-3</v>
      </c>
      <c r="H29" s="230">
        <v>5.8721664517186058E-2</v>
      </c>
      <c r="I29" s="230">
        <v>4.2259070113248517E-2</v>
      </c>
      <c r="J29" s="230">
        <v>0</v>
      </c>
      <c r="K29" s="230">
        <v>9.5876227717926303E-3</v>
      </c>
      <c r="L29" s="230">
        <v>1.9529927844064071E-2</v>
      </c>
      <c r="M29" s="230">
        <v>1.5713343182952921E-2</v>
      </c>
      <c r="N29" s="230">
        <v>1.8556719396314571E-2</v>
      </c>
      <c r="O29" s="230">
        <v>5.8154804586397472E-5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2.5724915086102138</v>
      </c>
      <c r="C30" s="230">
        <v>2.4223140355587902</v>
      </c>
      <c r="D30" s="230">
        <v>2.419428674541261</v>
      </c>
      <c r="E30" s="230">
        <v>1.6828003012449011</v>
      </c>
      <c r="F30" s="230">
        <v>1.653128266264188</v>
      </c>
      <c r="G30" s="230">
        <v>1.864801363522032</v>
      </c>
      <c r="H30" s="230">
        <v>2.1524302771932482</v>
      </c>
      <c r="I30" s="230">
        <v>1.8163232146137991</v>
      </c>
      <c r="J30" s="230">
        <v>1.6983135941562679</v>
      </c>
      <c r="K30" s="230">
        <v>1.9916317211943999</v>
      </c>
      <c r="L30" s="230">
        <v>2.447490519901192</v>
      </c>
      <c r="M30" s="230">
        <v>2.012512655187741</v>
      </c>
      <c r="N30" s="230">
        <v>1.988364272618439</v>
      </c>
      <c r="O30" s="230">
        <v>1.5838413040236861</v>
      </c>
      <c r="P30" s="230">
        <v>1.4648254471373121</v>
      </c>
      <c r="Q30" s="230">
        <v>1.5918367159823159</v>
      </c>
      <c r="R30" s="230">
        <v>1.7011277945663219</v>
      </c>
      <c r="S30" s="230">
        <v>1.878953574026198</v>
      </c>
      <c r="T30" s="230">
        <v>1.809890499459792</v>
      </c>
      <c r="U30" s="230">
        <v>1.667696998633841</v>
      </c>
      <c r="V30" s="230">
        <v>1.5175179255042379</v>
      </c>
      <c r="W30" s="230">
        <v>1.638326323038148</v>
      </c>
      <c r="X30" s="230">
        <v>1.8124155966899791</v>
      </c>
      <c r="Y30" s="230">
        <v>1.6834292940758091</v>
      </c>
      <c r="DA30" s="71" t="s">
        <v>2618</v>
      </c>
    </row>
    <row r="31" spans="1:105" ht="12" customHeight="1" x14ac:dyDescent="0.25">
      <c r="A31" s="59" t="s">
        <v>159</v>
      </c>
      <c r="B31" s="230">
        <v>0.77746851897130786</v>
      </c>
      <c r="C31" s="230">
        <v>2.524325656051412</v>
      </c>
      <c r="D31" s="230">
        <v>1.4183253245635661</v>
      </c>
      <c r="E31" s="230">
        <v>1.7415515369369849</v>
      </c>
      <c r="F31" s="230">
        <v>1.8691708066024779</v>
      </c>
      <c r="G31" s="230">
        <v>2.1017593328986641</v>
      </c>
      <c r="H31" s="230">
        <v>2.119505487855188</v>
      </c>
      <c r="I31" s="230">
        <v>1.6453385541571579</v>
      </c>
      <c r="J31" s="230">
        <v>1.2301456916716551</v>
      </c>
      <c r="K31" s="230">
        <v>1.4351307766266499</v>
      </c>
      <c r="L31" s="230">
        <v>1.5644266194623559</v>
      </c>
      <c r="M31" s="230">
        <v>1.417537812848596</v>
      </c>
      <c r="N31" s="230">
        <v>3.1437761097790751</v>
      </c>
      <c r="O31" s="230">
        <v>0.17477774497740989</v>
      </c>
      <c r="P31" s="230">
        <v>0.20785840016861409</v>
      </c>
      <c r="Q31" s="230">
        <v>1.0803293593600689</v>
      </c>
      <c r="R31" s="230">
        <v>0.94989048143835619</v>
      </c>
      <c r="S31" s="230">
        <v>0.95915831883550218</v>
      </c>
      <c r="T31" s="230">
        <v>1.2637539217630021</v>
      </c>
      <c r="U31" s="230">
        <v>1.2678210497653239</v>
      </c>
      <c r="V31" s="230">
        <v>1.1708222569143989</v>
      </c>
      <c r="W31" s="230">
        <v>1.1084432866970251</v>
      </c>
      <c r="X31" s="230">
        <v>1.035391587805917</v>
      </c>
      <c r="Y31" s="230">
        <v>1.081431975563661</v>
      </c>
      <c r="DA31" s="71" t="s">
        <v>2619</v>
      </c>
    </row>
    <row r="32" spans="1:105" ht="12" customHeight="1" x14ac:dyDescent="0.25">
      <c r="A32" s="59" t="s">
        <v>32</v>
      </c>
      <c r="B32" s="230">
        <v>4.4304069584067074</v>
      </c>
      <c r="C32" s="230">
        <v>4.0751289095946923</v>
      </c>
      <c r="D32" s="230">
        <v>3.7385589268019448</v>
      </c>
      <c r="E32" s="230">
        <v>4.6523105618772318</v>
      </c>
      <c r="F32" s="230">
        <v>4.7084038393525116</v>
      </c>
      <c r="G32" s="230">
        <v>4.7636394338344408</v>
      </c>
      <c r="H32" s="230">
        <v>4.5100205669006792</v>
      </c>
      <c r="I32" s="230">
        <v>3.559330862913213</v>
      </c>
      <c r="J32" s="230">
        <v>3.3107421779505719</v>
      </c>
      <c r="K32" s="230">
        <v>3.5186344751288861</v>
      </c>
      <c r="L32" s="230">
        <v>3.693490380251923</v>
      </c>
      <c r="M32" s="230">
        <v>4.4623412529853974</v>
      </c>
      <c r="N32" s="230">
        <v>5.1658391458328667</v>
      </c>
      <c r="O32" s="230">
        <v>2.1194159390801879</v>
      </c>
      <c r="P32" s="230">
        <v>1.6514895510627039</v>
      </c>
      <c r="Q32" s="230">
        <v>1.577562504873256</v>
      </c>
      <c r="R32" s="230">
        <v>1.507704992830069</v>
      </c>
      <c r="S32" s="230">
        <v>1.20188487548943</v>
      </c>
      <c r="T32" s="230">
        <v>0.59456074230320199</v>
      </c>
      <c r="U32" s="230">
        <v>0.78403107267724748</v>
      </c>
      <c r="V32" s="230">
        <v>0.3840608702195944</v>
      </c>
      <c r="W32" s="230">
        <v>0.78851159771292223</v>
      </c>
      <c r="X32" s="230">
        <v>0.54766955366651782</v>
      </c>
      <c r="Y32" s="230">
        <v>0.2290475433888427</v>
      </c>
      <c r="DA32" s="71" t="s">
        <v>2620</v>
      </c>
    </row>
    <row r="33" spans="1:105" ht="12" customHeight="1" x14ac:dyDescent="0.25">
      <c r="A33" s="59" t="s">
        <v>35</v>
      </c>
      <c r="B33" s="230">
        <v>14.91151058387007</v>
      </c>
      <c r="C33" s="230">
        <v>15.849815194209659</v>
      </c>
      <c r="D33" s="230">
        <v>15.111703877165541</v>
      </c>
      <c r="E33" s="230">
        <v>17.174716297985981</v>
      </c>
      <c r="F33" s="230">
        <v>17.97021234967967</v>
      </c>
      <c r="G33" s="230">
        <v>20.725112411524261</v>
      </c>
      <c r="H33" s="230">
        <v>21.8997483715928</v>
      </c>
      <c r="I33" s="230">
        <v>21.550979016738399</v>
      </c>
      <c r="J33" s="230">
        <v>22.39717147866034</v>
      </c>
      <c r="K33" s="230">
        <v>26.156824343771088</v>
      </c>
      <c r="L33" s="230">
        <v>30.463150243232391</v>
      </c>
      <c r="M33" s="230">
        <v>29.544848568443388</v>
      </c>
      <c r="N33" s="230">
        <v>30.50778385328579</v>
      </c>
      <c r="O33" s="230">
        <v>18.435404700732509</v>
      </c>
      <c r="P33" s="230">
        <v>16.81685557376808</v>
      </c>
      <c r="Q33" s="230">
        <v>17.988719643197381</v>
      </c>
      <c r="R33" s="230">
        <v>18.118545804566619</v>
      </c>
      <c r="S33" s="230">
        <v>16.909043457337241</v>
      </c>
      <c r="T33" s="230">
        <v>17.588791619893371</v>
      </c>
      <c r="U33" s="230">
        <v>17.590718561064921</v>
      </c>
      <c r="V33" s="230">
        <v>17.54112405451221</v>
      </c>
      <c r="W33" s="230">
        <v>19.54386246798526</v>
      </c>
      <c r="X33" s="230">
        <v>18.85892336430517</v>
      </c>
      <c r="Y33" s="230">
        <v>16.016343530553261</v>
      </c>
      <c r="DA33" s="71" t="s">
        <v>2621</v>
      </c>
    </row>
    <row r="34" spans="1:105" ht="12" customHeight="1" x14ac:dyDescent="0.25">
      <c r="A34" s="60" t="s">
        <v>2578</v>
      </c>
      <c r="B34" s="329">
        <v>21.962219275411481</v>
      </c>
      <c r="C34" s="329">
        <v>22.884172416345798</v>
      </c>
      <c r="D34" s="329">
        <v>22.815367123681479</v>
      </c>
      <c r="E34" s="329">
        <v>23.096754841341198</v>
      </c>
      <c r="F34" s="329">
        <v>28.047590411669169</v>
      </c>
      <c r="G34" s="329">
        <v>28.73686101634355</v>
      </c>
      <c r="H34" s="329">
        <v>30.982767619852851</v>
      </c>
      <c r="I34" s="329">
        <v>33.680860401451369</v>
      </c>
      <c r="J34" s="329">
        <v>34.110684943058033</v>
      </c>
      <c r="K34" s="329">
        <v>31.7308266520863</v>
      </c>
      <c r="L34" s="329">
        <v>34.468334896666093</v>
      </c>
      <c r="M34" s="329">
        <v>37.186383783588447</v>
      </c>
      <c r="N34" s="329">
        <v>36.775784468605238</v>
      </c>
      <c r="O34" s="329">
        <v>38.952816420551791</v>
      </c>
      <c r="P34" s="329">
        <v>37.660652867273967</v>
      </c>
      <c r="Q34" s="329">
        <v>39.008935239247791</v>
      </c>
      <c r="R34" s="329">
        <v>42.092390065460748</v>
      </c>
      <c r="S34" s="329">
        <v>42.308831828381983</v>
      </c>
      <c r="T34" s="329">
        <v>45.338970120950172</v>
      </c>
      <c r="U34" s="329">
        <v>41.9817820412933</v>
      </c>
      <c r="V34" s="329">
        <v>37.258261552209937</v>
      </c>
      <c r="W34" s="329">
        <v>42.292993438596291</v>
      </c>
      <c r="X34" s="329">
        <v>42.127371014587183</v>
      </c>
      <c r="Y34" s="329">
        <v>39.934179169668397</v>
      </c>
      <c r="DA34" s="72" t="s">
        <v>2622</v>
      </c>
    </row>
    <row r="35" spans="1:105" ht="12" customHeight="1" x14ac:dyDescent="0.25">
      <c r="A35" s="39" t="s">
        <v>2580</v>
      </c>
      <c r="B35" s="228">
        <v>44.161794564121699</v>
      </c>
      <c r="C35" s="228">
        <v>48.183730486164592</v>
      </c>
      <c r="D35" s="228">
        <v>46.27986480973837</v>
      </c>
      <c r="E35" s="228">
        <v>48.630379240114827</v>
      </c>
      <c r="F35" s="228">
        <v>53.231092440540422</v>
      </c>
      <c r="G35" s="228">
        <v>57.7552979994813</v>
      </c>
      <c r="H35" s="228">
        <v>61.341558673712441</v>
      </c>
      <c r="I35" s="228">
        <v>62.148256959129363</v>
      </c>
      <c r="J35" s="228">
        <v>64.019032352200995</v>
      </c>
      <c r="K35" s="228">
        <v>70.864422020788822</v>
      </c>
      <c r="L35" s="228">
        <v>82.161181762819851</v>
      </c>
      <c r="M35" s="228">
        <v>81.19395679749141</v>
      </c>
      <c r="N35" s="228">
        <v>87.73907898287537</v>
      </c>
      <c r="O35" s="228">
        <v>57.501906879377437</v>
      </c>
      <c r="P35" s="228">
        <v>52.188935296255607</v>
      </c>
      <c r="Q35" s="228">
        <v>56.181443976126452</v>
      </c>
      <c r="R35" s="228">
        <v>57.720725433915128</v>
      </c>
      <c r="S35" s="228">
        <v>56.188201949124121</v>
      </c>
      <c r="T35" s="228">
        <v>59.405900443163297</v>
      </c>
      <c r="U35" s="228">
        <v>56.598987715489088</v>
      </c>
      <c r="V35" s="228">
        <v>52.317234674557312</v>
      </c>
      <c r="W35" s="228">
        <v>59.995053740608853</v>
      </c>
      <c r="X35" s="228">
        <v>59.8714228202969</v>
      </c>
      <c r="Y35" s="228">
        <v>52.926188635808487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1.1112413936275789E-2</v>
      </c>
      <c r="H36" s="229">
        <v>7.2136412003009617E-2</v>
      </c>
      <c r="I36" s="229">
        <v>5.2677062370229052E-2</v>
      </c>
      <c r="J36" s="229">
        <v>0</v>
      </c>
      <c r="K36" s="229">
        <v>9.8491005981852335E-3</v>
      </c>
      <c r="L36" s="229">
        <v>1.871379455200867E-2</v>
      </c>
      <c r="M36" s="229">
        <v>1.6311379844067761E-2</v>
      </c>
      <c r="N36" s="229">
        <v>1.8090970342935799E-2</v>
      </c>
      <c r="O36" s="229">
        <v>8.8283180916801866E-5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3.282526492261165</v>
      </c>
      <c r="C38" s="229">
        <v>2.9585642127838652</v>
      </c>
      <c r="D38" s="229">
        <v>2.966254970874787</v>
      </c>
      <c r="E38" s="229">
        <v>2.0327451546392838</v>
      </c>
      <c r="F38" s="229">
        <v>2.1118341979196882</v>
      </c>
      <c r="G38" s="229">
        <v>2.3022637942773572</v>
      </c>
      <c r="H38" s="229">
        <v>2.6705008391767042</v>
      </c>
      <c r="I38" s="229">
        <v>2.286663143522079</v>
      </c>
      <c r="J38" s="229">
        <v>2.0616213683962239</v>
      </c>
      <c r="K38" s="229">
        <v>2.066341588335797</v>
      </c>
      <c r="L38" s="229">
        <v>2.368588866840001</v>
      </c>
      <c r="M38" s="229">
        <v>2.109930608105079</v>
      </c>
      <c r="N38" s="229">
        <v>1.957780771927897</v>
      </c>
      <c r="O38" s="229">
        <v>2.4283511247489691</v>
      </c>
      <c r="P38" s="229">
        <v>2.4034629940595891</v>
      </c>
      <c r="Q38" s="229">
        <v>2.520228907943669</v>
      </c>
      <c r="R38" s="229">
        <v>2.8214481449961299</v>
      </c>
      <c r="S38" s="229">
        <v>3.2013416590739729</v>
      </c>
      <c r="T38" s="229">
        <v>3.1015172664804549</v>
      </c>
      <c r="U38" s="229">
        <v>2.8073991457892129</v>
      </c>
      <c r="V38" s="229">
        <v>2.4641700814117522</v>
      </c>
      <c r="W38" s="229">
        <v>2.5996232028360802</v>
      </c>
      <c r="X38" s="229">
        <v>2.8304899897242981</v>
      </c>
      <c r="Y38" s="229">
        <v>2.8257726986508662</v>
      </c>
      <c r="DA38" s="73" t="s">
        <v>2626</v>
      </c>
    </row>
    <row r="39" spans="1:105" ht="12" customHeight="1" x14ac:dyDescent="0.25">
      <c r="A39" s="64" t="s">
        <v>159</v>
      </c>
      <c r="B39" s="229">
        <v>1.010923903720135</v>
      </c>
      <c r="C39" s="229">
        <v>3.1417910515557832</v>
      </c>
      <c r="D39" s="229">
        <v>1.771955765049267</v>
      </c>
      <c r="E39" s="229">
        <v>2.1437199389237911</v>
      </c>
      <c r="F39" s="229">
        <v>2.433232558654391</v>
      </c>
      <c r="G39" s="229">
        <v>2.644154656203177</v>
      </c>
      <c r="H39" s="229">
        <v>2.6796590210660538</v>
      </c>
      <c r="I39" s="229">
        <v>2.110793244462136</v>
      </c>
      <c r="J39" s="229">
        <v>1.521699626574212</v>
      </c>
      <c r="K39" s="229">
        <v>1.517280663051503</v>
      </c>
      <c r="L39" s="229">
        <v>1.542784352660088</v>
      </c>
      <c r="M39" s="229">
        <v>1.514417320225633</v>
      </c>
      <c r="N39" s="229">
        <v>3.154286085858284</v>
      </c>
      <c r="O39" s="229">
        <v>0.27306580190085789</v>
      </c>
      <c r="P39" s="229">
        <v>0.34753656726342691</v>
      </c>
      <c r="Q39" s="229">
        <v>1.7429262590651819</v>
      </c>
      <c r="R39" s="229">
        <v>1.6054250352545949</v>
      </c>
      <c r="S39" s="229">
        <v>1.6652814237797331</v>
      </c>
      <c r="T39" s="229">
        <v>2.2068142637254629</v>
      </c>
      <c r="U39" s="229">
        <v>2.1748351198056342</v>
      </c>
      <c r="V39" s="229">
        <v>1.937354889609789</v>
      </c>
      <c r="W39" s="229">
        <v>1.792275779928546</v>
      </c>
      <c r="X39" s="229">
        <v>1.647744336983785</v>
      </c>
      <c r="Y39" s="229">
        <v>1.8497920739878611</v>
      </c>
      <c r="DA39" s="73" t="s">
        <v>2627</v>
      </c>
    </row>
    <row r="40" spans="1:105" ht="12" customHeight="1" x14ac:dyDescent="0.25">
      <c r="A40" s="64" t="s">
        <v>32</v>
      </c>
      <c r="B40" s="229">
        <v>5.5849162290122853</v>
      </c>
      <c r="C40" s="229">
        <v>4.9171183150368138</v>
      </c>
      <c r="D40" s="229">
        <v>4.5281274143870984</v>
      </c>
      <c r="E40" s="229">
        <v>5.5518510294883834</v>
      </c>
      <c r="F40" s="229">
        <v>5.9421789229380773</v>
      </c>
      <c r="G40" s="229">
        <v>5.8100536181430291</v>
      </c>
      <c r="H40" s="229">
        <v>5.5279092098433766</v>
      </c>
      <c r="I40" s="229">
        <v>4.4268639118028359</v>
      </c>
      <c r="J40" s="229">
        <v>3.9704079843389879</v>
      </c>
      <c r="K40" s="229">
        <v>3.6065004296478391</v>
      </c>
      <c r="L40" s="229">
        <v>3.5312168684453971</v>
      </c>
      <c r="M40" s="229">
        <v>4.6217993232581476</v>
      </c>
      <c r="N40" s="229">
        <v>5.0249036595113168</v>
      </c>
      <c r="O40" s="229">
        <v>3.2102197905659731</v>
      </c>
      <c r="P40" s="229">
        <v>2.6769862892382368</v>
      </c>
      <c r="Q40" s="229">
        <v>2.4674411290662279</v>
      </c>
      <c r="R40" s="229">
        <v>2.4704169485427858</v>
      </c>
      <c r="S40" s="229">
        <v>2.0230079969688912</v>
      </c>
      <c r="T40" s="229">
        <v>1.0065535525563349</v>
      </c>
      <c r="U40" s="229">
        <v>1.3038842641314199</v>
      </c>
      <c r="V40" s="229">
        <v>0.61610632164409784</v>
      </c>
      <c r="W40" s="229">
        <v>1.2360522622112471</v>
      </c>
      <c r="X40" s="229">
        <v>0.84496979272376194</v>
      </c>
      <c r="Y40" s="229">
        <v>0.37982778916180782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7.9607854365121106E-2</v>
      </c>
      <c r="H41" s="229">
        <v>8.6858760845498276E-2</v>
      </c>
      <c r="I41" s="229">
        <v>9.3044848891550846E-2</v>
      </c>
      <c r="J41" s="229">
        <v>8.6148881888982162E-2</v>
      </c>
      <c r="K41" s="229">
        <v>5.6688905210164231E-2</v>
      </c>
      <c r="L41" s="229">
        <v>6.6424388037128815E-2</v>
      </c>
      <c r="M41" s="229">
        <v>5.9274892836026417E-2</v>
      </c>
      <c r="N41" s="229">
        <v>6.3635577852406006E-2</v>
      </c>
      <c r="O41" s="229">
        <v>4.1172979455051481E-2</v>
      </c>
      <c r="P41" s="229">
        <v>3.7522173394815242E-2</v>
      </c>
      <c r="Q41" s="229">
        <v>1.303134940873618E-2</v>
      </c>
      <c r="R41" s="229">
        <v>0.54412221986488463</v>
      </c>
      <c r="S41" s="229">
        <v>0.58387544140703507</v>
      </c>
      <c r="T41" s="229">
        <v>0.64477291471741238</v>
      </c>
      <c r="U41" s="229">
        <v>0.64228833836761712</v>
      </c>
      <c r="V41" s="229">
        <v>0.53296697912580759</v>
      </c>
      <c r="W41" s="229">
        <v>0.56278189528543576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18.98153537285496</v>
      </c>
      <c r="C42" s="229">
        <v>19.312129474216029</v>
      </c>
      <c r="D42" s="229">
        <v>18.482660993259291</v>
      </c>
      <c r="E42" s="229">
        <v>20.696424944862731</v>
      </c>
      <c r="F42" s="229">
        <v>22.901392137695598</v>
      </c>
      <c r="G42" s="229">
        <v>25.52553233577413</v>
      </c>
      <c r="H42" s="229">
        <v>27.105545926331221</v>
      </c>
      <c r="I42" s="229">
        <v>27.066460701431751</v>
      </c>
      <c r="J42" s="229">
        <v>27.123117393974809</v>
      </c>
      <c r="K42" s="229">
        <v>27.072820594907441</v>
      </c>
      <c r="L42" s="229">
        <v>29.410261450519751</v>
      </c>
      <c r="M42" s="229">
        <v>30.900586909304309</v>
      </c>
      <c r="N42" s="229">
        <v>29.96637266274093</v>
      </c>
      <c r="O42" s="229">
        <v>28.197324493663899</v>
      </c>
      <c r="P42" s="229">
        <v>27.52654889415604</v>
      </c>
      <c r="Q42" s="229">
        <v>28.41169422864683</v>
      </c>
      <c r="R42" s="229">
        <v>29.97877468796149</v>
      </c>
      <c r="S42" s="229">
        <v>28.740242252387631</v>
      </c>
      <c r="T42" s="229">
        <v>30.068607371788449</v>
      </c>
      <c r="U42" s="229">
        <v>29.541055195750641</v>
      </c>
      <c r="V42" s="229">
        <v>28.4151320104333</v>
      </c>
      <c r="W42" s="229">
        <v>30.93682928549072</v>
      </c>
      <c r="X42" s="229">
        <v>29.381646935253489</v>
      </c>
      <c r="Y42" s="229">
        <v>26.82014536961789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1.0950266074965209</v>
      </c>
      <c r="C44" s="229">
        <v>2.3269438600965242</v>
      </c>
      <c r="D44" s="229">
        <v>2.545978747626096</v>
      </c>
      <c r="E44" s="229">
        <v>4.0516280137687399</v>
      </c>
      <c r="F44" s="229">
        <v>5.4067369916062189</v>
      </c>
      <c r="G44" s="229">
        <v>6.1083877820397934</v>
      </c>
      <c r="H44" s="229">
        <v>6.4640669312128756</v>
      </c>
      <c r="I44" s="229">
        <v>8.3639297181765215</v>
      </c>
      <c r="J44" s="229">
        <v>10.026919455789731</v>
      </c>
      <c r="K44" s="229">
        <v>15.20451983845132</v>
      </c>
      <c r="L44" s="229">
        <v>20.141403589986648</v>
      </c>
      <c r="M44" s="229">
        <v>17.884284799703781</v>
      </c>
      <c r="N44" s="229">
        <v>17.574186588936179</v>
      </c>
      <c r="O44" s="229">
        <v>3.3352434930282699</v>
      </c>
      <c r="P44" s="229">
        <v>3.2895640012854721</v>
      </c>
      <c r="Q44" s="229">
        <v>3.5267327107559412</v>
      </c>
      <c r="R44" s="229">
        <v>3.4272430734387278</v>
      </c>
      <c r="S44" s="229">
        <v>3.580345749589545</v>
      </c>
      <c r="T44" s="229">
        <v>4.1134209831582567</v>
      </c>
      <c r="U44" s="229">
        <v>3.304396285006221</v>
      </c>
      <c r="V44" s="229">
        <v>3.522790575550347</v>
      </c>
      <c r="W44" s="229">
        <v>4.6788217254172846</v>
      </c>
      <c r="X44" s="229">
        <v>5.9152724335073001</v>
      </c>
      <c r="Y44" s="229">
        <v>5.3908206207317946</v>
      </c>
      <c r="DA44" s="73" t="s">
        <v>2632</v>
      </c>
    </row>
    <row r="45" spans="1:105" ht="12" customHeight="1" x14ac:dyDescent="0.25">
      <c r="A45" s="64" t="s">
        <v>39</v>
      </c>
      <c r="B45" s="229">
        <v>14.20686595877663</v>
      </c>
      <c r="C45" s="229">
        <v>15.527183572475581</v>
      </c>
      <c r="D45" s="229">
        <v>15.984886918541831</v>
      </c>
      <c r="E45" s="229">
        <v>14.154010158431911</v>
      </c>
      <c r="F45" s="229">
        <v>14.43571763172646</v>
      </c>
      <c r="G45" s="229">
        <v>15.274185544742419</v>
      </c>
      <c r="H45" s="229">
        <v>16.7348815732337</v>
      </c>
      <c r="I45" s="229">
        <v>17.747824328472252</v>
      </c>
      <c r="J45" s="229">
        <v>19.229117641238052</v>
      </c>
      <c r="K45" s="229">
        <v>21.330420900586571</v>
      </c>
      <c r="L45" s="229">
        <v>25.081788451778831</v>
      </c>
      <c r="M45" s="229">
        <v>24.087351564214359</v>
      </c>
      <c r="N45" s="229">
        <v>29.979822665705409</v>
      </c>
      <c r="O45" s="229">
        <v>20.016440912833499</v>
      </c>
      <c r="P45" s="229">
        <v>15.907314376858039</v>
      </c>
      <c r="Q45" s="229">
        <v>17.499389391239848</v>
      </c>
      <c r="R45" s="229">
        <v>16.873295323856521</v>
      </c>
      <c r="S45" s="229">
        <v>16.394107425917301</v>
      </c>
      <c r="T45" s="229">
        <v>18.264214090736932</v>
      </c>
      <c r="U45" s="229">
        <v>16.82512936663834</v>
      </c>
      <c r="V45" s="229">
        <v>14.82871381678223</v>
      </c>
      <c r="W45" s="229">
        <v>18.188669589439531</v>
      </c>
      <c r="X45" s="229">
        <v>19.251299332104271</v>
      </c>
      <c r="Y45" s="229">
        <v>15.65983008365826</v>
      </c>
      <c r="DA45" s="73" t="s">
        <v>2633</v>
      </c>
    </row>
    <row r="46" spans="1:105" ht="12" customHeight="1" x14ac:dyDescent="0.25">
      <c r="A46" s="39" t="s">
        <v>2592</v>
      </c>
      <c r="B46" s="228">
        <v>25.32511610837955</v>
      </c>
      <c r="C46" s="228">
        <v>26.934774262947261</v>
      </c>
      <c r="D46" s="228">
        <v>25.799435612570079</v>
      </c>
      <c r="E46" s="228">
        <v>27.2428690528217</v>
      </c>
      <c r="F46" s="228">
        <v>30.971297217678959</v>
      </c>
      <c r="G46" s="228">
        <v>32.943134626130799</v>
      </c>
      <c r="H46" s="228">
        <v>34.99560279060821</v>
      </c>
      <c r="I46" s="228">
        <v>35.613894370330407</v>
      </c>
      <c r="J46" s="228">
        <v>35.798790305271901</v>
      </c>
      <c r="K46" s="228">
        <v>36.213461349542527</v>
      </c>
      <c r="L46" s="228">
        <v>40.244185750237762</v>
      </c>
      <c r="M46" s="228">
        <v>41.834116849117223</v>
      </c>
      <c r="N46" s="228">
        <v>43.12761430758556</v>
      </c>
      <c r="O46" s="228">
        <v>35.763144247254203</v>
      </c>
      <c r="P46" s="228">
        <v>33.875714916386968</v>
      </c>
      <c r="Q46" s="228">
        <v>35.807464922113368</v>
      </c>
      <c r="R46" s="228">
        <v>37.75649847559189</v>
      </c>
      <c r="S46" s="228">
        <v>37.172333088515778</v>
      </c>
      <c r="T46" s="228">
        <v>39.130950631396033</v>
      </c>
      <c r="U46" s="228">
        <v>37.138999558686471</v>
      </c>
      <c r="V46" s="228">
        <v>33.823983286460333</v>
      </c>
      <c r="W46" s="228">
        <v>38.193693672306551</v>
      </c>
      <c r="X46" s="228">
        <v>37.594161548078681</v>
      </c>
      <c r="Y46" s="228">
        <v>34.573341076288713</v>
      </c>
      <c r="DA46" s="92" t="s">
        <v>2634</v>
      </c>
    </row>
    <row r="47" spans="1:105" ht="12" customHeight="1" x14ac:dyDescent="0.25">
      <c r="A47" s="39" t="s">
        <v>2594</v>
      </c>
      <c r="B47" s="228">
        <v>15.861642822226081</v>
      </c>
      <c r="C47" s="228">
        <v>16.869804940984888</v>
      </c>
      <c r="D47" s="228">
        <v>16.158718915653981</v>
      </c>
      <c r="E47" s="228">
        <v>17.062771065659842</v>
      </c>
      <c r="F47" s="228">
        <v>19.397962564336751</v>
      </c>
      <c r="G47" s="228">
        <v>20.632965023654911</v>
      </c>
      <c r="H47" s="228">
        <v>21.91846818935052</v>
      </c>
      <c r="I47" s="228">
        <v>22.305716964660132</v>
      </c>
      <c r="J47" s="228">
        <v>22.421521104185992</v>
      </c>
      <c r="K47" s="228">
        <v>22.68123813627351</v>
      </c>
      <c r="L47" s="228">
        <v>25.20576400557464</v>
      </c>
      <c r="M47" s="228">
        <v>26.20157066227269</v>
      </c>
      <c r="N47" s="228">
        <v>27.0117148128416</v>
      </c>
      <c r="O47" s="228">
        <v>22.39919524246525</v>
      </c>
      <c r="P47" s="228">
        <v>21.21705930396493</v>
      </c>
      <c r="Q47" s="228">
        <v>22.42695419572129</v>
      </c>
      <c r="R47" s="228">
        <v>23.64767413009432</v>
      </c>
      <c r="S47" s="228">
        <v>23.281799293459589</v>
      </c>
      <c r="T47" s="228">
        <v>24.50852187816804</v>
      </c>
      <c r="U47" s="228">
        <v>23.26092181586408</v>
      </c>
      <c r="V47" s="228">
        <v>21.184658716619289</v>
      </c>
      <c r="W47" s="228">
        <v>23.921498503661009</v>
      </c>
      <c r="X47" s="228">
        <v>23.54599916244354</v>
      </c>
      <c r="Y47" s="228">
        <v>21.653996963971991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</v>
      </c>
      <c r="D51" s="232">
        <f t="shared" si="3"/>
        <v>0.99999999999999967</v>
      </c>
      <c r="E51" s="232">
        <f t="shared" si="3"/>
        <v>0.99999999999999978</v>
      </c>
      <c r="F51" s="232">
        <f t="shared" si="3"/>
        <v>1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0.99999999999999978</v>
      </c>
      <c r="K51" s="232">
        <f t="shared" si="3"/>
        <v>0.99999999999999978</v>
      </c>
      <c r="L51" s="232">
        <f t="shared" si="3"/>
        <v>0.99999999999999989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0.99999999999999989</v>
      </c>
      <c r="Q51" s="232">
        <f t="shared" si="3"/>
        <v>0.99999999999999978</v>
      </c>
      <c r="R51" s="232">
        <f t="shared" si="3"/>
        <v>0.99999999999999989</v>
      </c>
      <c r="S51" s="232">
        <f t="shared" si="3"/>
        <v>0.99999999999999989</v>
      </c>
      <c r="T51" s="232">
        <f t="shared" si="3"/>
        <v>0.99999999999999967</v>
      </c>
      <c r="U51" s="232">
        <f t="shared" si="3"/>
        <v>1</v>
      </c>
      <c r="V51" s="232">
        <f t="shared" si="3"/>
        <v>0.99999999999999978</v>
      </c>
      <c r="W51" s="232">
        <f t="shared" si="3"/>
        <v>1.0000000000000002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1.9404508990608717E-2</v>
      </c>
      <c r="C52" s="233">
        <f t="shared" si="4"/>
        <v>1.9244933082197466E-2</v>
      </c>
      <c r="D52" s="233">
        <f t="shared" si="4"/>
        <v>1.92868607055665E-2</v>
      </c>
      <c r="E52" s="233">
        <f t="shared" si="4"/>
        <v>1.9236492778529048E-2</v>
      </c>
      <c r="F52" s="233">
        <f t="shared" si="4"/>
        <v>1.9530908561979973E-2</v>
      </c>
      <c r="G52" s="233">
        <f t="shared" si="4"/>
        <v>1.9350284804033141E-2</v>
      </c>
      <c r="H52" s="233">
        <f t="shared" si="4"/>
        <v>1.9370267259400938E-2</v>
      </c>
      <c r="I52" s="233">
        <f t="shared" si="4"/>
        <v>1.9477848013123893E-2</v>
      </c>
      <c r="J52" s="233">
        <f t="shared" si="4"/>
        <v>1.9358228050899887E-2</v>
      </c>
      <c r="K52" s="233">
        <f t="shared" si="4"/>
        <v>1.8753393509890838E-2</v>
      </c>
      <c r="L52" s="233">
        <f t="shared" si="4"/>
        <v>1.8489997201234426E-2</v>
      </c>
      <c r="M52" s="233">
        <f t="shared" si="4"/>
        <v>1.8820728141238242E-2</v>
      </c>
      <c r="N52" s="233">
        <f t="shared" si="4"/>
        <v>1.853347534822955E-2</v>
      </c>
      <c r="O52" s="233">
        <f t="shared" si="4"/>
        <v>2.0057434874908662E-2</v>
      </c>
      <c r="P52" s="233">
        <f t="shared" si="4"/>
        <v>2.0275820667561985E-2</v>
      </c>
      <c r="Q52" s="233">
        <f t="shared" si="4"/>
        <v>2.0176408356305946E-2</v>
      </c>
      <c r="R52" s="233">
        <f t="shared" si="4"/>
        <v>2.0321858774651529E-2</v>
      </c>
      <c r="S52" s="233">
        <f t="shared" si="4"/>
        <v>2.0392949158533576E-2</v>
      </c>
      <c r="T52" s="233">
        <f t="shared" si="4"/>
        <v>2.037734736004311E-2</v>
      </c>
      <c r="U52" s="233">
        <f t="shared" si="4"/>
        <v>2.0339369651352704E-2</v>
      </c>
      <c r="V52" s="233">
        <f t="shared" si="4"/>
        <v>2.022586051294574E-2</v>
      </c>
      <c r="W52" s="233">
        <f t="shared" si="4"/>
        <v>2.0154605372068247E-2</v>
      </c>
      <c r="X52" s="233">
        <f t="shared" si="4"/>
        <v>2.0092198219771169E-2</v>
      </c>
      <c r="Y52" s="233">
        <f t="shared" si="4"/>
        <v>2.0306568755293995E-2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6.8524512766461026E-3</v>
      </c>
      <c r="C53" s="233">
        <f t="shared" si="5"/>
        <v>6.7960991093305679E-3</v>
      </c>
      <c r="D53" s="233">
        <f t="shared" si="5"/>
        <v>6.8109053070251847E-3</v>
      </c>
      <c r="E53" s="233">
        <f t="shared" si="5"/>
        <v>6.7931185252984791E-3</v>
      </c>
      <c r="F53" s="233">
        <f t="shared" si="5"/>
        <v>6.8970876498019359E-3</v>
      </c>
      <c r="G53" s="233">
        <f t="shared" si="5"/>
        <v>6.8333027067593519E-3</v>
      </c>
      <c r="H53" s="233">
        <f t="shared" si="5"/>
        <v>6.8403592523210962E-3</v>
      </c>
      <c r="I53" s="233">
        <f t="shared" si="5"/>
        <v>6.8783500035196031E-3</v>
      </c>
      <c r="J53" s="233">
        <f t="shared" si="5"/>
        <v>6.8361077616133055E-3</v>
      </c>
      <c r="K53" s="233">
        <f t="shared" si="5"/>
        <v>6.6225182693616345E-3</v>
      </c>
      <c r="L53" s="233">
        <f t="shared" si="5"/>
        <v>6.5295032710233581E-3</v>
      </c>
      <c r="M53" s="233">
        <f t="shared" si="5"/>
        <v>6.646296623184565E-3</v>
      </c>
      <c r="N53" s="233">
        <f t="shared" si="5"/>
        <v>6.5448570160744294E-3</v>
      </c>
      <c r="O53" s="233">
        <f t="shared" si="5"/>
        <v>7.0830236045309183E-3</v>
      </c>
      <c r="P53" s="233">
        <f t="shared" si="5"/>
        <v>7.1601437215301645E-3</v>
      </c>
      <c r="Q53" s="233">
        <f t="shared" si="5"/>
        <v>7.1250375500980269E-3</v>
      </c>
      <c r="R53" s="233">
        <f t="shared" si="5"/>
        <v>7.1764014833654612E-3</v>
      </c>
      <c r="S53" s="233">
        <f t="shared" si="5"/>
        <v>7.2015061326006161E-3</v>
      </c>
      <c r="T53" s="233">
        <f t="shared" si="5"/>
        <v>7.1959965593341333E-3</v>
      </c>
      <c r="U53" s="233">
        <f t="shared" si="5"/>
        <v>7.1825852229006433E-3</v>
      </c>
      <c r="V53" s="233">
        <f t="shared" si="5"/>
        <v>7.1425009393578757E-3</v>
      </c>
      <c r="W53" s="233">
        <f t="shared" si="5"/>
        <v>7.1173381083215505E-3</v>
      </c>
      <c r="X53" s="233">
        <f t="shared" si="5"/>
        <v>7.0952998299689774E-3</v>
      </c>
      <c r="Y53" s="233">
        <f t="shared" si="5"/>
        <v>7.1710020108656791E-3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4.535904351023258E-2</v>
      </c>
      <c r="C54" s="233">
        <f t="shared" si="6"/>
        <v>4.4986026569875409E-2</v>
      </c>
      <c r="D54" s="233">
        <f t="shared" si="6"/>
        <v>4.5084034558307194E-2</v>
      </c>
      <c r="E54" s="233">
        <f t="shared" si="6"/>
        <v>4.4966296923455565E-2</v>
      </c>
      <c r="F54" s="233">
        <f t="shared" si="6"/>
        <v>4.5654509046633346E-2</v>
      </c>
      <c r="G54" s="233">
        <f t="shared" si="6"/>
        <v>4.5232291669236334E-2</v>
      </c>
      <c r="H54" s="233">
        <f t="shared" si="6"/>
        <v>4.5279001692298912E-2</v>
      </c>
      <c r="I54" s="233">
        <f t="shared" si="6"/>
        <v>4.5530477268998372E-2</v>
      </c>
      <c r="J54" s="233">
        <f t="shared" si="6"/>
        <v>4.5250859419670809E-2</v>
      </c>
      <c r="K54" s="233">
        <f t="shared" si="6"/>
        <v>4.3837027393547459E-2</v>
      </c>
      <c r="L54" s="233">
        <f t="shared" si="6"/>
        <v>4.3221324897258391E-2</v>
      </c>
      <c r="M54" s="233">
        <f t="shared" si="6"/>
        <v>4.3994425577366984E-2</v>
      </c>
      <c r="N54" s="233">
        <f t="shared" si="6"/>
        <v>4.3322957314870757E-2</v>
      </c>
      <c r="O54" s="233">
        <f t="shared" si="6"/>
        <v>4.6885291538938292E-2</v>
      </c>
      <c r="P54" s="233">
        <f t="shared" si="6"/>
        <v>4.7395779625793402E-2</v>
      </c>
      <c r="Q54" s="233">
        <f t="shared" si="6"/>
        <v>4.7163398205892618E-2</v>
      </c>
      <c r="R54" s="233">
        <f t="shared" si="6"/>
        <v>4.7503396082546542E-2</v>
      </c>
      <c r="S54" s="233">
        <f t="shared" si="6"/>
        <v>4.766957353219109E-2</v>
      </c>
      <c r="T54" s="233">
        <f t="shared" si="6"/>
        <v>4.7633103521179276E-2</v>
      </c>
      <c r="U54" s="233">
        <f t="shared" si="6"/>
        <v>4.7544328662627526E-2</v>
      </c>
      <c r="V54" s="233">
        <f t="shared" si="6"/>
        <v>4.7278995180069276E-2</v>
      </c>
      <c r="W54" s="233">
        <f t="shared" si="6"/>
        <v>4.7112432602425439E-2</v>
      </c>
      <c r="X54" s="233">
        <f t="shared" si="6"/>
        <v>4.6966552655771612E-2</v>
      </c>
      <c r="Y54" s="233">
        <f t="shared" si="6"/>
        <v>4.7467654871385413E-2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1.9893073631746108E-2</v>
      </c>
      <c r="C55" s="233">
        <f t="shared" si="7"/>
        <v>1.9729479938269304E-2</v>
      </c>
      <c r="D55" s="233">
        <f t="shared" si="7"/>
        <v>1.9772463210831773E-2</v>
      </c>
      <c r="E55" s="233">
        <f t="shared" si="7"/>
        <v>1.9720827125542559E-2</v>
      </c>
      <c r="F55" s="233">
        <f t="shared" si="7"/>
        <v>2.0022655677935815E-2</v>
      </c>
      <c r="G55" s="233">
        <f t="shared" si="7"/>
        <v>1.9837484194430721E-2</v>
      </c>
      <c r="H55" s="233">
        <f t="shared" si="7"/>
        <v>1.9857969765911414E-2</v>
      </c>
      <c r="I55" s="233">
        <f t="shared" si="7"/>
        <v>1.9968259176285318E-2</v>
      </c>
      <c r="J55" s="233">
        <f t="shared" si="7"/>
        <v>1.9845627435513082E-2</v>
      </c>
      <c r="K55" s="233">
        <f t="shared" si="7"/>
        <v>1.9225564435457809E-2</v>
      </c>
      <c r="L55" s="233">
        <f t="shared" si="7"/>
        <v>1.8955536362860455E-2</v>
      </c>
      <c r="M55" s="233">
        <f t="shared" si="7"/>
        <v>1.9294594410913954E-2</v>
      </c>
      <c r="N55" s="233">
        <f t="shared" si="7"/>
        <v>1.9000109197966176E-2</v>
      </c>
      <c r="O55" s="233">
        <f t="shared" si="7"/>
        <v>2.056243881376324E-2</v>
      </c>
      <c r="P55" s="233">
        <f t="shared" si="7"/>
        <v>2.0786323100424775E-2</v>
      </c>
      <c r="Q55" s="233">
        <f t="shared" si="7"/>
        <v>2.0684407796684016E-2</v>
      </c>
      <c r="R55" s="233">
        <f t="shared" si="7"/>
        <v>2.0833520350024955E-2</v>
      </c>
      <c r="S55" s="233">
        <f t="shared" si="7"/>
        <v>2.0906400639949262E-2</v>
      </c>
      <c r="T55" s="233">
        <f t="shared" si="7"/>
        <v>2.0890406021053801E-2</v>
      </c>
      <c r="U55" s="233">
        <f t="shared" si="7"/>
        <v>2.0851472113697065E-2</v>
      </c>
      <c r="V55" s="233">
        <f t="shared" si="7"/>
        <v>2.0735105054406955E-2</v>
      </c>
      <c r="W55" s="233">
        <f t="shared" si="7"/>
        <v>2.0662055859253268E-2</v>
      </c>
      <c r="X55" s="233">
        <f t="shared" si="7"/>
        <v>2.0598077426385201E-2</v>
      </c>
      <c r="Y55" s="233">
        <f t="shared" si="7"/>
        <v>2.081784536020391E-2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3.6129812941800218E-2</v>
      </c>
      <c r="C56" s="233">
        <f t="shared" si="8"/>
        <v>3.594035592473821E-2</v>
      </c>
      <c r="D56" s="233">
        <f t="shared" si="8"/>
        <v>3.5884785582571015E-2</v>
      </c>
      <c r="E56" s="233">
        <f t="shared" si="8"/>
        <v>3.6034705097549136E-2</v>
      </c>
      <c r="F56" s="233">
        <f t="shared" si="8"/>
        <v>3.6182987927504032E-2</v>
      </c>
      <c r="G56" s="233">
        <f t="shared" si="8"/>
        <v>3.6491001497556436E-2</v>
      </c>
      <c r="H56" s="233">
        <f t="shared" si="8"/>
        <v>3.6453471995989174E-2</v>
      </c>
      <c r="I56" s="233">
        <f t="shared" si="8"/>
        <v>3.6417922256908299E-2</v>
      </c>
      <c r="J56" s="233">
        <f t="shared" si="8"/>
        <v>3.6046402352333688E-2</v>
      </c>
      <c r="K56" s="233">
        <f t="shared" si="8"/>
        <v>3.5707405450250675E-2</v>
      </c>
      <c r="L56" s="233">
        <f t="shared" si="8"/>
        <v>3.5445031215185482E-2</v>
      </c>
      <c r="M56" s="233">
        <f t="shared" si="8"/>
        <v>3.585842811958493E-2</v>
      </c>
      <c r="N56" s="233">
        <f t="shared" si="8"/>
        <v>3.5617052193446644E-2</v>
      </c>
      <c r="O56" s="233">
        <f t="shared" si="8"/>
        <v>3.6931911047381194E-2</v>
      </c>
      <c r="P56" s="233">
        <f t="shared" si="8"/>
        <v>3.7398188325198527E-2</v>
      </c>
      <c r="Q56" s="233">
        <f t="shared" si="8"/>
        <v>3.7054496714554325E-2</v>
      </c>
      <c r="R56" s="233">
        <f t="shared" si="8"/>
        <v>3.7299731946286455E-2</v>
      </c>
      <c r="S56" s="233">
        <f t="shared" si="8"/>
        <v>3.7502949011119939E-2</v>
      </c>
      <c r="T56" s="233">
        <f t="shared" si="8"/>
        <v>3.7661788016743851E-2</v>
      </c>
      <c r="U56" s="233">
        <f t="shared" si="8"/>
        <v>3.7546534306126915E-2</v>
      </c>
      <c r="V56" s="233">
        <f t="shared" si="8"/>
        <v>3.7544946678943744E-2</v>
      </c>
      <c r="W56" s="233">
        <f t="shared" si="8"/>
        <v>3.772978807659514E-2</v>
      </c>
      <c r="X56" s="233">
        <f t="shared" si="8"/>
        <v>3.7881466680767417E-2</v>
      </c>
      <c r="Y56" s="233">
        <f t="shared" si="8"/>
        <v>3.8387384909371026E-2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0.17521203562302287</v>
      </c>
      <c r="C57" s="234">
        <f t="shared" si="9"/>
        <v>0.17473512071027306</v>
      </c>
      <c r="D57" s="234">
        <f t="shared" si="9"/>
        <v>0.17419931620442722</v>
      </c>
      <c r="E57" s="234">
        <f t="shared" si="9"/>
        <v>0.17482525747830671</v>
      </c>
      <c r="F57" s="234">
        <f t="shared" si="9"/>
        <v>0.17518714825256995</v>
      </c>
      <c r="G57" s="234">
        <f t="shared" si="9"/>
        <v>0.17506779872506281</v>
      </c>
      <c r="H57" s="234">
        <f t="shared" si="9"/>
        <v>0.17495321933923924</v>
      </c>
      <c r="I57" s="234">
        <f t="shared" si="9"/>
        <v>0.17447240374541387</v>
      </c>
      <c r="J57" s="234">
        <f t="shared" si="9"/>
        <v>0.17375688819754254</v>
      </c>
      <c r="K57" s="234">
        <f t="shared" si="9"/>
        <v>0.17195780813022019</v>
      </c>
      <c r="L57" s="234">
        <f t="shared" si="9"/>
        <v>0.17094607110042698</v>
      </c>
      <c r="M57" s="234">
        <f t="shared" si="9"/>
        <v>0.17195903706820873</v>
      </c>
      <c r="N57" s="234">
        <f t="shared" si="9"/>
        <v>0.17077140397104798</v>
      </c>
      <c r="O57" s="234">
        <f t="shared" si="9"/>
        <v>0.17595955837043489</v>
      </c>
      <c r="P57" s="234">
        <f t="shared" si="9"/>
        <v>0.17716660370973872</v>
      </c>
      <c r="Q57" s="234">
        <f t="shared" si="9"/>
        <v>0.17672957646046611</v>
      </c>
      <c r="R57" s="234">
        <f t="shared" si="9"/>
        <v>0.17742072100047868</v>
      </c>
      <c r="S57" s="234">
        <f t="shared" si="9"/>
        <v>0.17771586820590946</v>
      </c>
      <c r="T57" s="234">
        <f t="shared" si="9"/>
        <v>0.17759330582293839</v>
      </c>
      <c r="U57" s="234">
        <f t="shared" si="9"/>
        <v>0.17750388463532696</v>
      </c>
      <c r="V57" s="234">
        <f t="shared" si="9"/>
        <v>0.17721503296375735</v>
      </c>
      <c r="W57" s="234">
        <f t="shared" si="9"/>
        <v>0.17665532540127443</v>
      </c>
      <c r="X57" s="234">
        <f t="shared" si="9"/>
        <v>0.17620628021253237</v>
      </c>
      <c r="Y57" s="234">
        <f t="shared" si="9"/>
        <v>0.17729210296111919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8.9037520451932584E-2</v>
      </c>
      <c r="C58" s="302">
        <f t="shared" si="10"/>
        <v>9.100346306896509E-2</v>
      </c>
      <c r="D58" s="302">
        <f t="shared" si="10"/>
        <v>8.6855892289057407E-2</v>
      </c>
      <c r="E58" s="302">
        <f t="shared" si="10"/>
        <v>9.13081531673125E-2</v>
      </c>
      <c r="F58" s="302">
        <f t="shared" si="10"/>
        <v>8.4611798414490763E-2</v>
      </c>
      <c r="G58" s="302">
        <f t="shared" si="10"/>
        <v>8.8628112719644631E-2</v>
      </c>
      <c r="H58" s="302">
        <f t="shared" si="10"/>
        <v>8.7133153835267305E-2</v>
      </c>
      <c r="I58" s="302">
        <f t="shared" si="10"/>
        <v>8.0141043620482216E-2</v>
      </c>
      <c r="J58" s="302">
        <f t="shared" si="10"/>
        <v>7.929881048482687E-2</v>
      </c>
      <c r="K58" s="302">
        <f t="shared" si="10"/>
        <v>8.7810034809893731E-2</v>
      </c>
      <c r="L58" s="302">
        <f t="shared" si="10"/>
        <v>8.9848953761979378E-2</v>
      </c>
      <c r="M58" s="302">
        <f t="shared" si="10"/>
        <v>8.6286589149563372E-2</v>
      </c>
      <c r="N58" s="302">
        <f t="shared" si="10"/>
        <v>8.9840426098276707E-2</v>
      </c>
      <c r="O58" s="302">
        <f t="shared" si="10"/>
        <v>6.4085350545706132E-2</v>
      </c>
      <c r="P58" s="302">
        <f t="shared" si="10"/>
        <v>6.1733804011563198E-2</v>
      </c>
      <c r="Q58" s="302">
        <f t="shared" si="10"/>
        <v>6.4169133658710686E-2</v>
      </c>
      <c r="R58" s="302">
        <f t="shared" si="10"/>
        <v>6.1402362445295469E-2</v>
      </c>
      <c r="S58" s="302">
        <f t="shared" si="10"/>
        <v>5.8853969488674482E-2</v>
      </c>
      <c r="T58" s="302">
        <f t="shared" si="10"/>
        <v>5.6686620918891102E-2</v>
      </c>
      <c r="U58" s="302">
        <f t="shared" si="10"/>
        <v>5.9765093921396249E-2</v>
      </c>
      <c r="V58" s="302">
        <f t="shared" si="10"/>
        <v>6.3122753628897216E-2</v>
      </c>
      <c r="W58" s="302">
        <f t="shared" si="10"/>
        <v>6.2366840307741152E-2</v>
      </c>
      <c r="X58" s="302">
        <f t="shared" si="10"/>
        <v>6.0908002255601806E-2</v>
      </c>
      <c r="Y58" s="302">
        <f t="shared" si="10"/>
        <v>5.7178727986502066E-2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8.6174515171090274E-2</v>
      </c>
      <c r="C59" s="302">
        <f t="shared" si="11"/>
        <v>8.3731657641307952E-2</v>
      </c>
      <c r="D59" s="302">
        <f t="shared" si="11"/>
        <v>8.7343423915369839E-2</v>
      </c>
      <c r="E59" s="302">
        <f t="shared" si="11"/>
        <v>8.3517104310994184E-2</v>
      </c>
      <c r="F59" s="302">
        <f t="shared" si="11"/>
        <v>9.0575349838079189E-2</v>
      </c>
      <c r="G59" s="302">
        <f t="shared" si="11"/>
        <v>8.6439686005418181E-2</v>
      </c>
      <c r="H59" s="302">
        <f t="shared" si="11"/>
        <v>8.7820065503971936E-2</v>
      </c>
      <c r="I59" s="302">
        <f t="shared" si="11"/>
        <v>9.4331360124931665E-2</v>
      </c>
      <c r="J59" s="302">
        <f t="shared" si="11"/>
        <v>9.4458077712715666E-2</v>
      </c>
      <c r="K59" s="302">
        <f t="shared" si="11"/>
        <v>8.4147773320326455E-2</v>
      </c>
      <c r="L59" s="302">
        <f t="shared" si="11"/>
        <v>8.1097117338447627E-2</v>
      </c>
      <c r="M59" s="302">
        <f t="shared" si="11"/>
        <v>8.5672447918645353E-2</v>
      </c>
      <c r="N59" s="302">
        <f t="shared" si="11"/>
        <v>8.0930977872771273E-2</v>
      </c>
      <c r="O59" s="302">
        <f t="shared" si="11"/>
        <v>0.11187420782472876</v>
      </c>
      <c r="P59" s="302">
        <f t="shared" si="11"/>
        <v>0.11543279969817552</v>
      </c>
      <c r="Q59" s="302">
        <f t="shared" si="11"/>
        <v>0.11256044280175542</v>
      </c>
      <c r="R59" s="302">
        <f t="shared" si="11"/>
        <v>0.11601835855518323</v>
      </c>
      <c r="S59" s="302">
        <f t="shared" si="11"/>
        <v>0.11886189871723497</v>
      </c>
      <c r="T59" s="302">
        <f t="shared" si="11"/>
        <v>0.1209066849040473</v>
      </c>
      <c r="U59" s="302">
        <f t="shared" si="11"/>
        <v>0.1177387907139307</v>
      </c>
      <c r="V59" s="302">
        <f t="shared" si="11"/>
        <v>0.1140922793348601</v>
      </c>
      <c r="W59" s="302">
        <f t="shared" si="11"/>
        <v>0.11428848509353327</v>
      </c>
      <c r="X59" s="302">
        <f t="shared" si="11"/>
        <v>0.11529827795693054</v>
      </c>
      <c r="Y59" s="302">
        <f t="shared" si="11"/>
        <v>0.1201133749746171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7.2537536560749807E-2</v>
      </c>
      <c r="C60" s="301">
        <f t="shared" si="12"/>
        <v>7.2468965767540403E-2</v>
      </c>
      <c r="D60" s="301">
        <f t="shared" si="12"/>
        <v>7.2024784955813895E-2</v>
      </c>
      <c r="E60" s="301">
        <f t="shared" si="12"/>
        <v>7.2857374800475189E-2</v>
      </c>
      <c r="F60" s="301">
        <f t="shared" si="12"/>
        <v>7.2342936676823108E-2</v>
      </c>
      <c r="G60" s="301">
        <f t="shared" si="12"/>
        <v>7.2759785654032363E-2</v>
      </c>
      <c r="H60" s="301">
        <f t="shared" si="12"/>
        <v>7.2576462998273708E-2</v>
      </c>
      <c r="I60" s="301">
        <f t="shared" si="12"/>
        <v>7.1844883991006178E-2</v>
      </c>
      <c r="J60" s="301">
        <f t="shared" si="12"/>
        <v>7.1651600161728932E-2</v>
      </c>
      <c r="K60" s="301">
        <f t="shared" si="12"/>
        <v>7.1974727817417261E-2</v>
      </c>
      <c r="L60" s="301">
        <f t="shared" si="12"/>
        <v>7.1826059203801779E-2</v>
      </c>
      <c r="M60" s="301">
        <f t="shared" si="12"/>
        <v>7.1878549514778331E-2</v>
      </c>
      <c r="N60" s="301">
        <f t="shared" si="12"/>
        <v>7.1669717459057133E-2</v>
      </c>
      <c r="O60" s="301">
        <f t="shared" si="12"/>
        <v>7.0292939585158601E-2</v>
      </c>
      <c r="P60" s="301">
        <f t="shared" si="12"/>
        <v>7.0233507434947273E-2</v>
      </c>
      <c r="Q60" s="301">
        <f t="shared" si="12"/>
        <v>7.0400937114695625E-2</v>
      </c>
      <c r="R60" s="301">
        <f t="shared" si="12"/>
        <v>7.0143789303675999E-2</v>
      </c>
      <c r="S60" s="301">
        <f t="shared" si="12"/>
        <v>6.9742134945677423E-2</v>
      </c>
      <c r="T60" s="301">
        <f t="shared" si="12"/>
        <v>6.9396865158575738E-2</v>
      </c>
      <c r="U60" s="301">
        <f t="shared" si="12"/>
        <v>6.9893311999371363E-2</v>
      </c>
      <c r="V60" s="301">
        <f t="shared" si="12"/>
        <v>7.0426838740520983E-2</v>
      </c>
      <c r="W60" s="301">
        <f t="shared" si="12"/>
        <v>7.0200027831432657E-2</v>
      </c>
      <c r="X60" s="301">
        <f t="shared" si="12"/>
        <v>6.9850907458506639E-2</v>
      </c>
      <c r="Y60" s="301">
        <f t="shared" si="12"/>
        <v>6.9452576394832613E-2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5.0182328263346336E-2</v>
      </c>
      <c r="C61" s="302">
        <f t="shared" si="13"/>
        <v>5.0297598899647328E-2</v>
      </c>
      <c r="D61" s="302">
        <f t="shared" si="13"/>
        <v>4.9805114842820242E-2</v>
      </c>
      <c r="E61" s="302">
        <f t="shared" si="13"/>
        <v>5.0695731690430977E-2</v>
      </c>
      <c r="F61" s="302">
        <f t="shared" si="13"/>
        <v>4.9842108165680944E-2</v>
      </c>
      <c r="G61" s="302">
        <f t="shared" si="13"/>
        <v>5.0467047011812691E-2</v>
      </c>
      <c r="H61" s="302">
        <f t="shared" si="13"/>
        <v>5.0260703317373964E-2</v>
      </c>
      <c r="I61" s="302">
        <f t="shared" si="13"/>
        <v>4.9405184551598133E-2</v>
      </c>
      <c r="J61" s="302">
        <f t="shared" si="13"/>
        <v>4.9349710402191646E-2</v>
      </c>
      <c r="K61" s="302">
        <f t="shared" si="13"/>
        <v>5.0369645287388617E-2</v>
      </c>
      <c r="L61" s="302">
        <f t="shared" si="13"/>
        <v>5.0524425699338842E-2</v>
      </c>
      <c r="M61" s="302">
        <f t="shared" si="13"/>
        <v>5.019589327700328E-2</v>
      </c>
      <c r="N61" s="302">
        <f t="shared" si="13"/>
        <v>5.0317994409276076E-2</v>
      </c>
      <c r="O61" s="302">
        <f t="shared" si="13"/>
        <v>4.718551982219546E-2</v>
      </c>
      <c r="P61" s="302">
        <f t="shared" si="13"/>
        <v>4.6874493576698276E-2</v>
      </c>
      <c r="Q61" s="302">
        <f t="shared" si="13"/>
        <v>4.7156452458217743E-2</v>
      </c>
      <c r="R61" s="302">
        <f t="shared" si="13"/>
        <v>4.6731736665929773E-2</v>
      </c>
      <c r="S61" s="302">
        <f t="shared" si="13"/>
        <v>4.6248181738306124E-2</v>
      </c>
      <c r="T61" s="302">
        <f t="shared" si="13"/>
        <v>4.5920886199109258E-2</v>
      </c>
      <c r="U61" s="302">
        <f t="shared" si="13"/>
        <v>4.646108573619024E-2</v>
      </c>
      <c r="V61" s="302">
        <f t="shared" si="13"/>
        <v>4.7125382105882081E-2</v>
      </c>
      <c r="W61" s="302">
        <f t="shared" si="13"/>
        <v>4.698066157678471E-2</v>
      </c>
      <c r="X61" s="302">
        <f t="shared" si="13"/>
        <v>4.6703438147477544E-2</v>
      </c>
      <c r="Y61" s="302">
        <f t="shared" si="13"/>
        <v>4.6058138815925249E-2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2.2355208297403464E-2</v>
      </c>
      <c r="C62" s="302">
        <f t="shared" si="14"/>
        <v>2.2171366867893064E-2</v>
      </c>
      <c r="D62" s="302">
        <f t="shared" si="14"/>
        <v>2.221967011299366E-2</v>
      </c>
      <c r="E62" s="302">
        <f t="shared" si="14"/>
        <v>2.2161643110044208E-2</v>
      </c>
      <c r="F62" s="302">
        <f t="shared" si="14"/>
        <v>2.2500828511142164E-2</v>
      </c>
      <c r="G62" s="302">
        <f t="shared" si="14"/>
        <v>2.2292738642219673E-2</v>
      </c>
      <c r="H62" s="302">
        <f t="shared" si="14"/>
        <v>2.2315759680899751E-2</v>
      </c>
      <c r="I62" s="302">
        <f t="shared" si="14"/>
        <v>2.2439699439408049E-2</v>
      </c>
      <c r="J62" s="302">
        <f t="shared" si="14"/>
        <v>2.2301889759537282E-2</v>
      </c>
      <c r="K62" s="302">
        <f t="shared" si="14"/>
        <v>2.1605082530028644E-2</v>
      </c>
      <c r="L62" s="302">
        <f t="shared" si="14"/>
        <v>2.1301633504462927E-2</v>
      </c>
      <c r="M62" s="302">
        <f t="shared" si="14"/>
        <v>2.1682656237775055E-2</v>
      </c>
      <c r="N62" s="302">
        <f t="shared" si="14"/>
        <v>2.1351723049781061E-2</v>
      </c>
      <c r="O62" s="302">
        <f t="shared" si="14"/>
        <v>2.3107419762963141E-2</v>
      </c>
      <c r="P62" s="302">
        <f t="shared" si="14"/>
        <v>2.3359013858249005E-2</v>
      </c>
      <c r="Q62" s="302">
        <f t="shared" si="14"/>
        <v>2.3244484656477878E-2</v>
      </c>
      <c r="R62" s="302">
        <f t="shared" si="14"/>
        <v>2.341205263774623E-2</v>
      </c>
      <c r="S62" s="302">
        <f t="shared" si="14"/>
        <v>2.3493953207371292E-2</v>
      </c>
      <c r="T62" s="302">
        <f t="shared" si="14"/>
        <v>2.3475978959466483E-2</v>
      </c>
      <c r="U62" s="302">
        <f t="shared" si="14"/>
        <v>2.343222626318113E-2</v>
      </c>
      <c r="V62" s="302">
        <f t="shared" si="14"/>
        <v>2.3301456634638906E-2</v>
      </c>
      <c r="W62" s="302">
        <f t="shared" si="14"/>
        <v>2.321936625464795E-2</v>
      </c>
      <c r="X62" s="302">
        <f t="shared" si="14"/>
        <v>2.3147469311029099E-2</v>
      </c>
      <c r="Y62" s="302">
        <f t="shared" si="14"/>
        <v>2.3394437578907367E-2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0.21454534974247694</v>
      </c>
      <c r="C63" s="301">
        <f t="shared" si="15"/>
        <v>0.21396137229829354</v>
      </c>
      <c r="D63" s="301">
        <f t="shared" si="15"/>
        <v>0.21330528514827823</v>
      </c>
      <c r="E63" s="301">
        <f t="shared" si="15"/>
        <v>0.21407174385098776</v>
      </c>
      <c r="F63" s="301">
        <f t="shared" si="15"/>
        <v>0.21451487541131017</v>
      </c>
      <c r="G63" s="301">
        <f t="shared" si="15"/>
        <v>0.21436873313273003</v>
      </c>
      <c r="H63" s="301">
        <f t="shared" si="15"/>
        <v>0.21422843184396639</v>
      </c>
      <c r="I63" s="301">
        <f t="shared" si="15"/>
        <v>0.21363967805560879</v>
      </c>
      <c r="J63" s="301">
        <f t="shared" si="15"/>
        <v>0.21276353656841945</v>
      </c>
      <c r="K63" s="301">
        <f t="shared" si="15"/>
        <v>0.2105605813839431</v>
      </c>
      <c r="L63" s="301">
        <f t="shared" si="15"/>
        <v>0.20932171971480856</v>
      </c>
      <c r="M63" s="301">
        <f t="shared" si="15"/>
        <v>0.21056208620596992</v>
      </c>
      <c r="N63" s="301">
        <f t="shared" si="15"/>
        <v>0.20910784159720164</v>
      </c>
      <c r="O63" s="301">
        <f t="shared" si="15"/>
        <v>0.21546068371889993</v>
      </c>
      <c r="P63" s="301">
        <f t="shared" si="15"/>
        <v>0.21693869842008817</v>
      </c>
      <c r="Q63" s="301">
        <f t="shared" si="15"/>
        <v>0.21640356301281563</v>
      </c>
      <c r="R63" s="301">
        <f t="shared" si="15"/>
        <v>0.21724986244956579</v>
      </c>
      <c r="S63" s="301">
        <f t="shared" si="15"/>
        <v>0.21761126719090954</v>
      </c>
      <c r="T63" s="301">
        <f t="shared" si="15"/>
        <v>0.21746119080359802</v>
      </c>
      <c r="U63" s="301">
        <f t="shared" si="15"/>
        <v>0.21735169547182889</v>
      </c>
      <c r="V63" s="301">
        <f t="shared" si="15"/>
        <v>0.21699799954745796</v>
      </c>
      <c r="W63" s="301">
        <f t="shared" si="15"/>
        <v>0.21631264334849953</v>
      </c>
      <c r="X63" s="301">
        <f t="shared" si="15"/>
        <v>0.21576279209697843</v>
      </c>
      <c r="Y63" s="301">
        <f t="shared" si="15"/>
        <v>0.21709237097279907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0.10902553524726437</v>
      </c>
      <c r="C64" s="302">
        <f t="shared" si="16"/>
        <v>0.11143281192118175</v>
      </c>
      <c r="D64" s="302">
        <f t="shared" si="16"/>
        <v>0.10635415382333556</v>
      </c>
      <c r="E64" s="302">
        <f t="shared" si="16"/>
        <v>0.11180590183752549</v>
      </c>
      <c r="F64" s="302">
        <f t="shared" si="16"/>
        <v>0.10360628377284586</v>
      </c>
      <c r="G64" s="302">
        <f t="shared" si="16"/>
        <v>0.10852421965670773</v>
      </c>
      <c r="H64" s="302">
        <f t="shared" si="16"/>
        <v>0.10669365775747014</v>
      </c>
      <c r="I64" s="302">
        <f t="shared" si="16"/>
        <v>9.8131890147529183E-2</v>
      </c>
      <c r="J64" s="302">
        <f t="shared" si="16"/>
        <v>9.7100584267134943E-2</v>
      </c>
      <c r="K64" s="302">
        <f t="shared" si="16"/>
        <v>0.10752249160395148</v>
      </c>
      <c r="L64" s="302">
        <f t="shared" si="16"/>
        <v>0.11001912705548493</v>
      </c>
      <c r="M64" s="302">
        <f t="shared" si="16"/>
        <v>0.10565704793824088</v>
      </c>
      <c r="N64" s="302">
        <f t="shared" si="16"/>
        <v>0.11000868501829801</v>
      </c>
      <c r="O64" s="302">
        <f t="shared" si="16"/>
        <v>7.847185781106876E-2</v>
      </c>
      <c r="P64" s="302">
        <f t="shared" si="16"/>
        <v>7.5592413075383488E-2</v>
      </c>
      <c r="Q64" s="302">
        <f t="shared" si="16"/>
        <v>7.8574449378013084E-2</v>
      </c>
      <c r="R64" s="302">
        <f t="shared" si="16"/>
        <v>7.5186566259545479E-2</v>
      </c>
      <c r="S64" s="302">
        <f t="shared" si="16"/>
        <v>7.2066085088172832E-2</v>
      </c>
      <c r="T64" s="302">
        <f t="shared" si="16"/>
        <v>6.9412188880274797E-2</v>
      </c>
      <c r="U64" s="302">
        <f t="shared" si="16"/>
        <v>7.318174765885252E-2</v>
      </c>
      <c r="V64" s="302">
        <f t="shared" si="16"/>
        <v>7.7293167708853708E-2</v>
      </c>
      <c r="W64" s="302">
        <f t="shared" si="16"/>
        <v>7.6367559560499426E-2</v>
      </c>
      <c r="X64" s="302">
        <f t="shared" si="16"/>
        <v>7.4581227251757365E-2</v>
      </c>
      <c r="Y64" s="302">
        <f t="shared" si="16"/>
        <v>7.0014768963063786E-2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0.1055198144952126</v>
      </c>
      <c r="C65" s="302">
        <f t="shared" si="17"/>
        <v>0.10252856037711178</v>
      </c>
      <c r="D65" s="302">
        <f t="shared" si="17"/>
        <v>0.10695113132494269</v>
      </c>
      <c r="E65" s="302">
        <f t="shared" si="17"/>
        <v>0.10226584201346227</v>
      </c>
      <c r="F65" s="302">
        <f t="shared" si="17"/>
        <v>0.11090859163846431</v>
      </c>
      <c r="G65" s="302">
        <f t="shared" si="17"/>
        <v>0.10584451347602229</v>
      </c>
      <c r="H65" s="302">
        <f t="shared" si="17"/>
        <v>0.10753477408649625</v>
      </c>
      <c r="I65" s="302">
        <f t="shared" si="17"/>
        <v>0.1155077879080796</v>
      </c>
      <c r="J65" s="302">
        <f t="shared" si="17"/>
        <v>0.1156629523012845</v>
      </c>
      <c r="K65" s="302">
        <f t="shared" si="17"/>
        <v>0.1030380897799916</v>
      </c>
      <c r="L65" s="302">
        <f t="shared" si="17"/>
        <v>9.9302592659323632E-2</v>
      </c>
      <c r="M65" s="302">
        <f t="shared" si="17"/>
        <v>0.10490503826772903</v>
      </c>
      <c r="N65" s="302">
        <f t="shared" si="17"/>
        <v>9.9099156578903627E-2</v>
      </c>
      <c r="O65" s="302">
        <f t="shared" si="17"/>
        <v>0.13698882590783118</v>
      </c>
      <c r="P65" s="302">
        <f t="shared" si="17"/>
        <v>0.14134628534470467</v>
      </c>
      <c r="Q65" s="302">
        <f t="shared" si="17"/>
        <v>0.13782911363480255</v>
      </c>
      <c r="R65" s="302">
        <f t="shared" si="17"/>
        <v>0.14206329619002031</v>
      </c>
      <c r="S65" s="302">
        <f t="shared" si="17"/>
        <v>0.1455451821027367</v>
      </c>
      <c r="T65" s="302">
        <f t="shared" si="17"/>
        <v>0.14804900192332324</v>
      </c>
      <c r="U65" s="302">
        <f t="shared" si="17"/>
        <v>0.14416994781297637</v>
      </c>
      <c r="V65" s="302">
        <f t="shared" si="17"/>
        <v>0.13970483183860424</v>
      </c>
      <c r="W65" s="302">
        <f t="shared" si="17"/>
        <v>0.13994508378800008</v>
      </c>
      <c r="X65" s="302">
        <f t="shared" si="17"/>
        <v>0.1411815648452211</v>
      </c>
      <c r="Y65" s="302">
        <f t="shared" si="17"/>
        <v>0.14707760200973527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0.21218003115919173</v>
      </c>
      <c r="C66" s="301">
        <f t="shared" si="18"/>
        <v>0.21587883671145983</v>
      </c>
      <c r="D66" s="301">
        <f t="shared" si="18"/>
        <v>0.2169451787531983</v>
      </c>
      <c r="E66" s="301">
        <f t="shared" si="18"/>
        <v>0.21532144730231503</v>
      </c>
      <c r="F66" s="301">
        <f t="shared" si="18"/>
        <v>0.21049171808716155</v>
      </c>
      <c r="G66" s="301">
        <f t="shared" si="18"/>
        <v>0.21272613643992228</v>
      </c>
      <c r="H66" s="301">
        <f t="shared" si="18"/>
        <v>0.21290385465320644</v>
      </c>
      <c r="I66" s="301">
        <f t="shared" si="18"/>
        <v>0.21313611345221475</v>
      </c>
      <c r="J66" s="301">
        <f t="shared" si="18"/>
        <v>0.21707656406453812</v>
      </c>
      <c r="K66" s="301">
        <f t="shared" si="18"/>
        <v>0.23011485828734826</v>
      </c>
      <c r="L66" s="301">
        <f t="shared" si="18"/>
        <v>0.2367047433379528</v>
      </c>
      <c r="M66" s="301">
        <f t="shared" si="18"/>
        <v>0.22905306400640899</v>
      </c>
      <c r="N66" s="301">
        <f t="shared" si="18"/>
        <v>0.23642918436275362</v>
      </c>
      <c r="O66" s="301">
        <f t="shared" si="18"/>
        <v>0.20222205824150188</v>
      </c>
      <c r="P66" s="301">
        <f t="shared" si="18"/>
        <v>0.19587318802513451</v>
      </c>
      <c r="Q66" s="301">
        <f t="shared" si="18"/>
        <v>0.19850422931210832</v>
      </c>
      <c r="R66" s="301">
        <f t="shared" si="18"/>
        <v>0.19480947745824717</v>
      </c>
      <c r="S66" s="301">
        <f t="shared" si="18"/>
        <v>0.1932911340564272</v>
      </c>
      <c r="T66" s="301">
        <f t="shared" si="18"/>
        <v>0.19398288592582424</v>
      </c>
      <c r="U66" s="301">
        <f t="shared" si="18"/>
        <v>0.19436700179099825</v>
      </c>
      <c r="V66" s="301">
        <f t="shared" si="18"/>
        <v>0.19617046442780955</v>
      </c>
      <c r="W66" s="301">
        <f t="shared" si="18"/>
        <v>0.19852018360405133</v>
      </c>
      <c r="X66" s="301">
        <f t="shared" si="18"/>
        <v>0.20064725046223555</v>
      </c>
      <c r="Y66" s="301">
        <f t="shared" si="18"/>
        <v>0.19492717942183393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0.12167720940742054</v>
      </c>
      <c r="C67" s="301">
        <f t="shared" si="19"/>
        <v>0.12067657851108961</v>
      </c>
      <c r="D67" s="301">
        <f t="shared" si="19"/>
        <v>0.12093948834359802</v>
      </c>
      <c r="E67" s="301">
        <f t="shared" si="19"/>
        <v>0.1206236530494136</v>
      </c>
      <c r="F67" s="301">
        <f t="shared" si="19"/>
        <v>0.1224698059694975</v>
      </c>
      <c r="G67" s="301">
        <f t="shared" si="19"/>
        <v>0.12133719319221531</v>
      </c>
      <c r="H67" s="301">
        <f t="shared" si="19"/>
        <v>0.12146249445118759</v>
      </c>
      <c r="I67" s="301">
        <f t="shared" si="19"/>
        <v>0.12213708641871894</v>
      </c>
      <c r="J67" s="301">
        <f t="shared" si="19"/>
        <v>0.12138700182756121</v>
      </c>
      <c r="K67" s="301">
        <f t="shared" si="19"/>
        <v>0.11759434831910001</v>
      </c>
      <c r="L67" s="301">
        <f t="shared" si="19"/>
        <v>0.11594270499119931</v>
      </c>
      <c r="M67" s="301">
        <f t="shared" si="19"/>
        <v>0.11801657441318951</v>
      </c>
      <c r="N67" s="301">
        <f t="shared" si="19"/>
        <v>0.11621533748085072</v>
      </c>
      <c r="O67" s="301">
        <f t="shared" si="19"/>
        <v>0.12577142274669856</v>
      </c>
      <c r="P67" s="301">
        <f t="shared" si="19"/>
        <v>0.12714082476749403</v>
      </c>
      <c r="Q67" s="301">
        <f t="shared" si="19"/>
        <v>0.12651745353866103</v>
      </c>
      <c r="R67" s="301">
        <f t="shared" si="19"/>
        <v>0.12742950964994931</v>
      </c>
      <c r="S67" s="301">
        <f t="shared" si="19"/>
        <v>0.12787528642949345</v>
      </c>
      <c r="T67" s="301">
        <f t="shared" si="19"/>
        <v>0.12777745435845395</v>
      </c>
      <c r="U67" s="301">
        <f t="shared" si="19"/>
        <v>0.12753931271748928</v>
      </c>
      <c r="V67" s="301">
        <f t="shared" si="19"/>
        <v>0.12682754643624589</v>
      </c>
      <c r="W67" s="301">
        <f t="shared" si="19"/>
        <v>0.12638073653746915</v>
      </c>
      <c r="X67" s="301">
        <f t="shared" si="19"/>
        <v>0.12598940851457255</v>
      </c>
      <c r="Y67" s="301">
        <f t="shared" si="19"/>
        <v>0.12733363260981853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7.6208947156104642E-2</v>
      </c>
      <c r="C68" s="235">
        <f t="shared" si="20"/>
        <v>7.5582231376932638E-2</v>
      </c>
      <c r="D68" s="235">
        <f t="shared" si="20"/>
        <v>7.5746897230382318E-2</v>
      </c>
      <c r="E68" s="235">
        <f t="shared" si="20"/>
        <v>7.5549083068126743E-2</v>
      </c>
      <c r="F68" s="235">
        <f t="shared" si="20"/>
        <v>7.6705366738782477E-2</v>
      </c>
      <c r="G68" s="235">
        <f t="shared" si="20"/>
        <v>7.5995987984021449E-2</v>
      </c>
      <c r="H68" s="235">
        <f t="shared" si="20"/>
        <v>7.6074466748205144E-2</v>
      </c>
      <c r="I68" s="235">
        <f t="shared" si="20"/>
        <v>7.6496977618202122E-2</v>
      </c>
      <c r="J68" s="235">
        <f t="shared" si="20"/>
        <v>7.6027184160178715E-2</v>
      </c>
      <c r="K68" s="235">
        <f t="shared" si="20"/>
        <v>7.3651767003462529E-2</v>
      </c>
      <c r="L68" s="235">
        <f t="shared" si="20"/>
        <v>7.2617308704248415E-2</v>
      </c>
      <c r="M68" s="235">
        <f t="shared" si="20"/>
        <v>7.3916215919155939E-2</v>
      </c>
      <c r="N68" s="235">
        <f t="shared" si="20"/>
        <v>7.2788064058501439E-2</v>
      </c>
      <c r="O68" s="235">
        <f t="shared" si="20"/>
        <v>7.8773237457783959E-2</v>
      </c>
      <c r="P68" s="235">
        <f t="shared" si="20"/>
        <v>7.9630922202088339E-2</v>
      </c>
      <c r="Q68" s="235">
        <f t="shared" si="20"/>
        <v>7.9240491937718094E-2</v>
      </c>
      <c r="R68" s="235">
        <f t="shared" si="20"/>
        <v>7.9811731501208044E-2</v>
      </c>
      <c r="S68" s="235">
        <f t="shared" si="20"/>
        <v>8.0090930697188464E-2</v>
      </c>
      <c r="T68" s="235">
        <f t="shared" si="20"/>
        <v>8.0029656452255279E-2</v>
      </c>
      <c r="U68" s="235">
        <f t="shared" si="20"/>
        <v>7.9880503428280361E-2</v>
      </c>
      <c r="V68" s="235">
        <f t="shared" si="20"/>
        <v>7.9434709518484595E-2</v>
      </c>
      <c r="W68" s="235">
        <f t="shared" si="20"/>
        <v>7.9154863258609515E-2</v>
      </c>
      <c r="X68" s="235">
        <f t="shared" si="20"/>
        <v>7.890976644251009E-2</v>
      </c>
      <c r="Y68" s="235">
        <f t="shared" si="20"/>
        <v>7.9751681732476543E-2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0.54808449877409449</v>
      </c>
      <c r="C72" s="322">
        <f>IF(C$5=0,0,C$5/MAE_fec!C$5)</f>
        <v>0.54738610884410144</v>
      </c>
      <c r="D72" s="322">
        <f>IF(D$5=0,0,D$5/MAE_fec!D$5)</f>
        <v>0.54964169913572858</v>
      </c>
      <c r="E72" s="322">
        <f>IF(E$5=0,0,E$5/MAE_fec!E$5)</f>
        <v>0.54640556927733819</v>
      </c>
      <c r="F72" s="322">
        <f>IF(F$5=0,0,F$5/MAE_fec!F$5)</f>
        <v>0.54807530158559825</v>
      </c>
      <c r="G72" s="322">
        <f>IF(G$5=0,0,G$5/MAE_fec!G$5)</f>
        <v>0.54727838929969574</v>
      </c>
      <c r="H72" s="322">
        <f>IF(H$5=0,0,H$5/MAE_fec!H$5)</f>
        <v>0.54829749288447571</v>
      </c>
      <c r="I72" s="322">
        <f>IF(I$5=0,0,I$5/MAE_fec!I$5)</f>
        <v>0.55133083127791416</v>
      </c>
      <c r="J72" s="322">
        <f>IF(J$5=0,0,J$5/MAE_fec!J$5)</f>
        <v>0.55219918552670422</v>
      </c>
      <c r="K72" s="322">
        <f>IF(K$5=0,0,K$5/MAE_fec!K$5)</f>
        <v>0.54965677661205659</v>
      </c>
      <c r="L72" s="322">
        <f>IF(L$5=0,0,L$5/MAE_fec!L$5)</f>
        <v>0.549278289986463</v>
      </c>
      <c r="M72" s="322">
        <f>IF(M$5=0,0,M$5/MAE_fec!M$5)</f>
        <v>0.54973351066620424</v>
      </c>
      <c r="N72" s="322">
        <f>IF(N$5=0,0,N$5/MAE_fec!N$5)</f>
        <v>0.54919171607558714</v>
      </c>
      <c r="O72" s="322">
        <f>IF(O$5=0,0,O$5/MAE_fec!O$5)</f>
        <v>0.55928270147753845</v>
      </c>
      <c r="P72" s="322">
        <f>IF(P$5=0,0,P$5/MAE_fec!P$5)</f>
        <v>0.55939886821323681</v>
      </c>
      <c r="Q72" s="322">
        <f>IF(Q$5=0,0,Q$5/MAE_fec!Q$5)</f>
        <v>0.55861127710916092</v>
      </c>
      <c r="R72" s="322">
        <f>IF(R$5=0,0,R$5/MAE_fec!R$5)</f>
        <v>0.55918520665867377</v>
      </c>
      <c r="S72" s="322">
        <f>IF(S$5=0,0,S$5/MAE_fec!S$5)</f>
        <v>0.5600753807433283</v>
      </c>
      <c r="T72" s="322">
        <f>IF(T$5=0,0,T$5/MAE_fec!T$5)</f>
        <v>0.56154220319860315</v>
      </c>
      <c r="U72" s="322">
        <f>IF(U$5=0,0,U$5/MAE_fec!U$5)</f>
        <v>0.56036108273856955</v>
      </c>
      <c r="V72" s="322">
        <f>IF(V$5=0,0,V$5/MAE_fec!V$5)</f>
        <v>0.55961506834587116</v>
      </c>
      <c r="W72" s="322">
        <f>IF(W$5=0,0,W$5/MAE_fec!W$5)</f>
        <v>0.55989140645183855</v>
      </c>
      <c r="X72" s="322">
        <f>IF(X$5=0,0,X$5/MAE_fec!X$5)</f>
        <v>0.56079949226184367</v>
      </c>
      <c r="Y72" s="322">
        <f>IF(Y$5=0,0,Y$5/MAE_fec!Y$5)</f>
        <v>0.56154455802023429</v>
      </c>
      <c r="DA72" s="95"/>
    </row>
    <row r="73" spans="1:105" ht="12" customHeight="1" x14ac:dyDescent="0.25">
      <c r="A73" s="173" t="s">
        <v>91</v>
      </c>
      <c r="B73" s="335">
        <f>IF(B$6=0,0,B$6/MAE_fec!B$6)</f>
        <v>0.47830512108111634</v>
      </c>
      <c r="C73" s="335">
        <f>IF(C$6=0,0,C$6/MAE_fec!C$6)</f>
        <v>0.47830512108111617</v>
      </c>
      <c r="D73" s="335">
        <f>IF(D$6=0,0,D$6/MAE_fec!D$6)</f>
        <v>0.47830512108111622</v>
      </c>
      <c r="E73" s="335">
        <f>IF(E$6=0,0,E$6/MAE_fec!E$6)</f>
        <v>0.47830512108111622</v>
      </c>
      <c r="F73" s="335">
        <f>IF(F$6=0,0,F$6/MAE_fec!F$6)</f>
        <v>0.47830512108111617</v>
      </c>
      <c r="G73" s="335">
        <f>IF(G$6=0,0,G$6/MAE_fec!G$6)</f>
        <v>0.47830512108111622</v>
      </c>
      <c r="H73" s="335">
        <f>IF(H$6=0,0,H$6/MAE_fec!H$6)</f>
        <v>0.47830512108111628</v>
      </c>
      <c r="I73" s="335">
        <f>IF(I$6=0,0,I$6/MAE_fec!I$6)</f>
        <v>0.47830512108111628</v>
      </c>
      <c r="J73" s="335">
        <f>IF(J$6=0,0,J$6/MAE_fec!J$6)</f>
        <v>0.47830512108111595</v>
      </c>
      <c r="K73" s="335">
        <f>IF(K$6=0,0,K$6/MAE_fec!K$6)</f>
        <v>0.478305121081116</v>
      </c>
      <c r="L73" s="335">
        <f>IF(L$6=0,0,L$6/MAE_fec!L$6)</f>
        <v>0.47830512108111617</v>
      </c>
      <c r="M73" s="335">
        <f>IF(M$6=0,0,M$6/MAE_fec!M$6)</f>
        <v>0.47830512108111611</v>
      </c>
      <c r="N73" s="335">
        <f>IF(N$6=0,0,N$6/MAE_fec!N$6)</f>
        <v>0.47830512108111611</v>
      </c>
      <c r="O73" s="335">
        <f>IF(O$6=0,0,O$6/MAE_fec!O$6)</f>
        <v>0.47830512108111617</v>
      </c>
      <c r="P73" s="335">
        <f>IF(P$6=0,0,P$6/MAE_fec!P$6)</f>
        <v>0.47830512108111622</v>
      </c>
      <c r="Q73" s="335">
        <f>IF(Q$6=0,0,Q$6/MAE_fec!Q$6)</f>
        <v>0.47830512108111611</v>
      </c>
      <c r="R73" s="335">
        <f>IF(R$6=0,0,R$6/MAE_fec!R$6)</f>
        <v>0.47830512108111606</v>
      </c>
      <c r="S73" s="335">
        <f>IF(S$6=0,0,S$6/MAE_fec!S$6)</f>
        <v>0.47830512108111622</v>
      </c>
      <c r="T73" s="335">
        <f>IF(T$6=0,0,T$6/MAE_fec!T$6)</f>
        <v>0.47830512108111611</v>
      </c>
      <c r="U73" s="335">
        <f>IF(U$6=0,0,U$6/MAE_fec!U$6)</f>
        <v>0.47830512108111645</v>
      </c>
      <c r="V73" s="335">
        <f>IF(V$6=0,0,V$6/MAE_fec!V$6)</f>
        <v>0.47830512108111606</v>
      </c>
      <c r="W73" s="335">
        <f>IF(W$6=0,0,W$6/MAE_fec!W$6)</f>
        <v>0.47830512108111617</v>
      </c>
      <c r="X73" s="335">
        <f>IF(X$6=0,0,X$6/MAE_fec!X$6)</f>
        <v>0.47830512108111628</v>
      </c>
      <c r="Y73" s="335">
        <f>IF(Y$6=0,0,Y$6/MAE_fec!Y$6)</f>
        <v>0.47830512108111611</v>
      </c>
      <c r="DA73" s="177"/>
    </row>
    <row r="74" spans="1:105" ht="12" customHeight="1" x14ac:dyDescent="0.25">
      <c r="A74" s="173" t="s">
        <v>92</v>
      </c>
      <c r="B74" s="335">
        <f>IF(B$7=0,0,B$7/MAE_fec!B$7)</f>
        <v>0.12419651820452271</v>
      </c>
      <c r="C74" s="335">
        <f>IF(C$7=0,0,C$7/MAE_fec!C$7)</f>
        <v>0.12419651820452263</v>
      </c>
      <c r="D74" s="335">
        <f>IF(D$7=0,0,D$7/MAE_fec!D$7)</f>
        <v>0.12419651820452272</v>
      </c>
      <c r="E74" s="335">
        <f>IF(E$7=0,0,E$7/MAE_fec!E$7)</f>
        <v>0.12419651820452271</v>
      </c>
      <c r="F74" s="335">
        <f>IF(F$7=0,0,F$7/MAE_fec!F$7)</f>
        <v>0.12419651820452272</v>
      </c>
      <c r="G74" s="335">
        <f>IF(G$7=0,0,G$7/MAE_fec!G$7)</f>
        <v>0.12419651820452275</v>
      </c>
      <c r="H74" s="335">
        <f>IF(H$7=0,0,H$7/MAE_fec!H$7)</f>
        <v>0.1241965182045227</v>
      </c>
      <c r="I74" s="335">
        <f>IF(I$7=0,0,I$7/MAE_fec!I$7)</f>
        <v>0.12419651820452271</v>
      </c>
      <c r="J74" s="335">
        <f>IF(J$7=0,0,J$7/MAE_fec!J$7)</f>
        <v>0.12419651820452265</v>
      </c>
      <c r="K74" s="335">
        <f>IF(K$7=0,0,K$7/MAE_fec!K$7)</f>
        <v>0.1241965182045227</v>
      </c>
      <c r="L74" s="335">
        <f>IF(L$7=0,0,L$7/MAE_fec!L$7)</f>
        <v>0.1241965182045227</v>
      </c>
      <c r="M74" s="335">
        <f>IF(M$7=0,0,M$7/MAE_fec!M$7)</f>
        <v>0.12419651820452265</v>
      </c>
      <c r="N74" s="335">
        <f>IF(N$7=0,0,N$7/MAE_fec!N$7)</f>
        <v>0.12419651820452275</v>
      </c>
      <c r="O74" s="335">
        <f>IF(O$7=0,0,O$7/MAE_fec!O$7)</f>
        <v>0.12419651820452268</v>
      </c>
      <c r="P74" s="335">
        <f>IF(P$7=0,0,P$7/MAE_fec!P$7)</f>
        <v>0.12419651820452275</v>
      </c>
      <c r="Q74" s="335">
        <f>IF(Q$7=0,0,Q$7/MAE_fec!Q$7)</f>
        <v>0.12419651820452264</v>
      </c>
      <c r="R74" s="335">
        <f>IF(R$7=0,0,R$7/MAE_fec!R$7)</f>
        <v>0.12419651820452274</v>
      </c>
      <c r="S74" s="335">
        <f>IF(S$7=0,0,S$7/MAE_fec!S$7)</f>
        <v>0.1241965182045227</v>
      </c>
      <c r="T74" s="335">
        <f>IF(T$7=0,0,T$7/MAE_fec!T$7)</f>
        <v>0.1241965182045227</v>
      </c>
      <c r="U74" s="335">
        <f>IF(U$7=0,0,U$7/MAE_fec!U$7)</f>
        <v>0.12419651820452265</v>
      </c>
      <c r="V74" s="335">
        <f>IF(V$7=0,0,V$7/MAE_fec!V$7)</f>
        <v>0.12419651820452274</v>
      </c>
      <c r="W74" s="335">
        <f>IF(W$7=0,0,W$7/MAE_fec!W$7)</f>
        <v>0.12419651820452267</v>
      </c>
      <c r="X74" s="335">
        <f>IF(X$7=0,0,X$7/MAE_fec!X$7)</f>
        <v>0.12419651820452267</v>
      </c>
      <c r="Y74" s="335">
        <f>IF(Y$7=0,0,Y$7/MAE_fec!Y$7)</f>
        <v>0.12419651820452264</v>
      </c>
      <c r="DA74" s="177"/>
    </row>
    <row r="75" spans="1:105" ht="12" customHeight="1" x14ac:dyDescent="0.25">
      <c r="A75" s="173" t="s">
        <v>93</v>
      </c>
      <c r="B75" s="335">
        <f>IF(B$8=0,0,B$8/MAE_fec!B$8)</f>
        <v>0.66551366785989763</v>
      </c>
      <c r="C75" s="335">
        <f>IF(C$8=0,0,C$8/MAE_fec!C$8)</f>
        <v>0.66551366785989807</v>
      </c>
      <c r="D75" s="335">
        <f>IF(D$8=0,0,D$8/MAE_fec!D$8)</f>
        <v>0.66551366785989763</v>
      </c>
      <c r="E75" s="335">
        <f>IF(E$8=0,0,E$8/MAE_fec!E$8)</f>
        <v>0.66551366785989796</v>
      </c>
      <c r="F75" s="335">
        <f>IF(F$8=0,0,F$8/MAE_fec!F$8)</f>
        <v>0.66551366785989774</v>
      </c>
      <c r="G75" s="335">
        <f>IF(G$8=0,0,G$8/MAE_fec!G$8)</f>
        <v>0.66551366785989796</v>
      </c>
      <c r="H75" s="335">
        <f>IF(H$8=0,0,H$8/MAE_fec!H$8)</f>
        <v>0.66551366785989796</v>
      </c>
      <c r="I75" s="335">
        <f>IF(I$8=0,0,I$8/MAE_fec!I$8)</f>
        <v>0.66551366785989796</v>
      </c>
      <c r="J75" s="335">
        <f>IF(J$8=0,0,J$8/MAE_fec!J$8)</f>
        <v>0.66551366785989785</v>
      </c>
      <c r="K75" s="335">
        <f>IF(K$8=0,0,K$8/MAE_fec!K$8)</f>
        <v>0.66551366785989774</v>
      </c>
      <c r="L75" s="335">
        <f>IF(L$8=0,0,L$8/MAE_fec!L$8)</f>
        <v>0.66551366785989752</v>
      </c>
      <c r="M75" s="335">
        <f>IF(M$8=0,0,M$8/MAE_fec!M$8)</f>
        <v>0.66551366785989763</v>
      </c>
      <c r="N75" s="335">
        <f>IF(N$8=0,0,N$8/MAE_fec!N$8)</f>
        <v>0.66551366785989752</v>
      </c>
      <c r="O75" s="335">
        <f>IF(O$8=0,0,O$8/MAE_fec!O$8)</f>
        <v>0.66551366785989774</v>
      </c>
      <c r="P75" s="335">
        <f>IF(P$8=0,0,P$8/MAE_fec!P$8)</f>
        <v>0.66551366785989785</v>
      </c>
      <c r="Q75" s="335">
        <f>IF(Q$8=0,0,Q$8/MAE_fec!Q$8)</f>
        <v>0.66551366785989774</v>
      </c>
      <c r="R75" s="335">
        <f>IF(R$8=0,0,R$8/MAE_fec!R$8)</f>
        <v>0.66551366785989807</v>
      </c>
      <c r="S75" s="335">
        <f>IF(S$8=0,0,S$8/MAE_fec!S$8)</f>
        <v>0.66551366785989807</v>
      </c>
      <c r="T75" s="335">
        <f>IF(T$8=0,0,T$8/MAE_fec!T$8)</f>
        <v>0.66551366785989807</v>
      </c>
      <c r="U75" s="335">
        <f>IF(U$8=0,0,U$8/MAE_fec!U$8)</f>
        <v>0.66551366785989785</v>
      </c>
      <c r="V75" s="335">
        <f>IF(V$8=0,0,V$8/MAE_fec!V$8)</f>
        <v>0.66551366785989741</v>
      </c>
      <c r="W75" s="335">
        <f>IF(W$8=0,0,W$8/MAE_fec!W$8)</f>
        <v>0.66551366785989807</v>
      </c>
      <c r="X75" s="335">
        <f>IF(X$8=0,0,X$8/MAE_fec!X$8)</f>
        <v>0.66551366785989785</v>
      </c>
      <c r="Y75" s="335">
        <f>IF(Y$8=0,0,Y$8/MAE_fec!Y$8)</f>
        <v>0.66551366785989763</v>
      </c>
      <c r="DA75" s="177"/>
    </row>
    <row r="76" spans="1:105" ht="12" customHeight="1" x14ac:dyDescent="0.25">
      <c r="A76" s="173" t="s">
        <v>94</v>
      </c>
      <c r="B76" s="335">
        <f>IF(B$9=0,0,B$9/MAE_fec!B$9)</f>
        <v>0.47148830384220752</v>
      </c>
      <c r="C76" s="335">
        <f>IF(C$9=0,0,C$9/MAE_fec!C$9)</f>
        <v>0.47148830384220747</v>
      </c>
      <c r="D76" s="335">
        <f>IF(D$9=0,0,D$9/MAE_fec!D$9)</f>
        <v>0.47148830384220741</v>
      </c>
      <c r="E76" s="335">
        <f>IF(E$9=0,0,E$9/MAE_fec!E$9)</f>
        <v>0.47148830384220747</v>
      </c>
      <c r="F76" s="335">
        <f>IF(F$9=0,0,F$9/MAE_fec!F$9)</f>
        <v>0.47148830384220736</v>
      </c>
      <c r="G76" s="335">
        <f>IF(G$9=0,0,G$9/MAE_fec!G$9)</f>
        <v>0.47148830384220736</v>
      </c>
      <c r="H76" s="335">
        <f>IF(H$9=0,0,H$9/MAE_fec!H$9)</f>
        <v>0.47148830384220741</v>
      </c>
      <c r="I76" s="335">
        <f>IF(I$9=0,0,I$9/MAE_fec!I$9)</f>
        <v>0.47148830384220747</v>
      </c>
      <c r="J76" s="335">
        <f>IF(J$9=0,0,J$9/MAE_fec!J$9)</f>
        <v>0.47148830384220752</v>
      </c>
      <c r="K76" s="335">
        <f>IF(K$9=0,0,K$9/MAE_fec!K$9)</f>
        <v>0.47148830384220747</v>
      </c>
      <c r="L76" s="335">
        <f>IF(L$9=0,0,L$9/MAE_fec!L$9)</f>
        <v>0.47148830384220775</v>
      </c>
      <c r="M76" s="335">
        <f>IF(M$9=0,0,M$9/MAE_fec!M$9)</f>
        <v>0.47148830384220758</v>
      </c>
      <c r="N76" s="335">
        <f>IF(N$9=0,0,N$9/MAE_fec!N$9)</f>
        <v>0.47148830384220741</v>
      </c>
      <c r="O76" s="335">
        <f>IF(O$9=0,0,O$9/MAE_fec!O$9)</f>
        <v>0.47148830384220763</v>
      </c>
      <c r="P76" s="335">
        <f>IF(P$9=0,0,P$9/MAE_fec!P$9)</f>
        <v>0.47148830384220736</v>
      </c>
      <c r="Q76" s="335">
        <f>IF(Q$9=0,0,Q$9/MAE_fec!Q$9)</f>
        <v>0.47148830384220763</v>
      </c>
      <c r="R76" s="335">
        <f>IF(R$9=0,0,R$9/MAE_fec!R$9)</f>
        <v>0.47148830384220763</v>
      </c>
      <c r="S76" s="335">
        <f>IF(S$9=0,0,S$9/MAE_fec!S$9)</f>
        <v>0.47148830384220747</v>
      </c>
      <c r="T76" s="335">
        <f>IF(T$9=0,0,T$9/MAE_fec!T$9)</f>
        <v>0.47148830384220763</v>
      </c>
      <c r="U76" s="335">
        <f>IF(U$9=0,0,U$9/MAE_fec!U$9)</f>
        <v>0.47148830384220763</v>
      </c>
      <c r="V76" s="335">
        <f>IF(V$9=0,0,V$9/MAE_fec!V$9)</f>
        <v>0.4714883038422073</v>
      </c>
      <c r="W76" s="335">
        <f>IF(W$9=0,0,W$9/MAE_fec!W$9)</f>
        <v>0.47148830384220758</v>
      </c>
      <c r="X76" s="335">
        <f>IF(X$9=0,0,X$9/MAE_fec!X$9)</f>
        <v>0.47148830384220763</v>
      </c>
      <c r="Y76" s="335">
        <f>IF(Y$9=0,0,Y$9/MAE_fec!Y$9)</f>
        <v>0.47148830384220775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0.76271391020258816</v>
      </c>
      <c r="C77" s="335">
        <f>IF(C$10=0,0,C$10/MAE_fec!C$10)</f>
        <v>0.75431081240949449</v>
      </c>
      <c r="D77" s="335">
        <f>IF(D$10=0,0,D$10/MAE_fec!D$10)</f>
        <v>0.76075896359990525</v>
      </c>
      <c r="E77" s="335">
        <f>IF(E$10=0,0,E$10/MAE_fec!E$10)</f>
        <v>0.75522660794076368</v>
      </c>
      <c r="F77" s="335">
        <f>IF(F$10=0,0,F$10/MAE_fec!F$10)</f>
        <v>0.76147932493743709</v>
      </c>
      <c r="G77" s="335">
        <f>IF(G$10=0,0,G$10/MAE_fec!G$10)</f>
        <v>0.75941672586657438</v>
      </c>
      <c r="H77" s="335">
        <f>IF(H$10=0,0,H$10/MAE_fec!H$10)</f>
        <v>0.76054115251925203</v>
      </c>
      <c r="I77" s="335">
        <f>IF(I$10=0,0,I$10/MAE_fec!I$10)</f>
        <v>0.76642471067489448</v>
      </c>
      <c r="J77" s="335">
        <f>IF(J$10=0,0,J$10/MAE_fec!J$10)</f>
        <v>0.76531073509474801</v>
      </c>
      <c r="K77" s="335">
        <f>IF(K$10=0,0,K$10/MAE_fec!K$10)</f>
        <v>0.7566429955083781</v>
      </c>
      <c r="L77" s="335">
        <f>IF(L$10=0,0,L$10/MAE_fec!L$10)</f>
        <v>0.7538703147884962</v>
      </c>
      <c r="M77" s="335">
        <f>IF(M$10=0,0,M$10/MAE_fec!M$10)</f>
        <v>0.75961484571627058</v>
      </c>
      <c r="N77" s="335">
        <f>IF(N$10=0,0,N$10/MAE_fec!N$10)</f>
        <v>0.7541249203122482</v>
      </c>
      <c r="O77" s="335">
        <f>IF(O$10=0,0,O$10/MAE_fec!O$10)</f>
        <v>0.78405489929907091</v>
      </c>
      <c r="P77" s="335">
        <f>IF(P$10=0,0,P$10/MAE_fec!P$10)</f>
        <v>0.78748683450187862</v>
      </c>
      <c r="Q77" s="335">
        <f>IF(Q$10=0,0,Q$10/MAE_fec!Q$10)</f>
        <v>0.78181648702248352</v>
      </c>
      <c r="R77" s="335">
        <f>IF(R$10=0,0,R$10/MAE_fec!R$10)</f>
        <v>0.78555797159932061</v>
      </c>
      <c r="S77" s="335">
        <f>IF(S$10=0,0,S$10/MAE_fec!S$10)</f>
        <v>0.78907477470397991</v>
      </c>
      <c r="T77" s="335">
        <f>IF(T$10=0,0,T$10/MAE_fec!T$10)</f>
        <v>0.79084083604212319</v>
      </c>
      <c r="U77" s="335">
        <f>IF(U$10=0,0,U$10/MAE_fec!U$10)</f>
        <v>0.78724878375913854</v>
      </c>
      <c r="V77" s="335">
        <f>IF(V$10=0,0,V$10/MAE_fec!V$10)</f>
        <v>0.78372672450970571</v>
      </c>
      <c r="W77" s="335">
        <f>IF(W$10=0,0,W$10/MAE_fec!W$10)</f>
        <v>0.78571777364967632</v>
      </c>
      <c r="X77" s="335">
        <f>IF(X$10=0,0,X$10/MAE_fec!X$10)</f>
        <v>0.78820277869097721</v>
      </c>
      <c r="Y77" s="335">
        <f>IF(Y$10=0,0,Y$10/MAE_fec!Y$10)</f>
        <v>0.79320764497824203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0.54955780467751936</v>
      </c>
      <c r="C78" s="353">
        <f>IF(C$16=0,0,C$16/MAE_fec!C$16)</f>
        <v>0.54783304944796396</v>
      </c>
      <c r="D78" s="353">
        <f>IF(D$16=0,0,D$16/MAE_fec!D$16)</f>
        <v>0.55172761172221996</v>
      </c>
      <c r="E78" s="353">
        <f>IF(E$16=0,0,E$16/MAE_fec!E$16)</f>
        <v>0.54777802951275922</v>
      </c>
      <c r="F78" s="353">
        <f>IF(F$16=0,0,F$16/MAE_fec!F$16)</f>
        <v>0.55341959364213611</v>
      </c>
      <c r="G78" s="353">
        <f>IF(G$16=0,0,G$16/MAE_fec!G$16)</f>
        <v>0.55104746897083434</v>
      </c>
      <c r="H78" s="353">
        <f>IF(H$16=0,0,H$16/MAE_fec!H$16)</f>
        <v>0.55278932224442179</v>
      </c>
      <c r="I78" s="353">
        <f>IF(I$16=0,0,I$16/MAE_fec!I$16)</f>
        <v>0.55949809890209701</v>
      </c>
      <c r="J78" s="353">
        <f>IF(J$16=0,0,J$16/MAE_fec!J$16)</f>
        <v>0.5607683724853415</v>
      </c>
      <c r="K78" s="353">
        <f>IF(K$16=0,0,K$16/MAE_fec!K$16)</f>
        <v>0.55393890438289695</v>
      </c>
      <c r="L78" s="353">
        <f>IF(L$16=0,0,L$16/MAE_fec!L$16)</f>
        <v>0.55247325056917485</v>
      </c>
      <c r="M78" s="353">
        <f>IF(M$16=0,0,M$16/MAE_fec!M$16)</f>
        <v>0.5546713726228325</v>
      </c>
      <c r="N78" s="353">
        <f>IF(N$16=0,0,N$16/MAE_fec!N$16)</f>
        <v>0.55012580449025128</v>
      </c>
      <c r="O78" s="353">
        <f>IF(O$16=0,0,O$16/MAE_fec!O$16)</f>
        <v>0.57492212053388736</v>
      </c>
      <c r="P78" s="353">
        <f>IF(P$16=0,0,P$16/MAE_fec!P$16)</f>
        <v>0.57753353959918752</v>
      </c>
      <c r="Q78" s="353">
        <f>IF(Q$16=0,0,Q$16/MAE_fec!Q$16)</f>
        <v>0.57519228185163729</v>
      </c>
      <c r="R78" s="353">
        <f>IF(R$16=0,0,R$16/MAE_fec!R$16)</f>
        <v>0.57775020663965015</v>
      </c>
      <c r="S78" s="353">
        <f>IF(S$16=0,0,S$16/MAE_fec!S$16)</f>
        <v>0.5800380585646242</v>
      </c>
      <c r="T78" s="353">
        <f>IF(T$16=0,0,T$16/MAE_fec!T$16)</f>
        <v>0.58251977780774367</v>
      </c>
      <c r="U78" s="353">
        <f>IF(U$16=0,0,U$16/MAE_fec!U$16)</f>
        <v>0.57984470585101533</v>
      </c>
      <c r="V78" s="353">
        <f>IF(V$16=0,0,V$16/MAE_fec!V$16)</f>
        <v>0.57794811142498592</v>
      </c>
      <c r="W78" s="353">
        <f>IF(W$16=0,0,W$16/MAE_fec!W$16)</f>
        <v>0.57797958823725404</v>
      </c>
      <c r="X78" s="353">
        <f>IF(X$16=0,0,X$16/MAE_fec!X$16)</f>
        <v>0.57928094449214163</v>
      </c>
      <c r="Y78" s="353">
        <f>IF(Y$16=0,0,Y$16/MAE_fec!Y$16)</f>
        <v>0.58263568193232174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0.46292872876973118</v>
      </c>
      <c r="C79" s="349">
        <f>IF(C$24=0,0,C$24/MAE_fec!C$24)</f>
        <v>0.46271384454958842</v>
      </c>
      <c r="D79" s="349">
        <f>IF(D$24=0,0,D$24/MAE_fec!D$24)</f>
        <v>0.46295862396370757</v>
      </c>
      <c r="E79" s="349">
        <f>IF(E$24=0,0,E$24/MAE_fec!E$24)</f>
        <v>0.46254511143551669</v>
      </c>
      <c r="F79" s="349">
        <f>IF(F$24=0,0,F$24/MAE_fec!F$24)</f>
        <v>0.46320100904752187</v>
      </c>
      <c r="G79" s="349">
        <f>IF(G$24=0,0,G$24/MAE_fec!G$24)</f>
        <v>0.46275644400400689</v>
      </c>
      <c r="H79" s="349">
        <f>IF(H$24=0,0,H$24/MAE_fec!H$24)</f>
        <v>0.46286086570377549</v>
      </c>
      <c r="I79" s="349">
        <f>IF(I$24=0,0,I$24/MAE_fec!I$24)</f>
        <v>0.46332617643076168</v>
      </c>
      <c r="J79" s="349">
        <f>IF(J$24=0,0,J$24/MAE_fec!J$24)</f>
        <v>0.46322253419499382</v>
      </c>
      <c r="K79" s="349">
        <f>IF(K$24=0,0,K$24/MAE_fec!K$24)</f>
        <v>0.46216281621470467</v>
      </c>
      <c r="L79" s="349">
        <f>IF(L$24=0,0,L$24/MAE_fec!L$24)</f>
        <v>0.46181917463563343</v>
      </c>
      <c r="M79" s="349">
        <f>IF(M$24=0,0,M$24/MAE_fec!M$24)</f>
        <v>0.46230418851560429</v>
      </c>
      <c r="N79" s="349">
        <f>IF(N$24=0,0,N$24/MAE_fec!N$24)</f>
        <v>0.46194746030655198</v>
      </c>
      <c r="O79" s="349">
        <f>IF(O$24=0,0,O$24/MAE_fec!O$24)</f>
        <v>0.46490407377259207</v>
      </c>
      <c r="P79" s="349">
        <f>IF(P$24=0,0,P$24/MAE_fec!P$24)</f>
        <v>0.46527717736614599</v>
      </c>
      <c r="Q79" s="349">
        <f>IF(Q$24=0,0,Q$24/MAE_fec!Q$24)</f>
        <v>0.46504343191544772</v>
      </c>
      <c r="R79" s="349">
        <f>IF(R$24=0,0,R$24/MAE_fec!R$24)</f>
        <v>0.46539149162090182</v>
      </c>
      <c r="S79" s="349">
        <f>IF(S$24=0,0,S$24/MAE_fec!S$24)</f>
        <v>0.46569135066557782</v>
      </c>
      <c r="T79" s="349">
        <f>IF(T$24=0,0,T$24/MAE_fec!T$24)</f>
        <v>0.46582869727446147</v>
      </c>
      <c r="U79" s="349">
        <f>IF(U$24=0,0,U$24/MAE_fec!U$24)</f>
        <v>0.46553522294964161</v>
      </c>
      <c r="V79" s="349">
        <f>IF(V$24=0,0,V$24/MAE_fec!V$24)</f>
        <v>0.4651098757130796</v>
      </c>
      <c r="W79" s="349">
        <f>IF(W$24=0,0,W$24/MAE_fec!W$24)</f>
        <v>0.46510017226254091</v>
      </c>
      <c r="X79" s="349">
        <f>IF(X$24=0,0,X$24/MAE_fec!X$24)</f>
        <v>0.46516047888795026</v>
      </c>
      <c r="Y79" s="349">
        <f>IF(Y$24=0,0,Y$24/MAE_fec!Y$24)</f>
        <v>0.46568859888954134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0.47104954686644507</v>
      </c>
      <c r="C80" s="349">
        <f>IF(C$27=0,0,C$27/MAE_fec!C$27)</f>
        <v>0.4695711852411118</v>
      </c>
      <c r="D80" s="349">
        <f>IF(D$27=0,0,D$27/MAE_fec!D$27)</f>
        <v>0.4729093814761885</v>
      </c>
      <c r="E80" s="349">
        <f>IF(E$27=0,0,E$27/MAE_fec!E$27)</f>
        <v>0.46952402529665066</v>
      </c>
      <c r="F80" s="349">
        <f>IF(F$27=0,0,F$27/MAE_fec!F$27)</f>
        <v>0.4743596516932595</v>
      </c>
      <c r="G80" s="349">
        <f>IF(G$27=0,0,G$27/MAE_fec!G$27)</f>
        <v>0.47232640197500081</v>
      </c>
      <c r="H80" s="349">
        <f>IF(H$27=0,0,H$27/MAE_fec!H$27)</f>
        <v>0.47381941906664732</v>
      </c>
      <c r="I80" s="349">
        <f>IF(I$27=0,0,I$27/MAE_fec!I$27)</f>
        <v>0.4795697990589402</v>
      </c>
      <c r="J80" s="349">
        <f>IF(J$27=0,0,J$27/MAE_fec!J$27)</f>
        <v>0.48065860498743562</v>
      </c>
      <c r="K80" s="349">
        <f>IF(K$27=0,0,K$27/MAE_fec!K$27)</f>
        <v>0.47480477518534026</v>
      </c>
      <c r="L80" s="349">
        <f>IF(L$27=0,0,L$27/MAE_fec!L$27)</f>
        <v>0.47354850048786412</v>
      </c>
      <c r="M80" s="349">
        <f>IF(M$27=0,0,M$27/MAE_fec!M$27)</f>
        <v>0.47543260510528501</v>
      </c>
      <c r="N80" s="349">
        <f>IF(N$27=0,0,N$27/MAE_fec!N$27)</f>
        <v>0.47153640384878681</v>
      </c>
      <c r="O80" s="349">
        <f>IF(O$27=0,0,O$27/MAE_fec!O$27)</f>
        <v>0.49279038902904621</v>
      </c>
      <c r="P80" s="349">
        <f>IF(P$27=0,0,P$27/MAE_fec!P$27)</f>
        <v>0.49502874822787479</v>
      </c>
      <c r="Q80" s="349">
        <f>IF(Q$27=0,0,Q$27/MAE_fec!Q$27)</f>
        <v>0.49302195587283193</v>
      </c>
      <c r="R80" s="349">
        <f>IF(R$27=0,0,R$27/MAE_fec!R$27)</f>
        <v>0.4952144628339859</v>
      </c>
      <c r="S80" s="349">
        <f>IF(S$27=0,0,S$27/MAE_fec!S$27)</f>
        <v>0.49717547876967794</v>
      </c>
      <c r="T80" s="349">
        <f>IF(T$27=0,0,T$27/MAE_fec!T$27)</f>
        <v>0.49930266669235179</v>
      </c>
      <c r="U80" s="349">
        <f>IF(U$27=0,0,U$27/MAE_fec!U$27)</f>
        <v>0.49700974787229885</v>
      </c>
      <c r="V80" s="349">
        <f>IF(V$27=0,0,V$27/MAE_fec!V$27)</f>
        <v>0.49538409550713081</v>
      </c>
      <c r="W80" s="349">
        <f>IF(W$27=0,0,W$27/MAE_fec!W$27)</f>
        <v>0.49541107563193232</v>
      </c>
      <c r="X80" s="349">
        <f>IF(X$27=0,0,X$27/MAE_fec!X$27)</f>
        <v>0.49652652385040724</v>
      </c>
      <c r="Y80" s="349">
        <f>IF(Y$27=0,0,Y$27/MAE_fec!Y$27)</f>
        <v>0.49940201308484722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0.67681406917341624</v>
      </c>
      <c r="C81" s="349">
        <f>IF(C$35=0,0,C$35/MAE_fec!C$35)</f>
        <v>0.67529215315632318</v>
      </c>
      <c r="D81" s="349">
        <f>IF(D$35=0,0,D$35/MAE_fec!D$35)</f>
        <v>0.67715033976540129</v>
      </c>
      <c r="E81" s="349">
        <f>IF(E$35=0,0,E$35/MAE_fec!E$35)</f>
        <v>0.66921814101328181</v>
      </c>
      <c r="F81" s="349">
        <f>IF(F$35=0,0,F$35/MAE_fec!F$35)</f>
        <v>0.66624630170069876</v>
      </c>
      <c r="G81" s="349">
        <f>IF(G$35=0,0,G$35/MAE_fec!G$35)</f>
        <v>0.66647036723469721</v>
      </c>
      <c r="H81" s="349">
        <f>IF(H$35=0,0,H$35/MAE_fec!H$35)</f>
        <v>0.66798619739185572</v>
      </c>
      <c r="I81" s="349">
        <f>IF(I$35=0,0,I$35/MAE_fec!I$35)</f>
        <v>0.66773771726668318</v>
      </c>
      <c r="J81" s="349">
        <f>IF(J$35=0,0,J$35/MAE_fec!J$35)</f>
        <v>0.66744322293151703</v>
      </c>
      <c r="K81" s="349">
        <f>IF(K$35=0,0,K$35/MAE_fec!K$35)</f>
        <v>0.66185671267817281</v>
      </c>
      <c r="L81" s="349">
        <f>IF(L$35=0,0,L$35/MAE_fec!L$35)</f>
        <v>0.6593575058164225</v>
      </c>
      <c r="M81" s="349">
        <f>IF(M$35=0,0,M$35/MAE_fec!M$35)</f>
        <v>0.6604568717893422</v>
      </c>
      <c r="N81" s="349">
        <f>IF(N$35=0,0,N$35/MAE_fec!N$35)</f>
        <v>0.66446208084012659</v>
      </c>
      <c r="O81" s="349">
        <f>IF(O$35=0,0,O$35/MAE_fec!O$35)</f>
        <v>0.68363311658687564</v>
      </c>
      <c r="P81" s="349">
        <f>IF(P$35=0,0,P$35/MAE_fec!P$35)</f>
        <v>0.68109458404263989</v>
      </c>
      <c r="Q81" s="349">
        <f>IF(Q$35=0,0,Q$35/MAE_fec!Q$35)</f>
        <v>0.68142534868399818</v>
      </c>
      <c r="R81" s="349">
        <f>IF(R$35=0,0,R$35/MAE_fec!R$35)</f>
        <v>0.68007035528909388</v>
      </c>
      <c r="S81" s="349">
        <f>IF(S$35=0,0,S$35/MAE_fec!S$35)</f>
        <v>0.67993105108701324</v>
      </c>
      <c r="T81" s="349">
        <f>IF(T$35=0,0,T$35/MAE_fec!T$35)</f>
        <v>0.68203801257220664</v>
      </c>
      <c r="U81" s="349">
        <f>IF(U$35=0,0,U$35/MAE_fec!U$35)</f>
        <v>0.68213264071250057</v>
      </c>
      <c r="V81" s="349">
        <f>IF(V$35=0,0,V$35/MAE_fec!V$35)</f>
        <v>0.68182789992062098</v>
      </c>
      <c r="W81" s="349">
        <f>IF(W$35=0,0,W$35/MAE_fec!W$35)</f>
        <v>0.680913691492262</v>
      </c>
      <c r="X81" s="349">
        <f>IF(X$35=0,0,X$35/MAE_fec!X$35)</f>
        <v>0.68096824537218437</v>
      </c>
      <c r="Y81" s="349">
        <f>IF(Y$35=0,0,Y$35/MAE_fec!Y$35)</f>
        <v>0.67962040079674557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0.62484223390419402</v>
      </c>
      <c r="C82" s="349">
        <f>IF(C$46=0,0,C$46/MAE_fec!C$46)</f>
        <v>0.6248422339041938</v>
      </c>
      <c r="D82" s="349">
        <f>IF(D$46=0,0,D$46/MAE_fec!D$46)</f>
        <v>0.62484223390419402</v>
      </c>
      <c r="E82" s="349">
        <f>IF(E$46=0,0,E$46/MAE_fec!E$46)</f>
        <v>0.62484223390419391</v>
      </c>
      <c r="F82" s="349">
        <f>IF(F$46=0,0,F$46/MAE_fec!F$46)</f>
        <v>0.62484223390419369</v>
      </c>
      <c r="G82" s="349">
        <f>IF(G$46=0,0,G$46/MAE_fec!G$46)</f>
        <v>0.6248422339041938</v>
      </c>
      <c r="H82" s="349">
        <f>IF(H$46=0,0,H$46/MAE_fec!H$46)</f>
        <v>0.62484223390419391</v>
      </c>
      <c r="I82" s="349">
        <f>IF(I$46=0,0,I$46/MAE_fec!I$46)</f>
        <v>0.62484223390419369</v>
      </c>
      <c r="J82" s="349">
        <f>IF(J$46=0,0,J$46/MAE_fec!J$46)</f>
        <v>0.62484223390419391</v>
      </c>
      <c r="K82" s="349">
        <f>IF(K$46=0,0,K$46/MAE_fec!K$46)</f>
        <v>0.62484223390419369</v>
      </c>
      <c r="L82" s="349">
        <f>IF(L$46=0,0,L$46/MAE_fec!L$46)</f>
        <v>0.62484223390419391</v>
      </c>
      <c r="M82" s="349">
        <f>IF(M$46=0,0,M$46/MAE_fec!M$46)</f>
        <v>0.62484223390419402</v>
      </c>
      <c r="N82" s="349">
        <f>IF(N$46=0,0,N$46/MAE_fec!N$46)</f>
        <v>0.6248422339041938</v>
      </c>
      <c r="O82" s="349">
        <f>IF(O$46=0,0,O$46/MAE_fec!O$46)</f>
        <v>0.62484223390419391</v>
      </c>
      <c r="P82" s="349">
        <f>IF(P$46=0,0,P$46/MAE_fec!P$46)</f>
        <v>0.62484223390419391</v>
      </c>
      <c r="Q82" s="349">
        <f>IF(Q$46=0,0,Q$46/MAE_fec!Q$46)</f>
        <v>0.6248422339041938</v>
      </c>
      <c r="R82" s="349">
        <f>IF(R$46=0,0,R$46/MAE_fec!R$46)</f>
        <v>0.62484223390419391</v>
      </c>
      <c r="S82" s="349">
        <f>IF(S$46=0,0,S$46/MAE_fec!S$46)</f>
        <v>0.6248422339041938</v>
      </c>
      <c r="T82" s="349">
        <f>IF(T$46=0,0,T$46/MAE_fec!T$46)</f>
        <v>0.62484223390419369</v>
      </c>
      <c r="U82" s="349">
        <f>IF(U$46=0,0,U$46/MAE_fec!U$46)</f>
        <v>0.62484223390419391</v>
      </c>
      <c r="V82" s="349">
        <f>IF(V$46=0,0,V$46/MAE_fec!V$46)</f>
        <v>0.62484223390419402</v>
      </c>
      <c r="W82" s="349">
        <f>IF(W$46=0,0,W$46/MAE_fec!W$46)</f>
        <v>0.6248422339041938</v>
      </c>
      <c r="X82" s="349">
        <f>IF(X$46=0,0,X$46/MAE_fec!X$46)</f>
        <v>0.6248422339041938</v>
      </c>
      <c r="Y82" s="349">
        <f>IF(Y$46=0,0,Y$46/MAE_fec!Y$46)</f>
        <v>0.6248422339041938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0.5779344344842321</v>
      </c>
      <c r="C83" s="337">
        <f>IF(C$47=0,0,C$47/MAE_fec!C$47)</f>
        <v>0.57793443448423198</v>
      </c>
      <c r="D83" s="337">
        <f>IF(D$47=0,0,D$47/MAE_fec!D$47)</f>
        <v>0.57793443448423165</v>
      </c>
      <c r="E83" s="337">
        <f>IF(E$47=0,0,E$47/MAE_fec!E$47)</f>
        <v>0.5779344344842321</v>
      </c>
      <c r="F83" s="337">
        <f>IF(F$47=0,0,F$47/MAE_fec!F$47)</f>
        <v>0.5779344344842321</v>
      </c>
      <c r="G83" s="337">
        <f>IF(G$47=0,0,G$47/MAE_fec!G$47)</f>
        <v>0.57793443448423187</v>
      </c>
      <c r="H83" s="337">
        <f>IF(H$47=0,0,H$47/MAE_fec!H$47)</f>
        <v>0.57793443448423176</v>
      </c>
      <c r="I83" s="337">
        <f>IF(I$47=0,0,I$47/MAE_fec!I$47)</f>
        <v>0.57793443448423198</v>
      </c>
      <c r="J83" s="337">
        <f>IF(J$47=0,0,J$47/MAE_fec!J$47)</f>
        <v>0.57793443448423198</v>
      </c>
      <c r="K83" s="337">
        <f>IF(K$47=0,0,K$47/MAE_fec!K$47)</f>
        <v>0.57793443448423198</v>
      </c>
      <c r="L83" s="337">
        <f>IF(L$47=0,0,L$47/MAE_fec!L$47)</f>
        <v>0.57793443448423198</v>
      </c>
      <c r="M83" s="337">
        <f>IF(M$47=0,0,M$47/MAE_fec!M$47)</f>
        <v>0.57793443448423187</v>
      </c>
      <c r="N83" s="337">
        <f>IF(N$47=0,0,N$47/MAE_fec!N$47)</f>
        <v>0.57793443448423187</v>
      </c>
      <c r="O83" s="337">
        <f>IF(O$47=0,0,O$47/MAE_fec!O$47)</f>
        <v>0.57793443448423187</v>
      </c>
      <c r="P83" s="337">
        <f>IF(P$47=0,0,P$47/MAE_fec!P$47)</f>
        <v>0.57793443448423198</v>
      </c>
      <c r="Q83" s="337">
        <f>IF(Q$47=0,0,Q$47/MAE_fec!Q$47)</f>
        <v>0.5779344344842321</v>
      </c>
      <c r="R83" s="337">
        <f>IF(R$47=0,0,R$47/MAE_fec!R$47)</f>
        <v>0.57793443448423198</v>
      </c>
      <c r="S83" s="337">
        <f>IF(S$47=0,0,S$47/MAE_fec!S$47)</f>
        <v>0.57793443448423176</v>
      </c>
      <c r="T83" s="337">
        <f>IF(T$47=0,0,T$47/MAE_fec!T$47)</f>
        <v>0.57793443448423198</v>
      </c>
      <c r="U83" s="337">
        <f>IF(U$47=0,0,U$47/MAE_fec!U$47)</f>
        <v>0.57793443448423198</v>
      </c>
      <c r="V83" s="337">
        <f>IF(V$47=0,0,V$47/MAE_fec!V$47)</f>
        <v>0.5779344344842321</v>
      </c>
      <c r="W83" s="337">
        <f>IF(W$47=0,0,W$47/MAE_fec!W$47)</f>
        <v>0.57793443448423187</v>
      </c>
      <c r="X83" s="337">
        <f>IF(X$47=0,0,X$47/MAE_fec!X$47)</f>
        <v>0.57793443448423198</v>
      </c>
      <c r="Y83" s="337">
        <f>IF(Y$47=0,0,Y$47/MAE_fec!Y$47)</f>
        <v>0.57793443448423176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AT: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421.84114163870441</v>
      </c>
      <c r="C5" s="223">
        <v>459.21045131818221</v>
      </c>
      <c r="D5" s="223">
        <v>416.65193387943378</v>
      </c>
      <c r="E5" s="223">
        <v>464.04598895940211</v>
      </c>
      <c r="F5" s="223">
        <v>491.73081371819052</v>
      </c>
      <c r="G5" s="223">
        <v>550.57832310089407</v>
      </c>
      <c r="H5" s="223">
        <v>569.40409098597706</v>
      </c>
      <c r="I5" s="223">
        <v>532.55180423622437</v>
      </c>
      <c r="J5" s="223">
        <v>520.64491427868211</v>
      </c>
      <c r="K5" s="223">
        <v>563.11512364972691</v>
      </c>
      <c r="L5" s="223">
        <v>635.20701574922487</v>
      </c>
      <c r="M5" s="223">
        <v>641.95738520760744</v>
      </c>
      <c r="N5" s="223">
        <v>696.42907920294851</v>
      </c>
      <c r="O5" s="223">
        <v>428.76422972527769</v>
      </c>
      <c r="P5" s="223">
        <v>395.25603083864348</v>
      </c>
      <c r="Q5" s="223">
        <v>431.42074595850062</v>
      </c>
      <c r="R5" s="223">
        <v>442.34416727856183</v>
      </c>
      <c r="S5" s="223">
        <v>421.16097563848018</v>
      </c>
      <c r="T5" s="223">
        <v>427.2389423993684</v>
      </c>
      <c r="U5" s="223">
        <v>424.48642680280909</v>
      </c>
      <c r="V5" s="223">
        <v>399.26091327504469</v>
      </c>
      <c r="W5" s="223">
        <v>446.01624976118762</v>
      </c>
      <c r="X5" s="223">
        <v>425.94365907047398</v>
      </c>
      <c r="Y5" s="223">
        <v>374.1655477264602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11.094701546805929</v>
      </c>
      <c r="C10" s="260">
        <v>13.131299737674709</v>
      </c>
      <c r="D10" s="260">
        <v>11.565691986532469</v>
      </c>
      <c r="E10" s="260">
        <v>13.214921170005731</v>
      </c>
      <c r="F10" s="260">
        <v>13.68106890174665</v>
      </c>
      <c r="G10" s="260">
        <v>15.533153922646431</v>
      </c>
      <c r="H10" s="260">
        <v>16.22200458957338</v>
      </c>
      <c r="I10" s="260">
        <v>15.18088319780747</v>
      </c>
      <c r="J10" s="260">
        <v>15.27891088264661</v>
      </c>
      <c r="K10" s="260">
        <v>17.86089025348117</v>
      </c>
      <c r="L10" s="260">
        <v>20.681596826776559</v>
      </c>
      <c r="M10" s="260">
        <v>19.991759003840141</v>
      </c>
      <c r="N10" s="260">
        <v>22.240239599014959</v>
      </c>
      <c r="O10" s="260">
        <v>11.48363205041427</v>
      </c>
      <c r="P10" s="260">
        <v>10.4017754766253</v>
      </c>
      <c r="Q10" s="260">
        <v>11.83475709467535</v>
      </c>
      <c r="R10" s="260">
        <v>11.763227952262669</v>
      </c>
      <c r="S10" s="260">
        <v>10.98805425359541</v>
      </c>
      <c r="T10" s="260">
        <v>11.453055694283959</v>
      </c>
      <c r="U10" s="260">
        <v>11.5211524150745</v>
      </c>
      <c r="V10" s="260">
        <v>11.311268714578381</v>
      </c>
      <c r="W10" s="260">
        <v>12.41658433889504</v>
      </c>
      <c r="X10" s="260">
        <v>11.89792952401762</v>
      </c>
      <c r="Y10" s="260">
        <v>10.16500526719199</v>
      </c>
      <c r="DA10" s="68" t="s">
        <v>2641</v>
      </c>
    </row>
    <row r="11" spans="1:105" ht="12" customHeight="1" x14ac:dyDescent="0.25">
      <c r="A11" s="37" t="s">
        <v>159</v>
      </c>
      <c r="B11" s="226">
        <v>0.76995495101391831</v>
      </c>
      <c r="C11" s="226">
        <v>2.4362814246619768</v>
      </c>
      <c r="D11" s="226">
        <v>1.368841648683468</v>
      </c>
      <c r="E11" s="226">
        <v>1.673853650352993</v>
      </c>
      <c r="F11" s="226">
        <v>1.7717677798106299</v>
      </c>
      <c r="G11" s="226">
        <v>1.967201641973279</v>
      </c>
      <c r="H11" s="226">
        <v>1.970748460956117</v>
      </c>
      <c r="I11" s="226">
        <v>1.4924335606617469</v>
      </c>
      <c r="J11" s="226">
        <v>1.1108643168056269</v>
      </c>
      <c r="K11" s="226">
        <v>1.297184218910981</v>
      </c>
      <c r="L11" s="226">
        <v>1.41208179943902</v>
      </c>
      <c r="M11" s="226">
        <v>1.2815599313909041</v>
      </c>
      <c r="N11" s="226">
        <v>2.8577759783232128</v>
      </c>
      <c r="O11" s="226">
        <v>0.15282626770063351</v>
      </c>
      <c r="P11" s="226">
        <v>0.18001970130759509</v>
      </c>
      <c r="Q11" s="226">
        <v>0.89236812245238328</v>
      </c>
      <c r="R11" s="226">
        <v>0.782097225388665</v>
      </c>
      <c r="S11" s="226">
        <v>0.78872373366894477</v>
      </c>
      <c r="T11" s="226">
        <v>1.0302522107669421</v>
      </c>
      <c r="U11" s="226">
        <v>1.038810380068721</v>
      </c>
      <c r="V11" s="226">
        <v>0.95151566757198003</v>
      </c>
      <c r="W11" s="226">
        <v>0.89680347912047487</v>
      </c>
      <c r="X11" s="226">
        <v>0.85304747995292829</v>
      </c>
      <c r="Y11" s="226">
        <v>0.88180462105856405</v>
      </c>
      <c r="DA11" s="69" t="s">
        <v>2642</v>
      </c>
    </row>
    <row r="12" spans="1:105" ht="12" customHeight="1" x14ac:dyDescent="0.25">
      <c r="A12" s="37" t="s">
        <v>35</v>
      </c>
      <c r="B12" s="226">
        <v>10.324746595792011</v>
      </c>
      <c r="C12" s="226">
        <v>10.69501831301273</v>
      </c>
      <c r="D12" s="226">
        <v>10.196850337849</v>
      </c>
      <c r="E12" s="226">
        <v>11.54106751965274</v>
      </c>
      <c r="F12" s="226">
        <v>11.90930112193602</v>
      </c>
      <c r="G12" s="226">
        <v>13.56595228067315</v>
      </c>
      <c r="H12" s="226">
        <v>14.251256128617261</v>
      </c>
      <c r="I12" s="226">
        <v>13.68844963714572</v>
      </c>
      <c r="J12" s="226">
        <v>14.16804656584098</v>
      </c>
      <c r="K12" s="226">
        <v>16.563706034570188</v>
      </c>
      <c r="L12" s="226">
        <v>19.26951502733754</v>
      </c>
      <c r="M12" s="226">
        <v>18.710199072449232</v>
      </c>
      <c r="N12" s="226">
        <v>19.382463620691752</v>
      </c>
      <c r="O12" s="226">
        <v>11.330805782713639</v>
      </c>
      <c r="P12" s="226">
        <v>10.22175577531771</v>
      </c>
      <c r="Q12" s="226">
        <v>10.94238897222297</v>
      </c>
      <c r="R12" s="226">
        <v>10.981130726873999</v>
      </c>
      <c r="S12" s="226">
        <v>10.19933051992647</v>
      </c>
      <c r="T12" s="226">
        <v>10.42280348351702</v>
      </c>
      <c r="U12" s="226">
        <v>10.482342035005781</v>
      </c>
      <c r="V12" s="226">
        <v>10.3597530470064</v>
      </c>
      <c r="W12" s="226">
        <v>11.519780859774571</v>
      </c>
      <c r="X12" s="226">
        <v>11.044882044064691</v>
      </c>
      <c r="Y12" s="226">
        <v>9.2832006461334302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98.678976674316914</v>
      </c>
      <c r="C16" s="261">
        <f t="shared" si="0"/>
        <v>108.8516533989841</v>
      </c>
      <c r="D16" s="261">
        <f t="shared" si="0"/>
        <v>98.035937063776231</v>
      </c>
      <c r="E16" s="261">
        <f t="shared" si="0"/>
        <v>109.8692160139878</v>
      </c>
      <c r="F16" s="261">
        <f t="shared" si="0"/>
        <v>113.77337306918071</v>
      </c>
      <c r="G16" s="261">
        <f t="shared" si="0"/>
        <v>126.7746272625307</v>
      </c>
      <c r="H16" s="261">
        <f t="shared" si="0"/>
        <v>131.40504127909441</v>
      </c>
      <c r="I16" s="261">
        <f t="shared" si="0"/>
        <v>120.1629096426221</v>
      </c>
      <c r="J16" s="261">
        <f t="shared" si="0"/>
        <v>118.7633828880368</v>
      </c>
      <c r="K16" s="261">
        <f t="shared" si="0"/>
        <v>136.69471143150369</v>
      </c>
      <c r="L16" s="261">
        <f t="shared" si="0"/>
        <v>156.80332896476281</v>
      </c>
      <c r="M16" s="261">
        <f t="shared" si="0"/>
        <v>155.21270233899369</v>
      </c>
      <c r="N16" s="261">
        <f t="shared" si="0"/>
        <v>172.23465557675129</v>
      </c>
      <c r="O16" s="261">
        <f t="shared" si="0"/>
        <v>90.14448554631457</v>
      </c>
      <c r="P16" s="261">
        <f t="shared" si="0"/>
        <v>80.875370947841475</v>
      </c>
      <c r="Q16" s="261">
        <f t="shared" si="0"/>
        <v>89.800766938759764</v>
      </c>
      <c r="R16" s="261">
        <f t="shared" si="0"/>
        <v>89.666718192874555</v>
      </c>
      <c r="S16" s="261">
        <f t="shared" si="0"/>
        <v>84.074191170910083</v>
      </c>
      <c r="T16" s="261">
        <f t="shared" si="0"/>
        <v>84.381419889886928</v>
      </c>
      <c r="U16" s="261">
        <f t="shared" si="0"/>
        <v>84.972138758412797</v>
      </c>
      <c r="V16" s="261">
        <f t="shared" si="0"/>
        <v>81.222123752775531</v>
      </c>
      <c r="W16" s="261">
        <f t="shared" si="0"/>
        <v>91.410147428511308</v>
      </c>
      <c r="X16" s="261">
        <f t="shared" si="0"/>
        <v>87.916491644041656</v>
      </c>
      <c r="Y16" s="261">
        <f t="shared" si="0"/>
        <v>74.925922461025223</v>
      </c>
      <c r="DA16" s="70"/>
    </row>
    <row r="17" spans="1:105" ht="12" customHeight="1" x14ac:dyDescent="0.25">
      <c r="A17" s="60" t="s">
        <v>2556</v>
      </c>
      <c r="B17" s="329">
        <v>98.678976674316914</v>
      </c>
      <c r="C17" s="329">
        <v>108.8516533989841</v>
      </c>
      <c r="D17" s="329">
        <v>98.035937063776231</v>
      </c>
      <c r="E17" s="329">
        <v>109.8692160139878</v>
      </c>
      <c r="F17" s="329">
        <v>113.77337306918071</v>
      </c>
      <c r="G17" s="329">
        <v>126.7746272625307</v>
      </c>
      <c r="H17" s="329">
        <v>131.40504127909441</v>
      </c>
      <c r="I17" s="329">
        <v>120.1629096426221</v>
      </c>
      <c r="J17" s="329">
        <v>118.7633828880368</v>
      </c>
      <c r="K17" s="329">
        <v>136.69471143150369</v>
      </c>
      <c r="L17" s="329">
        <v>156.80332896476281</v>
      </c>
      <c r="M17" s="329">
        <v>155.21270233899369</v>
      </c>
      <c r="N17" s="329">
        <v>172.23465557675129</v>
      </c>
      <c r="O17" s="329">
        <v>90.14448554631457</v>
      </c>
      <c r="P17" s="329">
        <v>80.875370947841475</v>
      </c>
      <c r="Q17" s="329">
        <v>89.800766938759764</v>
      </c>
      <c r="R17" s="329">
        <v>89.666718192874555</v>
      </c>
      <c r="S17" s="329">
        <v>84.074191170910083</v>
      </c>
      <c r="T17" s="329">
        <v>84.381419889886928</v>
      </c>
      <c r="U17" s="329">
        <v>84.972138758412797</v>
      </c>
      <c r="V17" s="329">
        <v>81.222123752775531</v>
      </c>
      <c r="W17" s="329">
        <v>91.410147428511308</v>
      </c>
      <c r="X17" s="329">
        <v>87.916491644041656</v>
      </c>
      <c r="Y17" s="329">
        <v>74.925922461025223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7.3690509075807681E-2</v>
      </c>
      <c r="H18" s="230">
        <v>0.44956239038842571</v>
      </c>
      <c r="I18" s="230">
        <v>0.32425639421033892</v>
      </c>
      <c r="J18" s="230">
        <v>0</v>
      </c>
      <c r="K18" s="230">
        <v>8.2682811089058783E-2</v>
      </c>
      <c r="L18" s="230">
        <v>0.16832126509512929</v>
      </c>
      <c r="M18" s="230">
        <v>0.13512580477265121</v>
      </c>
      <c r="N18" s="230">
        <v>0.1594761247378777</v>
      </c>
      <c r="O18" s="230">
        <v>4.5793617448430481E-4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11.315596721045431</v>
      </c>
      <c r="C19" s="230">
        <v>10.655012335850071</v>
      </c>
      <c r="D19" s="230">
        <v>10.642320522656631</v>
      </c>
      <c r="E19" s="230">
        <v>7.4021195044598684</v>
      </c>
      <c r="F19" s="230">
        <v>7.2716013742305909</v>
      </c>
      <c r="G19" s="230">
        <v>8.2026860434112514</v>
      </c>
      <c r="H19" s="230">
        <v>9.4678769221847308</v>
      </c>
      <c r="I19" s="230">
        <v>7.9894456183244014</v>
      </c>
      <c r="J19" s="230">
        <v>7.4703576952616464</v>
      </c>
      <c r="K19" s="230">
        <v>8.7605736689302969</v>
      </c>
      <c r="L19" s="230">
        <v>10.76575592536973</v>
      </c>
      <c r="M19" s="230">
        <v>8.8524224573272967</v>
      </c>
      <c r="N19" s="230">
        <v>8.7462011704133662</v>
      </c>
      <c r="O19" s="230">
        <v>6.9668293972908524</v>
      </c>
      <c r="P19" s="230">
        <v>6.4433153505279011</v>
      </c>
      <c r="Q19" s="230">
        <v>7.0019987484975248</v>
      </c>
      <c r="R19" s="230">
        <v>7.4827364948906343</v>
      </c>
      <c r="S19" s="230">
        <v>8.2649372524980382</v>
      </c>
      <c r="T19" s="230">
        <v>7.961150088383695</v>
      </c>
      <c r="U19" s="230">
        <v>7.3356847345371534</v>
      </c>
      <c r="V19" s="230">
        <v>6.675093311091385</v>
      </c>
      <c r="W19" s="230">
        <v>7.2064921912952631</v>
      </c>
      <c r="X19" s="230">
        <v>7.9722572122916171</v>
      </c>
      <c r="Y19" s="230">
        <v>7.4048862499247834</v>
      </c>
      <c r="DA19" s="71" t="s">
        <v>2649</v>
      </c>
    </row>
    <row r="20" spans="1:105" ht="12" customHeight="1" x14ac:dyDescent="0.25">
      <c r="A20" s="59" t="s">
        <v>159</v>
      </c>
      <c r="B20" s="230">
        <v>4.2012086727567093</v>
      </c>
      <c r="C20" s="230">
        <v>13.64070516076657</v>
      </c>
      <c r="D20" s="230">
        <v>7.6642082720352951</v>
      </c>
      <c r="E20" s="230">
        <v>9.4108266026170178</v>
      </c>
      <c r="F20" s="230">
        <v>10.10044318444203</v>
      </c>
      <c r="G20" s="230">
        <v>11.354347604042131</v>
      </c>
      <c r="H20" s="230">
        <v>11.441523926868831</v>
      </c>
      <c r="I20" s="230">
        <v>8.877168140866404</v>
      </c>
      <c r="J20" s="230">
        <v>6.634155043591865</v>
      </c>
      <c r="K20" s="230">
        <v>7.7381474436304307</v>
      </c>
      <c r="L20" s="230">
        <v>8.4326026345729446</v>
      </c>
      <c r="M20" s="230">
        <v>7.6416255703817324</v>
      </c>
      <c r="N20" s="230">
        <v>16.967875973839561</v>
      </c>
      <c r="O20" s="230">
        <v>0.93615412291876199</v>
      </c>
      <c r="P20" s="230">
        <v>1.1151074572476061</v>
      </c>
      <c r="Q20" s="230">
        <v>5.5229720908039539</v>
      </c>
      <c r="R20" s="230">
        <v>4.8571738774747786</v>
      </c>
      <c r="S20" s="230">
        <v>4.9192278024222551</v>
      </c>
      <c r="T20" s="230">
        <v>6.5504973162314206</v>
      </c>
      <c r="U20" s="230">
        <v>6.5720896389668901</v>
      </c>
      <c r="V20" s="230">
        <v>6.0753528706762374</v>
      </c>
      <c r="W20" s="230">
        <v>5.7368786622533881</v>
      </c>
      <c r="X20" s="230">
        <v>5.4940171988910462</v>
      </c>
      <c r="Y20" s="230">
        <v>5.7370765354679456</v>
      </c>
      <c r="DA20" s="71" t="s">
        <v>2650</v>
      </c>
    </row>
    <row r="21" spans="1:105" ht="12" customHeight="1" x14ac:dyDescent="0.25">
      <c r="A21" s="59" t="s">
        <v>32</v>
      </c>
      <c r="B21" s="230">
        <v>26.825868896672279</v>
      </c>
      <c r="C21" s="230">
        <v>24.674679976834529</v>
      </c>
      <c r="D21" s="230">
        <v>22.63676736119514</v>
      </c>
      <c r="E21" s="230">
        <v>28.169482932647941</v>
      </c>
      <c r="F21" s="230">
        <v>28.509124622827489</v>
      </c>
      <c r="G21" s="230">
        <v>28.843573089957658</v>
      </c>
      <c r="H21" s="230">
        <v>27.30792488924828</v>
      </c>
      <c r="I21" s="230">
        <v>21.551551355166541</v>
      </c>
      <c r="J21" s="230">
        <v>20.046360627856419</v>
      </c>
      <c r="K21" s="230">
        <v>21.30513697980108</v>
      </c>
      <c r="L21" s="230">
        <v>22.363879806515691</v>
      </c>
      <c r="M21" s="230">
        <v>27.019229282686059</v>
      </c>
      <c r="N21" s="230">
        <v>31.278870083132599</v>
      </c>
      <c r="O21" s="230">
        <v>12.83294619502162</v>
      </c>
      <c r="P21" s="230">
        <v>9.9996778167224338</v>
      </c>
      <c r="Q21" s="230">
        <v>9.5520536441318544</v>
      </c>
      <c r="R21" s="230">
        <v>9.1290702755357973</v>
      </c>
      <c r="S21" s="230">
        <v>7.2773463931105073</v>
      </c>
      <c r="T21" s="230">
        <v>3.600032383903117</v>
      </c>
      <c r="U21" s="230">
        <v>4.7472647465597539</v>
      </c>
      <c r="V21" s="230">
        <v>2.3254673102440822</v>
      </c>
      <c r="W21" s="230">
        <v>4.7743940776400926</v>
      </c>
      <c r="X21" s="230">
        <v>3.3161088322776919</v>
      </c>
      <c r="Y21" s="230">
        <v>1.3868701967422961</v>
      </c>
      <c r="DA21" s="71" t="s">
        <v>2651</v>
      </c>
    </row>
    <row r="22" spans="1:105" ht="12" customHeight="1" x14ac:dyDescent="0.25">
      <c r="A22" s="59" t="s">
        <v>35</v>
      </c>
      <c r="B22" s="230">
        <v>56.336302383842487</v>
      </c>
      <c r="C22" s="230">
        <v>59.881255925532912</v>
      </c>
      <c r="D22" s="230">
        <v>57.092640907889169</v>
      </c>
      <c r="E22" s="230">
        <v>64.886786974263018</v>
      </c>
      <c r="F22" s="230">
        <v>67.892203887680594</v>
      </c>
      <c r="G22" s="230">
        <v>78.300330016043873</v>
      </c>
      <c r="H22" s="230">
        <v>82.738153150404131</v>
      </c>
      <c r="I22" s="230">
        <v>81.420488134054366</v>
      </c>
      <c r="J22" s="230">
        <v>84.612509521326842</v>
      </c>
      <c r="K22" s="230">
        <v>98.808170528052798</v>
      </c>
      <c r="L22" s="230">
        <v>115.07276933320939</v>
      </c>
      <c r="M22" s="230">
        <v>111.5642992238259</v>
      </c>
      <c r="N22" s="230">
        <v>115.0822322246279</v>
      </c>
      <c r="O22" s="230">
        <v>69.408097894908849</v>
      </c>
      <c r="P22" s="230">
        <v>63.317270323343543</v>
      </c>
      <c r="Q22" s="230">
        <v>67.72374245532643</v>
      </c>
      <c r="R22" s="230">
        <v>68.197737544973336</v>
      </c>
      <c r="S22" s="230">
        <v>63.612679722879292</v>
      </c>
      <c r="T22" s="230">
        <v>66.269740101368697</v>
      </c>
      <c r="U22" s="230">
        <v>66.317099638348992</v>
      </c>
      <c r="V22" s="230">
        <v>66.146210260763823</v>
      </c>
      <c r="W22" s="230">
        <v>73.692382497322569</v>
      </c>
      <c r="X22" s="230">
        <v>71.134108400581297</v>
      </c>
      <c r="Y22" s="230">
        <v>60.397089478890202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56.371769694148831</v>
      </c>
      <c r="C24" s="261">
        <f t="shared" si="1"/>
        <v>60.590740856087677</v>
      </c>
      <c r="D24" s="261">
        <f t="shared" si="1"/>
        <v>57.343564064040997</v>
      </c>
      <c r="E24" s="261">
        <f t="shared" si="1"/>
        <v>61.796007806430062</v>
      </c>
      <c r="F24" s="261">
        <f t="shared" si="1"/>
        <v>68.02920992298732</v>
      </c>
      <c r="G24" s="261">
        <f t="shared" si="1"/>
        <v>73.951592002798435</v>
      </c>
      <c r="H24" s="261">
        <f t="shared" si="1"/>
        <v>78.157111740515688</v>
      </c>
      <c r="I24" s="261">
        <f t="shared" si="1"/>
        <v>77.7522730339699</v>
      </c>
      <c r="J24" s="261">
        <f t="shared" si="1"/>
        <v>78.546011344718053</v>
      </c>
      <c r="K24" s="261">
        <f t="shared" si="1"/>
        <v>83.707097373203581</v>
      </c>
      <c r="L24" s="261">
        <f t="shared" si="1"/>
        <v>94.63696729938394</v>
      </c>
      <c r="M24" s="261">
        <f t="shared" si="1"/>
        <v>95.984525285149005</v>
      </c>
      <c r="N24" s="261">
        <f t="shared" si="1"/>
        <v>100.62708363335911</v>
      </c>
      <c r="O24" s="261">
        <f t="shared" si="1"/>
        <v>72.164214959172511</v>
      </c>
      <c r="P24" s="261">
        <f t="shared" si="1"/>
        <v>67.176810953556654</v>
      </c>
      <c r="Q24" s="261">
        <f t="shared" si="1"/>
        <v>71.780572069581638</v>
      </c>
      <c r="R24" s="261">
        <f t="shared" si="1"/>
        <v>74.453001218870384</v>
      </c>
      <c r="S24" s="261">
        <f t="shared" si="1"/>
        <v>72.252765431283891</v>
      </c>
      <c r="T24" s="261">
        <f t="shared" si="1"/>
        <v>75.693336888833699</v>
      </c>
      <c r="U24" s="261">
        <f t="shared" si="1"/>
        <v>72.865070044116123</v>
      </c>
      <c r="V24" s="261">
        <f t="shared" si="1"/>
        <v>67.704190813715883</v>
      </c>
      <c r="W24" s="261">
        <f t="shared" si="1"/>
        <v>76.479328564270631</v>
      </c>
      <c r="X24" s="261">
        <f t="shared" si="1"/>
        <v>75.092778858689798</v>
      </c>
      <c r="Y24" s="261">
        <f t="shared" si="1"/>
        <v>67.368860459620464</v>
      </c>
      <c r="DA24" s="70"/>
    </row>
    <row r="25" spans="1:105" ht="12" customHeight="1" x14ac:dyDescent="0.25">
      <c r="A25" s="60" t="s">
        <v>2566</v>
      </c>
      <c r="B25" s="262">
        <v>56.371769694148831</v>
      </c>
      <c r="C25" s="262">
        <v>60.590740856087677</v>
      </c>
      <c r="D25" s="262">
        <v>57.343564064040997</v>
      </c>
      <c r="E25" s="262">
        <v>61.796007806430062</v>
      </c>
      <c r="F25" s="262">
        <v>68.02920992298732</v>
      </c>
      <c r="G25" s="262">
        <v>73.951592002798435</v>
      </c>
      <c r="H25" s="262">
        <v>78.157111740515688</v>
      </c>
      <c r="I25" s="262">
        <v>77.7522730339699</v>
      </c>
      <c r="J25" s="262">
        <v>78.546011344718053</v>
      </c>
      <c r="K25" s="262">
        <v>83.707097373203581</v>
      </c>
      <c r="L25" s="262">
        <v>94.63696729938394</v>
      </c>
      <c r="M25" s="262">
        <v>95.984525285149005</v>
      </c>
      <c r="N25" s="262">
        <v>100.62708363335911</v>
      </c>
      <c r="O25" s="262">
        <v>72.164214959172511</v>
      </c>
      <c r="P25" s="262">
        <v>67.176810953556654</v>
      </c>
      <c r="Q25" s="262">
        <v>71.780572069581638</v>
      </c>
      <c r="R25" s="262">
        <v>74.453001218870384</v>
      </c>
      <c r="S25" s="262">
        <v>72.252765431283891</v>
      </c>
      <c r="T25" s="262">
        <v>75.693336888833699</v>
      </c>
      <c r="U25" s="262">
        <v>72.865070044116123</v>
      </c>
      <c r="V25" s="262">
        <v>67.704190813715883</v>
      </c>
      <c r="W25" s="262">
        <v>76.479328564270631</v>
      </c>
      <c r="X25" s="262">
        <v>75.092778858689798</v>
      </c>
      <c r="Y25" s="262">
        <v>67.368860459620464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140.96996667759561</v>
      </c>
      <c r="C27" s="261">
        <f t="shared" si="2"/>
        <v>155.50236199854871</v>
      </c>
      <c r="D27" s="261">
        <f t="shared" si="2"/>
        <v>140.05133866253749</v>
      </c>
      <c r="E27" s="261">
        <f t="shared" si="2"/>
        <v>156.95602287712549</v>
      </c>
      <c r="F27" s="261">
        <f t="shared" si="2"/>
        <v>162.53339009882961</v>
      </c>
      <c r="G27" s="261">
        <f t="shared" si="2"/>
        <v>181.10661037504391</v>
      </c>
      <c r="H27" s="261">
        <f t="shared" si="2"/>
        <v>187.72148754156339</v>
      </c>
      <c r="I27" s="261">
        <f t="shared" si="2"/>
        <v>171.66129948945999</v>
      </c>
      <c r="J27" s="261">
        <f t="shared" si="2"/>
        <v>169.6619755543382</v>
      </c>
      <c r="K27" s="261">
        <f t="shared" si="2"/>
        <v>195.2781591878624</v>
      </c>
      <c r="L27" s="261">
        <f t="shared" si="2"/>
        <v>224.00475566394701</v>
      </c>
      <c r="M27" s="261">
        <f t="shared" si="2"/>
        <v>221.73243191284811</v>
      </c>
      <c r="N27" s="261">
        <f t="shared" si="2"/>
        <v>246.04950796678759</v>
      </c>
      <c r="O27" s="261">
        <f t="shared" si="2"/>
        <v>128.77783649473511</v>
      </c>
      <c r="P27" s="261">
        <f t="shared" si="2"/>
        <v>115.5362442112021</v>
      </c>
      <c r="Q27" s="261">
        <f t="shared" si="2"/>
        <v>128.28680991251389</v>
      </c>
      <c r="R27" s="261">
        <f t="shared" si="2"/>
        <v>128.09531170410651</v>
      </c>
      <c r="S27" s="261">
        <f t="shared" si="2"/>
        <v>120.10598738701439</v>
      </c>
      <c r="T27" s="261">
        <f t="shared" si="2"/>
        <v>120.5448855569813</v>
      </c>
      <c r="U27" s="261">
        <f t="shared" si="2"/>
        <v>121.3887696548754</v>
      </c>
      <c r="V27" s="261">
        <f t="shared" si="2"/>
        <v>116.03160536110791</v>
      </c>
      <c r="W27" s="261">
        <f t="shared" si="2"/>
        <v>130.58592489787341</v>
      </c>
      <c r="X27" s="261">
        <f t="shared" si="2"/>
        <v>125.5949880629167</v>
      </c>
      <c r="Y27" s="261">
        <f t="shared" si="2"/>
        <v>107.0370320871789</v>
      </c>
      <c r="DA27" s="70"/>
    </row>
    <row r="28" spans="1:105" ht="12" customHeight="1" x14ac:dyDescent="0.25">
      <c r="A28" s="60" t="s">
        <v>2571</v>
      </c>
      <c r="B28" s="329">
        <v>140.96996667759561</v>
      </c>
      <c r="C28" s="329">
        <v>155.50236199854871</v>
      </c>
      <c r="D28" s="329">
        <v>140.05133866253749</v>
      </c>
      <c r="E28" s="329">
        <v>156.95602287712549</v>
      </c>
      <c r="F28" s="329">
        <v>162.53339009882961</v>
      </c>
      <c r="G28" s="329">
        <v>181.10661037504391</v>
      </c>
      <c r="H28" s="329">
        <v>187.72148754156339</v>
      </c>
      <c r="I28" s="329">
        <v>171.66129948945999</v>
      </c>
      <c r="J28" s="329">
        <v>169.6619755543382</v>
      </c>
      <c r="K28" s="329">
        <v>195.2781591878624</v>
      </c>
      <c r="L28" s="329">
        <v>224.00475566394701</v>
      </c>
      <c r="M28" s="329">
        <v>221.73243191284811</v>
      </c>
      <c r="N28" s="329">
        <v>246.04950796678759</v>
      </c>
      <c r="O28" s="329">
        <v>128.77783649473511</v>
      </c>
      <c r="P28" s="329">
        <v>115.5362442112021</v>
      </c>
      <c r="Q28" s="329">
        <v>128.28680991251389</v>
      </c>
      <c r="R28" s="329">
        <v>128.09531170410651</v>
      </c>
      <c r="S28" s="329">
        <v>120.10598738701439</v>
      </c>
      <c r="T28" s="329">
        <v>120.5448855569813</v>
      </c>
      <c r="U28" s="329">
        <v>121.3887696548754</v>
      </c>
      <c r="V28" s="329">
        <v>116.03160536110791</v>
      </c>
      <c r="W28" s="329">
        <v>130.58592489787341</v>
      </c>
      <c r="X28" s="329">
        <v>125.5949880629167</v>
      </c>
      <c r="Y28" s="329">
        <v>107.0370320871789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0.1052721558225824</v>
      </c>
      <c r="H29" s="230">
        <v>0.64223198626917932</v>
      </c>
      <c r="I29" s="230">
        <v>0.46322342030048408</v>
      </c>
      <c r="J29" s="230">
        <v>0</v>
      </c>
      <c r="K29" s="230">
        <v>0.11811830155579819</v>
      </c>
      <c r="L29" s="230">
        <v>0.24045895013589899</v>
      </c>
      <c r="M29" s="230">
        <v>0.19303686396093031</v>
      </c>
      <c r="N29" s="230">
        <v>0.22782303533982531</v>
      </c>
      <c r="O29" s="230">
        <v>6.5419453497757827E-4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16.165138172922049</v>
      </c>
      <c r="C30" s="230">
        <v>15.221446194071531</v>
      </c>
      <c r="D30" s="230">
        <v>15.203315032366611</v>
      </c>
      <c r="E30" s="230">
        <v>10.57445643494267</v>
      </c>
      <c r="F30" s="230">
        <v>10.388001963186561</v>
      </c>
      <c r="G30" s="230">
        <v>11.71812291915893</v>
      </c>
      <c r="H30" s="230">
        <v>13.525538460263901</v>
      </c>
      <c r="I30" s="230">
        <v>11.41349374046343</v>
      </c>
      <c r="J30" s="230">
        <v>10.671939564659491</v>
      </c>
      <c r="K30" s="230">
        <v>12.515105241329</v>
      </c>
      <c r="L30" s="230">
        <v>15.37965132195675</v>
      </c>
      <c r="M30" s="230">
        <v>12.646317796181849</v>
      </c>
      <c r="N30" s="230">
        <v>12.494573100590531</v>
      </c>
      <c r="O30" s="230">
        <v>9.9526134247012195</v>
      </c>
      <c r="P30" s="230">
        <v>9.2047362150398584</v>
      </c>
      <c r="Q30" s="230">
        <v>10.002855354996459</v>
      </c>
      <c r="R30" s="230">
        <v>10.68962356412948</v>
      </c>
      <c r="S30" s="230">
        <v>11.807053217854341</v>
      </c>
      <c r="T30" s="230">
        <v>11.373071554833849</v>
      </c>
      <c r="U30" s="230">
        <v>10.47954962076736</v>
      </c>
      <c r="V30" s="230">
        <v>9.535847587273409</v>
      </c>
      <c r="W30" s="230">
        <v>10.29498884470752</v>
      </c>
      <c r="X30" s="230">
        <v>11.38893887470231</v>
      </c>
      <c r="Y30" s="230">
        <v>10.578408928463981</v>
      </c>
      <c r="DA30" s="71" t="s">
        <v>2658</v>
      </c>
    </row>
    <row r="31" spans="1:105" ht="12" customHeight="1" x14ac:dyDescent="0.25">
      <c r="A31" s="59" t="s">
        <v>159</v>
      </c>
      <c r="B31" s="230">
        <v>6.0017266753667284</v>
      </c>
      <c r="C31" s="230">
        <v>19.486721658237961</v>
      </c>
      <c r="D31" s="230">
        <v>10.948868960050421</v>
      </c>
      <c r="E31" s="230">
        <v>13.4440380037386</v>
      </c>
      <c r="F31" s="230">
        <v>14.4292045492029</v>
      </c>
      <c r="G31" s="230">
        <v>16.22049657720305</v>
      </c>
      <c r="H31" s="230">
        <v>16.345034181241189</v>
      </c>
      <c r="I31" s="230">
        <v>12.68166877266629</v>
      </c>
      <c r="J31" s="230">
        <v>9.4773643479883773</v>
      </c>
      <c r="K31" s="230">
        <v>11.05449634804347</v>
      </c>
      <c r="L31" s="230">
        <v>12.046575192247071</v>
      </c>
      <c r="M31" s="230">
        <v>10.916607957688189</v>
      </c>
      <c r="N31" s="230">
        <v>24.239822819770811</v>
      </c>
      <c r="O31" s="230">
        <v>1.337363032741089</v>
      </c>
      <c r="P31" s="230">
        <v>1.593010653210865</v>
      </c>
      <c r="Q31" s="230">
        <v>7.8899601297199329</v>
      </c>
      <c r="R31" s="230">
        <v>6.9388198249639714</v>
      </c>
      <c r="S31" s="230">
        <v>7.0274682891746503</v>
      </c>
      <c r="T31" s="230">
        <v>9.3578533089020297</v>
      </c>
      <c r="U31" s="230">
        <v>9.3886994842384155</v>
      </c>
      <c r="V31" s="230">
        <v>8.6790755295374833</v>
      </c>
      <c r="W31" s="230">
        <v>8.1955409460762709</v>
      </c>
      <c r="X31" s="230">
        <v>7.8485959984157807</v>
      </c>
      <c r="Y31" s="230">
        <v>8.1958236220970697</v>
      </c>
      <c r="DA31" s="71" t="s">
        <v>2659</v>
      </c>
    </row>
    <row r="32" spans="1:105" ht="12" customHeight="1" x14ac:dyDescent="0.25">
      <c r="A32" s="59" t="s">
        <v>32</v>
      </c>
      <c r="B32" s="230">
        <v>38.322669852388977</v>
      </c>
      <c r="C32" s="230">
        <v>35.249542824049307</v>
      </c>
      <c r="D32" s="230">
        <v>32.338239087421641</v>
      </c>
      <c r="E32" s="230">
        <v>40.242118475211342</v>
      </c>
      <c r="F32" s="230">
        <v>40.727320889753557</v>
      </c>
      <c r="G32" s="230">
        <v>41.205104414225239</v>
      </c>
      <c r="H32" s="230">
        <v>39.011321270354671</v>
      </c>
      <c r="I32" s="230">
        <v>30.787930507380761</v>
      </c>
      <c r="J32" s="230">
        <v>28.637658039794889</v>
      </c>
      <c r="K32" s="230">
        <v>30.435909971144419</v>
      </c>
      <c r="L32" s="230">
        <v>31.948399723593841</v>
      </c>
      <c r="M32" s="230">
        <v>38.598898975265811</v>
      </c>
      <c r="N32" s="230">
        <v>44.684100118760853</v>
      </c>
      <c r="O32" s="230">
        <v>18.332780278602321</v>
      </c>
      <c r="P32" s="230">
        <v>14.285254023889189</v>
      </c>
      <c r="Q32" s="230">
        <v>13.645790920188359</v>
      </c>
      <c r="R32" s="230">
        <v>13.041528965051141</v>
      </c>
      <c r="S32" s="230">
        <v>10.396209133015009</v>
      </c>
      <c r="T32" s="230">
        <v>5.1429034055758809</v>
      </c>
      <c r="U32" s="230">
        <v>6.7818067807996476</v>
      </c>
      <c r="V32" s="230">
        <v>3.3220961574915462</v>
      </c>
      <c r="W32" s="230">
        <v>6.8205629680572786</v>
      </c>
      <c r="X32" s="230">
        <v>4.7372983318252757</v>
      </c>
      <c r="Y32" s="230">
        <v>1.9812431382032809</v>
      </c>
      <c r="DA32" s="71" t="s">
        <v>2660</v>
      </c>
    </row>
    <row r="33" spans="1:105" ht="12" customHeight="1" x14ac:dyDescent="0.25">
      <c r="A33" s="59" t="s">
        <v>35</v>
      </c>
      <c r="B33" s="230">
        <v>80.480431976917828</v>
      </c>
      <c r="C33" s="230">
        <v>85.544651322189893</v>
      </c>
      <c r="D33" s="230">
        <v>81.560915582698811</v>
      </c>
      <c r="E33" s="230">
        <v>92.695409963232891</v>
      </c>
      <c r="F33" s="230">
        <v>96.98886269668661</v>
      </c>
      <c r="G33" s="230">
        <v>111.8576143086341</v>
      </c>
      <c r="H33" s="230">
        <v>118.1973616434345</v>
      </c>
      <c r="I33" s="230">
        <v>116.314983048649</v>
      </c>
      <c r="J33" s="230">
        <v>120.8750136018955</v>
      </c>
      <c r="K33" s="230">
        <v>141.1545293257897</v>
      </c>
      <c r="L33" s="230">
        <v>164.38967047601341</v>
      </c>
      <c r="M33" s="230">
        <v>159.37757031975141</v>
      </c>
      <c r="N33" s="230">
        <v>164.4031888923256</v>
      </c>
      <c r="O33" s="230">
        <v>99.154425564155545</v>
      </c>
      <c r="P33" s="230">
        <v>90.453243319062196</v>
      </c>
      <c r="Q33" s="230">
        <v>96.748203507609176</v>
      </c>
      <c r="R33" s="230">
        <v>97.425339349961916</v>
      </c>
      <c r="S33" s="230">
        <v>90.875256746970393</v>
      </c>
      <c r="T33" s="230">
        <v>94.671057287669541</v>
      </c>
      <c r="U33" s="230">
        <v>94.73871376906996</v>
      </c>
      <c r="V33" s="230">
        <v>94.494586086805455</v>
      </c>
      <c r="W33" s="230">
        <v>105.2748321390323</v>
      </c>
      <c r="X33" s="230">
        <v>101.6201548579733</v>
      </c>
      <c r="Y33" s="230">
        <v>86.281556398414608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114.7257270458371</v>
      </c>
      <c r="C35" s="261">
        <v>121.134395326887</v>
      </c>
      <c r="D35" s="261">
        <v>109.6554021025466</v>
      </c>
      <c r="E35" s="261">
        <v>122.2098210918529</v>
      </c>
      <c r="F35" s="261">
        <v>133.71377172544621</v>
      </c>
      <c r="G35" s="261">
        <v>153.21233953787461</v>
      </c>
      <c r="H35" s="261">
        <v>155.89844583523009</v>
      </c>
      <c r="I35" s="261">
        <v>147.79443887236511</v>
      </c>
      <c r="J35" s="261">
        <v>138.3946336089424</v>
      </c>
      <c r="K35" s="261">
        <v>129.57426540367621</v>
      </c>
      <c r="L35" s="261">
        <v>139.08036699435459</v>
      </c>
      <c r="M35" s="261">
        <v>149.03596666677649</v>
      </c>
      <c r="N35" s="261">
        <v>155.27759242703559</v>
      </c>
      <c r="O35" s="261">
        <v>126.19406067464119</v>
      </c>
      <c r="P35" s="261">
        <v>121.26582924941791</v>
      </c>
      <c r="Q35" s="261">
        <v>129.7178399429699</v>
      </c>
      <c r="R35" s="261">
        <v>138.36590821044771</v>
      </c>
      <c r="S35" s="261">
        <v>133.73997739567639</v>
      </c>
      <c r="T35" s="261">
        <v>135.16624436938261</v>
      </c>
      <c r="U35" s="261">
        <v>133.7392959303304</v>
      </c>
      <c r="V35" s="261">
        <v>122.9917246328671</v>
      </c>
      <c r="W35" s="261">
        <v>135.12426453163721</v>
      </c>
      <c r="X35" s="261">
        <v>125.4414709808083</v>
      </c>
      <c r="Y35" s="261">
        <v>114.6687274514435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8.2892636679627443E-2</v>
      </c>
      <c r="H36" s="229">
        <v>0.50820097003809372</v>
      </c>
      <c r="I36" s="229">
        <v>0.37194566264201601</v>
      </c>
      <c r="J36" s="229">
        <v>0</v>
      </c>
      <c r="K36" s="229">
        <v>7.8161017968458646E-2</v>
      </c>
      <c r="L36" s="229">
        <v>0.14841901449384301</v>
      </c>
      <c r="M36" s="229">
        <v>0.12907725989173019</v>
      </c>
      <c r="N36" s="229">
        <v>0.14306904333643169</v>
      </c>
      <c r="O36" s="229">
        <v>6.3971518858466807E-4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13.15569034591849</v>
      </c>
      <c r="C38" s="229">
        <v>11.85731622994131</v>
      </c>
      <c r="D38" s="229">
        <v>11.888139204929651</v>
      </c>
      <c r="E38" s="229">
        <v>8.1468240605666242</v>
      </c>
      <c r="F38" s="229">
        <v>8.4637966624953318</v>
      </c>
      <c r="G38" s="229">
        <v>9.2269992773976135</v>
      </c>
      <c r="H38" s="229">
        <v>10.702817537513109</v>
      </c>
      <c r="I38" s="229">
        <v>9.1644750811679376</v>
      </c>
      <c r="J38" s="229">
        <v>8.2625539800187493</v>
      </c>
      <c r="K38" s="229">
        <v>8.2814716496966767</v>
      </c>
      <c r="L38" s="229">
        <v>9.4928165126466943</v>
      </c>
      <c r="M38" s="229">
        <v>8.4561674664459865</v>
      </c>
      <c r="N38" s="229">
        <v>7.8463822489775934</v>
      </c>
      <c r="O38" s="229">
        <v>9.7323313379731218</v>
      </c>
      <c r="P38" s="229">
        <v>9.6325848343545939</v>
      </c>
      <c r="Q38" s="229">
        <v>10.100558576421481</v>
      </c>
      <c r="R38" s="229">
        <v>11.307783260895009</v>
      </c>
      <c r="S38" s="229">
        <v>12.830318249542801</v>
      </c>
      <c r="T38" s="229">
        <v>12.430242636740941</v>
      </c>
      <c r="U38" s="229">
        <v>11.251477764603671</v>
      </c>
      <c r="V38" s="229">
        <v>9.8758863415596565</v>
      </c>
      <c r="W38" s="229">
        <v>10.41875456396326</v>
      </c>
      <c r="X38" s="229">
        <v>11.34402111295198</v>
      </c>
      <c r="Y38" s="229">
        <v>11.325115181566529</v>
      </c>
      <c r="DA38" s="73" t="s">
        <v>2666</v>
      </c>
    </row>
    <row r="39" spans="1:105" ht="12" customHeight="1" x14ac:dyDescent="0.25">
      <c r="A39" s="46" t="s">
        <v>159</v>
      </c>
      <c r="B39" s="229">
        <v>4.884391140820739</v>
      </c>
      <c r="C39" s="229">
        <v>15.17991247615929</v>
      </c>
      <c r="D39" s="229">
        <v>8.5614011191973081</v>
      </c>
      <c r="E39" s="229">
        <v>10.357621023252481</v>
      </c>
      <c r="F39" s="229">
        <v>11.756433406424129</v>
      </c>
      <c r="G39" s="229">
        <v>12.772225656737289</v>
      </c>
      <c r="H39" s="229">
        <v>12.933896790887999</v>
      </c>
      <c r="I39" s="229">
        <v>10.18275736575703</v>
      </c>
      <c r="J39" s="229">
        <v>7.3376759715615671</v>
      </c>
      <c r="K39" s="229">
        <v>7.3149603093769819</v>
      </c>
      <c r="L39" s="229">
        <v>7.435534493720465</v>
      </c>
      <c r="M39" s="229">
        <v>7.2995686605012464</v>
      </c>
      <c r="N39" s="229">
        <v>15.222201988031321</v>
      </c>
      <c r="O39" s="229">
        <v>1.307763056634907</v>
      </c>
      <c r="P39" s="229">
        <v>1.6670559482206559</v>
      </c>
      <c r="Q39" s="229">
        <v>7.9670255769578091</v>
      </c>
      <c r="R39" s="229">
        <v>7.3400779921181183</v>
      </c>
      <c r="S39" s="229">
        <v>7.6365078546725034</v>
      </c>
      <c r="T39" s="229">
        <v>10.22770204406585</v>
      </c>
      <c r="U39" s="229">
        <v>10.080275136644589</v>
      </c>
      <c r="V39" s="229">
        <v>8.9885626521461646</v>
      </c>
      <c r="W39" s="229">
        <v>8.2940672325231368</v>
      </c>
      <c r="X39" s="229">
        <v>7.8176412827034616</v>
      </c>
      <c r="Y39" s="229">
        <v>8.7743485013422156</v>
      </c>
      <c r="DA39" s="73" t="s">
        <v>2667</v>
      </c>
    </row>
    <row r="40" spans="1:105" ht="12" customHeight="1" x14ac:dyDescent="0.25">
      <c r="A40" s="46" t="s">
        <v>32</v>
      </c>
      <c r="B40" s="229">
        <v>31.18817621066842</v>
      </c>
      <c r="C40" s="229">
        <v>27.458953038798711</v>
      </c>
      <c r="D40" s="229">
        <v>25.28668827128303</v>
      </c>
      <c r="E40" s="229">
        <v>31.00352827202337</v>
      </c>
      <c r="F40" s="229">
        <v>33.183259287075863</v>
      </c>
      <c r="G40" s="229">
        <v>32.44542417570392</v>
      </c>
      <c r="H40" s="229">
        <v>30.869828560286681</v>
      </c>
      <c r="I40" s="229">
        <v>24.721196537333419</v>
      </c>
      <c r="J40" s="229">
        <v>22.17218285218738</v>
      </c>
      <c r="K40" s="229">
        <v>20.139992488947449</v>
      </c>
      <c r="L40" s="229">
        <v>19.71958206983475</v>
      </c>
      <c r="M40" s="229">
        <v>25.80978582191122</v>
      </c>
      <c r="N40" s="229">
        <v>28.060865078040329</v>
      </c>
      <c r="O40" s="229">
        <v>17.927019206311961</v>
      </c>
      <c r="P40" s="229">
        <v>14.949251999267871</v>
      </c>
      <c r="Q40" s="229">
        <v>13.7790766355645</v>
      </c>
      <c r="R40" s="229">
        <v>13.79569467930952</v>
      </c>
      <c r="S40" s="229">
        <v>11.29720255378218</v>
      </c>
      <c r="T40" s="229">
        <v>5.6209562105022233</v>
      </c>
      <c r="U40" s="229">
        <v>7.2813575925811769</v>
      </c>
      <c r="V40" s="229">
        <v>3.440558772238052</v>
      </c>
      <c r="W40" s="229">
        <v>6.9025593542801369</v>
      </c>
      <c r="X40" s="229">
        <v>4.7186145158745374</v>
      </c>
      <c r="Y40" s="229">
        <v>2.1210946650460518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0.40952879999867359</v>
      </c>
      <c r="H41" s="229">
        <v>0.44654291999848789</v>
      </c>
      <c r="I41" s="229">
        <v>0.47880179999758932</v>
      </c>
      <c r="J41" s="229">
        <v>0.44236475999647829</v>
      </c>
      <c r="K41" s="229">
        <v>0.29185271999824308</v>
      </c>
      <c r="L41" s="229">
        <v>0.34173647999883949</v>
      </c>
      <c r="M41" s="229">
        <v>0.3065957999981338</v>
      </c>
      <c r="N41" s="229">
        <v>0.32916851999910018</v>
      </c>
      <c r="O41" s="229">
        <v>0.21190679999915801</v>
      </c>
      <c r="P41" s="229">
        <v>0.19302335999829459</v>
      </c>
      <c r="Q41" s="229">
        <v>6.7817159999381538E-2</v>
      </c>
      <c r="R41" s="229">
        <v>2.831696279976756</v>
      </c>
      <c r="S41" s="229">
        <v>3.0385781999725099</v>
      </c>
      <c r="T41" s="229">
        <v>3.3554980799873348</v>
      </c>
      <c r="U41" s="229">
        <v>3.3425679599698488</v>
      </c>
      <c r="V41" s="229">
        <v>2.773642679976863</v>
      </c>
      <c r="W41" s="229">
        <v>2.9288041199893708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65.497469348429419</v>
      </c>
      <c r="C42" s="229">
        <v>66.638213581987728</v>
      </c>
      <c r="D42" s="229">
        <v>63.776059107137122</v>
      </c>
      <c r="E42" s="229">
        <v>71.414847736014835</v>
      </c>
      <c r="F42" s="229">
        <v>79.023282369463629</v>
      </c>
      <c r="G42" s="229">
        <v>88.07811059139047</v>
      </c>
      <c r="H42" s="229">
        <v>93.530087456529088</v>
      </c>
      <c r="I42" s="229">
        <v>93.395220425514808</v>
      </c>
      <c r="J42" s="229">
        <v>93.585268045230762</v>
      </c>
      <c r="K42" s="229">
        <v>93.404506817688713</v>
      </c>
      <c r="L42" s="229">
        <v>101.46660322366159</v>
      </c>
      <c r="M42" s="229">
        <v>106.570422058031</v>
      </c>
      <c r="N42" s="229">
        <v>103.2424439486521</v>
      </c>
      <c r="O42" s="229">
        <v>96.95983175853371</v>
      </c>
      <c r="P42" s="229">
        <v>94.657632707577989</v>
      </c>
      <c r="Q42" s="229">
        <v>97.693194794027733</v>
      </c>
      <c r="R42" s="229">
        <v>103.0592531981486</v>
      </c>
      <c r="S42" s="229">
        <v>98.751012937708083</v>
      </c>
      <c r="T42" s="229">
        <v>103.4710989980864</v>
      </c>
      <c r="U42" s="229">
        <v>101.71720827653169</v>
      </c>
      <c r="V42" s="229">
        <v>97.864168186946742</v>
      </c>
      <c r="W42" s="229">
        <v>106.5404396608814</v>
      </c>
      <c r="X42" s="229">
        <v>101.21936686928019</v>
      </c>
      <c r="Y42" s="229">
        <v>92.371978703489091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0.14311439999945871</v>
      </c>
      <c r="E44" s="229">
        <v>1.2869999999956041</v>
      </c>
      <c r="F44" s="229">
        <v>1.286999999987245</v>
      </c>
      <c r="G44" s="229">
        <v>10.19715839996697</v>
      </c>
      <c r="H44" s="229">
        <v>6.9070715999766117</v>
      </c>
      <c r="I44" s="229">
        <v>9.4800419999522649</v>
      </c>
      <c r="J44" s="229">
        <v>6.594587999947497</v>
      </c>
      <c r="K44" s="229">
        <v>6.3320399999618804E-2</v>
      </c>
      <c r="L44" s="229">
        <v>0.47567519999838492</v>
      </c>
      <c r="M44" s="229">
        <v>0.46434959999717351</v>
      </c>
      <c r="N44" s="229">
        <v>0.43346159999881512</v>
      </c>
      <c r="O44" s="229">
        <v>5.4568799999783153E-2</v>
      </c>
      <c r="P44" s="229">
        <v>0.16628039999853089</v>
      </c>
      <c r="Q44" s="229">
        <v>0.11016719999899539</v>
      </c>
      <c r="R44" s="229">
        <v>3.1402799999742222E-2</v>
      </c>
      <c r="S44" s="229">
        <v>0.18635759999831411</v>
      </c>
      <c r="T44" s="229">
        <v>6.0746399999770717E-2</v>
      </c>
      <c r="U44" s="229">
        <v>6.6409199999400967E-2</v>
      </c>
      <c r="V44" s="229">
        <v>4.8905999999592061E-2</v>
      </c>
      <c r="W44" s="229">
        <v>3.9639599999856147E-2</v>
      </c>
      <c r="X44" s="229">
        <v>0.34182719999813682</v>
      </c>
      <c r="Y44" s="229">
        <v>7.6190399999657751E-2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1</v>
      </c>
      <c r="D51" s="232">
        <f t="shared" si="3"/>
        <v>1</v>
      </c>
      <c r="E51" s="232">
        <f t="shared" si="3"/>
        <v>0.99999999999999967</v>
      </c>
      <c r="F51" s="232">
        <f t="shared" si="3"/>
        <v>1</v>
      </c>
      <c r="G51" s="232">
        <f t="shared" si="3"/>
        <v>1</v>
      </c>
      <c r="H51" s="232">
        <f t="shared" si="3"/>
        <v>0.99999999999999989</v>
      </c>
      <c r="I51" s="232">
        <f t="shared" si="3"/>
        <v>1.0000000000000004</v>
      </c>
      <c r="J51" s="232">
        <f t="shared" si="3"/>
        <v>1</v>
      </c>
      <c r="K51" s="232">
        <f t="shared" si="3"/>
        <v>1.0000000000000002</v>
      </c>
      <c r="L51" s="232">
        <f t="shared" si="3"/>
        <v>1</v>
      </c>
      <c r="M51" s="232">
        <f t="shared" si="3"/>
        <v>0.99999999999999989</v>
      </c>
      <c r="N51" s="232">
        <f t="shared" si="3"/>
        <v>1</v>
      </c>
      <c r="O51" s="232">
        <f t="shared" si="3"/>
        <v>1</v>
      </c>
      <c r="P51" s="232">
        <f t="shared" si="3"/>
        <v>0.99999999999999989</v>
      </c>
      <c r="Q51" s="232">
        <f t="shared" si="3"/>
        <v>0.99999999999999978</v>
      </c>
      <c r="R51" s="232">
        <f t="shared" si="3"/>
        <v>1</v>
      </c>
      <c r="S51" s="232">
        <f t="shared" si="3"/>
        <v>1</v>
      </c>
      <c r="T51" s="232">
        <f t="shared" si="3"/>
        <v>1.0000000000000002</v>
      </c>
      <c r="U51" s="232">
        <f t="shared" si="3"/>
        <v>1.0000000000000004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0.99999999999999967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2.6300662623154576E-2</v>
      </c>
      <c r="C56" s="300">
        <f t="shared" si="8"/>
        <v>2.8595385187729899E-2</v>
      </c>
      <c r="D56" s="300">
        <f t="shared" si="8"/>
        <v>2.7758642276887222E-2</v>
      </c>
      <c r="E56" s="300">
        <f t="shared" si="8"/>
        <v>2.8477611022216725E-2</v>
      </c>
      <c r="F56" s="300">
        <f t="shared" si="8"/>
        <v>2.782227291858759E-2</v>
      </c>
      <c r="G56" s="300">
        <f t="shared" si="8"/>
        <v>2.8212432765537636E-2</v>
      </c>
      <c r="H56" s="300">
        <f t="shared" si="8"/>
        <v>2.8489441587051904E-2</v>
      </c>
      <c r="I56" s="300">
        <f t="shared" si="8"/>
        <v>2.8505927643188822E-2</v>
      </c>
      <c r="J56" s="300">
        <f t="shared" si="8"/>
        <v>2.9346125283513994E-2</v>
      </c>
      <c r="K56" s="300">
        <f t="shared" si="8"/>
        <v>3.1718008455747203E-2</v>
      </c>
      <c r="L56" s="300">
        <f t="shared" si="8"/>
        <v>3.2558829348543442E-2</v>
      </c>
      <c r="M56" s="300">
        <f t="shared" si="8"/>
        <v>3.1141878673729806E-2</v>
      </c>
      <c r="N56" s="300">
        <f t="shared" si="8"/>
        <v>3.1934679730014348E-2</v>
      </c>
      <c r="O56" s="300">
        <f t="shared" si="8"/>
        <v>2.6783092558285898E-2</v>
      </c>
      <c r="P56" s="300">
        <f t="shared" si="8"/>
        <v>2.6316550956996396E-2</v>
      </c>
      <c r="Q56" s="300">
        <f t="shared" si="8"/>
        <v>2.7432053756204305E-2</v>
      </c>
      <c r="R56" s="300">
        <f t="shared" si="8"/>
        <v>2.6592931075894336E-2</v>
      </c>
      <c r="S56" s="300">
        <f t="shared" si="8"/>
        <v>2.6089915469821284E-2</v>
      </c>
      <c r="T56" s="300">
        <f t="shared" si="8"/>
        <v>2.6807143632468861E-2</v>
      </c>
      <c r="U56" s="300">
        <f t="shared" si="8"/>
        <v>2.7141391779828418E-2</v>
      </c>
      <c r="V56" s="300">
        <f t="shared" si="8"/>
        <v>2.8330518561896445E-2</v>
      </c>
      <c r="W56" s="300">
        <f t="shared" si="8"/>
        <v>2.7838860905949739E-2</v>
      </c>
      <c r="X56" s="300">
        <f t="shared" si="8"/>
        <v>2.7933106340829603E-2</v>
      </c>
      <c r="Y56" s="300">
        <f t="shared" si="8"/>
        <v>2.7167133181976662E-2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0.23392449653199734</v>
      </c>
      <c r="C57" s="301">
        <f t="shared" si="9"/>
        <v>0.23704088852185531</v>
      </c>
      <c r="D57" s="301">
        <f t="shared" si="9"/>
        <v>0.23529456866062406</v>
      </c>
      <c r="E57" s="301">
        <f t="shared" si="9"/>
        <v>0.23676363685496676</v>
      </c>
      <c r="F57" s="301">
        <f t="shared" si="9"/>
        <v>0.23137328370555174</v>
      </c>
      <c r="G57" s="301">
        <f t="shared" si="9"/>
        <v>0.23025720763674001</v>
      </c>
      <c r="H57" s="301">
        <f t="shared" si="9"/>
        <v>0.23077642637156706</v>
      </c>
      <c r="I57" s="301">
        <f t="shared" si="9"/>
        <v>0.22563609528082895</v>
      </c>
      <c r="J57" s="301">
        <f t="shared" si="9"/>
        <v>0.22810821661933517</v>
      </c>
      <c r="K57" s="301">
        <f t="shared" si="9"/>
        <v>0.24274736317778522</v>
      </c>
      <c r="L57" s="301">
        <f t="shared" si="9"/>
        <v>0.24685389971616375</v>
      </c>
      <c r="M57" s="301">
        <f t="shared" si="9"/>
        <v>0.24178038280344463</v>
      </c>
      <c r="N57" s="301">
        <f t="shared" si="9"/>
        <v>0.24731111999784816</v>
      </c>
      <c r="O57" s="301">
        <f t="shared" si="9"/>
        <v>0.2102425512596349</v>
      </c>
      <c r="P57" s="301">
        <f t="shared" si="9"/>
        <v>0.20461514724074498</v>
      </c>
      <c r="Q57" s="301">
        <f t="shared" si="9"/>
        <v>0.20815124858969558</v>
      </c>
      <c r="R57" s="301">
        <f t="shared" si="9"/>
        <v>0.20270803782613875</v>
      </c>
      <c r="S57" s="301">
        <f t="shared" si="9"/>
        <v>0.19962483713846846</v>
      </c>
      <c r="T57" s="301">
        <f t="shared" si="9"/>
        <v>0.19750404636806271</v>
      </c>
      <c r="U57" s="301">
        <f t="shared" si="9"/>
        <v>0.20017633873105148</v>
      </c>
      <c r="V57" s="301">
        <f t="shared" si="9"/>
        <v>0.2034311926167009</v>
      </c>
      <c r="W57" s="301">
        <f t="shared" si="9"/>
        <v>0.20494802034108719</v>
      </c>
      <c r="X57" s="301">
        <f t="shared" si="9"/>
        <v>0.20640403905976573</v>
      </c>
      <c r="Y57" s="301">
        <f t="shared" si="9"/>
        <v>0.2002480530778345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0.23392449653199734</v>
      </c>
      <c r="C58" s="302">
        <f t="shared" si="10"/>
        <v>0.23704088852185531</v>
      </c>
      <c r="D58" s="302">
        <f t="shared" si="10"/>
        <v>0.23529456866062406</v>
      </c>
      <c r="E58" s="302">
        <f t="shared" si="10"/>
        <v>0.23676363685496676</v>
      </c>
      <c r="F58" s="302">
        <f t="shared" si="10"/>
        <v>0.23137328370555174</v>
      </c>
      <c r="G58" s="302">
        <f t="shared" si="10"/>
        <v>0.23025720763674001</v>
      </c>
      <c r="H58" s="302">
        <f t="shared" si="10"/>
        <v>0.23077642637156706</v>
      </c>
      <c r="I58" s="302">
        <f t="shared" si="10"/>
        <v>0.22563609528082895</v>
      </c>
      <c r="J58" s="302">
        <f t="shared" si="10"/>
        <v>0.22810821661933517</v>
      </c>
      <c r="K58" s="302">
        <f t="shared" si="10"/>
        <v>0.24274736317778522</v>
      </c>
      <c r="L58" s="302">
        <f t="shared" si="10"/>
        <v>0.24685389971616375</v>
      </c>
      <c r="M58" s="302">
        <f t="shared" si="10"/>
        <v>0.24178038280344463</v>
      </c>
      <c r="N58" s="302">
        <f t="shared" si="10"/>
        <v>0.24731111999784816</v>
      </c>
      <c r="O58" s="302">
        <f t="shared" si="10"/>
        <v>0.2102425512596349</v>
      </c>
      <c r="P58" s="302">
        <f t="shared" si="10"/>
        <v>0.20461514724074498</v>
      </c>
      <c r="Q58" s="302">
        <f t="shared" si="10"/>
        <v>0.20815124858969558</v>
      </c>
      <c r="R58" s="302">
        <f t="shared" si="10"/>
        <v>0.20270803782613875</v>
      </c>
      <c r="S58" s="302">
        <f t="shared" si="10"/>
        <v>0.19962483713846846</v>
      </c>
      <c r="T58" s="302">
        <f t="shared" si="10"/>
        <v>0.19750404636806271</v>
      </c>
      <c r="U58" s="302">
        <f t="shared" si="10"/>
        <v>0.20017633873105148</v>
      </c>
      <c r="V58" s="302">
        <f t="shared" si="10"/>
        <v>0.2034311926167009</v>
      </c>
      <c r="W58" s="302">
        <f t="shared" si="10"/>
        <v>0.20494802034108719</v>
      </c>
      <c r="X58" s="302">
        <f t="shared" si="10"/>
        <v>0.20640403905976573</v>
      </c>
      <c r="Y58" s="302">
        <f t="shared" si="10"/>
        <v>0.2002480530778345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0.13363269754857088</v>
      </c>
      <c r="C60" s="301">
        <f t="shared" si="12"/>
        <v>0.13194547441627144</v>
      </c>
      <c r="D60" s="301">
        <f t="shared" si="12"/>
        <v>0.1376294201496121</v>
      </c>
      <c r="E60" s="301">
        <f t="shared" si="12"/>
        <v>0.13316785249023325</v>
      </c>
      <c r="F60" s="301">
        <f t="shared" si="12"/>
        <v>0.13834644489449194</v>
      </c>
      <c r="G60" s="301">
        <f t="shared" si="12"/>
        <v>0.13431620697723459</v>
      </c>
      <c r="H60" s="301">
        <f t="shared" si="12"/>
        <v>0.13726124026467609</v>
      </c>
      <c r="I60" s="301">
        <f t="shared" si="12"/>
        <v>0.14599945473000644</v>
      </c>
      <c r="J60" s="301">
        <f t="shared" si="12"/>
        <v>0.15086291864300294</v>
      </c>
      <c r="K60" s="301">
        <f t="shared" si="12"/>
        <v>0.14865006080936249</v>
      </c>
      <c r="L60" s="301">
        <f t="shared" si="12"/>
        <v>0.14898602337973221</v>
      </c>
      <c r="M60" s="301">
        <f t="shared" si="12"/>
        <v>0.1495185311313271</v>
      </c>
      <c r="N60" s="301">
        <f t="shared" si="12"/>
        <v>0.14449006602154685</v>
      </c>
      <c r="O60" s="301">
        <f t="shared" si="12"/>
        <v>0.1683074518725835</v>
      </c>
      <c r="P60" s="301">
        <f t="shared" si="12"/>
        <v>0.16995771275399069</v>
      </c>
      <c r="Q60" s="301">
        <f t="shared" si="12"/>
        <v>0.16638182735070969</v>
      </c>
      <c r="R60" s="301">
        <f t="shared" si="12"/>
        <v>0.16831464440218186</v>
      </c>
      <c r="S60" s="301">
        <f t="shared" si="12"/>
        <v>0.17155617355513214</v>
      </c>
      <c r="T60" s="301">
        <f t="shared" si="12"/>
        <v>0.17716862714747136</v>
      </c>
      <c r="U60" s="301">
        <f t="shared" si="12"/>
        <v>0.1716546524065064</v>
      </c>
      <c r="V60" s="301">
        <f t="shared" si="12"/>
        <v>0.16957380139807351</v>
      </c>
      <c r="W60" s="301">
        <f t="shared" si="12"/>
        <v>0.17147206767740028</v>
      </c>
      <c r="X60" s="301">
        <f t="shared" si="12"/>
        <v>0.17629744511882831</v>
      </c>
      <c r="Y60" s="301">
        <f t="shared" si="12"/>
        <v>0.18005094501343977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0.13363269754857088</v>
      </c>
      <c r="C61" s="302">
        <f t="shared" si="13"/>
        <v>0.13194547441627144</v>
      </c>
      <c r="D61" s="302">
        <f t="shared" si="13"/>
        <v>0.1376294201496121</v>
      </c>
      <c r="E61" s="302">
        <f t="shared" si="13"/>
        <v>0.13316785249023325</v>
      </c>
      <c r="F61" s="302">
        <f t="shared" si="13"/>
        <v>0.13834644489449194</v>
      </c>
      <c r="G61" s="302">
        <f t="shared" si="13"/>
        <v>0.13431620697723459</v>
      </c>
      <c r="H61" s="302">
        <f t="shared" si="13"/>
        <v>0.13726124026467609</v>
      </c>
      <c r="I61" s="302">
        <f t="shared" si="13"/>
        <v>0.14599945473000644</v>
      </c>
      <c r="J61" s="302">
        <f t="shared" si="13"/>
        <v>0.15086291864300294</v>
      </c>
      <c r="K61" s="302">
        <f t="shared" si="13"/>
        <v>0.14865006080936249</v>
      </c>
      <c r="L61" s="302">
        <f t="shared" si="13"/>
        <v>0.14898602337973221</v>
      </c>
      <c r="M61" s="302">
        <f t="shared" si="13"/>
        <v>0.1495185311313271</v>
      </c>
      <c r="N61" s="302">
        <f t="shared" si="13"/>
        <v>0.14449006602154685</v>
      </c>
      <c r="O61" s="302">
        <f t="shared" si="13"/>
        <v>0.1683074518725835</v>
      </c>
      <c r="P61" s="302">
        <f t="shared" si="13"/>
        <v>0.16995771275399069</v>
      </c>
      <c r="Q61" s="302">
        <f t="shared" si="13"/>
        <v>0.16638182735070969</v>
      </c>
      <c r="R61" s="302">
        <f t="shared" si="13"/>
        <v>0.16831464440218186</v>
      </c>
      <c r="S61" s="302">
        <f t="shared" si="13"/>
        <v>0.17155617355513214</v>
      </c>
      <c r="T61" s="302">
        <f t="shared" si="13"/>
        <v>0.17716862714747136</v>
      </c>
      <c r="U61" s="302">
        <f t="shared" si="13"/>
        <v>0.1716546524065064</v>
      </c>
      <c r="V61" s="302">
        <f t="shared" si="13"/>
        <v>0.16957380139807351</v>
      </c>
      <c r="W61" s="302">
        <f t="shared" si="13"/>
        <v>0.17147206767740028</v>
      </c>
      <c r="X61" s="302">
        <f t="shared" si="13"/>
        <v>0.17629744511882831</v>
      </c>
      <c r="Y61" s="302">
        <f t="shared" si="13"/>
        <v>0.18005094501343977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0.33417785218856766</v>
      </c>
      <c r="C63" s="301">
        <f t="shared" si="15"/>
        <v>0.33862984074550762</v>
      </c>
      <c r="D63" s="301">
        <f t="shared" si="15"/>
        <v>0.33613509808660585</v>
      </c>
      <c r="E63" s="301">
        <f t="shared" si="15"/>
        <v>0.33823376693566692</v>
      </c>
      <c r="F63" s="301">
        <f t="shared" si="15"/>
        <v>0.33053326243650255</v>
      </c>
      <c r="G63" s="301">
        <f t="shared" si="15"/>
        <v>0.32893886805248584</v>
      </c>
      <c r="H63" s="301">
        <f t="shared" si="15"/>
        <v>0.32968060910223856</v>
      </c>
      <c r="I63" s="301">
        <f t="shared" si="15"/>
        <v>0.32233727897261255</v>
      </c>
      <c r="J63" s="301">
        <f t="shared" si="15"/>
        <v>0.32586888088476434</v>
      </c>
      <c r="K63" s="301">
        <f t="shared" si="15"/>
        <v>0.34678194739683599</v>
      </c>
      <c r="L63" s="301">
        <f t="shared" si="15"/>
        <v>0.35264842816594844</v>
      </c>
      <c r="M63" s="301">
        <f t="shared" si="15"/>
        <v>0.34540054686206373</v>
      </c>
      <c r="N63" s="301">
        <f t="shared" si="15"/>
        <v>0.35330159999692595</v>
      </c>
      <c r="O63" s="301">
        <f t="shared" si="15"/>
        <v>0.30034650179947847</v>
      </c>
      <c r="P63" s="301">
        <f t="shared" si="15"/>
        <v>0.29230735320106427</v>
      </c>
      <c r="Q63" s="301">
        <f t="shared" si="15"/>
        <v>0.29735892655670781</v>
      </c>
      <c r="R63" s="301">
        <f t="shared" si="15"/>
        <v>0.28958291118019819</v>
      </c>
      <c r="S63" s="301">
        <f t="shared" si="15"/>
        <v>0.28517833876924059</v>
      </c>
      <c r="T63" s="301">
        <f t="shared" si="15"/>
        <v>0.28214863766866094</v>
      </c>
      <c r="U63" s="301">
        <f t="shared" si="15"/>
        <v>0.28596619818721636</v>
      </c>
      <c r="V63" s="301">
        <f t="shared" si="15"/>
        <v>0.29061598945242989</v>
      </c>
      <c r="W63" s="301">
        <f t="shared" si="15"/>
        <v>0.29278288620155341</v>
      </c>
      <c r="X63" s="301">
        <f t="shared" si="15"/>
        <v>0.29486291294252259</v>
      </c>
      <c r="Y63" s="301">
        <f t="shared" si="15"/>
        <v>0.28606864725404935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0.33417785218856766</v>
      </c>
      <c r="C64" s="302">
        <f t="shared" si="16"/>
        <v>0.33862984074550762</v>
      </c>
      <c r="D64" s="302">
        <f t="shared" si="16"/>
        <v>0.33613509808660585</v>
      </c>
      <c r="E64" s="302">
        <f t="shared" si="16"/>
        <v>0.33823376693566692</v>
      </c>
      <c r="F64" s="302">
        <f t="shared" si="16"/>
        <v>0.33053326243650255</v>
      </c>
      <c r="G64" s="302">
        <f t="shared" si="16"/>
        <v>0.32893886805248584</v>
      </c>
      <c r="H64" s="302">
        <f t="shared" si="16"/>
        <v>0.32968060910223856</v>
      </c>
      <c r="I64" s="302">
        <f t="shared" si="16"/>
        <v>0.32233727897261255</v>
      </c>
      <c r="J64" s="302">
        <f t="shared" si="16"/>
        <v>0.32586888088476434</v>
      </c>
      <c r="K64" s="302">
        <f t="shared" si="16"/>
        <v>0.34678194739683599</v>
      </c>
      <c r="L64" s="302">
        <f t="shared" si="16"/>
        <v>0.35264842816594844</v>
      </c>
      <c r="M64" s="302">
        <f t="shared" si="16"/>
        <v>0.34540054686206373</v>
      </c>
      <c r="N64" s="302">
        <f t="shared" si="16"/>
        <v>0.35330159999692595</v>
      </c>
      <c r="O64" s="302">
        <f t="shared" si="16"/>
        <v>0.30034650179947847</v>
      </c>
      <c r="P64" s="302">
        <f t="shared" si="16"/>
        <v>0.29230735320106427</v>
      </c>
      <c r="Q64" s="302">
        <f t="shared" si="16"/>
        <v>0.29735892655670781</v>
      </c>
      <c r="R64" s="302">
        <f t="shared" si="16"/>
        <v>0.28958291118019819</v>
      </c>
      <c r="S64" s="302">
        <f t="shared" si="16"/>
        <v>0.28517833876924059</v>
      </c>
      <c r="T64" s="302">
        <f t="shared" si="16"/>
        <v>0.28214863766866094</v>
      </c>
      <c r="U64" s="302">
        <f t="shared" si="16"/>
        <v>0.28596619818721636</v>
      </c>
      <c r="V64" s="302">
        <f t="shared" si="16"/>
        <v>0.29061598945242989</v>
      </c>
      <c r="W64" s="302">
        <f t="shared" si="16"/>
        <v>0.29278288620155341</v>
      </c>
      <c r="X64" s="302">
        <f t="shared" si="16"/>
        <v>0.29486291294252259</v>
      </c>
      <c r="Y64" s="302">
        <f t="shared" si="16"/>
        <v>0.28606864725404935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0.27196429110770948</v>
      </c>
      <c r="C66" s="301">
        <f t="shared" si="18"/>
        <v>0.26378841112863571</v>
      </c>
      <c r="D66" s="301">
        <f t="shared" si="18"/>
        <v>0.26318227082627077</v>
      </c>
      <c r="E66" s="301">
        <f t="shared" si="18"/>
        <v>0.26335713269691607</v>
      </c>
      <c r="F66" s="301">
        <f t="shared" si="18"/>
        <v>0.27192473604486617</v>
      </c>
      <c r="G66" s="301">
        <f t="shared" si="18"/>
        <v>0.27827528456800193</v>
      </c>
      <c r="H66" s="301">
        <f t="shared" si="18"/>
        <v>0.2737922826744662</v>
      </c>
      <c r="I66" s="301">
        <f t="shared" si="18"/>
        <v>0.27752124337336359</v>
      </c>
      <c r="J66" s="301">
        <f t="shared" si="18"/>
        <v>0.2658138585693835</v>
      </c>
      <c r="K66" s="301">
        <f t="shared" si="18"/>
        <v>0.23010262016026933</v>
      </c>
      <c r="L66" s="301">
        <f t="shared" si="18"/>
        <v>0.21895281938961222</v>
      </c>
      <c r="M66" s="301">
        <f t="shared" si="18"/>
        <v>0.23215866052943471</v>
      </c>
      <c r="N66" s="301">
        <f t="shared" si="18"/>
        <v>0.22296253425366472</v>
      </c>
      <c r="O66" s="301">
        <f t="shared" si="18"/>
        <v>0.29432040251001718</v>
      </c>
      <c r="P66" s="301">
        <f t="shared" si="18"/>
        <v>0.30680323584720359</v>
      </c>
      <c r="Q66" s="301">
        <f t="shared" si="18"/>
        <v>0.30067594374668244</v>
      </c>
      <c r="R66" s="301">
        <f t="shared" si="18"/>
        <v>0.31280147551558685</v>
      </c>
      <c r="S66" s="301">
        <f t="shared" si="18"/>
        <v>0.3175507350673375</v>
      </c>
      <c r="T66" s="301">
        <f t="shared" si="18"/>
        <v>0.31637154518333632</v>
      </c>
      <c r="U66" s="301">
        <f t="shared" si="18"/>
        <v>0.31506141889539768</v>
      </c>
      <c r="V66" s="301">
        <f t="shared" si="18"/>
        <v>0.30804849797089956</v>
      </c>
      <c r="W66" s="301">
        <f t="shared" si="18"/>
        <v>0.30295816487400934</v>
      </c>
      <c r="X66" s="301">
        <f t="shared" si="18"/>
        <v>0.29450249653805399</v>
      </c>
      <c r="Y66" s="301">
        <f t="shared" si="18"/>
        <v>0.30646522147269939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1.1108470056133477</v>
      </c>
      <c r="C72" s="320">
        <f>IF(C$5=0,0,C$5/MAE_fec!C$5)</f>
        <v>1.1261991207870123</v>
      </c>
      <c r="D72" s="320">
        <f>IF(D$5=0,0,D$5/MAE_fec!D$5)</f>
        <v>1.073522118406232</v>
      </c>
      <c r="E72" s="320">
        <f>IF(E$5=0,0,E$5/MAE_fec!E$5)</f>
        <v>1.1226794528944246</v>
      </c>
      <c r="F72" s="320">
        <f>IF(F$5=0,0,F$5/MAE_fec!F$5)</f>
        <v>1.0657057009488315</v>
      </c>
      <c r="G72" s="320">
        <f>IF(G$5=0,0,G$5/MAE_fec!G$5)</f>
        <v>1.1098299265871119</v>
      </c>
      <c r="H72" s="320">
        <f>IF(H$5=0,0,H$5/MAE_fec!H$5)</f>
        <v>1.083591427317016</v>
      </c>
      <c r="I72" s="320">
        <f>IF(I$5=0,0,I$5/MAE_fec!I$5)</f>
        <v>1.0069368377770205</v>
      </c>
      <c r="J72" s="320">
        <f>IF(J$5=0,0,J$5/MAE_fec!J$5)</f>
        <v>0.97485769831922719</v>
      </c>
      <c r="K72" s="320">
        <f>IF(K$5=0,0,K$5/MAE_fec!K$5)</f>
        <v>1.005090551340329</v>
      </c>
      <c r="L72" s="320">
        <f>IF(L$5=0,0,L$5/MAE_fec!L$5)</f>
        <v>1.0051896397143745</v>
      </c>
      <c r="M72" s="320">
        <f>IF(M$5=0,0,M$5/MAE_fec!M$5)</f>
        <v>0.99556772826422923</v>
      </c>
      <c r="N72" s="320">
        <f>IF(N$5=0,0,N$5/MAE_fec!N$5)</f>
        <v>1.0306444934359749</v>
      </c>
      <c r="O72" s="320">
        <f>IF(O$5=0,0,O$5/MAE_fec!O$5)</f>
        <v>0.84332740361986325</v>
      </c>
      <c r="P72" s="320">
        <f>IF(P$5=0,0,P$5/MAE_fec!P$5)</f>
        <v>0.82984435397853551</v>
      </c>
      <c r="Q72" s="320">
        <f>IF(Q$5=0,0,Q$5/MAE_fec!Q$5)</f>
        <v>0.85150576235036146</v>
      </c>
      <c r="R72" s="320">
        <f>IF(R$5=0,0,R$5/MAE_fec!R$5)</f>
        <v>0.83482275719661525</v>
      </c>
      <c r="S72" s="320">
        <f>IF(S$5=0,0,S$5/MAE_fec!S$5)</f>
        <v>0.81144932871058151</v>
      </c>
      <c r="T72" s="320">
        <f>IF(T$5=0,0,T$5/MAE_fec!T$5)</f>
        <v>0.78340631130113647</v>
      </c>
      <c r="U72" s="320">
        <f>IF(U$5=0,0,U$5/MAE_fec!U$5)</f>
        <v>0.81685626719163706</v>
      </c>
      <c r="V72" s="320">
        <f>IF(V$5=0,0,V$5/MAE_fec!V$5)</f>
        <v>0.83778973628495901</v>
      </c>
      <c r="W72" s="320">
        <f>IF(W$5=0,0,W$5/MAE_fec!W$5)</f>
        <v>0.82631132484914016</v>
      </c>
      <c r="X72" s="320">
        <f>IF(X$5=0,0,X$5/MAE_fec!X$5)</f>
        <v>0.80052224171051989</v>
      </c>
      <c r="Y72" s="320">
        <f>IF(Y$5=0,0,Y$5/MAE_fec!Y$5)</f>
        <v>0.77383754560048812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1.1253027330964156</v>
      </c>
      <c r="C77" s="332">
        <f>IF(C$10=0,0,C$10/MAE_fec!C$10)</f>
        <v>1.2347678759474017</v>
      </c>
      <c r="D77" s="332">
        <f>IF(D$10=0,0,D$10/MAE_fec!D$10)</f>
        <v>1.1493869611494623</v>
      </c>
      <c r="E77" s="332">
        <f>IF(E$10=0,0,E$10/MAE_fec!E$10)</f>
        <v>1.2263107094924826</v>
      </c>
      <c r="F77" s="332">
        <f>IF(F$10=0,0,F$10/MAE_fec!F$10)</f>
        <v>1.1385270487848103</v>
      </c>
      <c r="G77" s="332">
        <f>IF(G$10=0,0,G$10/MAE_fec!G$10)</f>
        <v>1.1906470617621325</v>
      </c>
      <c r="H77" s="332">
        <f>IF(H$10=0,0,H$10/MAE_fec!H$10)</f>
        <v>1.1746731904646039</v>
      </c>
      <c r="I77" s="332">
        <f>IF(I$10=0,0,I$10/MAE_fec!I$10)</f>
        <v>1.0956692223238238</v>
      </c>
      <c r="J77" s="332">
        <f>IF(J$10=0,0,J$10/MAE_fec!J$10)</f>
        <v>1.0999478885869829</v>
      </c>
      <c r="K77" s="332">
        <f>IF(K$10=0,0,K$10/MAE_fec!K$10)</f>
        <v>1.229000997283145</v>
      </c>
      <c r="L77" s="332">
        <f>IF(L$10=0,0,L$10/MAE_fec!L$10)</f>
        <v>1.2672597183491652</v>
      </c>
      <c r="M77" s="332">
        <f>IF(M$10=0,0,M$10/MAE_fec!M$10)</f>
        <v>1.1947185395133364</v>
      </c>
      <c r="N77" s="332">
        <f>IF(N$10=0,0,N$10/MAE_fec!N$10)</f>
        <v>1.2689157682534813</v>
      </c>
      <c r="O77" s="332">
        <f>IF(O$10=0,0,O$10/MAE_fec!O$10)</f>
        <v>0.8573738634290049</v>
      </c>
      <c r="P77" s="332">
        <f>IF(P$10=0,0,P$10/MAE_fec!P$10)</f>
        <v>0.82204722541904585</v>
      </c>
      <c r="Q77" s="332">
        <f>IF(Q$10=0,0,Q$10/MAE_fec!Q$10)</f>
        <v>0.88226717458223425</v>
      </c>
      <c r="R77" s="332">
        <f>IF(R$10=0,0,R$10/MAE_fec!R$10)</f>
        <v>0.8361368097934524</v>
      </c>
      <c r="S77" s="332">
        <f>IF(S$10=0,0,S$10/MAE_fec!S$10)</f>
        <v>0.79531712716613479</v>
      </c>
      <c r="T77" s="332">
        <f>IF(T$10=0,0,T$10/MAE_fec!T$10)</f>
        <v>0.78531403230942021</v>
      </c>
      <c r="U77" s="332">
        <f>IF(U$10=0,0,U$10/MAE_fec!U$10)</f>
        <v>0.829567894694344</v>
      </c>
      <c r="V77" s="332">
        <f>IF(V$10=0,0,V$10/MAE_fec!V$10)</f>
        <v>0.88534660002578325</v>
      </c>
      <c r="W77" s="332">
        <f>IF(W$10=0,0,W$10/MAE_fec!W$10)</f>
        <v>0.85560551619470782</v>
      </c>
      <c r="X77" s="332">
        <f>IF(X$10=0,0,X$10/MAE_fec!X$10)</f>
        <v>0.82965245357414596</v>
      </c>
      <c r="Y77" s="332">
        <f>IF(Y$10=0,0,Y$10/MAE_fec!Y$10)</f>
        <v>0.77358448370212718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1.4870715929011886</v>
      </c>
      <c r="C78" s="348">
        <f>IF(C$16=0,0,C$16/MAE_fec!C$16)</f>
        <v>1.5290183681243679</v>
      </c>
      <c r="D78" s="348">
        <f>IF(D$16=0,0,D$16/MAE_fec!D$16)</f>
        <v>1.4555311325510418</v>
      </c>
      <c r="E78" s="348">
        <f>IF(E$16=0,0,E$16/MAE_fec!E$16)</f>
        <v>1.5242496092591988</v>
      </c>
      <c r="F78" s="348">
        <f>IF(F$16=0,0,F$16/MAE_fec!F$16)</f>
        <v>1.4212240753641858</v>
      </c>
      <c r="G78" s="348">
        <f>IF(G$16=0,0,G$16/MAE_fec!G$16)</f>
        <v>1.4697521585653057</v>
      </c>
      <c r="H78" s="348">
        <f>IF(H$16=0,0,H$16/MAE_fec!H$16)</f>
        <v>1.4410480149599825</v>
      </c>
      <c r="I78" s="348">
        <f>IF(I$16=0,0,I$16/MAE_fec!I$16)</f>
        <v>1.3215098240051164</v>
      </c>
      <c r="J78" s="348">
        <f>IF(J$16=0,0,J$16/MAE_fec!J$16)</f>
        <v>1.2996543780295664</v>
      </c>
      <c r="K78" s="348">
        <f>IF(K$16=0,0,K$16/MAE_fec!K$16)</f>
        <v>1.4299079860942785</v>
      </c>
      <c r="L78" s="348">
        <f>IF(L$16=0,0,L$16/MAE_fec!L$16)</f>
        <v>1.4599826466720303</v>
      </c>
      <c r="M78" s="348">
        <f>IF(M$16=0,0,M$16/MAE_fec!M$16)</f>
        <v>1.4123762534596609</v>
      </c>
      <c r="N78" s="348">
        <f>IF(N$16=0,0,N$16/MAE_fec!N$16)</f>
        <v>1.4951178326246359</v>
      </c>
      <c r="O78" s="348">
        <f>IF(O$16=0,0,O$16/MAE_fec!O$16)</f>
        <v>1.0358135772772032</v>
      </c>
      <c r="P78" s="348">
        <f>IF(P$16=0,0,P$16/MAE_fec!P$16)</f>
        <v>0.98948266774869598</v>
      </c>
      <c r="Q78" s="348">
        <f>IF(Q$16=0,0,Q$16/MAE_fec!Q$16)</f>
        <v>1.0326680155130679</v>
      </c>
      <c r="R78" s="348">
        <f>IF(R$16=0,0,R$16/MAE_fec!R$16)</f>
        <v>0.98547439625641076</v>
      </c>
      <c r="S78" s="348">
        <f>IF(S$16=0,0,S$16/MAE_fec!S$16)</f>
        <v>0.94397345094382568</v>
      </c>
      <c r="T78" s="348">
        <f>IF(T$16=0,0,T$16/MAE_fec!T$16)</f>
        <v>0.90378420214477007</v>
      </c>
      <c r="U78" s="348">
        <f>IF(U$16=0,0,U$16/MAE_fec!U$16)</f>
        <v>0.95322243574550847</v>
      </c>
      <c r="V78" s="348">
        <f>IF(V$16=0,0,V$16/MAE_fec!V$16)</f>
        <v>0.99323375326888641</v>
      </c>
      <c r="W78" s="348">
        <f>IF(W$16=0,0,W$16/MAE_fec!W$16)</f>
        <v>0.98962212912207381</v>
      </c>
      <c r="X78" s="348">
        <f>IF(X$16=0,0,X$16/MAE_fec!X$16)</f>
        <v>0.96861645391103357</v>
      </c>
      <c r="Y78" s="348">
        <f>IF(Y$16=0,0,Y$16/MAE_fec!Y$16)</f>
        <v>0.9068627506730409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1.7285056186927941</v>
      </c>
      <c r="C79" s="348">
        <f>IF(C$24=0,0,C$24/MAE_fec!C$24)</f>
        <v>1.7333103946330253</v>
      </c>
      <c r="D79" s="348">
        <f>IF(D$24=0,0,D$24/MAE_fec!D$24)</f>
        <v>1.7278371670556729</v>
      </c>
      <c r="E79" s="348">
        <f>IF(E$24=0,0,E$24/MAE_fec!E$24)</f>
        <v>1.737083239406241</v>
      </c>
      <c r="F79" s="348">
        <f>IF(F$24=0,0,F$24/MAE_fec!F$24)</f>
        <v>1.7224174763114719</v>
      </c>
      <c r="G79" s="348">
        <f>IF(G$24=0,0,G$24/MAE_fec!G$24)</f>
        <v>1.7323578778147999</v>
      </c>
      <c r="H79" s="348">
        <f>IF(H$24=0,0,H$24/MAE_fec!H$24)</f>
        <v>1.7300230257239699</v>
      </c>
      <c r="I79" s="348">
        <f>IF(I$24=0,0,I$24/MAE_fec!I$24)</f>
        <v>1.7196187541386962</v>
      </c>
      <c r="J79" s="348">
        <f>IF(J$24=0,0,J$24/MAE_fec!J$24)</f>
        <v>1.7218358810590439</v>
      </c>
      <c r="K79" s="348">
        <f>IF(K$24=0,0,K$24/MAE_fec!K$24)</f>
        <v>1.7453947469436792</v>
      </c>
      <c r="L79" s="348">
        <f>IF(L$24=0,0,L$24/MAE_fec!L$24)</f>
        <v>1.7530367468154313</v>
      </c>
      <c r="M79" s="348">
        <f>IF(M$24=0,0,M$24/MAE_fec!M$24)</f>
        <v>1.7415748494200829</v>
      </c>
      <c r="N79" s="348">
        <f>IF(N$24=0,0,N$24/MAE_fec!N$24)</f>
        <v>1.7477519300255202</v>
      </c>
      <c r="O79" s="348">
        <f>IF(O$24=0,0,O$24/MAE_fec!O$24)</f>
        <v>1.6784940927096264</v>
      </c>
      <c r="P79" s="348">
        <f>IF(P$24=0,0,P$24/MAE_fec!P$24)</f>
        <v>1.6702571160173683</v>
      </c>
      <c r="Q79" s="348">
        <f>IF(Q$24=0,0,Q$24/MAE_fec!Q$24)</f>
        <v>1.675324181156959</v>
      </c>
      <c r="R79" s="348">
        <f>IF(R$24=0,0,R$24/MAE_fec!R$24)</f>
        <v>1.6672077685842164</v>
      </c>
      <c r="S79" s="348">
        <f>IF(S$24=0,0,S$24/MAE_fec!S$24)</f>
        <v>1.6596794151036605</v>
      </c>
      <c r="T79" s="348">
        <f>IF(T$24=0,0,T$24/MAE_fec!T$24)</f>
        <v>1.6591202776743503</v>
      </c>
      <c r="U79" s="348">
        <f>IF(U$24=0,0,U$24/MAE_fec!U$24)</f>
        <v>1.6666721696160745</v>
      </c>
      <c r="V79" s="348">
        <f>IF(V$24=0,0,V$24/MAE_fec!V$24)</f>
        <v>1.6765702598312209</v>
      </c>
      <c r="W79" s="348">
        <f>IF(W$24=0,0,W$24/MAE_fec!W$24)</f>
        <v>1.6766503503956576</v>
      </c>
      <c r="X79" s="348">
        <f>IF(X$24=0,0,X$24/MAE_fec!X$24)</f>
        <v>1.6758786416467497</v>
      </c>
      <c r="Y79" s="348">
        <f>IF(Y$24=0,0,Y$24/MAE_fec!Y$24)</f>
        <v>1.6636739802983651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1.4870715929011886</v>
      </c>
      <c r="C80" s="348">
        <f>IF(C$27=0,0,C$27/MAE_fec!C$27)</f>
        <v>1.5290183681243674</v>
      </c>
      <c r="D80" s="348">
        <f>IF(D$27=0,0,D$27/MAE_fec!D$27)</f>
        <v>1.4555311325510418</v>
      </c>
      <c r="E80" s="348">
        <f>IF(E$27=0,0,E$27/MAE_fec!E$27)</f>
        <v>1.5242496092591995</v>
      </c>
      <c r="F80" s="348">
        <f>IF(F$27=0,0,F$27/MAE_fec!F$27)</f>
        <v>1.4212240753641856</v>
      </c>
      <c r="G80" s="348">
        <f>IF(G$27=0,0,G$27/MAE_fec!G$27)</f>
        <v>1.4697521585653057</v>
      </c>
      <c r="H80" s="348">
        <f>IF(H$27=0,0,H$27/MAE_fec!H$27)</f>
        <v>1.4410480149599822</v>
      </c>
      <c r="I80" s="348">
        <f>IF(I$27=0,0,I$27/MAE_fec!I$27)</f>
        <v>1.3215098240051151</v>
      </c>
      <c r="J80" s="348">
        <f>IF(J$27=0,0,J$27/MAE_fec!J$27)</f>
        <v>1.2996543780295657</v>
      </c>
      <c r="K80" s="348">
        <f>IF(K$27=0,0,K$27/MAE_fec!K$27)</f>
        <v>1.4299079860942785</v>
      </c>
      <c r="L80" s="348">
        <f>IF(L$27=0,0,L$27/MAE_fec!L$27)</f>
        <v>1.4599826466720309</v>
      </c>
      <c r="M80" s="348">
        <f>IF(M$27=0,0,M$27/MAE_fec!M$27)</f>
        <v>1.4123762534596607</v>
      </c>
      <c r="N80" s="348">
        <f>IF(N$27=0,0,N$27/MAE_fec!N$27)</f>
        <v>1.4951178326246359</v>
      </c>
      <c r="O80" s="348">
        <f>IF(O$27=0,0,O$27/MAE_fec!O$27)</f>
        <v>1.0358135772772028</v>
      </c>
      <c r="P80" s="348">
        <f>IF(P$27=0,0,P$27/MAE_fec!P$27)</f>
        <v>0.98948266774869587</v>
      </c>
      <c r="Q80" s="348">
        <f>IF(Q$27=0,0,Q$27/MAE_fec!Q$27)</f>
        <v>1.0326680155130674</v>
      </c>
      <c r="R80" s="348">
        <f>IF(R$27=0,0,R$27/MAE_fec!R$27)</f>
        <v>0.98547439625641065</v>
      </c>
      <c r="S80" s="348">
        <f>IF(S$27=0,0,S$27/MAE_fec!S$27)</f>
        <v>0.94397345094382556</v>
      </c>
      <c r="T80" s="348">
        <f>IF(T$27=0,0,T$27/MAE_fec!T$27)</f>
        <v>0.90378420214476995</v>
      </c>
      <c r="U80" s="348">
        <f>IF(U$27=0,0,U$27/MAE_fec!U$27)</f>
        <v>0.95322243574550836</v>
      </c>
      <c r="V80" s="348">
        <f>IF(V$27=0,0,V$27/MAE_fec!V$27)</f>
        <v>0.99323375326888663</v>
      </c>
      <c r="W80" s="348">
        <f>IF(W$27=0,0,W$27/MAE_fec!W$27)</f>
        <v>0.98962212912207426</v>
      </c>
      <c r="X80" s="348">
        <f>IF(X$27=0,0,X$27/MAE_fec!X$27)</f>
        <v>0.96861645391103401</v>
      </c>
      <c r="Y80" s="348">
        <f>IF(Y$27=0,0,Y$27/MAE_fec!Y$27)</f>
        <v>0.90686275067304079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1.7582615681079026</v>
      </c>
      <c r="C81" s="348">
        <f>IF(C$35=0,0,C$35/MAE_fec!C$35)</f>
        <v>1.6976914368444558</v>
      </c>
      <c r="D81" s="348">
        <f>IF(D$35=0,0,D$35/MAE_fec!D$35)</f>
        <v>1.6044384117394075</v>
      </c>
      <c r="E81" s="348">
        <f>IF(E$35=0,0,E$35/MAE_fec!E$35)</f>
        <v>1.6817682807044965</v>
      </c>
      <c r="F81" s="348">
        <f>IF(F$35=0,0,F$35/MAE_fec!F$35)</f>
        <v>1.673576509782138</v>
      </c>
      <c r="G81" s="348">
        <f>IF(G$35=0,0,G$35/MAE_fec!G$35)</f>
        <v>1.768002031564472</v>
      </c>
      <c r="H81" s="348">
        <f>IF(H$35=0,0,H$35/MAE_fec!H$35)</f>
        <v>1.6976746640349596</v>
      </c>
      <c r="I81" s="348">
        <f>IF(I$35=0,0,I$35/MAE_fec!I$35)</f>
        <v>1.5879435090551886</v>
      </c>
      <c r="J81" s="348">
        <f>IF(J$35=0,0,J$35/MAE_fec!J$35)</f>
        <v>1.4428609258603271</v>
      </c>
      <c r="K81" s="348">
        <f>IF(K$35=0,0,K$35/MAE_fec!K$35)</f>
        <v>1.2101925748100755</v>
      </c>
      <c r="L81" s="348">
        <f>IF(L$35=0,0,L$35/MAE_fec!L$35)</f>
        <v>1.11614368150348</v>
      </c>
      <c r="M81" s="348">
        <f>IF(M$35=0,0,M$35/MAE_fec!M$35)</f>
        <v>1.2123048587759064</v>
      </c>
      <c r="N81" s="348">
        <f>IF(N$35=0,0,N$35/MAE_fec!N$35)</f>
        <v>1.1759420473521351</v>
      </c>
      <c r="O81" s="348">
        <f>IF(O$35=0,0,O$35/MAE_fec!O$35)</f>
        <v>1.5003057059434388</v>
      </c>
      <c r="P81" s="348">
        <f>IF(P$35=0,0,P$35/MAE_fec!P$35)</f>
        <v>1.5825864057652832</v>
      </c>
      <c r="Q81" s="348">
        <f>IF(Q$35=0,0,Q$35/MAE_fec!Q$35)</f>
        <v>1.5733490999489932</v>
      </c>
      <c r="R81" s="348">
        <f>IF(R$35=0,0,R$35/MAE_fec!R$35)</f>
        <v>1.6302385607455927</v>
      </c>
      <c r="S81" s="348">
        <f>IF(S$35=0,0,S$35/MAE_fec!S$35)</f>
        <v>1.6183817998898102</v>
      </c>
      <c r="T81" s="348">
        <f>IF(T$35=0,0,T$35/MAE_fec!T$35)</f>
        <v>1.5518410795699404</v>
      </c>
      <c r="U81" s="348">
        <f>IF(U$35=0,0,U$35/MAE_fec!U$35)</f>
        <v>1.6118298715618384</v>
      </c>
      <c r="V81" s="348">
        <f>IF(V$35=0,0,V$35/MAE_fec!V$35)</f>
        <v>1.6028979711120916</v>
      </c>
      <c r="W81" s="348">
        <f>IF(W$35=0,0,W$35/MAE_fec!W$35)</f>
        <v>1.5335924553083047</v>
      </c>
      <c r="X81" s="348">
        <f>IF(X$35=0,0,X$35/MAE_fec!X$35)</f>
        <v>1.4267517684872553</v>
      </c>
      <c r="Y81" s="348">
        <f>IF(Y$35=0,0,Y$35/MAE_fec!Y$35)</f>
        <v>1.4724507567634784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AT: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2648.7056880020732</v>
      </c>
      <c r="C3" s="203">
        <v>2426.7590267275009</v>
      </c>
      <c r="D3" s="203">
        <v>2203.2824601796642</v>
      </c>
      <c r="E3" s="203">
        <v>1921.2799338875841</v>
      </c>
      <c r="F3" s="203">
        <v>2030.466976618661</v>
      </c>
      <c r="G3" s="203">
        <v>1860.813403882189</v>
      </c>
      <c r="H3" s="203">
        <v>1857.504092288154</v>
      </c>
      <c r="I3" s="203">
        <v>1749.9179954179669</v>
      </c>
      <c r="J3" s="203">
        <v>1602.0168419862009</v>
      </c>
      <c r="K3" s="203">
        <v>1437.480586348858</v>
      </c>
      <c r="L3" s="203">
        <v>1531.9042632842261</v>
      </c>
      <c r="M3" s="203">
        <v>1514.1802724777899</v>
      </c>
      <c r="N3" s="203">
        <v>1381.806917958203</v>
      </c>
      <c r="O3" s="203">
        <v>1325.1232130345211</v>
      </c>
      <c r="P3" s="203">
        <v>1338.2866207786619</v>
      </c>
      <c r="Q3" s="203">
        <v>1366.76983</v>
      </c>
      <c r="R3" s="203">
        <v>1276.3570383678921</v>
      </c>
      <c r="S3" s="203">
        <v>1127.590852471779</v>
      </c>
      <c r="T3" s="203">
        <v>1187.4519125996439</v>
      </c>
      <c r="U3" s="203">
        <v>1156.678049239749</v>
      </c>
      <c r="V3" s="203">
        <v>1037.5080544038369</v>
      </c>
      <c r="W3" s="203">
        <v>1012.0560361865751</v>
      </c>
      <c r="X3" s="203">
        <v>1001.954246846614</v>
      </c>
      <c r="Y3" s="203">
        <v>964.7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1647.7332851838351</v>
      </c>
      <c r="C5" s="203">
        <v>1824.9475757574439</v>
      </c>
      <c r="D5" s="203">
        <v>1550.854476415913</v>
      </c>
      <c r="E5" s="203">
        <v>1368.293485118154</v>
      </c>
      <c r="F5" s="203">
        <v>1351.250421213987</v>
      </c>
      <c r="G5" s="203">
        <v>1589.1120343768389</v>
      </c>
      <c r="H5" s="203">
        <v>1633.574483623463</v>
      </c>
      <c r="I5" s="203">
        <v>1749.801809223221</v>
      </c>
      <c r="J5" s="203">
        <v>1716.478266123888</v>
      </c>
      <c r="K5" s="203">
        <v>1557.457166747186</v>
      </c>
      <c r="L5" s="203">
        <v>1687.406102527953</v>
      </c>
      <c r="M5" s="203">
        <v>1825.7984354026671</v>
      </c>
      <c r="N5" s="203">
        <v>1827.1137302231971</v>
      </c>
      <c r="O5" s="203">
        <v>1764.4330009296609</v>
      </c>
      <c r="P5" s="203">
        <v>1689.7800860188181</v>
      </c>
      <c r="Q5" s="203">
        <v>1580.841526397144</v>
      </c>
      <c r="R5" s="203">
        <v>1709.037102972982</v>
      </c>
      <c r="S5" s="203">
        <v>1471.875901250572</v>
      </c>
      <c r="T5" s="203">
        <v>1411.2262941287861</v>
      </c>
      <c r="U5" s="203">
        <v>1454.555823157903</v>
      </c>
      <c r="V5" s="203">
        <v>1205.0218492833669</v>
      </c>
      <c r="W5" s="203">
        <v>1479.337748752441</v>
      </c>
      <c r="X5" s="203">
        <v>1403.9221905499121</v>
      </c>
      <c r="Y5" s="203">
        <v>1377.3446572303781</v>
      </c>
      <c r="DA5" s="112" t="s">
        <v>2677</v>
      </c>
    </row>
    <row r="6" spans="1:105" ht="12" customHeight="1" x14ac:dyDescent="0.25">
      <c r="A6" s="154" t="s">
        <v>2112</v>
      </c>
      <c r="B6" s="338">
        <v>2059.6666064797942</v>
      </c>
      <c r="C6" s="338">
        <v>1956.6832761558039</v>
      </c>
      <c r="D6" s="338">
        <v>1956.6832761558039</v>
      </c>
      <c r="E6" s="338">
        <v>1853.6999458318151</v>
      </c>
      <c r="F6" s="338">
        <v>1750.7166155078251</v>
      </c>
      <c r="G6" s="338">
        <v>1750.7166155078251</v>
      </c>
      <c r="H6" s="338">
        <v>1750.7166155078251</v>
      </c>
      <c r="I6" s="338">
        <v>1853.6999458318151</v>
      </c>
      <c r="J6" s="338">
        <v>1853.6999458318151</v>
      </c>
      <c r="K6" s="338">
        <v>1750.7166155078251</v>
      </c>
      <c r="L6" s="338">
        <v>1853.6999458318151</v>
      </c>
      <c r="M6" s="338">
        <v>1956.6832761558039</v>
      </c>
      <c r="N6" s="338">
        <v>1956.6832761558039</v>
      </c>
      <c r="O6" s="338">
        <v>1956.6832761558039</v>
      </c>
      <c r="P6" s="338">
        <v>1956.6832761558039</v>
      </c>
      <c r="Q6" s="338">
        <v>1853.6999458318151</v>
      </c>
      <c r="R6" s="338">
        <v>1853.6999458318151</v>
      </c>
      <c r="S6" s="338">
        <v>1853.6999458318151</v>
      </c>
      <c r="T6" s="338">
        <v>1750.7166155078251</v>
      </c>
      <c r="U6" s="338">
        <v>1647.7332851838351</v>
      </c>
      <c r="V6" s="338">
        <v>1647.7332851838351</v>
      </c>
      <c r="W6" s="338">
        <v>1647.7332851838351</v>
      </c>
      <c r="X6" s="338">
        <v>1544.749954859845</v>
      </c>
      <c r="Y6" s="338">
        <v>1544.749954859845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102.9833303239897</v>
      </c>
      <c r="H7" s="340">
        <v>0</v>
      </c>
      <c r="I7" s="340">
        <v>205.96666064797941</v>
      </c>
      <c r="J7" s="340">
        <v>0</v>
      </c>
      <c r="K7" s="340">
        <v>0</v>
      </c>
      <c r="L7" s="340">
        <v>205.96666064797941</v>
      </c>
      <c r="M7" s="340">
        <v>102.9833303239897</v>
      </c>
      <c r="N7" s="340">
        <v>102.9833303239897</v>
      </c>
      <c r="O7" s="340">
        <v>102.9833303239897</v>
      </c>
      <c r="P7" s="340">
        <v>0</v>
      </c>
      <c r="Q7" s="340">
        <v>0</v>
      </c>
      <c r="R7" s="340">
        <v>102.9833303239897</v>
      </c>
      <c r="S7" s="340">
        <v>0</v>
      </c>
      <c r="T7" s="340">
        <v>0</v>
      </c>
      <c r="U7" s="340">
        <v>0</v>
      </c>
      <c r="V7" s="340">
        <v>0</v>
      </c>
      <c r="W7" s="340">
        <v>102.9833303239897</v>
      </c>
      <c r="X7" s="340">
        <v>0</v>
      </c>
      <c r="Y7" s="340">
        <v>102.9833303239897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102.98333032399023</v>
      </c>
      <c r="D8" s="342">
        <f t="shared" si="0"/>
        <v>0</v>
      </c>
      <c r="E8" s="342">
        <f t="shared" si="0"/>
        <v>102.98333032398887</v>
      </c>
      <c r="F8" s="342">
        <f t="shared" si="0"/>
        <v>102.98333032399</v>
      </c>
      <c r="G8" s="342">
        <f t="shared" si="0"/>
        <v>102.98333032398978</v>
      </c>
      <c r="H8" s="342">
        <f t="shared" si="0"/>
        <v>0</v>
      </c>
      <c r="I8" s="342">
        <f t="shared" si="0"/>
        <v>102.98333032398932</v>
      </c>
      <c r="J8" s="342">
        <f t="shared" si="0"/>
        <v>0</v>
      </c>
      <c r="K8" s="342">
        <f t="shared" si="0"/>
        <v>102.98333032399</v>
      </c>
      <c r="L8" s="342">
        <f t="shared" si="0"/>
        <v>102.98333032398932</v>
      </c>
      <c r="M8" s="342">
        <f t="shared" si="0"/>
        <v>0</v>
      </c>
      <c r="N8" s="342">
        <f t="shared" si="0"/>
        <v>102.98333032398978</v>
      </c>
      <c r="O8" s="342">
        <f t="shared" si="0"/>
        <v>102.98333032398978</v>
      </c>
      <c r="P8" s="342">
        <f t="shared" si="0"/>
        <v>0</v>
      </c>
      <c r="Q8" s="342">
        <f t="shared" si="0"/>
        <v>102.98333032398887</v>
      </c>
      <c r="R8" s="342">
        <f t="shared" si="0"/>
        <v>102.98333032398978</v>
      </c>
      <c r="S8" s="342">
        <f t="shared" si="0"/>
        <v>0</v>
      </c>
      <c r="T8" s="342">
        <f t="shared" si="0"/>
        <v>102.98333032399</v>
      </c>
      <c r="U8" s="342">
        <f t="shared" si="0"/>
        <v>102.98333032399</v>
      </c>
      <c r="V8" s="342">
        <f t="shared" si="0"/>
        <v>0</v>
      </c>
      <c r="W8" s="342">
        <f t="shared" si="0"/>
        <v>102.98333032398978</v>
      </c>
      <c r="X8" s="342">
        <f t="shared" si="0"/>
        <v>102.98333032399</v>
      </c>
      <c r="Y8" s="342">
        <f t="shared" si="0"/>
        <v>102.98333032398978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411.9333212959591</v>
      </c>
      <c r="C9" s="343">
        <f t="shared" si="1"/>
        <v>131.73570039836</v>
      </c>
      <c r="D9" s="343">
        <f t="shared" si="1"/>
        <v>405.82879973989088</v>
      </c>
      <c r="E9" s="343">
        <f t="shared" si="1"/>
        <v>485.40646071366109</v>
      </c>
      <c r="F9" s="343">
        <f t="shared" si="1"/>
        <v>399.46619429383804</v>
      </c>
      <c r="G9" s="343">
        <f t="shared" si="1"/>
        <v>161.60458113098616</v>
      </c>
      <c r="H9" s="343">
        <f t="shared" si="1"/>
        <v>117.14213188436202</v>
      </c>
      <c r="I9" s="343">
        <f t="shared" si="1"/>
        <v>103.89813660859409</v>
      </c>
      <c r="J9" s="343">
        <f t="shared" si="1"/>
        <v>137.22167970792702</v>
      </c>
      <c r="K9" s="343">
        <f t="shared" si="1"/>
        <v>193.25944876063909</v>
      </c>
      <c r="L9" s="343">
        <f t="shared" si="1"/>
        <v>166.2938433038621</v>
      </c>
      <c r="M9" s="343">
        <f t="shared" si="1"/>
        <v>130.88484075313681</v>
      </c>
      <c r="N9" s="343">
        <f t="shared" si="1"/>
        <v>129.56954593260684</v>
      </c>
      <c r="O9" s="343">
        <f t="shared" si="1"/>
        <v>192.250275226143</v>
      </c>
      <c r="P9" s="343">
        <f t="shared" si="1"/>
        <v>266.90319013698581</v>
      </c>
      <c r="Q9" s="343">
        <f t="shared" si="1"/>
        <v>272.85841943467108</v>
      </c>
      <c r="R9" s="343">
        <f t="shared" si="1"/>
        <v>144.66284285883307</v>
      </c>
      <c r="S9" s="343">
        <f t="shared" si="1"/>
        <v>381.82404458124302</v>
      </c>
      <c r="T9" s="343">
        <f t="shared" si="1"/>
        <v>339.49032137903896</v>
      </c>
      <c r="U9" s="343">
        <f t="shared" si="1"/>
        <v>193.17746202593207</v>
      </c>
      <c r="V9" s="343">
        <f t="shared" si="1"/>
        <v>442.71143590046813</v>
      </c>
      <c r="W9" s="343">
        <f t="shared" si="1"/>
        <v>168.39553643139402</v>
      </c>
      <c r="X9" s="343">
        <f t="shared" si="1"/>
        <v>140.82776430993295</v>
      </c>
      <c r="Y9" s="343">
        <f t="shared" si="1"/>
        <v>167.40529762946699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135.5920034393809</v>
      </c>
      <c r="C12" s="210">
        <v>148.2117798796217</v>
      </c>
      <c r="D12" s="210">
        <v>130.91779879621669</v>
      </c>
      <c r="E12" s="210">
        <v>120.5287188306105</v>
      </c>
      <c r="F12" s="210">
        <v>116.2932932072227</v>
      </c>
      <c r="G12" s="210">
        <v>118.2660625868</v>
      </c>
      <c r="H12" s="210">
        <v>113.01755615937159</v>
      </c>
      <c r="I12" s="210">
        <v>109.68815748092121</v>
      </c>
      <c r="J12" s="210">
        <v>100.89221564253231</v>
      </c>
      <c r="K12" s="210">
        <v>91.242845481083066</v>
      </c>
      <c r="L12" s="210">
        <v>92.760308832841758</v>
      </c>
      <c r="M12" s="210">
        <v>89.164915890577916</v>
      </c>
      <c r="N12" s="210">
        <v>90.76689216192861</v>
      </c>
      <c r="O12" s="210">
        <v>85.586964668661039</v>
      </c>
      <c r="P12" s="210">
        <v>77.148747871702795</v>
      </c>
      <c r="Q12" s="210">
        <v>71.637816597597919</v>
      </c>
      <c r="R12" s="210">
        <v>76.534300443774157</v>
      </c>
      <c r="S12" s="210">
        <v>65.597445729597339</v>
      </c>
      <c r="T12" s="210">
        <v>63.015827355018168</v>
      </c>
      <c r="U12" s="210">
        <v>64.394765054176474</v>
      </c>
      <c r="V12" s="210">
        <v>55.899327694640697</v>
      </c>
      <c r="W12" s="210">
        <v>66.473701343719583</v>
      </c>
      <c r="X12" s="210">
        <v>57.666224168163239</v>
      </c>
      <c r="Y12" s="210">
        <v>53.832526326449241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3.6973344797936371E-3</v>
      </c>
      <c r="H13" s="213">
        <v>3.6973344797936371E-3</v>
      </c>
      <c r="I13" s="213">
        <v>0</v>
      </c>
      <c r="J13" s="213">
        <v>0</v>
      </c>
      <c r="K13" s="213">
        <v>1.788478073946689E-2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12.913585554600168</v>
      </c>
      <c r="C14" s="204">
        <f t="shared" si="2"/>
        <v>20.06852966466036</v>
      </c>
      <c r="D14" s="204">
        <f t="shared" si="2"/>
        <v>12.942304385210665</v>
      </c>
      <c r="E14" s="204">
        <f t="shared" si="2"/>
        <v>11.97334479793637</v>
      </c>
      <c r="F14" s="204">
        <f t="shared" si="2"/>
        <v>11.955803955288047</v>
      </c>
      <c r="G14" s="204">
        <f t="shared" si="2"/>
        <v>14.388392089423899</v>
      </c>
      <c r="H14" s="204">
        <f t="shared" si="2"/>
        <v>12.572656921754083</v>
      </c>
      <c r="I14" s="204">
        <f t="shared" si="2"/>
        <v>10.023645743766121</v>
      </c>
      <c r="J14" s="204">
        <f t="shared" si="2"/>
        <v>7.4014617368873594</v>
      </c>
      <c r="K14" s="204">
        <f t="shared" si="2"/>
        <v>7.7092863284608759</v>
      </c>
      <c r="L14" s="204">
        <f t="shared" si="2"/>
        <v>9.0890799656061887</v>
      </c>
      <c r="M14" s="204">
        <f t="shared" si="2"/>
        <v>8.4140154772141003</v>
      </c>
      <c r="N14" s="204">
        <f t="shared" si="2"/>
        <v>8.6010318142734299</v>
      </c>
      <c r="O14" s="204">
        <f t="shared" si="2"/>
        <v>2.0814273430782451</v>
      </c>
      <c r="P14" s="204">
        <f t="shared" si="2"/>
        <v>2.1834049871023216</v>
      </c>
      <c r="Q14" s="204">
        <f t="shared" si="2"/>
        <v>2.4900257953568361</v>
      </c>
      <c r="R14" s="204">
        <f t="shared" si="2"/>
        <v>2.335253654342218</v>
      </c>
      <c r="S14" s="204">
        <f t="shared" si="2"/>
        <v>1.7010318142734311</v>
      </c>
      <c r="T14" s="204">
        <f t="shared" si="2"/>
        <v>0.95253654342218397</v>
      </c>
      <c r="U14" s="204">
        <f t="shared" si="2"/>
        <v>0.46655202063628542</v>
      </c>
      <c r="V14" s="204">
        <f t="shared" si="2"/>
        <v>0.31143594153052445</v>
      </c>
      <c r="W14" s="204">
        <f t="shared" si="2"/>
        <v>0.39079965606190881</v>
      </c>
      <c r="X14" s="204">
        <f t="shared" si="2"/>
        <v>0.25855546001719687</v>
      </c>
      <c r="Y14" s="204">
        <f t="shared" si="2"/>
        <v>0.48056749785038688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0.32519346517626818</v>
      </c>
      <c r="H16" s="204">
        <v>0.59879621668099736</v>
      </c>
      <c r="I16" s="204">
        <v>0.30980223559759251</v>
      </c>
      <c r="J16" s="204">
        <v>2.089423903697334E-2</v>
      </c>
      <c r="K16" s="204">
        <v>0.1219260533104041</v>
      </c>
      <c r="L16" s="204">
        <v>0.2219260533104041</v>
      </c>
      <c r="M16" s="204">
        <v>0.26586414445399831</v>
      </c>
      <c r="N16" s="204">
        <v>0.26878761822871883</v>
      </c>
      <c r="O16" s="204">
        <v>0.1570937231298366</v>
      </c>
      <c r="P16" s="204">
        <v>0.16302665520206361</v>
      </c>
      <c r="Q16" s="204">
        <v>0.14978503869303519</v>
      </c>
      <c r="R16" s="204">
        <v>0.10576096302665521</v>
      </c>
      <c r="S16" s="204">
        <v>0.16079105760963031</v>
      </c>
      <c r="T16" s="204">
        <v>0.14101461736887361</v>
      </c>
      <c r="U16" s="204">
        <v>5.5030094582975064E-3</v>
      </c>
      <c r="V16" s="204">
        <v>1.1177987962166811E-3</v>
      </c>
      <c r="W16" s="204">
        <v>0</v>
      </c>
      <c r="X16" s="204">
        <v>0</v>
      </c>
      <c r="Y16" s="204">
        <v>0</v>
      </c>
      <c r="DA16" s="71" t="s">
        <v>2683</v>
      </c>
    </row>
    <row r="17" spans="1:105" ht="12" customHeight="1" x14ac:dyDescent="0.25">
      <c r="A17" s="18" t="s">
        <v>71</v>
      </c>
      <c r="B17" s="204">
        <v>1.0222699914015481</v>
      </c>
      <c r="C17" s="204">
        <v>4.0890799656061896</v>
      </c>
      <c r="D17" s="204">
        <v>2.0445399828030948</v>
      </c>
      <c r="E17" s="204">
        <v>3.0668099742046429</v>
      </c>
      <c r="F17" s="204">
        <v>3.0668099742046429</v>
      </c>
      <c r="G17" s="204">
        <v>3.5809974204643158</v>
      </c>
      <c r="H17" s="204">
        <v>3.6024075666380049</v>
      </c>
      <c r="I17" s="204">
        <v>2.5903697334479792</v>
      </c>
      <c r="J17" s="204">
        <v>1.83396388650043</v>
      </c>
      <c r="K17" s="204">
        <v>1.921840068787618</v>
      </c>
      <c r="L17" s="204">
        <v>2.0843508168529659</v>
      </c>
      <c r="M17" s="204">
        <v>1.851590713671539</v>
      </c>
      <c r="N17" s="204">
        <v>3.0722269991401538</v>
      </c>
      <c r="O17" s="204">
        <v>2.9492691315563199E-2</v>
      </c>
      <c r="P17" s="204">
        <v>6.5950128976784178E-2</v>
      </c>
      <c r="Q17" s="204">
        <v>0.17858985382631121</v>
      </c>
      <c r="R17" s="204">
        <v>0.1398968185726569</v>
      </c>
      <c r="S17" s="204">
        <v>0.1409286328460877</v>
      </c>
      <c r="T17" s="204">
        <v>0.3274290627687016</v>
      </c>
      <c r="U17" s="204">
        <v>0.19664660361134989</v>
      </c>
      <c r="V17" s="204">
        <v>0.1986242476354256</v>
      </c>
      <c r="W17" s="204">
        <v>0.16818572656921749</v>
      </c>
      <c r="X17" s="204">
        <v>0.1391229578675838</v>
      </c>
      <c r="Y17" s="204">
        <v>0.3613069647463456</v>
      </c>
      <c r="DA17" s="71" t="s">
        <v>2684</v>
      </c>
    </row>
    <row r="18" spans="1:105" ht="12" customHeight="1" x14ac:dyDescent="0.25">
      <c r="A18" s="18" t="s">
        <v>32</v>
      </c>
      <c r="B18" s="204">
        <v>11.891315563198621</v>
      </c>
      <c r="C18" s="204">
        <v>15.97944969905417</v>
      </c>
      <c r="D18" s="204">
        <v>10.897764402407571</v>
      </c>
      <c r="E18" s="204">
        <v>8.906534823731727</v>
      </c>
      <c r="F18" s="204">
        <v>8.888993981083404</v>
      </c>
      <c r="G18" s="204">
        <v>10.433705932932069</v>
      </c>
      <c r="H18" s="204">
        <v>8.3251074806534824</v>
      </c>
      <c r="I18" s="204">
        <v>7.0697334479793632</v>
      </c>
      <c r="J18" s="204">
        <v>5.5213241616509023</v>
      </c>
      <c r="K18" s="204">
        <v>5.6454858125537397</v>
      </c>
      <c r="L18" s="204">
        <v>6.7595872742906273</v>
      </c>
      <c r="M18" s="204">
        <v>6.273344797936371</v>
      </c>
      <c r="N18" s="204">
        <v>5.2368013757523642</v>
      </c>
      <c r="O18" s="204">
        <v>1.8842648323301801</v>
      </c>
      <c r="P18" s="204">
        <v>1.9449699054170251</v>
      </c>
      <c r="Q18" s="204">
        <v>2.1542562338779021</v>
      </c>
      <c r="R18" s="204">
        <v>2.089595872742906</v>
      </c>
      <c r="S18" s="204">
        <v>1.3993121238177131</v>
      </c>
      <c r="T18" s="204">
        <v>0.48409286328460871</v>
      </c>
      <c r="U18" s="204">
        <v>0.26440240756663802</v>
      </c>
      <c r="V18" s="204">
        <v>0.1116938950988822</v>
      </c>
      <c r="W18" s="204">
        <v>0.22261392949269129</v>
      </c>
      <c r="X18" s="204">
        <v>0.1194325021496131</v>
      </c>
      <c r="Y18" s="204">
        <v>0.11926053310404131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4.8495270851246768E-2</v>
      </c>
      <c r="H19" s="204">
        <v>4.6345657781599311E-2</v>
      </c>
      <c r="I19" s="204">
        <v>5.3740326741186582E-2</v>
      </c>
      <c r="J19" s="204">
        <v>2.5279449699054171E-2</v>
      </c>
      <c r="K19" s="204">
        <v>2.003439380911436E-2</v>
      </c>
      <c r="L19" s="204">
        <v>2.321582115219261E-2</v>
      </c>
      <c r="M19" s="204">
        <v>2.321582115219261E-2</v>
      </c>
      <c r="N19" s="204">
        <v>2.321582115219261E-2</v>
      </c>
      <c r="O19" s="204">
        <v>1.0576096302665519E-2</v>
      </c>
      <c r="P19" s="204">
        <v>9.4582975064488387E-3</v>
      </c>
      <c r="Q19" s="204">
        <v>7.3946689595872734E-3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69.368013757523642</v>
      </c>
      <c r="C20" s="204">
        <f t="shared" si="3"/>
        <v>70.442820292347378</v>
      </c>
      <c r="D20" s="204">
        <f t="shared" si="3"/>
        <v>62.983662940670683</v>
      </c>
      <c r="E20" s="204">
        <f t="shared" si="3"/>
        <v>51.504729148753221</v>
      </c>
      <c r="F20" s="204">
        <f t="shared" si="3"/>
        <v>46.775580395528799</v>
      </c>
      <c r="G20" s="204">
        <f t="shared" si="3"/>
        <v>49.22235597592433</v>
      </c>
      <c r="H20" s="204">
        <f t="shared" si="3"/>
        <v>48.144453998280312</v>
      </c>
      <c r="I20" s="204">
        <f t="shared" si="3"/>
        <v>49.423473774720541</v>
      </c>
      <c r="J20" s="204">
        <f t="shared" si="3"/>
        <v>47.50257953568358</v>
      </c>
      <c r="K20" s="204">
        <f t="shared" si="3"/>
        <v>43.726999140154767</v>
      </c>
      <c r="L20" s="204">
        <f t="shared" si="3"/>
        <v>44.138005159071369</v>
      </c>
      <c r="M20" s="204">
        <f t="shared" si="3"/>
        <v>40.425795356835764</v>
      </c>
      <c r="N20" s="204">
        <f t="shared" si="3"/>
        <v>41.014445399828027</v>
      </c>
      <c r="O20" s="204">
        <f t="shared" si="3"/>
        <v>42.578073946689592</v>
      </c>
      <c r="P20" s="204">
        <f t="shared" si="3"/>
        <v>35.816595012897679</v>
      </c>
      <c r="Q20" s="204">
        <f t="shared" si="3"/>
        <v>33.500257953568358</v>
      </c>
      <c r="R20" s="204">
        <f t="shared" si="3"/>
        <v>40.800601891659497</v>
      </c>
      <c r="S20" s="204">
        <f t="shared" si="3"/>
        <v>32.956405846947547</v>
      </c>
      <c r="T20" s="204">
        <f t="shared" si="3"/>
        <v>34.449527085124679</v>
      </c>
      <c r="U20" s="204">
        <f t="shared" si="3"/>
        <v>37.178209765259091</v>
      </c>
      <c r="V20" s="204">
        <f t="shared" si="3"/>
        <v>33.189178501890218</v>
      </c>
      <c r="W20" s="204">
        <f t="shared" si="3"/>
        <v>37.326377380114813</v>
      </c>
      <c r="X20" s="204">
        <f t="shared" si="3"/>
        <v>33.063942327428968</v>
      </c>
      <c r="Y20" s="204">
        <f t="shared" si="3"/>
        <v>32.251698975214673</v>
      </c>
      <c r="DA20" s="71"/>
    </row>
    <row r="21" spans="1:105" ht="12" customHeight="1" x14ac:dyDescent="0.25">
      <c r="A21" s="18" t="s">
        <v>73</v>
      </c>
      <c r="B21" s="204">
        <v>69.368013757523642</v>
      </c>
      <c r="C21" s="204">
        <v>70.442820292347378</v>
      </c>
      <c r="D21" s="204">
        <v>62.983662940670683</v>
      </c>
      <c r="E21" s="204">
        <v>51.504729148753221</v>
      </c>
      <c r="F21" s="204">
        <v>46.775580395528799</v>
      </c>
      <c r="G21" s="204">
        <v>49.22235597592433</v>
      </c>
      <c r="H21" s="204">
        <v>48.144453998280312</v>
      </c>
      <c r="I21" s="204">
        <v>49.423473774720541</v>
      </c>
      <c r="J21" s="204">
        <v>47.50257953568358</v>
      </c>
      <c r="K21" s="204">
        <v>43.726999140154767</v>
      </c>
      <c r="L21" s="204">
        <v>44.138005159071369</v>
      </c>
      <c r="M21" s="204">
        <v>40.425795356835764</v>
      </c>
      <c r="N21" s="204">
        <v>41.014445399828027</v>
      </c>
      <c r="O21" s="204">
        <v>42.578073946689592</v>
      </c>
      <c r="P21" s="204">
        <v>35.816595012897679</v>
      </c>
      <c r="Q21" s="204">
        <v>33.500257953568358</v>
      </c>
      <c r="R21" s="204">
        <v>40.800601891659497</v>
      </c>
      <c r="S21" s="204">
        <v>32.956405846947547</v>
      </c>
      <c r="T21" s="204">
        <v>34.449527085124679</v>
      </c>
      <c r="U21" s="204">
        <v>37.178209765259091</v>
      </c>
      <c r="V21" s="204">
        <v>33.189178501890218</v>
      </c>
      <c r="W21" s="204">
        <v>37.326377380114813</v>
      </c>
      <c r="X21" s="204">
        <v>33.063942327428968</v>
      </c>
      <c r="Y21" s="204">
        <v>32.251698975214673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0.23886500429922619</v>
      </c>
      <c r="C23" s="204">
        <f t="shared" si="4"/>
        <v>0.3343938091143594</v>
      </c>
      <c r="D23" s="204">
        <f t="shared" si="4"/>
        <v>0.28658641444539978</v>
      </c>
      <c r="E23" s="204">
        <f t="shared" si="4"/>
        <v>0.35821152192605332</v>
      </c>
      <c r="F23" s="204">
        <f t="shared" si="4"/>
        <v>0.23886500429922611</v>
      </c>
      <c r="G23" s="204">
        <f t="shared" si="4"/>
        <v>0.25273498576817116</v>
      </c>
      <c r="H23" s="204">
        <f t="shared" si="4"/>
        <v>0.53406518774647593</v>
      </c>
      <c r="I23" s="204">
        <f t="shared" si="4"/>
        <v>0.3944343510845929</v>
      </c>
      <c r="J23" s="204">
        <f t="shared" si="4"/>
        <v>0.1862827104600929</v>
      </c>
      <c r="K23" s="204">
        <f t="shared" si="4"/>
        <v>0.65643103568325611</v>
      </c>
      <c r="L23" s="204">
        <f t="shared" si="4"/>
        <v>0.9646080589810444</v>
      </c>
      <c r="M23" s="204">
        <f t="shared" si="4"/>
        <v>0.77617986306286968</v>
      </c>
      <c r="N23" s="204">
        <f t="shared" si="4"/>
        <v>0.9117760828228465</v>
      </c>
      <c r="O23" s="204">
        <f t="shared" si="4"/>
        <v>0.14990533934032252</v>
      </c>
      <c r="P23" s="204">
        <f t="shared" si="4"/>
        <v>0.34556644435972855</v>
      </c>
      <c r="Q23" s="204">
        <f t="shared" si="4"/>
        <v>0.36378392347927185</v>
      </c>
      <c r="R23" s="204">
        <f t="shared" si="4"/>
        <v>0.48898660026598934</v>
      </c>
      <c r="S23" s="204">
        <f t="shared" si="4"/>
        <v>0.23777247078393937</v>
      </c>
      <c r="T23" s="204">
        <f t="shared" si="4"/>
        <v>0.28289528279116394</v>
      </c>
      <c r="U23" s="204">
        <f t="shared" si="4"/>
        <v>0.22455184953647744</v>
      </c>
      <c r="V23" s="204">
        <f t="shared" si="4"/>
        <v>0.36216982903595679</v>
      </c>
      <c r="W23" s="204">
        <f t="shared" si="4"/>
        <v>1.0904022095205048</v>
      </c>
      <c r="X23" s="204">
        <f t="shared" si="4"/>
        <v>1.68293532310744</v>
      </c>
      <c r="Y23" s="204">
        <f t="shared" si="4"/>
        <v>0.77876372268771643</v>
      </c>
      <c r="DA23" s="71"/>
    </row>
    <row r="24" spans="1:105" ht="12" customHeight="1" x14ac:dyDescent="0.25">
      <c r="A24" s="18" t="s">
        <v>38</v>
      </c>
      <c r="B24" s="204">
        <v>0.23886500429922619</v>
      </c>
      <c r="C24" s="204">
        <v>0.3343938091143594</v>
      </c>
      <c r="D24" s="204">
        <v>0.28658641444539978</v>
      </c>
      <c r="E24" s="204">
        <v>0.35821152192605332</v>
      </c>
      <c r="F24" s="204">
        <v>0.23886500429922611</v>
      </c>
      <c r="G24" s="204">
        <v>0.2086844368013758</v>
      </c>
      <c r="H24" s="204">
        <v>0.49286328460877038</v>
      </c>
      <c r="I24" s="204">
        <v>0.35116079105760961</v>
      </c>
      <c r="J24" s="204">
        <v>0.16629406706792779</v>
      </c>
      <c r="K24" s="204">
        <v>0.62631126397248493</v>
      </c>
      <c r="L24" s="204">
        <v>0.9336199484092863</v>
      </c>
      <c r="M24" s="204">
        <v>0.72957867583834901</v>
      </c>
      <c r="N24" s="204">
        <v>0.85614789337919162</v>
      </c>
      <c r="O24" s="204">
        <v>8.7274290627687004E-2</v>
      </c>
      <c r="P24" s="204">
        <v>0.250816852966466</v>
      </c>
      <c r="Q24" s="204">
        <v>0.27558039552880481</v>
      </c>
      <c r="R24" s="204">
        <v>0.37145313843508171</v>
      </c>
      <c r="S24" s="204">
        <v>0.1045571797076526</v>
      </c>
      <c r="T24" s="204">
        <v>0.13052450558899401</v>
      </c>
      <c r="U24" s="204">
        <v>9.9914015477214083E-2</v>
      </c>
      <c r="V24" s="204">
        <v>0.24978503869303531</v>
      </c>
      <c r="W24" s="204">
        <v>0.9571797076526225</v>
      </c>
      <c r="X24" s="204">
        <v>1.5541702493551159</v>
      </c>
      <c r="Y24" s="204">
        <v>0.63344797936371444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1.375752364574377E-3</v>
      </c>
      <c r="K25" s="204">
        <v>2.665520206362855E-3</v>
      </c>
      <c r="L25" s="204">
        <v>4.6431642304385207E-3</v>
      </c>
      <c r="M25" s="204">
        <v>9.4582975064488387E-3</v>
      </c>
      <c r="N25" s="204">
        <v>1.341358555460017E-2</v>
      </c>
      <c r="O25" s="204">
        <v>1.8228718830610492E-2</v>
      </c>
      <c r="P25" s="204">
        <v>3.8005159071367152E-2</v>
      </c>
      <c r="Q25" s="204">
        <v>4.325021496130696E-2</v>
      </c>
      <c r="R25" s="204">
        <v>6.3112639724849526E-2</v>
      </c>
      <c r="S25" s="204">
        <v>7.6784178847807388E-2</v>
      </c>
      <c r="T25" s="204">
        <v>8.2803095442820288E-2</v>
      </c>
      <c r="U25" s="204">
        <v>6.0397285471773227E-2</v>
      </c>
      <c r="V25" s="204">
        <v>5.1148239296373153E-2</v>
      </c>
      <c r="W25" s="204">
        <v>5.3674210598864652E-2</v>
      </c>
      <c r="X25" s="204">
        <v>5.3770484264922862E-2</v>
      </c>
      <c r="Y25" s="204">
        <v>6.0510827020926479E-2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7.0507308684436797E-3</v>
      </c>
      <c r="R26" s="204">
        <v>7.1367153912295783E-3</v>
      </c>
      <c r="S26" s="204">
        <v>6.1908856405846939E-3</v>
      </c>
      <c r="T26" s="204">
        <v>6.1908856405846939E-3</v>
      </c>
      <c r="U26" s="204">
        <v>6.1908856405846939E-3</v>
      </c>
      <c r="V26" s="204">
        <v>5.3310404127257091E-3</v>
      </c>
      <c r="W26" s="204">
        <v>6.1908856405846939E-3</v>
      </c>
      <c r="X26" s="204">
        <v>8.5984522785898529E-4</v>
      </c>
      <c r="Y26" s="204">
        <v>8.5984522785898529E-4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4.4050548966795361E-2</v>
      </c>
      <c r="H29" s="204">
        <v>4.120190313770556E-2</v>
      </c>
      <c r="I29" s="204">
        <v>4.3273560026983293E-2</v>
      </c>
      <c r="J29" s="204">
        <v>1.8612891027590721E-2</v>
      </c>
      <c r="K29" s="204">
        <v>2.745425150440832E-2</v>
      </c>
      <c r="L29" s="204">
        <v>2.6344946341319571E-2</v>
      </c>
      <c r="M29" s="204">
        <v>3.7142889718071823E-2</v>
      </c>
      <c r="N29" s="204">
        <v>4.2214603889054722E-2</v>
      </c>
      <c r="O29" s="204">
        <v>4.4402329882025027E-2</v>
      </c>
      <c r="P29" s="204">
        <v>5.674443232189539E-2</v>
      </c>
      <c r="Q29" s="204">
        <v>3.7902582120716448E-2</v>
      </c>
      <c r="R29" s="204">
        <v>4.7284106714828501E-2</v>
      </c>
      <c r="S29" s="204">
        <v>5.0240226587894669E-2</v>
      </c>
      <c r="T29" s="204">
        <v>6.3376796118764914E-2</v>
      </c>
      <c r="U29" s="204">
        <v>5.804966294690541E-2</v>
      </c>
      <c r="V29" s="204">
        <v>5.5905510633822653E-2</v>
      </c>
      <c r="W29" s="204">
        <v>7.3357405628433014E-2</v>
      </c>
      <c r="X29" s="204">
        <v>7.4134744259542071E-2</v>
      </c>
      <c r="Y29" s="204">
        <v>8.3945071075216579E-2</v>
      </c>
      <c r="DA29" s="71" t="s">
        <v>2694</v>
      </c>
    </row>
    <row r="30" spans="1:105" ht="12" customHeight="1" x14ac:dyDescent="0.25">
      <c r="A30" s="14" t="s">
        <v>39</v>
      </c>
      <c r="B30" s="204">
        <v>2.3406706792777299</v>
      </c>
      <c r="C30" s="204">
        <v>3.367755803955288</v>
      </c>
      <c r="D30" s="204">
        <v>3.2005159071367149</v>
      </c>
      <c r="E30" s="204">
        <v>2.8661220980223558</v>
      </c>
      <c r="F30" s="204">
        <v>2.2929492691315558</v>
      </c>
      <c r="G30" s="204">
        <v>1.898366294067068</v>
      </c>
      <c r="H30" s="204">
        <v>0.87781599312123804</v>
      </c>
      <c r="I30" s="204">
        <v>1.009716251074807</v>
      </c>
      <c r="J30" s="204">
        <v>1.0636285468615649</v>
      </c>
      <c r="K30" s="204">
        <v>1.107222699914016</v>
      </c>
      <c r="L30" s="204">
        <v>1.009458297506449</v>
      </c>
      <c r="M30" s="204">
        <v>0.969475494411006</v>
      </c>
      <c r="N30" s="204">
        <v>1.11049011177988</v>
      </c>
      <c r="O30" s="204">
        <v>0.27480653482373169</v>
      </c>
      <c r="P30" s="204">
        <v>0.31117798796216678</v>
      </c>
      <c r="Q30" s="204">
        <v>0.3799656061908856</v>
      </c>
      <c r="R30" s="204">
        <v>0.45262252794496988</v>
      </c>
      <c r="S30" s="204">
        <v>0.46285468615649178</v>
      </c>
      <c r="T30" s="204">
        <v>0.56337059329320716</v>
      </c>
      <c r="U30" s="204">
        <v>0.45193465176268272</v>
      </c>
      <c r="V30" s="204">
        <v>0.41564918314703347</v>
      </c>
      <c r="W30" s="204">
        <v>0.51238177128116935</v>
      </c>
      <c r="X30" s="204">
        <v>0.33155631986242468</v>
      </c>
      <c r="Y30" s="204">
        <v>0.35528804815133269</v>
      </c>
      <c r="DA30" s="71" t="s">
        <v>2695</v>
      </c>
    </row>
    <row r="31" spans="1:105" ht="12" customHeight="1" x14ac:dyDescent="0.25">
      <c r="A31" s="21" t="s">
        <v>40</v>
      </c>
      <c r="B31" s="207">
        <v>50.730868443680137</v>
      </c>
      <c r="C31" s="207">
        <v>53.998280309544278</v>
      </c>
      <c r="D31" s="207">
        <v>51.504729148753221</v>
      </c>
      <c r="E31" s="207">
        <v>53.826311263972478</v>
      </c>
      <c r="F31" s="207">
        <v>55.03009458297506</v>
      </c>
      <c r="G31" s="207">
        <v>52.500515907136723</v>
      </c>
      <c r="H31" s="207">
        <v>50.884866723989681</v>
      </c>
      <c r="I31" s="207">
        <v>48.836887360275142</v>
      </c>
      <c r="J31" s="207">
        <v>44.738263112639729</v>
      </c>
      <c r="K31" s="207">
        <v>38.025021496130691</v>
      </c>
      <c r="L31" s="207">
        <v>37.559157351676703</v>
      </c>
      <c r="M31" s="207">
        <v>38.579449699054173</v>
      </c>
      <c r="N31" s="207">
        <v>39.12914875322442</v>
      </c>
      <c r="O31" s="207">
        <v>40.502751504729147</v>
      </c>
      <c r="P31" s="207">
        <v>38.492003439380909</v>
      </c>
      <c r="Q31" s="207">
        <v>34.903783319002578</v>
      </c>
      <c r="R31" s="207">
        <v>32.456835769561479</v>
      </c>
      <c r="S31" s="207">
        <v>30.239380911435941</v>
      </c>
      <c r="T31" s="207">
        <v>26.767497850386931</v>
      </c>
      <c r="U31" s="207">
        <v>26.073516766981939</v>
      </c>
      <c r="V31" s="207">
        <v>21.620894239036971</v>
      </c>
      <c r="W31" s="207">
        <v>27.15374032674119</v>
      </c>
      <c r="X31" s="207">
        <v>22.32923473774721</v>
      </c>
      <c r="Y31" s="207">
        <v>19.96620808254514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205.35259427858949</v>
      </c>
      <c r="C33" s="203">
        <f>TEL_emi!C5</f>
        <v>231.21150479829501</v>
      </c>
      <c r="D33" s="203">
        <f>TEL_emi!D5</f>
        <v>190.59460271781251</v>
      </c>
      <c r="E33" s="203">
        <f>TEL_emi!E5</f>
        <v>160.49482163790199</v>
      </c>
      <c r="F33" s="203">
        <f>TEL_emi!F5</f>
        <v>148.18629347858399</v>
      </c>
      <c r="G33" s="203">
        <f>TEL_emi!G5</f>
        <v>161.67032907622851</v>
      </c>
      <c r="H33" s="203">
        <f>TEL_emi!H5</f>
        <v>153.09584115645731</v>
      </c>
      <c r="I33" s="203">
        <f>TEL_emi!I5</f>
        <v>148.11532307797941</v>
      </c>
      <c r="J33" s="203">
        <f>TEL_emi!J5</f>
        <v>135.38695355808881</v>
      </c>
      <c r="K33" s="203">
        <f>TEL_emi!K5</f>
        <v>127.4261774581133</v>
      </c>
      <c r="L33" s="203">
        <f>TEL_emi!L5</f>
        <v>132.70019867864059</v>
      </c>
      <c r="M33" s="203">
        <f>TEL_emi!M5</f>
        <v>121.799229838095</v>
      </c>
      <c r="N33" s="203">
        <f>TEL_emi!N5</f>
        <v>123.6936815980055</v>
      </c>
      <c r="O33" s="203">
        <f>TEL_emi!O5</f>
        <v>106.71917687769459</v>
      </c>
      <c r="P33" s="203">
        <f>TEL_emi!P5</f>
        <v>91.163008798585082</v>
      </c>
      <c r="Q33" s="203">
        <f>TEL_emi!Q5</f>
        <v>86.657277958445889</v>
      </c>
      <c r="R33" s="203">
        <f>TEL_emi!R5</f>
        <v>103.317176158086</v>
      </c>
      <c r="S33" s="203">
        <f>TEL_emi!S5</f>
        <v>82.804430877917227</v>
      </c>
      <c r="T33" s="203">
        <f>TEL_emi!T5</f>
        <v>83.871977758421679</v>
      </c>
      <c r="U33" s="203">
        <f>TEL_emi!U5</f>
        <v>88.805422127814552</v>
      </c>
      <c r="V33" s="203">
        <f>TEL_emi!V5</f>
        <v>79.53955232038976</v>
      </c>
      <c r="W33" s="203">
        <f>TEL_emi!W5</f>
        <v>91.185965411179197</v>
      </c>
      <c r="X33" s="203">
        <f>TEL_emi!X5</f>
        <v>81.431957245051052</v>
      </c>
      <c r="Y33" s="203">
        <f>TEL_emi!Y5</f>
        <v>77.262596042864885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51.191796828759173</v>
      </c>
      <c r="C35" s="284">
        <f t="shared" si="5"/>
        <v>61.073958414192518</v>
      </c>
      <c r="D35" s="284">
        <f t="shared" si="5"/>
        <v>59.419434939604223</v>
      </c>
      <c r="E35" s="284">
        <f t="shared" si="5"/>
        <v>62.733554181627518</v>
      </c>
      <c r="F35" s="284">
        <f t="shared" si="5"/>
        <v>57.274161336465596</v>
      </c>
      <c r="G35" s="284">
        <f t="shared" si="5"/>
        <v>63.556110644980926</v>
      </c>
      <c r="H35" s="284">
        <f t="shared" si="5"/>
        <v>60.843772365611144</v>
      </c>
      <c r="I35" s="284">
        <f t="shared" si="5"/>
        <v>62.681884390086665</v>
      </c>
      <c r="J35" s="284">
        <f t="shared" si="5"/>
        <v>62.97824904103058</v>
      </c>
      <c r="K35" s="284">
        <f t="shared" si="5"/>
        <v>63.474141040635658</v>
      </c>
      <c r="L35" s="284">
        <f t="shared" si="5"/>
        <v>60.55228845304886</v>
      </c>
      <c r="M35" s="284">
        <f t="shared" si="5"/>
        <v>58.88659198066906</v>
      </c>
      <c r="N35" s="284">
        <f t="shared" si="5"/>
        <v>65.687102143075336</v>
      </c>
      <c r="O35" s="284">
        <f t="shared" si="5"/>
        <v>64.587929504810063</v>
      </c>
      <c r="P35" s="284">
        <f t="shared" si="5"/>
        <v>57.647402786418773</v>
      </c>
      <c r="Q35" s="284">
        <f t="shared" si="5"/>
        <v>52.413958096805459</v>
      </c>
      <c r="R35" s="284">
        <f t="shared" si="5"/>
        <v>59.963080974301967</v>
      </c>
      <c r="S35" s="284">
        <f t="shared" si="5"/>
        <v>58.174865099164229</v>
      </c>
      <c r="T35" s="284">
        <f t="shared" si="5"/>
        <v>53.068108852559746</v>
      </c>
      <c r="U35" s="284">
        <f t="shared" si="5"/>
        <v>55.672159678746631</v>
      </c>
      <c r="V35" s="284">
        <f t="shared" si="5"/>
        <v>53.878451793572864</v>
      </c>
      <c r="W35" s="284">
        <f t="shared" si="5"/>
        <v>65.681838719318691</v>
      </c>
      <c r="X35" s="284">
        <f t="shared" si="5"/>
        <v>57.553749933844216</v>
      </c>
      <c r="Y35" s="284">
        <f t="shared" si="5"/>
        <v>55.802349255156251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82.290019057455112</v>
      </c>
      <c r="C36" s="344">
        <f t="shared" si="6"/>
        <v>81.2142671101697</v>
      </c>
      <c r="D36" s="344">
        <f t="shared" si="6"/>
        <v>84.416559249822711</v>
      </c>
      <c r="E36" s="344">
        <f t="shared" si="6"/>
        <v>88.086890818019711</v>
      </c>
      <c r="F36" s="344">
        <f t="shared" si="6"/>
        <v>86.063464907372804</v>
      </c>
      <c r="G36" s="344">
        <f t="shared" si="6"/>
        <v>74.422734224133777</v>
      </c>
      <c r="H36" s="344">
        <f t="shared" si="6"/>
        <v>69.184207572026452</v>
      </c>
      <c r="I36" s="344">
        <f t="shared" si="6"/>
        <v>62.686046444090955</v>
      </c>
      <c r="J36" s="344">
        <f t="shared" si="6"/>
        <v>58.778615280905825</v>
      </c>
      <c r="K36" s="344">
        <f t="shared" si="6"/>
        <v>58.584497493210385</v>
      </c>
      <c r="L36" s="344">
        <f t="shared" si="6"/>
        <v>54.972130712265887</v>
      </c>
      <c r="M36" s="344">
        <f t="shared" si="6"/>
        <v>48.836122411789241</v>
      </c>
      <c r="N36" s="344">
        <f t="shared" si="6"/>
        <v>49.677746196368787</v>
      </c>
      <c r="O36" s="344">
        <f t="shared" si="6"/>
        <v>48.506780718545947</v>
      </c>
      <c r="P36" s="344">
        <f t="shared" si="6"/>
        <v>45.656087741848104</v>
      </c>
      <c r="Q36" s="344">
        <f t="shared" si="6"/>
        <v>45.316254286959335</v>
      </c>
      <c r="R36" s="344">
        <f t="shared" si="6"/>
        <v>44.782117550659216</v>
      </c>
      <c r="S36" s="344">
        <f t="shared" si="6"/>
        <v>44.567239448558674</v>
      </c>
      <c r="T36" s="344">
        <f t="shared" si="6"/>
        <v>44.653240672447005</v>
      </c>
      <c r="U36" s="344">
        <f t="shared" si="6"/>
        <v>44.271085391808946</v>
      </c>
      <c r="V36" s="344">
        <f t="shared" si="6"/>
        <v>46.38864243655361</v>
      </c>
      <c r="W36" s="344">
        <f t="shared" si="6"/>
        <v>44.934769899421795</v>
      </c>
      <c r="X36" s="344">
        <f t="shared" si="6"/>
        <v>41.075085611101819</v>
      </c>
      <c r="Y36" s="344">
        <f t="shared" si="6"/>
        <v>39.084281515055153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39.84179934973448</v>
      </c>
      <c r="C37" s="344">
        <f>IF(TEL_ued!C$5=0,"",TEL_ued!C$5/C$5*1000)</f>
        <v>39.157592299505069</v>
      </c>
      <c r="D37" s="344">
        <f>IF(TEL_ued!D$5=0,"",TEL_ued!D$5/D$5*1000)</f>
        <v>40.876123524962125</v>
      </c>
      <c r="E37" s="344">
        <f>IF(TEL_ued!E$5=0,"",TEL_ued!E$5/E$5*1000)</f>
        <v>42.693509796544546</v>
      </c>
      <c r="F37" s="344">
        <f>IF(TEL_ued!F$5=0,"",TEL_ued!F$5/F$5*1000)</f>
        <v>41.723406771069619</v>
      </c>
      <c r="G37" s="344">
        <f>IF(TEL_ued!G$5=0,"",TEL_ued!G$5/G$5*1000)</f>
        <v>35.981451092427953</v>
      </c>
      <c r="H37" s="344">
        <f>IF(TEL_ued!H$5=0,"",TEL_ued!H$5/H$5*1000)</f>
        <v>33.491227470891445</v>
      </c>
      <c r="I37" s="344">
        <f>IF(TEL_ued!I$5=0,"",TEL_ued!I$5/I$5*1000)</f>
        <v>30.410349322200741</v>
      </c>
      <c r="J37" s="344">
        <f>IF(TEL_ued!J$5=0,"",TEL_ued!J$5/J$5*1000)</f>
        <v>28.572158131420771</v>
      </c>
      <c r="K37" s="344">
        <f>IF(TEL_ued!K$5=0,"",TEL_ued!K$5/K$5*1000)</f>
        <v>28.414061683246096</v>
      </c>
      <c r="L37" s="344">
        <f>IF(TEL_ued!L$5=0,"",TEL_ued!L$5/L$5*1000)</f>
        <v>26.600177326657818</v>
      </c>
      <c r="M37" s="344">
        <f>IF(TEL_ued!M$5=0,"",TEL_ued!M$5/M$5*1000)</f>
        <v>23.655220403706334</v>
      </c>
      <c r="N37" s="344">
        <f>IF(TEL_ued!N$5=0,"",TEL_ued!N$5/N$5*1000)</f>
        <v>24.082884318074658</v>
      </c>
      <c r="O37" s="344">
        <f>IF(TEL_ued!O$5=0,"",TEL_ued!O$5/O$5*1000)</f>
        <v>23.730928308855471</v>
      </c>
      <c r="P37" s="344">
        <f>IF(TEL_ued!P$5=0,"",TEL_ued!P$5/P$5*1000)</f>
        <v>22.340465240286392</v>
      </c>
      <c r="Q37" s="344">
        <f>IF(TEL_ued!Q$5=0,"",TEL_ued!Q$5/Q$5*1000)</f>
        <v>22.143594928282344</v>
      </c>
      <c r="R37" s="344">
        <f>IF(TEL_ued!R$5=0,"",TEL_ued!R$5/R$5*1000)</f>
        <v>21.865901319823895</v>
      </c>
      <c r="S37" s="344">
        <f>IF(TEL_ued!S$5=0,"",TEL_ued!S$5/S$5*1000)</f>
        <v>21.802346346961698</v>
      </c>
      <c r="T37" s="344">
        <f>IF(TEL_ued!T$5=0,"",TEL_ued!T$5/T$5*1000)</f>
        <v>21.877588570262628</v>
      </c>
      <c r="U37" s="344">
        <f>IF(TEL_ued!U$5=0,"",TEL_ued!U$5/U$5*1000)</f>
        <v>21.70579759650872</v>
      </c>
      <c r="V37" s="344">
        <f>IF(TEL_ued!V$5=0,"",TEL_ued!V$5/V$5*1000)</f>
        <v>22.746098047938197</v>
      </c>
      <c r="W37" s="344">
        <f>IF(TEL_ued!W$5=0,"",TEL_ued!W$5/W$5*1000)</f>
        <v>21.992619764261203</v>
      </c>
      <c r="X37" s="344">
        <f>IF(TEL_ued!X$5=0,"",TEL_ued!X$5/X$5*1000)</f>
        <v>20.071980233063634</v>
      </c>
      <c r="Y37" s="344">
        <f>IF(TEL_ued!Y$5=0,"",TEL_ued!Y$5/Y$5*1000)</f>
        <v>19.149860211531575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1.5144889747897001</v>
      </c>
      <c r="C38" s="345">
        <f t="shared" si="7"/>
        <v>1.5600076119866186</v>
      </c>
      <c r="D38" s="345">
        <f t="shared" si="7"/>
        <v>1.4558341529595011</v>
      </c>
      <c r="E38" s="345">
        <f t="shared" si="7"/>
        <v>1.3315898749696273</v>
      </c>
      <c r="F38" s="345">
        <f t="shared" si="7"/>
        <v>1.2742462560977721</v>
      </c>
      <c r="G38" s="345">
        <f t="shared" si="7"/>
        <v>1.3670052552698493</v>
      </c>
      <c r="H38" s="345">
        <f t="shared" si="7"/>
        <v>1.3546199932032628</v>
      </c>
      <c r="I38" s="345">
        <f t="shared" si="7"/>
        <v>1.3503310337193155</v>
      </c>
      <c r="J38" s="345">
        <f t="shared" si="7"/>
        <v>1.3418969213420151</v>
      </c>
      <c r="K38" s="345">
        <f t="shared" si="7"/>
        <v>1.3965607581202841</v>
      </c>
      <c r="L38" s="345">
        <f t="shared" si="7"/>
        <v>1.4305709020198747</v>
      </c>
      <c r="M38" s="345">
        <f t="shared" si="7"/>
        <v>1.3659994923066547</v>
      </c>
      <c r="N38" s="345">
        <f t="shared" si="7"/>
        <v>1.3627621112920263</v>
      </c>
      <c r="O38" s="345">
        <f t="shared" si="7"/>
        <v>1.2469092377658701</v>
      </c>
      <c r="P38" s="345">
        <f t="shared" si="7"/>
        <v>1.1816524741294283</v>
      </c>
      <c r="Q38" s="345">
        <f t="shared" si="7"/>
        <v>1.2096582793026049</v>
      </c>
      <c r="R38" s="345">
        <f t="shared" si="7"/>
        <v>1.3499460445710594</v>
      </c>
      <c r="S38" s="345">
        <f t="shared" si="7"/>
        <v>1.2623118165187361</v>
      </c>
      <c r="T38" s="345">
        <f t="shared" si="7"/>
        <v>1.3309668583085368</v>
      </c>
      <c r="U38" s="345">
        <f t="shared" si="7"/>
        <v>1.3790782845950436</v>
      </c>
      <c r="V38" s="345">
        <f t="shared" si="7"/>
        <v>1.4229071368243942</v>
      </c>
      <c r="W38" s="345">
        <f t="shared" si="7"/>
        <v>1.3717600128760459</v>
      </c>
      <c r="X38" s="345">
        <f t="shared" si="7"/>
        <v>1.4121257013045179</v>
      </c>
      <c r="Y38" s="345">
        <f t="shared" si="7"/>
        <v>1.4352400177976392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AT: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135.5920034393809</v>
      </c>
      <c r="C5" s="223">
        <v>148.2117798796217</v>
      </c>
      <c r="D5" s="223">
        <v>130.91779879621669</v>
      </c>
      <c r="E5" s="223">
        <v>120.5287188306105</v>
      </c>
      <c r="F5" s="223">
        <v>116.2932932072227</v>
      </c>
      <c r="G5" s="223">
        <v>118.2660625868</v>
      </c>
      <c r="H5" s="223">
        <v>113.01755615937149</v>
      </c>
      <c r="I5" s="223">
        <v>109.68815748092121</v>
      </c>
      <c r="J5" s="223">
        <v>100.89221564253231</v>
      </c>
      <c r="K5" s="223">
        <v>91.242845481083023</v>
      </c>
      <c r="L5" s="223">
        <v>92.76030883284173</v>
      </c>
      <c r="M5" s="223">
        <v>89.164915890577902</v>
      </c>
      <c r="N5" s="223">
        <v>90.766892161928595</v>
      </c>
      <c r="O5" s="223">
        <v>85.586964668661011</v>
      </c>
      <c r="P5" s="223">
        <v>77.148747871702795</v>
      </c>
      <c r="Q5" s="223">
        <v>71.63781659759789</v>
      </c>
      <c r="R5" s="223">
        <v>76.534300443774143</v>
      </c>
      <c r="S5" s="223">
        <v>65.597445729597354</v>
      </c>
      <c r="T5" s="223">
        <v>63.01582735501816</v>
      </c>
      <c r="U5" s="223">
        <v>64.394765054176474</v>
      </c>
      <c r="V5" s="223">
        <v>55.899327694640697</v>
      </c>
      <c r="W5" s="223">
        <v>66.473701343719554</v>
      </c>
      <c r="X5" s="223">
        <v>57.666224168163232</v>
      </c>
      <c r="Y5" s="223">
        <v>53.832526326449241</v>
      </c>
      <c r="DA5" s="89" t="s">
        <v>2680</v>
      </c>
    </row>
    <row r="6" spans="1:105" ht="12" customHeight="1" x14ac:dyDescent="0.25">
      <c r="A6" s="55" t="s">
        <v>91</v>
      </c>
      <c r="B6" s="259">
        <v>3.4333291737782781</v>
      </c>
      <c r="C6" s="259">
        <v>3.6575203281573878</v>
      </c>
      <c r="D6" s="259">
        <v>3.4710947457695709</v>
      </c>
      <c r="E6" s="259">
        <v>3.5847109804845281</v>
      </c>
      <c r="F6" s="259">
        <v>3.6409444965865889</v>
      </c>
      <c r="G6" s="259">
        <v>3.4972049741703559</v>
      </c>
      <c r="H6" s="259">
        <v>3.3881129569548141</v>
      </c>
      <c r="I6" s="259">
        <v>3.2579566039050252</v>
      </c>
      <c r="J6" s="259">
        <v>2.987904655786231</v>
      </c>
      <c r="K6" s="259">
        <v>2.553126892390011</v>
      </c>
      <c r="L6" s="259">
        <v>2.5267098785841662</v>
      </c>
      <c r="M6" s="259">
        <v>2.5794855092935092</v>
      </c>
      <c r="N6" s="259">
        <v>2.618695894331216</v>
      </c>
      <c r="O6" s="259">
        <v>2.6921544307424572</v>
      </c>
      <c r="P6" s="259">
        <v>2.54153768972682</v>
      </c>
      <c r="Q6" s="259">
        <v>2.310214726944003</v>
      </c>
      <c r="R6" s="259">
        <v>2.1805411030956452</v>
      </c>
      <c r="S6" s="259">
        <v>2.0154164488466599</v>
      </c>
      <c r="T6" s="259">
        <v>1.7997022397225371</v>
      </c>
      <c r="U6" s="259">
        <v>1.760834929359345</v>
      </c>
      <c r="V6" s="259">
        <v>1.465186139584127</v>
      </c>
      <c r="W6" s="259">
        <v>1.831489830864915</v>
      </c>
      <c r="X6" s="259">
        <v>1.511868957506131</v>
      </c>
      <c r="Y6" s="259">
        <v>1.3567183362767361</v>
      </c>
      <c r="DA6" s="67" t="s">
        <v>2697</v>
      </c>
    </row>
    <row r="7" spans="1:105" ht="12" customHeight="1" x14ac:dyDescent="0.25">
      <c r="A7" s="173" t="s">
        <v>92</v>
      </c>
      <c r="B7" s="224">
        <v>2.8170906041257662</v>
      </c>
      <c r="C7" s="224">
        <v>3.0010423205393959</v>
      </c>
      <c r="D7" s="224">
        <v>2.8480777401186219</v>
      </c>
      <c r="E7" s="224">
        <v>2.9413013173206379</v>
      </c>
      <c r="F7" s="224">
        <v>2.9874416382248938</v>
      </c>
      <c r="G7" s="224">
        <v>2.869501517267985</v>
      </c>
      <c r="H7" s="224">
        <v>2.779990118527027</v>
      </c>
      <c r="I7" s="224">
        <v>2.673195162178482</v>
      </c>
      <c r="J7" s="224">
        <v>2.4516140765425489</v>
      </c>
      <c r="K7" s="224">
        <v>2.0948733476020611</v>
      </c>
      <c r="L7" s="224">
        <v>2.0731978490947012</v>
      </c>
      <c r="M7" s="224">
        <v>2.1165009307023661</v>
      </c>
      <c r="N7" s="224">
        <v>2.148673554323048</v>
      </c>
      <c r="O7" s="224">
        <v>2.2089472252245801</v>
      </c>
      <c r="P7" s="224">
        <v>2.0853642582373921</v>
      </c>
      <c r="Q7" s="224">
        <v>1.89556080159508</v>
      </c>
      <c r="R7" s="224">
        <v>1.7891619307451441</v>
      </c>
      <c r="S7" s="224">
        <v>1.653675034951106</v>
      </c>
      <c r="T7" s="224">
        <v>1.476678760797979</v>
      </c>
      <c r="U7" s="224">
        <v>1.4447876343461299</v>
      </c>
      <c r="V7" s="224">
        <v>1.202204011966463</v>
      </c>
      <c r="W7" s="224">
        <v>1.5027608868635201</v>
      </c>
      <c r="X7" s="224">
        <v>1.2405078625691339</v>
      </c>
      <c r="Y7" s="224">
        <v>1.1132047887398859</v>
      </c>
      <c r="DA7" s="177" t="s">
        <v>2698</v>
      </c>
    </row>
    <row r="8" spans="1:105" ht="12" customHeight="1" x14ac:dyDescent="0.25">
      <c r="A8" s="173" t="s">
        <v>93</v>
      </c>
      <c r="B8" s="224">
        <v>2.0247838717153939</v>
      </c>
      <c r="C8" s="224">
        <v>2.1569991678876899</v>
      </c>
      <c r="D8" s="224">
        <v>2.0470558757102602</v>
      </c>
      <c r="E8" s="224">
        <v>2.114060321824208</v>
      </c>
      <c r="F8" s="224">
        <v>2.1472236774741429</v>
      </c>
      <c r="G8" s="224">
        <v>2.0624542155363641</v>
      </c>
      <c r="H8" s="224">
        <v>1.998117897691301</v>
      </c>
      <c r="I8" s="224">
        <v>1.921359022815784</v>
      </c>
      <c r="J8" s="224">
        <v>1.762097617514957</v>
      </c>
      <c r="K8" s="224">
        <v>1.5056902185889811</v>
      </c>
      <c r="L8" s="224">
        <v>1.490110954036816</v>
      </c>
      <c r="M8" s="224">
        <v>1.521235043942325</v>
      </c>
      <c r="N8" s="224">
        <v>1.5443591171696911</v>
      </c>
      <c r="O8" s="224">
        <v>1.5876808181301669</v>
      </c>
      <c r="P8" s="224">
        <v>1.498855560608126</v>
      </c>
      <c r="Q8" s="224">
        <v>1.362434326146464</v>
      </c>
      <c r="R8" s="224">
        <v>1.2859601377230729</v>
      </c>
      <c r="S8" s="224">
        <v>1.188578931371107</v>
      </c>
      <c r="T8" s="224">
        <v>1.061362859323548</v>
      </c>
      <c r="U8" s="224">
        <v>1.0384411121862811</v>
      </c>
      <c r="V8" s="224">
        <v>0.86408413360089564</v>
      </c>
      <c r="W8" s="224">
        <v>1.0801093874331551</v>
      </c>
      <c r="X8" s="224">
        <v>0.89161502622156463</v>
      </c>
      <c r="Y8" s="224">
        <v>0.80011594190679336</v>
      </c>
      <c r="DA8" s="177" t="s">
        <v>2699</v>
      </c>
    </row>
    <row r="9" spans="1:105" ht="12" customHeight="1" x14ac:dyDescent="0.25">
      <c r="A9" s="173" t="s">
        <v>94</v>
      </c>
      <c r="B9" s="224">
        <v>3.9615336620518589</v>
      </c>
      <c r="C9" s="224">
        <v>4.2202157632585253</v>
      </c>
      <c r="D9" s="224">
        <v>4.0051093220418128</v>
      </c>
      <c r="E9" s="224">
        <v>4.1362049774821488</v>
      </c>
      <c r="F9" s="224">
        <v>4.2010898037537574</v>
      </c>
      <c r="G9" s="224">
        <v>4.0352365086581026</v>
      </c>
      <c r="H9" s="224">
        <v>3.9093611041786311</v>
      </c>
      <c r="I9" s="224">
        <v>3.7591806968134889</v>
      </c>
      <c r="J9" s="224">
        <v>3.4475822951379591</v>
      </c>
      <c r="K9" s="224">
        <v>2.9459156450653978</v>
      </c>
      <c r="L9" s="224">
        <v>2.9154344752894228</v>
      </c>
      <c r="M9" s="224">
        <v>2.9763294338002031</v>
      </c>
      <c r="N9" s="224">
        <v>3.0215721857667872</v>
      </c>
      <c r="O9" s="224">
        <v>3.1063320354720649</v>
      </c>
      <c r="P9" s="224">
        <v>2.9325434881463321</v>
      </c>
      <c r="Q9" s="224">
        <v>2.6656323772430799</v>
      </c>
      <c r="R9" s="224">
        <v>2.516008965110359</v>
      </c>
      <c r="S9" s="224">
        <v>2.3254805178999929</v>
      </c>
      <c r="T9" s="224">
        <v>2.0765795073721591</v>
      </c>
      <c r="U9" s="224">
        <v>2.0317326107992462</v>
      </c>
      <c r="V9" s="224">
        <v>1.690599391827839</v>
      </c>
      <c r="W9" s="224">
        <v>2.113257497151825</v>
      </c>
      <c r="X9" s="224">
        <v>1.7444641817378439</v>
      </c>
      <c r="Y9" s="224">
        <v>1.5654442341654651</v>
      </c>
      <c r="DA9" s="177" t="s">
        <v>2700</v>
      </c>
    </row>
    <row r="10" spans="1:105" ht="12" customHeight="1" x14ac:dyDescent="0.25">
      <c r="A10" s="56" t="s">
        <v>95</v>
      </c>
      <c r="B10" s="260">
        <v>12.33644073925884</v>
      </c>
      <c r="C10" s="260">
        <v>13.560964893834051</v>
      </c>
      <c r="D10" s="260">
        <v>11.5399320559034</v>
      </c>
      <c r="E10" s="260">
        <v>9.9087925267838202</v>
      </c>
      <c r="F10" s="260">
        <v>9.290814588890683</v>
      </c>
      <c r="G10" s="260">
        <v>9.7501942491724591</v>
      </c>
      <c r="H10" s="260">
        <v>9.3046538904766045</v>
      </c>
      <c r="I10" s="260">
        <v>9.1192051230709001</v>
      </c>
      <c r="J10" s="260">
        <v>8.4322055784259895</v>
      </c>
      <c r="K10" s="260">
        <v>7.8626425562551168</v>
      </c>
      <c r="L10" s="260">
        <v>8.0899425048897733</v>
      </c>
      <c r="M10" s="260">
        <v>7.498681096876008</v>
      </c>
      <c r="N10" s="260">
        <v>7.6744239606278857</v>
      </c>
      <c r="O10" s="260">
        <v>6.9981805594788904</v>
      </c>
      <c r="P10" s="260">
        <v>6.1450112402504864</v>
      </c>
      <c r="Q10" s="260">
        <v>5.7527918533856557</v>
      </c>
      <c r="R10" s="260">
        <v>6.6298507749878137</v>
      </c>
      <c r="S10" s="260">
        <v>5.4367281913833736</v>
      </c>
      <c r="T10" s="260">
        <v>5.4913946981673094</v>
      </c>
      <c r="U10" s="260">
        <v>5.7841105803191626</v>
      </c>
      <c r="V10" s="260">
        <v>5.1584927914917662</v>
      </c>
      <c r="W10" s="260">
        <v>5.9168844863090237</v>
      </c>
      <c r="X10" s="260">
        <v>5.2830985317409338</v>
      </c>
      <c r="Y10" s="260">
        <v>5.0913207096636803</v>
      </c>
      <c r="DA10" s="68" t="s">
        <v>2701</v>
      </c>
    </row>
    <row r="11" spans="1:105" ht="12" customHeight="1" x14ac:dyDescent="0.25">
      <c r="A11" s="37" t="s">
        <v>159</v>
      </c>
      <c r="B11" s="226">
        <v>0.1570885826226166</v>
      </c>
      <c r="C11" s="226">
        <v>0.65765644730351591</v>
      </c>
      <c r="D11" s="226">
        <v>0.30772893534950102</v>
      </c>
      <c r="E11" s="226">
        <v>0.41942451646259971</v>
      </c>
      <c r="F11" s="226">
        <v>0.39672127719294248</v>
      </c>
      <c r="G11" s="226">
        <v>0.49725450564072021</v>
      </c>
      <c r="H11" s="226">
        <v>0.48324182341328792</v>
      </c>
      <c r="I11" s="226">
        <v>0.34544453727588798</v>
      </c>
      <c r="J11" s="226">
        <v>0.2416876407515971</v>
      </c>
      <c r="K11" s="226">
        <v>0.26963750783936652</v>
      </c>
      <c r="L11" s="226">
        <v>0.30302896363842929</v>
      </c>
      <c r="M11" s="226">
        <v>0.25635713649963232</v>
      </c>
      <c r="N11" s="226">
        <v>0.42061574098175641</v>
      </c>
      <c r="O11" s="226">
        <v>3.486177643505809E-3</v>
      </c>
      <c r="P11" s="226">
        <v>7.3898452322492857E-3</v>
      </c>
      <c r="Q11" s="226">
        <v>2.1598166104845311E-2</v>
      </c>
      <c r="R11" s="226">
        <v>1.928916202215325E-2</v>
      </c>
      <c r="S11" s="226">
        <v>1.7889809617263708E-2</v>
      </c>
      <c r="T11" s="226">
        <v>4.2640301156472132E-2</v>
      </c>
      <c r="U11" s="226">
        <v>2.6497756829980158E-2</v>
      </c>
      <c r="V11" s="226">
        <v>2.7337086254765549E-2</v>
      </c>
      <c r="W11" s="226">
        <v>2.294321784320117E-2</v>
      </c>
      <c r="X11" s="226">
        <v>1.915048090878891E-2</v>
      </c>
      <c r="Y11" s="226">
        <v>4.973959979627806E-2</v>
      </c>
      <c r="DA11" s="69" t="s">
        <v>2702</v>
      </c>
    </row>
    <row r="12" spans="1:105" ht="12" customHeight="1" x14ac:dyDescent="0.25">
      <c r="A12" s="37" t="s">
        <v>35</v>
      </c>
      <c r="B12" s="226">
        <v>10.65953520319589</v>
      </c>
      <c r="C12" s="226">
        <v>11.32948617321485</v>
      </c>
      <c r="D12" s="226">
        <v>9.4798319935869095</v>
      </c>
      <c r="E12" s="226">
        <v>7.0439141324220467</v>
      </c>
      <c r="F12" s="226">
        <v>6.0508698458788439</v>
      </c>
      <c r="G12" s="226">
        <v>6.8349779163220461</v>
      </c>
      <c r="H12" s="226">
        <v>6.458295822168421</v>
      </c>
      <c r="I12" s="226">
        <v>6.5909776539697944</v>
      </c>
      <c r="J12" s="226">
        <v>6.2602753328180221</v>
      </c>
      <c r="K12" s="226">
        <v>6.1353480912224789</v>
      </c>
      <c r="L12" s="226">
        <v>6.4175861690414333</v>
      </c>
      <c r="M12" s="226">
        <v>5.5983570040210866</v>
      </c>
      <c r="N12" s="226">
        <v>5.6170860137813872</v>
      </c>
      <c r="O12" s="226">
        <v>5.0350873868937622</v>
      </c>
      <c r="P12" s="226">
        <v>4.0175804088010389</v>
      </c>
      <c r="Q12" s="226">
        <v>3.9025855383637378</v>
      </c>
      <c r="R12" s="226">
        <v>5.3608642135779077</v>
      </c>
      <c r="S12" s="226">
        <v>4.016853009656284</v>
      </c>
      <c r="T12" s="226">
        <v>4.4136118525133856</v>
      </c>
      <c r="U12" s="226">
        <v>4.8646803801237652</v>
      </c>
      <c r="V12" s="226">
        <v>4.4553572891224897</v>
      </c>
      <c r="W12" s="226">
        <v>4.9181977776010104</v>
      </c>
      <c r="X12" s="226">
        <v>4.5307002925971913</v>
      </c>
      <c r="Y12" s="226">
        <v>4.4377241089845976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4.4050548966520532E-2</v>
      </c>
      <c r="H14" s="226">
        <v>4.1201903137464468E-2</v>
      </c>
      <c r="I14" s="226">
        <v>4.3273560026693303E-2</v>
      </c>
      <c r="J14" s="226">
        <v>1.861289102745654E-2</v>
      </c>
      <c r="K14" s="226">
        <v>2.7454251504262811E-2</v>
      </c>
      <c r="L14" s="226">
        <v>2.6344946341154859E-2</v>
      </c>
      <c r="M14" s="226">
        <v>3.7142889717768253E-2</v>
      </c>
      <c r="N14" s="226">
        <v>4.2214603888688647E-2</v>
      </c>
      <c r="O14" s="226">
        <v>4.4402329881599083E-2</v>
      </c>
      <c r="P14" s="226">
        <v>5.6744432321594637E-2</v>
      </c>
      <c r="Q14" s="226">
        <v>3.7902582120459112E-2</v>
      </c>
      <c r="R14" s="226">
        <v>4.7284106714305017E-2</v>
      </c>
      <c r="S14" s="226">
        <v>5.0240226587284463E-2</v>
      </c>
      <c r="T14" s="226">
        <v>6.3376796118038148E-2</v>
      </c>
      <c r="U14" s="226">
        <v>5.8049662945969402E-2</v>
      </c>
      <c r="V14" s="226">
        <v>5.5905510633258777E-2</v>
      </c>
      <c r="W14" s="226">
        <v>7.3357405627346398E-2</v>
      </c>
      <c r="X14" s="226">
        <v>7.4134744258830723E-2</v>
      </c>
      <c r="Y14" s="226">
        <v>8.3945071074172539E-2</v>
      </c>
      <c r="DA14" s="69" t="s">
        <v>2705</v>
      </c>
    </row>
    <row r="15" spans="1:105" ht="12" customHeight="1" x14ac:dyDescent="0.25">
      <c r="A15" s="37" t="s">
        <v>40</v>
      </c>
      <c r="B15" s="226">
        <v>1.5198169534403321</v>
      </c>
      <c r="C15" s="226">
        <v>1.573822273315679</v>
      </c>
      <c r="D15" s="226">
        <v>1.752371126966991</v>
      </c>
      <c r="E15" s="226">
        <v>2.4454538778991739</v>
      </c>
      <c r="F15" s="226">
        <v>2.8432234658188968</v>
      </c>
      <c r="G15" s="226">
        <v>2.3739112782431731</v>
      </c>
      <c r="H15" s="226">
        <v>2.3219143417574308</v>
      </c>
      <c r="I15" s="226">
        <v>2.1395093717985252</v>
      </c>
      <c r="J15" s="226">
        <v>1.911629713828914</v>
      </c>
      <c r="K15" s="226">
        <v>1.430202705689009</v>
      </c>
      <c r="L15" s="226">
        <v>1.3429824258687559</v>
      </c>
      <c r="M15" s="226">
        <v>1.60682406663752</v>
      </c>
      <c r="N15" s="226">
        <v>1.5945076019760529</v>
      </c>
      <c r="O15" s="226">
        <v>1.9152046650600221</v>
      </c>
      <c r="P15" s="226">
        <v>2.063296553895603</v>
      </c>
      <c r="Q15" s="226">
        <v>1.7907055667966141</v>
      </c>
      <c r="R15" s="226">
        <v>1.202413292673447</v>
      </c>
      <c r="S15" s="226">
        <v>1.351745145522542</v>
      </c>
      <c r="T15" s="226">
        <v>0.97176574837941321</v>
      </c>
      <c r="U15" s="226">
        <v>0.83488278041944819</v>
      </c>
      <c r="V15" s="226">
        <v>0.61989290548125309</v>
      </c>
      <c r="W15" s="226">
        <v>0.90238608523746622</v>
      </c>
      <c r="X15" s="226">
        <v>0.65911301397612287</v>
      </c>
      <c r="Y15" s="226">
        <v>0.5199119298086321</v>
      </c>
      <c r="DA15" s="69" t="s">
        <v>2706</v>
      </c>
    </row>
    <row r="16" spans="1:105" ht="12" customHeight="1" x14ac:dyDescent="0.25">
      <c r="A16" s="57" t="s">
        <v>2707</v>
      </c>
      <c r="B16" s="261">
        <v>6.0898617446702863</v>
      </c>
      <c r="C16" s="261">
        <v>6.764137344799801</v>
      </c>
      <c r="D16" s="261">
        <v>5.7280617137793994</v>
      </c>
      <c r="E16" s="261">
        <v>4.8737879874172361</v>
      </c>
      <c r="F16" s="261">
        <v>4.5090566320889849</v>
      </c>
      <c r="G16" s="261">
        <v>4.8022859550589541</v>
      </c>
      <c r="H16" s="261">
        <v>4.5349358115027503</v>
      </c>
      <c r="I16" s="261">
        <v>4.4298791421374988</v>
      </c>
      <c r="J16" s="261">
        <v>4.0813103870917358</v>
      </c>
      <c r="K16" s="261">
        <v>3.848039088041201</v>
      </c>
      <c r="L16" s="261">
        <v>3.9855483749941492</v>
      </c>
      <c r="M16" s="261">
        <v>3.676023414711842</v>
      </c>
      <c r="N16" s="261">
        <v>3.7474827495178951</v>
      </c>
      <c r="O16" s="261">
        <v>3.288307646931353</v>
      </c>
      <c r="P16" s="261">
        <v>2.8425848728373602</v>
      </c>
      <c r="Q16" s="261">
        <v>2.6945274662301162</v>
      </c>
      <c r="R16" s="261">
        <v>3.1779566592121919</v>
      </c>
      <c r="S16" s="261">
        <v>2.5712184660478292</v>
      </c>
      <c r="T16" s="261">
        <v>2.608888455708017</v>
      </c>
      <c r="U16" s="261">
        <v>2.7437509923904542</v>
      </c>
      <c r="V16" s="261">
        <v>2.4454059479286232</v>
      </c>
      <c r="W16" s="261">
        <v>2.8219164433045512</v>
      </c>
      <c r="X16" s="261">
        <v>2.527378558535784</v>
      </c>
      <c r="Y16" s="261">
        <v>2.409366253311843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3.0233498330109611E-4</v>
      </c>
      <c r="H17" s="229">
        <v>3.0281898438368139E-4</v>
      </c>
      <c r="I17" s="229">
        <v>0</v>
      </c>
      <c r="J17" s="229">
        <v>0</v>
      </c>
      <c r="K17" s="229">
        <v>1.4623728590298351E-3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2.659141643824988E-2</v>
      </c>
      <c r="H19" s="229">
        <v>4.9042590866231563E-2</v>
      </c>
      <c r="I19" s="229">
        <v>2.5371497332759309E-2</v>
      </c>
      <c r="J19" s="229">
        <v>1.7113889290031211E-3</v>
      </c>
      <c r="K19" s="229">
        <v>9.969445740886089E-3</v>
      </c>
      <c r="L19" s="229">
        <v>1.813805411621746E-2</v>
      </c>
      <c r="M19" s="229">
        <v>2.1735170815145619E-2</v>
      </c>
      <c r="N19" s="229">
        <v>2.1957882250699681E-2</v>
      </c>
      <c r="O19" s="229">
        <v>1.2895547309885919E-2</v>
      </c>
      <c r="P19" s="229">
        <v>1.336919663659489E-2</v>
      </c>
      <c r="Q19" s="229">
        <v>1.227700893520974E-2</v>
      </c>
      <c r="R19" s="229">
        <v>8.6674791470724398E-3</v>
      </c>
      <c r="S19" s="229">
        <v>1.3183061430863211E-2</v>
      </c>
      <c r="T19" s="229">
        <v>1.1555774590608549E-2</v>
      </c>
      <c r="U19" s="229">
        <v>4.512922945918102E-4</v>
      </c>
      <c r="V19" s="229">
        <v>9.1595309821849497E-5</v>
      </c>
      <c r="W19" s="229">
        <v>0</v>
      </c>
      <c r="X19" s="229">
        <v>0</v>
      </c>
      <c r="Y19" s="229">
        <v>0</v>
      </c>
      <c r="DA19" s="73" t="s">
        <v>2711</v>
      </c>
    </row>
    <row r="20" spans="1:105" ht="12" customHeight="1" x14ac:dyDescent="0.25">
      <c r="A20" s="46" t="s">
        <v>159</v>
      </c>
      <c r="B20" s="229">
        <v>7.0770709113135224E-2</v>
      </c>
      <c r="C20" s="229">
        <v>0.28027513019102118</v>
      </c>
      <c r="D20" s="229">
        <v>0.14175419263620609</v>
      </c>
      <c r="E20" s="229">
        <v>0.21592473711562221</v>
      </c>
      <c r="F20" s="229">
        <v>0.21803730844330249</v>
      </c>
      <c r="G20" s="229">
        <v>0.25216094669075312</v>
      </c>
      <c r="H20" s="229">
        <v>0.25546582481213392</v>
      </c>
      <c r="I20" s="229">
        <v>0.18384991159601649</v>
      </c>
      <c r="J20" s="229">
        <v>0.13041891279525419</v>
      </c>
      <c r="K20" s="229">
        <v>0.13509453752577799</v>
      </c>
      <c r="L20" s="229">
        <v>0.14558773830299521</v>
      </c>
      <c r="M20" s="229">
        <v>0.13041500711217921</v>
      </c>
      <c r="N20" s="229">
        <v>0.2166162569722517</v>
      </c>
      <c r="O20" s="229">
        <v>2.134828946320159E-3</v>
      </c>
      <c r="P20" s="229">
        <v>4.8023063928078714E-3</v>
      </c>
      <c r="Q20" s="229">
        <v>1.3445603488525059E-2</v>
      </c>
      <c r="R20" s="229">
        <v>1.046909604709189E-2</v>
      </c>
      <c r="S20" s="229">
        <v>1.0595385191452851E-2</v>
      </c>
      <c r="T20" s="229">
        <v>2.3845011792691419E-2</v>
      </c>
      <c r="U20" s="229">
        <v>1.4461316680498149E-2</v>
      </c>
      <c r="V20" s="229">
        <v>1.447254995100382E-2</v>
      </c>
      <c r="W20" s="229">
        <v>1.237279133821011E-2</v>
      </c>
      <c r="X20" s="229">
        <v>9.8457197123409355E-3</v>
      </c>
      <c r="Y20" s="229">
        <v>2.5560409258345809E-2</v>
      </c>
      <c r="DA20" s="73" t="s">
        <v>2712</v>
      </c>
    </row>
    <row r="21" spans="1:105" ht="12" customHeight="1" x14ac:dyDescent="0.25">
      <c r="A21" s="46" t="s">
        <v>32</v>
      </c>
      <c r="B21" s="229">
        <v>0.97269408029014248</v>
      </c>
      <c r="C21" s="229">
        <v>1.305184953387226</v>
      </c>
      <c r="D21" s="229">
        <v>0.88944839259847008</v>
      </c>
      <c r="E21" s="229">
        <v>0.72643036729056676</v>
      </c>
      <c r="F21" s="229">
        <v>0.72586814234832719</v>
      </c>
      <c r="G21" s="229">
        <v>0.85317526078344619</v>
      </c>
      <c r="H21" s="229">
        <v>0.68184271830261434</v>
      </c>
      <c r="I21" s="229">
        <v>0.57898137168937069</v>
      </c>
      <c r="J21" s="229">
        <v>0.45223628517727332</v>
      </c>
      <c r="K21" s="229">
        <v>0.46161064810250918</v>
      </c>
      <c r="L21" s="229">
        <v>0.55246221863321188</v>
      </c>
      <c r="M21" s="229">
        <v>0.51286427150782954</v>
      </c>
      <c r="N21" s="229">
        <v>0.42780641733736841</v>
      </c>
      <c r="O21" s="229">
        <v>0.1546759845368583</v>
      </c>
      <c r="P21" s="229">
        <v>0.1594995927846922</v>
      </c>
      <c r="Q21" s="229">
        <v>0.17657186100042749</v>
      </c>
      <c r="R21" s="229">
        <v>0.17124965709931239</v>
      </c>
      <c r="S21" s="229">
        <v>0.11472788327586519</v>
      </c>
      <c r="T21" s="229">
        <v>3.9670128625076913E-2</v>
      </c>
      <c r="U21" s="229">
        <v>2.1683184466715879E-2</v>
      </c>
      <c r="V21" s="229">
        <v>9.1524851891217323E-3</v>
      </c>
      <c r="W21" s="229">
        <v>1.8188562107577941E-2</v>
      </c>
      <c r="X21" s="229">
        <v>9.731658875958565E-3</v>
      </c>
      <c r="Y21" s="229">
        <v>9.7569863802125425E-3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4.5894578092005563E-3</v>
      </c>
      <c r="H22" s="229">
        <v>4.3860243956756117E-3</v>
      </c>
      <c r="I22" s="229">
        <v>5.0858353382087981E-3</v>
      </c>
      <c r="J22" s="229">
        <v>2.3923769430922431E-3</v>
      </c>
      <c r="K22" s="229">
        <v>1.8959994140936159E-3</v>
      </c>
      <c r="L22" s="229">
        <v>2.19708086611438E-3</v>
      </c>
      <c r="M22" s="229">
        <v>2.1970808661016042E-3</v>
      </c>
      <c r="N22" s="229">
        <v>2.1970808661004862E-3</v>
      </c>
      <c r="O22" s="229">
        <v>1.000892394550901E-3</v>
      </c>
      <c r="P22" s="229">
        <v>8.9510701952279096E-4</v>
      </c>
      <c r="Q22" s="229">
        <v>6.9981094253420946E-4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4.8022768590311928</v>
      </c>
      <c r="C23" s="229">
        <v>4.828316099104093</v>
      </c>
      <c r="D23" s="229">
        <v>4.3668494451182198</v>
      </c>
      <c r="E23" s="229">
        <v>3.626290900054888</v>
      </c>
      <c r="F23" s="229">
        <v>3.3255473068426431</v>
      </c>
      <c r="G23" s="229">
        <v>3.4660611064134712</v>
      </c>
      <c r="H23" s="229">
        <v>3.4141785523393651</v>
      </c>
      <c r="I23" s="229">
        <v>3.507800900744614</v>
      </c>
      <c r="J23" s="229">
        <v>3.3781549613627879</v>
      </c>
      <c r="K23" s="229">
        <v>3.0739492423922892</v>
      </c>
      <c r="L23" s="229">
        <v>3.0832757519183782</v>
      </c>
      <c r="M23" s="229">
        <v>2.8480181143581129</v>
      </c>
      <c r="N23" s="229">
        <v>2.89278795072314</v>
      </c>
      <c r="O23" s="229">
        <v>3.083334069569315</v>
      </c>
      <c r="P23" s="229">
        <v>2.6108330383710059</v>
      </c>
      <c r="Q23" s="229">
        <v>2.4294941280741078</v>
      </c>
      <c r="R23" s="229">
        <v>2.9095821935088799</v>
      </c>
      <c r="S23" s="229">
        <v>2.379013852315365</v>
      </c>
      <c r="T23" s="229">
        <v>2.46814923481304</v>
      </c>
      <c r="U23" s="229">
        <v>2.6549297730282082</v>
      </c>
      <c r="V23" s="229">
        <v>2.3587144699868521</v>
      </c>
      <c r="W23" s="229">
        <v>2.6522798710355429</v>
      </c>
      <c r="X23" s="229">
        <v>2.329341252263835</v>
      </c>
      <c r="Y23" s="229">
        <v>2.2804776247870442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2.2605520911436569E-2</v>
      </c>
      <c r="C25" s="229">
        <v>3.164610180868653E-2</v>
      </c>
      <c r="D25" s="229">
        <v>2.712174269166643E-2</v>
      </c>
      <c r="E25" s="229">
        <v>3.3900144030383661E-2</v>
      </c>
      <c r="F25" s="229">
        <v>2.2605520911366611E-2</v>
      </c>
      <c r="G25" s="229">
        <v>1.9749315785336442E-2</v>
      </c>
      <c r="H25" s="229">
        <v>4.6643213053826717E-2</v>
      </c>
      <c r="I25" s="229">
        <v>3.323288243399157E-2</v>
      </c>
      <c r="J25" s="229">
        <v>1.573760887054558E-2</v>
      </c>
      <c r="K25" s="229">
        <v>5.927235936591374E-2</v>
      </c>
      <c r="L25" s="229">
        <v>8.8355200163962741E-2</v>
      </c>
      <c r="M25" s="229">
        <v>6.9045300551378155E-2</v>
      </c>
      <c r="N25" s="229">
        <v>8.1023459939861237E-2</v>
      </c>
      <c r="O25" s="229">
        <v>8.2593965891801999E-3</v>
      </c>
      <c r="P25" s="229">
        <v>2.37366106904362E-2</v>
      </c>
      <c r="Q25" s="229">
        <v>2.6080163614210949E-2</v>
      </c>
      <c r="R25" s="229">
        <v>3.5153293857521792E-2</v>
      </c>
      <c r="S25" s="229">
        <v>9.8950012338971539E-3</v>
      </c>
      <c r="T25" s="229">
        <v>1.235247686937543E-2</v>
      </c>
      <c r="U25" s="229">
        <v>9.4555850606965752E-3</v>
      </c>
      <c r="V25" s="229">
        <v>2.3638962651989791E-2</v>
      </c>
      <c r="W25" s="229">
        <v>9.058483037505613E-2</v>
      </c>
      <c r="X25" s="229">
        <v>0.1470823579810302</v>
      </c>
      <c r="Y25" s="229">
        <v>5.9947758298368431E-2</v>
      </c>
      <c r="DA25" s="73" t="s">
        <v>2717</v>
      </c>
    </row>
    <row r="26" spans="1:105" ht="12" customHeight="1" x14ac:dyDescent="0.25">
      <c r="A26" s="46" t="s">
        <v>39</v>
      </c>
      <c r="B26" s="229">
        <v>0.22151457532437949</v>
      </c>
      <c r="C26" s="229">
        <v>0.31871506030877478</v>
      </c>
      <c r="D26" s="229">
        <v>0.30288794073483588</v>
      </c>
      <c r="E26" s="229">
        <v>0.27124183892577503</v>
      </c>
      <c r="F26" s="229">
        <v>0.2169983535433454</v>
      </c>
      <c r="G26" s="229">
        <v>0.17965611615519489</v>
      </c>
      <c r="H26" s="229">
        <v>8.3074068748520052E-2</v>
      </c>
      <c r="I26" s="229">
        <v>9.5556743002537511E-2</v>
      </c>
      <c r="J26" s="229">
        <v>0.1006588530137791</v>
      </c>
      <c r="K26" s="229">
        <v>0.1047844826407018</v>
      </c>
      <c r="L26" s="229">
        <v>9.5532330993269687E-2</v>
      </c>
      <c r="M26" s="229">
        <v>9.1748469501094748E-2</v>
      </c>
      <c r="N26" s="229">
        <v>0.1050937014284733</v>
      </c>
      <c r="O26" s="229">
        <v>2.6006927585241299E-2</v>
      </c>
      <c r="P26" s="229">
        <v>2.9449020942299821E-2</v>
      </c>
      <c r="Q26" s="229">
        <v>3.5958890175100837E-2</v>
      </c>
      <c r="R26" s="229">
        <v>4.2834939552313593E-2</v>
      </c>
      <c r="S26" s="229">
        <v>4.3803282600385192E-2</v>
      </c>
      <c r="T26" s="229">
        <v>5.3315829017225147E-2</v>
      </c>
      <c r="U26" s="229">
        <v>4.2769840859742857E-2</v>
      </c>
      <c r="V26" s="229">
        <v>3.933588483983428E-2</v>
      </c>
      <c r="W26" s="229">
        <v>4.8490388448163793E-2</v>
      </c>
      <c r="X26" s="229">
        <v>3.1377569702619769E-2</v>
      </c>
      <c r="Y26" s="229">
        <v>3.3623474587872723E-2</v>
      </c>
      <c r="DA26" s="73" t="s">
        <v>2718</v>
      </c>
    </row>
    <row r="27" spans="1:105" ht="12" customHeight="1" x14ac:dyDescent="0.25">
      <c r="A27" s="57" t="s">
        <v>2719</v>
      </c>
      <c r="B27" s="261">
        <v>51.76382482969742</v>
      </c>
      <c r="C27" s="261">
        <v>57.495167430798311</v>
      </c>
      <c r="D27" s="261">
        <v>48.688524567124887</v>
      </c>
      <c r="E27" s="261">
        <v>41.427197893046497</v>
      </c>
      <c r="F27" s="261">
        <v>38.326981372756357</v>
      </c>
      <c r="G27" s="261">
        <v>40.8194306180011</v>
      </c>
      <c r="H27" s="261">
        <v>38.546954397773369</v>
      </c>
      <c r="I27" s="261">
        <v>37.653972708168737</v>
      </c>
      <c r="J27" s="261">
        <v>34.691138290279767</v>
      </c>
      <c r="K27" s="261">
        <v>32.70833224835021</v>
      </c>
      <c r="L27" s="261">
        <v>33.87716118745027</v>
      </c>
      <c r="M27" s="261">
        <v>31.246199025050672</v>
      </c>
      <c r="N27" s="261">
        <v>31.85360337090211</v>
      </c>
      <c r="O27" s="261">
        <v>27.950614998916489</v>
      </c>
      <c r="P27" s="261">
        <v>24.16197141911756</v>
      </c>
      <c r="Q27" s="261">
        <v>22.90348346295599</v>
      </c>
      <c r="R27" s="261">
        <v>27.012631603303628</v>
      </c>
      <c r="S27" s="261">
        <v>21.855356961406532</v>
      </c>
      <c r="T27" s="261">
        <v>22.175551873518149</v>
      </c>
      <c r="U27" s="261">
        <v>23.32188343531887</v>
      </c>
      <c r="V27" s="261">
        <v>20.78595055739331</v>
      </c>
      <c r="W27" s="261">
        <v>23.986289768088689</v>
      </c>
      <c r="X27" s="261">
        <v>21.482717747554169</v>
      </c>
      <c r="Y27" s="261">
        <v>20.47961315315067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2.5698473580593158E-3</v>
      </c>
      <c r="H28" s="229">
        <v>2.5739613672612922E-3</v>
      </c>
      <c r="I28" s="229">
        <v>0</v>
      </c>
      <c r="J28" s="229">
        <v>0</v>
      </c>
      <c r="K28" s="229">
        <v>1.2430169301753601E-2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0.226027039725124</v>
      </c>
      <c r="H30" s="229">
        <v>0.41686202236296832</v>
      </c>
      <c r="I30" s="229">
        <v>0.2156577273284542</v>
      </c>
      <c r="J30" s="229">
        <v>1.454680589652653E-2</v>
      </c>
      <c r="K30" s="229">
        <v>8.4740288797531774E-2</v>
      </c>
      <c r="L30" s="229">
        <v>0.15417345998784851</v>
      </c>
      <c r="M30" s="229">
        <v>0.1847489519287378</v>
      </c>
      <c r="N30" s="229">
        <v>0.18664199913094739</v>
      </c>
      <c r="O30" s="229">
        <v>0.1096121521340304</v>
      </c>
      <c r="P30" s="229">
        <v>0.1136381714110566</v>
      </c>
      <c r="Q30" s="229">
        <v>0.1043545759492827</v>
      </c>
      <c r="R30" s="229">
        <v>7.3673572750115754E-2</v>
      </c>
      <c r="S30" s="229">
        <v>0.1120560221623372</v>
      </c>
      <c r="T30" s="229">
        <v>9.82240840201727E-2</v>
      </c>
      <c r="U30" s="229">
        <v>3.8359845040303879E-3</v>
      </c>
      <c r="V30" s="229">
        <v>7.7856013348572104E-4</v>
      </c>
      <c r="W30" s="229">
        <v>0</v>
      </c>
      <c r="X30" s="229">
        <v>0</v>
      </c>
      <c r="Y30" s="229">
        <v>0</v>
      </c>
      <c r="DA30" s="73" t="s">
        <v>2723</v>
      </c>
    </row>
    <row r="31" spans="1:105" ht="12" customHeight="1" x14ac:dyDescent="0.25">
      <c r="A31" s="46" t="s">
        <v>159</v>
      </c>
      <c r="B31" s="229">
        <v>0.60155102746164935</v>
      </c>
      <c r="C31" s="229">
        <v>2.38233860662368</v>
      </c>
      <c r="D31" s="229">
        <v>1.2049106374077521</v>
      </c>
      <c r="E31" s="229">
        <v>1.835360265482789</v>
      </c>
      <c r="F31" s="229">
        <v>1.8533171217680711</v>
      </c>
      <c r="G31" s="229">
        <v>2.143368046871402</v>
      </c>
      <c r="H31" s="229">
        <v>2.171459510903138</v>
      </c>
      <c r="I31" s="229">
        <v>1.5627242485661399</v>
      </c>
      <c r="J31" s="229">
        <v>1.108560758759662</v>
      </c>
      <c r="K31" s="229">
        <v>1.148303568969113</v>
      </c>
      <c r="L31" s="229">
        <v>1.237495775575459</v>
      </c>
      <c r="M31" s="229">
        <v>1.1085275604535241</v>
      </c>
      <c r="N31" s="229">
        <v>1.8412381842641401</v>
      </c>
      <c r="O31" s="229">
        <v>1.8146046043721348E-2</v>
      </c>
      <c r="P31" s="229">
        <v>4.0819604338866923E-2</v>
      </c>
      <c r="Q31" s="229">
        <v>0.114287629652463</v>
      </c>
      <c r="R31" s="229">
        <v>8.8987316400281055E-2</v>
      </c>
      <c r="S31" s="229">
        <v>9.0060774127349169E-2</v>
      </c>
      <c r="T31" s="229">
        <v>0.20268260023787699</v>
      </c>
      <c r="U31" s="229">
        <v>0.1229211917842343</v>
      </c>
      <c r="V31" s="229">
        <v>0.12301667458353251</v>
      </c>
      <c r="W31" s="229">
        <v>0.1051687263747859</v>
      </c>
      <c r="X31" s="229">
        <v>8.3688617554897954E-2</v>
      </c>
      <c r="Y31" s="229">
        <v>0.2172634786959394</v>
      </c>
      <c r="DA31" s="73" t="s">
        <v>2724</v>
      </c>
    </row>
    <row r="32" spans="1:105" ht="12" customHeight="1" x14ac:dyDescent="0.25">
      <c r="A32" s="46" t="s">
        <v>32</v>
      </c>
      <c r="B32" s="229">
        <v>8.2678996824662114</v>
      </c>
      <c r="C32" s="229">
        <v>11.094072103791421</v>
      </c>
      <c r="D32" s="229">
        <v>7.5603113370869961</v>
      </c>
      <c r="E32" s="229">
        <v>6.1746581219698156</v>
      </c>
      <c r="F32" s="229">
        <v>6.1698792099607802</v>
      </c>
      <c r="G32" s="229">
        <v>7.251989716659291</v>
      </c>
      <c r="H32" s="229">
        <v>5.7956631055722214</v>
      </c>
      <c r="I32" s="229">
        <v>4.9213416593596513</v>
      </c>
      <c r="J32" s="229">
        <v>3.8440084240068249</v>
      </c>
      <c r="K32" s="229">
        <v>3.9236905088713279</v>
      </c>
      <c r="L32" s="229">
        <v>4.6959288583823016</v>
      </c>
      <c r="M32" s="229">
        <v>4.3593463078165522</v>
      </c>
      <c r="N32" s="229">
        <v>3.636354547367632</v>
      </c>
      <c r="O32" s="229">
        <v>1.314745868563296</v>
      </c>
      <c r="P32" s="229">
        <v>1.3557465386698839</v>
      </c>
      <c r="Q32" s="229">
        <v>1.500860818503635</v>
      </c>
      <c r="R32" s="229">
        <v>1.4556220853441559</v>
      </c>
      <c r="S32" s="229">
        <v>0.97518700784485379</v>
      </c>
      <c r="T32" s="229">
        <v>0.33719609331315381</v>
      </c>
      <c r="U32" s="229">
        <v>0.1843070679670851</v>
      </c>
      <c r="V32" s="229">
        <v>7.7796124107534739E-2</v>
      </c>
      <c r="W32" s="229">
        <v>0.1546027779144126</v>
      </c>
      <c r="X32" s="229">
        <v>8.2719100445647814E-2</v>
      </c>
      <c r="Y32" s="229">
        <v>8.2934384231806602E-2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3.9010391378204723E-2</v>
      </c>
      <c r="H33" s="229">
        <v>3.728120736324269E-2</v>
      </c>
      <c r="I33" s="229">
        <v>4.3229600374774788E-2</v>
      </c>
      <c r="J33" s="229">
        <v>2.033520401628407E-2</v>
      </c>
      <c r="K33" s="229">
        <v>1.6115995019795739E-2</v>
      </c>
      <c r="L33" s="229">
        <v>1.867518736197224E-2</v>
      </c>
      <c r="M33" s="229">
        <v>1.8675187361863639E-2</v>
      </c>
      <c r="N33" s="229">
        <v>1.8675187361854129E-2</v>
      </c>
      <c r="O33" s="229">
        <v>8.5075853536826611E-3</v>
      </c>
      <c r="P33" s="229">
        <v>7.6084096659437264E-3</v>
      </c>
      <c r="Q33" s="229">
        <v>5.948393011540782E-3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40.819353301765133</v>
      </c>
      <c r="C34" s="229">
        <v>41.040686842384787</v>
      </c>
      <c r="D34" s="229">
        <v>37.118220283504883</v>
      </c>
      <c r="E34" s="229">
        <v>30.823472650466542</v>
      </c>
      <c r="F34" s="229">
        <v>28.26715210816246</v>
      </c>
      <c r="G34" s="229">
        <v>29.461519404514501</v>
      </c>
      <c r="H34" s="229">
        <v>29.0205176948846</v>
      </c>
      <c r="I34" s="229">
        <v>29.816307656329229</v>
      </c>
      <c r="J34" s="229">
        <v>28.714317171583708</v>
      </c>
      <c r="K34" s="229">
        <v>26.12856856033445</v>
      </c>
      <c r="L34" s="229">
        <v>26.207843891306219</v>
      </c>
      <c r="M34" s="229">
        <v>24.208153972043981</v>
      </c>
      <c r="N34" s="229">
        <v>24.5886975811467</v>
      </c>
      <c r="O34" s="229">
        <v>26.208339591339179</v>
      </c>
      <c r="P34" s="229">
        <v>22.19208082615356</v>
      </c>
      <c r="Q34" s="229">
        <v>20.650700088629922</v>
      </c>
      <c r="R34" s="229">
        <v>24.73144864482547</v>
      </c>
      <c r="S34" s="229">
        <v>20.221617744680589</v>
      </c>
      <c r="T34" s="229">
        <v>20.979268495910841</v>
      </c>
      <c r="U34" s="229">
        <v>22.56690307073978</v>
      </c>
      <c r="V34" s="229">
        <v>20.049072994888249</v>
      </c>
      <c r="W34" s="229">
        <v>22.544378903802119</v>
      </c>
      <c r="X34" s="229">
        <v>19.799400644242599</v>
      </c>
      <c r="Y34" s="229">
        <v>19.38405981068987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0.19214692774721079</v>
      </c>
      <c r="C36" s="229">
        <v>0.26899186537383551</v>
      </c>
      <c r="D36" s="229">
        <v>0.23053481287916469</v>
      </c>
      <c r="E36" s="229">
        <v>0.28815122425826112</v>
      </c>
      <c r="F36" s="229">
        <v>0.19214692774661621</v>
      </c>
      <c r="G36" s="229">
        <v>0.1678691841753597</v>
      </c>
      <c r="H36" s="229">
        <v>0.39646731095752719</v>
      </c>
      <c r="I36" s="229">
        <v>0.28247950068892841</v>
      </c>
      <c r="J36" s="229">
        <v>0.13376967539963741</v>
      </c>
      <c r="K36" s="229">
        <v>0.50381505461026677</v>
      </c>
      <c r="L36" s="229">
        <v>0.7510192013936835</v>
      </c>
      <c r="M36" s="229">
        <v>0.5868850546867147</v>
      </c>
      <c r="N36" s="229">
        <v>0.68869940948882069</v>
      </c>
      <c r="O36" s="229">
        <v>7.0204871008031702E-2</v>
      </c>
      <c r="P36" s="229">
        <v>0.20176119086870781</v>
      </c>
      <c r="Q36" s="229">
        <v>0.2216813907207931</v>
      </c>
      <c r="R36" s="229">
        <v>0.29880299778893521</v>
      </c>
      <c r="S36" s="229">
        <v>8.41075104881258E-2</v>
      </c>
      <c r="T36" s="229">
        <v>0.1049960533896912</v>
      </c>
      <c r="U36" s="229">
        <v>8.0372473015920931E-2</v>
      </c>
      <c r="V36" s="229">
        <v>0.20093118254191331</v>
      </c>
      <c r="W36" s="229">
        <v>0.76997105818797706</v>
      </c>
      <c r="X36" s="229">
        <v>1.250200042838757</v>
      </c>
      <c r="Y36" s="229">
        <v>0.50955594553613159</v>
      </c>
      <c r="DA36" s="73" t="s">
        <v>2729</v>
      </c>
    </row>
    <row r="37" spans="1:105" ht="12" customHeight="1" x14ac:dyDescent="0.25">
      <c r="A37" s="46" t="s">
        <v>39</v>
      </c>
      <c r="B37" s="229">
        <v>1.8828738902572251</v>
      </c>
      <c r="C37" s="229">
        <v>2.7090780126245861</v>
      </c>
      <c r="D37" s="229">
        <v>2.574547496246105</v>
      </c>
      <c r="E37" s="229">
        <v>2.3055556308690872</v>
      </c>
      <c r="F37" s="229">
        <v>1.844486005118436</v>
      </c>
      <c r="G37" s="229">
        <v>1.5270769873191561</v>
      </c>
      <c r="H37" s="229">
        <v>0.70612958436242035</v>
      </c>
      <c r="I37" s="229">
        <v>0.81223231552156894</v>
      </c>
      <c r="J37" s="229">
        <v>0.85560025061712219</v>
      </c>
      <c r="K37" s="229">
        <v>0.89066810244596528</v>
      </c>
      <c r="L37" s="229">
        <v>0.81202481344279287</v>
      </c>
      <c r="M37" s="229">
        <v>0.77986199075930562</v>
      </c>
      <c r="N37" s="229">
        <v>0.89329646214202296</v>
      </c>
      <c r="O37" s="229">
        <v>0.22105888447455099</v>
      </c>
      <c r="P37" s="229">
        <v>0.2503166780095486</v>
      </c>
      <c r="Q37" s="229">
        <v>0.30565056648835709</v>
      </c>
      <c r="R37" s="229">
        <v>0.36409698619466541</v>
      </c>
      <c r="S37" s="229">
        <v>0.37232790210327388</v>
      </c>
      <c r="T37" s="229">
        <v>0.45318454664641378</v>
      </c>
      <c r="U37" s="229">
        <v>0.36354364730781452</v>
      </c>
      <c r="V37" s="229">
        <v>0.33435502113859139</v>
      </c>
      <c r="W37" s="229">
        <v>0.4121683018093924</v>
      </c>
      <c r="X37" s="229">
        <v>0.26670934247226802</v>
      </c>
      <c r="Y37" s="229">
        <v>0.28579953399691821</v>
      </c>
      <c r="DA37" s="73" t="s">
        <v>2730</v>
      </c>
    </row>
    <row r="38" spans="1:105" ht="12" customHeight="1" x14ac:dyDescent="0.25">
      <c r="A38" s="57" t="s">
        <v>2731</v>
      </c>
      <c r="B38" s="261">
        <v>12.50083955580809</v>
      </c>
      <c r="C38" s="261">
        <v>13.31712529739357</v>
      </c>
      <c r="D38" s="261">
        <v>12.63834497177638</v>
      </c>
      <c r="E38" s="261">
        <v>13.05202459561033</v>
      </c>
      <c r="F38" s="261">
        <v>13.256772269622971</v>
      </c>
      <c r="G38" s="261">
        <v>12.733412982876681</v>
      </c>
      <c r="H38" s="261">
        <v>12.33620615096368</v>
      </c>
      <c r="I38" s="261">
        <v>11.86230353216701</v>
      </c>
      <c r="J38" s="261">
        <v>10.879037464657561</v>
      </c>
      <c r="K38" s="261">
        <v>9.296000479984146</v>
      </c>
      <c r="L38" s="261">
        <v>9.1998154553577347</v>
      </c>
      <c r="M38" s="261">
        <v>9.3919728799917479</v>
      </c>
      <c r="N38" s="261">
        <v>9.534738897308527</v>
      </c>
      <c r="O38" s="261">
        <v>9.8022033119340701</v>
      </c>
      <c r="P38" s="261">
        <v>9.2538038959284243</v>
      </c>
      <c r="Q38" s="261">
        <v>8.4115510570781655</v>
      </c>
      <c r="R38" s="261">
        <v>7.9394060676815794</v>
      </c>
      <c r="S38" s="261">
        <v>7.3381829675955323</v>
      </c>
      <c r="T38" s="261">
        <v>6.5527620010410343</v>
      </c>
      <c r="U38" s="261">
        <v>6.4112451274109503</v>
      </c>
      <c r="V38" s="261">
        <v>5.3347803031011809</v>
      </c>
      <c r="W38" s="261">
        <v>6.6685014354568688</v>
      </c>
      <c r="X38" s="261">
        <v>5.5047536401505299</v>
      </c>
      <c r="Y38" s="261">
        <v>4.9398462500332467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36.077016413284376</v>
      </c>
      <c r="C39" s="261">
        <f t="shared" si="0"/>
        <v>39.151781920259772</v>
      </c>
      <c r="D39" s="261">
        <f t="shared" si="0"/>
        <v>35.313856249172872</v>
      </c>
      <c r="E39" s="261">
        <f t="shared" si="0"/>
        <v>33.701093636252622</v>
      </c>
      <c r="F39" s="261">
        <f t="shared" si="0"/>
        <v>33.068290340352824</v>
      </c>
      <c r="G39" s="261">
        <f t="shared" si="0"/>
        <v>33.023714045821457</v>
      </c>
      <c r="H39" s="261">
        <f t="shared" si="0"/>
        <v>31.692354528170032</v>
      </c>
      <c r="I39" s="261">
        <f t="shared" si="0"/>
        <v>30.658138534744964</v>
      </c>
      <c r="J39" s="261">
        <f t="shared" si="0"/>
        <v>28.167175653157205</v>
      </c>
      <c r="K39" s="261">
        <f t="shared" si="0"/>
        <v>25.016983436711197</v>
      </c>
      <c r="L39" s="261">
        <f t="shared" si="0"/>
        <v>25.226442447495373</v>
      </c>
      <c r="M39" s="261">
        <f t="shared" si="0"/>
        <v>24.712029149969965</v>
      </c>
      <c r="N39" s="261">
        <f t="shared" si="0"/>
        <v>25.124493896263218</v>
      </c>
      <c r="O39" s="261">
        <f t="shared" si="0"/>
        <v>24.355546904515556</v>
      </c>
      <c r="P39" s="261">
        <f t="shared" si="0"/>
        <v>22.291318252048427</v>
      </c>
      <c r="Q39" s="261">
        <f t="shared" si="0"/>
        <v>20.554934732506453</v>
      </c>
      <c r="R39" s="261">
        <f t="shared" si="0"/>
        <v>21.089354780479766</v>
      </c>
      <c r="S39" s="261">
        <f t="shared" si="0"/>
        <v>18.52000340363621</v>
      </c>
      <c r="T39" s="261">
        <f t="shared" si="0"/>
        <v>17.368318645079743</v>
      </c>
      <c r="U39" s="261">
        <f t="shared" si="0"/>
        <v>17.505321063991971</v>
      </c>
      <c r="V39" s="261">
        <f t="shared" si="0"/>
        <v>14.994984208306381</v>
      </c>
      <c r="W39" s="261">
        <f t="shared" si="0"/>
        <v>18.105431784776734</v>
      </c>
      <c r="X39" s="261">
        <f t="shared" si="0"/>
        <v>15.459806380108862</v>
      </c>
      <c r="Y39" s="261">
        <f t="shared" si="0"/>
        <v>14.264180652527601</v>
      </c>
      <c r="DA39" s="70"/>
    </row>
    <row r="40" spans="1:105" ht="12" customHeight="1" x14ac:dyDescent="0.25">
      <c r="A40" s="60" t="s">
        <v>2734</v>
      </c>
      <c r="B40" s="329">
        <v>9.6949721072840216</v>
      </c>
      <c r="C40" s="329">
        <v>10.751972338813831</v>
      </c>
      <c r="D40" s="329">
        <v>9.0989899420137963</v>
      </c>
      <c r="E40" s="329">
        <v>7.7393758498396377</v>
      </c>
      <c r="F40" s="329">
        <v>7.1699090881839176</v>
      </c>
      <c r="G40" s="329">
        <v>7.6451087827294719</v>
      </c>
      <c r="H40" s="329">
        <v>7.2307948109968763</v>
      </c>
      <c r="I40" s="329">
        <v>7.062518099958683</v>
      </c>
      <c r="J40" s="329">
        <v>6.5075302409009774</v>
      </c>
      <c r="K40" s="329">
        <v>6.1244377702690471</v>
      </c>
      <c r="L40" s="329">
        <v>6.3402302391407126</v>
      </c>
      <c r="M40" s="329">
        <v>5.8502950783731169</v>
      </c>
      <c r="N40" s="329">
        <v>5.95942599598086</v>
      </c>
      <c r="O40" s="329">
        <v>5.2547864659656209</v>
      </c>
      <c r="P40" s="329">
        <v>4.5383829223864387</v>
      </c>
      <c r="Q40" s="329">
        <v>4.2997734315166234</v>
      </c>
      <c r="R40" s="329">
        <v>5.0696184920732739</v>
      </c>
      <c r="S40" s="329">
        <v>4.1038733135064609</v>
      </c>
      <c r="T40" s="329">
        <v>4.1614458721797636</v>
      </c>
      <c r="U40" s="329">
        <v>4.3797183334475474</v>
      </c>
      <c r="V40" s="329">
        <v>3.900044052663985</v>
      </c>
      <c r="W40" s="329">
        <v>4.4872121974286641</v>
      </c>
      <c r="X40" s="329">
        <v>4.0070371436396126</v>
      </c>
      <c r="Y40" s="329">
        <v>3.8359393868238638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5.0266148952581469E-4</v>
      </c>
      <c r="H41" s="230">
        <v>4.975472114227287E-4</v>
      </c>
      <c r="I41" s="230">
        <v>0</v>
      </c>
      <c r="J41" s="230">
        <v>0</v>
      </c>
      <c r="K41" s="230">
        <v>2.4323741955471251E-3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4.4210831474107683E-2</v>
      </c>
      <c r="H42" s="295">
        <v>8.057950651971818E-2</v>
      </c>
      <c r="I42" s="295">
        <v>4.1710080443605489E-2</v>
      </c>
      <c r="J42" s="295">
        <v>2.810562686860133E-3</v>
      </c>
      <c r="K42" s="295">
        <v>1.6582243313874159E-2</v>
      </c>
      <c r="L42" s="295">
        <v>3.0267281479977721E-2</v>
      </c>
      <c r="M42" s="295">
        <v>3.619583950287808E-2</v>
      </c>
      <c r="N42" s="295">
        <v>3.6765995775058909E-2</v>
      </c>
      <c r="O42" s="295">
        <v>2.083077321841317E-2</v>
      </c>
      <c r="P42" s="295">
        <v>2.175881073932125E-2</v>
      </c>
      <c r="Q42" s="295">
        <v>2.005797760810072E-2</v>
      </c>
      <c r="R42" s="295">
        <v>1.4174600037187429E-2</v>
      </c>
      <c r="S42" s="295">
        <v>2.1490041819194731E-2</v>
      </c>
      <c r="T42" s="295">
        <v>1.890859919197499E-2</v>
      </c>
      <c r="U42" s="295">
        <v>7.3435421197191983E-4</v>
      </c>
      <c r="V42" s="295">
        <v>1.499416890826874E-4</v>
      </c>
      <c r="W42" s="295">
        <v>0</v>
      </c>
      <c r="X42" s="295">
        <v>0</v>
      </c>
      <c r="Y42" s="295">
        <v>0</v>
      </c>
      <c r="DA42" s="122" t="s">
        <v>2737</v>
      </c>
    </row>
    <row r="43" spans="1:105" ht="12" customHeight="1" x14ac:dyDescent="0.25">
      <c r="A43" s="59" t="s">
        <v>159</v>
      </c>
      <c r="B43" s="295">
        <v>0.11737091580985359</v>
      </c>
      <c r="C43" s="295">
        <v>0.46984964258777873</v>
      </c>
      <c r="D43" s="295">
        <v>0.23894174524116321</v>
      </c>
      <c r="E43" s="295">
        <v>0.36578073551416401</v>
      </c>
      <c r="F43" s="295">
        <v>0.36616113776535408</v>
      </c>
      <c r="G43" s="295">
        <v>0.41924224474407351</v>
      </c>
      <c r="H43" s="295">
        <v>0.4197435276648202</v>
      </c>
      <c r="I43" s="295">
        <v>0.30224446360594909</v>
      </c>
      <c r="J43" s="295">
        <v>0.21418306718667501</v>
      </c>
      <c r="K43" s="295">
        <v>0.22470361440862269</v>
      </c>
      <c r="L43" s="295">
        <v>0.242944751791767</v>
      </c>
      <c r="M43" s="295">
        <v>0.2171816686579611</v>
      </c>
      <c r="N43" s="295">
        <v>0.36269947610257841</v>
      </c>
      <c r="O43" s="295">
        <v>3.4484878053068508E-3</v>
      </c>
      <c r="P43" s="295">
        <v>7.8159128595144244E-3</v>
      </c>
      <c r="Q43" s="295">
        <v>2.196720839118859E-2</v>
      </c>
      <c r="R43" s="295">
        <v>1.7120923708082981E-2</v>
      </c>
      <c r="S43" s="295">
        <v>1.7271805342705511E-2</v>
      </c>
      <c r="T43" s="295">
        <v>3.9017355970438233E-2</v>
      </c>
      <c r="U43" s="295">
        <v>2.3531819493149229E-2</v>
      </c>
      <c r="V43" s="295">
        <v>2.3691590641570469E-2</v>
      </c>
      <c r="W43" s="295">
        <v>2.069423255555855E-2</v>
      </c>
      <c r="X43" s="295">
        <v>1.67958838910067E-2</v>
      </c>
      <c r="Y43" s="295">
        <v>4.2338885675385282E-2</v>
      </c>
      <c r="DA43" s="122" t="s">
        <v>2738</v>
      </c>
    </row>
    <row r="44" spans="1:105" ht="12" customHeight="1" x14ac:dyDescent="0.25">
      <c r="A44" s="59" t="s">
        <v>32</v>
      </c>
      <c r="B44" s="295">
        <v>1.61318144804752</v>
      </c>
      <c r="C44" s="295">
        <v>2.1879953581396281</v>
      </c>
      <c r="D44" s="295">
        <v>1.499259720485639</v>
      </c>
      <c r="E44" s="295">
        <v>1.2305872759038461</v>
      </c>
      <c r="F44" s="295">
        <v>1.218987276844876</v>
      </c>
      <c r="G44" s="295">
        <v>1.4184873438376839</v>
      </c>
      <c r="H44" s="295">
        <v>1.120302757143256</v>
      </c>
      <c r="I44" s="295">
        <v>0.9518302870257247</v>
      </c>
      <c r="J44" s="295">
        <v>0.7426940815281885</v>
      </c>
      <c r="K44" s="295">
        <v>0.7677999642165273</v>
      </c>
      <c r="L44" s="295">
        <v>0.92190316399340144</v>
      </c>
      <c r="M44" s="295">
        <v>0.85407899556613243</v>
      </c>
      <c r="N44" s="295">
        <v>0.7163135657978853</v>
      </c>
      <c r="O44" s="295">
        <v>0.24985526234718461</v>
      </c>
      <c r="P44" s="295">
        <v>0.2595908749596238</v>
      </c>
      <c r="Q44" s="295">
        <v>0.28848023593189193</v>
      </c>
      <c r="R44" s="295">
        <v>0.28005782935262491</v>
      </c>
      <c r="S44" s="295">
        <v>0.18702082383185831</v>
      </c>
      <c r="T44" s="295">
        <v>6.4911837470011738E-2</v>
      </c>
      <c r="U44" s="295">
        <v>3.5283425028338339E-2</v>
      </c>
      <c r="V44" s="295">
        <v>1.498263493218545E-2</v>
      </c>
      <c r="W44" s="295">
        <v>3.042145655063553E-2</v>
      </c>
      <c r="X44" s="295">
        <v>1.6601306691943409E-2</v>
      </c>
      <c r="Y44" s="295">
        <v>1.6161710351066758E-2</v>
      </c>
      <c r="DA44" s="122" t="s">
        <v>2739</v>
      </c>
    </row>
    <row r="45" spans="1:105" ht="12" customHeight="1" x14ac:dyDescent="0.25">
      <c r="A45" s="59" t="s">
        <v>35</v>
      </c>
      <c r="B45" s="295">
        <v>7.9644197434266468</v>
      </c>
      <c r="C45" s="295">
        <v>8.0941273380864196</v>
      </c>
      <c r="D45" s="295">
        <v>7.3607884762869951</v>
      </c>
      <c r="E45" s="295">
        <v>6.1430078384216271</v>
      </c>
      <c r="F45" s="295">
        <v>5.5847606735736877</v>
      </c>
      <c r="G45" s="295">
        <v>5.7626657011840807</v>
      </c>
      <c r="H45" s="295">
        <v>5.6096714724576593</v>
      </c>
      <c r="I45" s="295">
        <v>5.7667332688834039</v>
      </c>
      <c r="J45" s="295">
        <v>5.5478425294992526</v>
      </c>
      <c r="K45" s="295">
        <v>5.1129195741344757</v>
      </c>
      <c r="L45" s="295">
        <v>5.1451150418755667</v>
      </c>
      <c r="M45" s="295">
        <v>4.7428385746461457</v>
      </c>
      <c r="N45" s="295">
        <v>4.8436469583053379</v>
      </c>
      <c r="O45" s="295">
        <v>4.980651942594716</v>
      </c>
      <c r="P45" s="295">
        <v>4.2492173238279793</v>
      </c>
      <c r="Q45" s="295">
        <v>3.9692680095854431</v>
      </c>
      <c r="R45" s="295">
        <v>4.7582651389753794</v>
      </c>
      <c r="S45" s="295">
        <v>3.878090642512702</v>
      </c>
      <c r="T45" s="295">
        <v>4.0386080795473394</v>
      </c>
      <c r="U45" s="295">
        <v>4.3201687347140876</v>
      </c>
      <c r="V45" s="295">
        <v>3.8612198854011468</v>
      </c>
      <c r="W45" s="295">
        <v>4.4360965083224704</v>
      </c>
      <c r="X45" s="295">
        <v>3.9736399530566628</v>
      </c>
      <c r="Y45" s="295">
        <v>3.7774387907974121</v>
      </c>
      <c r="DA45" s="122" t="s">
        <v>2740</v>
      </c>
    </row>
    <row r="46" spans="1:105" ht="12" customHeight="1" x14ac:dyDescent="0.25">
      <c r="A46" s="60" t="s">
        <v>2741</v>
      </c>
      <c r="B46" s="329">
        <v>6.4958525276483066</v>
      </c>
      <c r="C46" s="329">
        <v>7.2150798344531237</v>
      </c>
      <c r="D46" s="329">
        <v>6.1099324946980236</v>
      </c>
      <c r="E46" s="329">
        <v>5.1987071865783854</v>
      </c>
      <c r="F46" s="329">
        <v>4.8096604075615854</v>
      </c>
      <c r="G46" s="329">
        <v>5.1224383520628836</v>
      </c>
      <c r="H46" s="329">
        <v>4.8372648656029353</v>
      </c>
      <c r="I46" s="329">
        <v>4.7252044182799997</v>
      </c>
      <c r="J46" s="329">
        <v>4.3533977462311881</v>
      </c>
      <c r="K46" s="329">
        <v>4.104575027243949</v>
      </c>
      <c r="L46" s="329">
        <v>4.2512515999937603</v>
      </c>
      <c r="M46" s="329">
        <v>3.9210916423592992</v>
      </c>
      <c r="N46" s="329">
        <v>3.9973149328190898</v>
      </c>
      <c r="O46" s="329">
        <v>3.5075281567267771</v>
      </c>
      <c r="P46" s="329">
        <v>3.032090531026518</v>
      </c>
      <c r="Q46" s="329">
        <v>2.8741626306454591</v>
      </c>
      <c r="R46" s="329">
        <v>3.3898204364930051</v>
      </c>
      <c r="S46" s="329">
        <v>2.7426330304510169</v>
      </c>
      <c r="T46" s="329">
        <v>2.7828143527552189</v>
      </c>
      <c r="U46" s="329">
        <v>2.9266677252164861</v>
      </c>
      <c r="V46" s="329">
        <v>2.6084330111238661</v>
      </c>
      <c r="W46" s="329">
        <v>3.0100442061915218</v>
      </c>
      <c r="X46" s="329">
        <v>2.695870462438172</v>
      </c>
      <c r="Y46" s="329">
        <v>2.5699906701992998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3.224906488545025E-4</v>
      </c>
      <c r="H47" s="229">
        <v>3.2300691667592698E-4</v>
      </c>
      <c r="I47" s="229">
        <v>0</v>
      </c>
      <c r="J47" s="229">
        <v>0</v>
      </c>
      <c r="K47" s="229">
        <v>1.5598643829651581E-3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2.8364177534133211E-2</v>
      </c>
      <c r="H49" s="229">
        <v>5.2312096923980353E-2</v>
      </c>
      <c r="I49" s="229">
        <v>2.7062930488276609E-2</v>
      </c>
      <c r="J49" s="229">
        <v>1.825481524269996E-3</v>
      </c>
      <c r="K49" s="229">
        <v>1.0634075456945171E-2</v>
      </c>
      <c r="L49" s="229">
        <v>1.934725772396529E-2</v>
      </c>
      <c r="M49" s="229">
        <v>2.3184182202821989E-2</v>
      </c>
      <c r="N49" s="229">
        <v>2.3421741067413002E-2</v>
      </c>
      <c r="O49" s="229">
        <v>1.375525046387832E-2</v>
      </c>
      <c r="P49" s="229">
        <v>1.4260476412367889E-2</v>
      </c>
      <c r="Q49" s="229">
        <v>1.3095476197557051E-2</v>
      </c>
      <c r="R49" s="229">
        <v>9.245311090210602E-3</v>
      </c>
      <c r="S49" s="229">
        <v>1.406193219292076E-2</v>
      </c>
      <c r="T49" s="229">
        <v>1.232615956331579E-2</v>
      </c>
      <c r="U49" s="229">
        <v>4.8137844756459771E-4</v>
      </c>
      <c r="V49" s="229">
        <v>9.7701663809972842E-5</v>
      </c>
      <c r="W49" s="229">
        <v>0</v>
      </c>
      <c r="X49" s="229">
        <v>0</v>
      </c>
      <c r="Y49" s="229">
        <v>0</v>
      </c>
      <c r="DA49" s="73" t="s">
        <v>2745</v>
      </c>
    </row>
    <row r="50" spans="1:105" ht="12" customHeight="1" x14ac:dyDescent="0.25">
      <c r="A50" s="64" t="s">
        <v>159</v>
      </c>
      <c r="B50" s="229">
        <v>7.5488756387344272E-2</v>
      </c>
      <c r="C50" s="229">
        <v>0.29896013887042272</v>
      </c>
      <c r="D50" s="229">
        <v>0.15120447214528651</v>
      </c>
      <c r="E50" s="229">
        <v>0.23031971958999711</v>
      </c>
      <c r="F50" s="229">
        <v>0.2325731290061894</v>
      </c>
      <c r="G50" s="229">
        <v>0.26897167647013681</v>
      </c>
      <c r="H50" s="229">
        <v>0.27249687979960963</v>
      </c>
      <c r="I50" s="229">
        <v>0.19610657236908419</v>
      </c>
      <c r="J50" s="229">
        <v>0.1391135069816046</v>
      </c>
      <c r="K50" s="229">
        <v>0.14410084002749651</v>
      </c>
      <c r="L50" s="229">
        <v>0.15529358752319489</v>
      </c>
      <c r="M50" s="229">
        <v>0.13910934091965779</v>
      </c>
      <c r="N50" s="229">
        <v>0.23105734077040191</v>
      </c>
      <c r="O50" s="229">
        <v>2.2771508760748372E-3</v>
      </c>
      <c r="P50" s="229">
        <v>5.1224601523283987E-3</v>
      </c>
      <c r="Q50" s="229">
        <v>1.434197705442674E-2</v>
      </c>
      <c r="R50" s="229">
        <v>1.1167035783564681E-2</v>
      </c>
      <c r="S50" s="229">
        <v>1.130174420421637E-2</v>
      </c>
      <c r="T50" s="229">
        <v>2.5434679245537509E-2</v>
      </c>
      <c r="U50" s="229">
        <v>1.542540445919803E-2</v>
      </c>
      <c r="V50" s="229">
        <v>1.543738661440407E-2</v>
      </c>
      <c r="W50" s="229">
        <v>1.319764409409079E-2</v>
      </c>
      <c r="X50" s="229">
        <v>1.0502101026497001E-2</v>
      </c>
      <c r="Y50" s="229">
        <v>2.7264436542235541E-2</v>
      </c>
      <c r="DA50" s="73" t="s">
        <v>2746</v>
      </c>
    </row>
    <row r="51" spans="1:105" ht="12" customHeight="1" x14ac:dyDescent="0.25">
      <c r="A51" s="64" t="s">
        <v>32</v>
      </c>
      <c r="B51" s="229">
        <v>1.0375403523094859</v>
      </c>
      <c r="C51" s="229">
        <v>1.392197283613041</v>
      </c>
      <c r="D51" s="229">
        <v>0.94874495210503451</v>
      </c>
      <c r="E51" s="229">
        <v>0.77485905844327119</v>
      </c>
      <c r="F51" s="229">
        <v>0.77425935183821604</v>
      </c>
      <c r="G51" s="229">
        <v>0.91005361150234265</v>
      </c>
      <c r="H51" s="229">
        <v>0.72729889952278892</v>
      </c>
      <c r="I51" s="229">
        <v>0.61758012980199539</v>
      </c>
      <c r="J51" s="229">
        <v>0.48238537085575839</v>
      </c>
      <c r="K51" s="229">
        <v>0.49238469130934331</v>
      </c>
      <c r="L51" s="229">
        <v>0.58929303320875948</v>
      </c>
      <c r="M51" s="229">
        <v>0.54705522294168485</v>
      </c>
      <c r="N51" s="229">
        <v>0.45632684515985972</v>
      </c>
      <c r="O51" s="229">
        <v>0.1649877168393156</v>
      </c>
      <c r="P51" s="229">
        <v>0.1701328989703384</v>
      </c>
      <c r="Q51" s="229">
        <v>0.18834331840045609</v>
      </c>
      <c r="R51" s="229">
        <v>0.1826663009059333</v>
      </c>
      <c r="S51" s="229">
        <v>0.1223764088275895</v>
      </c>
      <c r="T51" s="229">
        <v>4.2314803866748719E-2</v>
      </c>
      <c r="U51" s="229">
        <v>2.3128730097830279E-2</v>
      </c>
      <c r="V51" s="229">
        <v>9.7626508683965173E-3</v>
      </c>
      <c r="W51" s="229">
        <v>1.9401132914749819E-2</v>
      </c>
      <c r="X51" s="229">
        <v>1.0380436134355801E-2</v>
      </c>
      <c r="Y51" s="229">
        <v>1.040745213889338E-2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4.8954216631472607E-3</v>
      </c>
      <c r="H52" s="229">
        <v>4.6784260220539874E-3</v>
      </c>
      <c r="I52" s="229">
        <v>5.424891027422718E-3</v>
      </c>
      <c r="J52" s="229">
        <v>2.551868739298393E-3</v>
      </c>
      <c r="K52" s="229">
        <v>2.0223993750331909E-3</v>
      </c>
      <c r="L52" s="229">
        <v>2.3435529238553399E-3</v>
      </c>
      <c r="M52" s="229">
        <v>2.3435529238417111E-3</v>
      </c>
      <c r="N52" s="229">
        <v>2.343552923840518E-3</v>
      </c>
      <c r="O52" s="229">
        <v>1.0676185541876281E-3</v>
      </c>
      <c r="P52" s="229">
        <v>9.5478082082431077E-4</v>
      </c>
      <c r="Q52" s="229">
        <v>7.4646500536982381E-4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5.1224286496332736</v>
      </c>
      <c r="C53" s="229">
        <v>5.1502038390443676</v>
      </c>
      <c r="D53" s="229">
        <v>4.6579727414594334</v>
      </c>
      <c r="E53" s="229">
        <v>3.8680436267252141</v>
      </c>
      <c r="F53" s="229">
        <v>3.5472504606321542</v>
      </c>
      <c r="G53" s="229">
        <v>3.6971318468410361</v>
      </c>
      <c r="H53" s="229">
        <v>3.641790455828656</v>
      </c>
      <c r="I53" s="229">
        <v>3.741654294127589</v>
      </c>
      <c r="J53" s="229">
        <v>3.603365292120309</v>
      </c>
      <c r="K53" s="229">
        <v>3.278879191885109</v>
      </c>
      <c r="L53" s="229">
        <v>3.2888274687129369</v>
      </c>
      <c r="M53" s="229">
        <v>3.0378859886486551</v>
      </c>
      <c r="N53" s="229">
        <v>3.08564048077135</v>
      </c>
      <c r="O53" s="229">
        <v>3.2888896742072711</v>
      </c>
      <c r="P53" s="229">
        <v>2.784888574262407</v>
      </c>
      <c r="Q53" s="229">
        <v>2.5914604032790489</v>
      </c>
      <c r="R53" s="229">
        <v>3.1035543397428049</v>
      </c>
      <c r="S53" s="229">
        <v>2.5376147758030561</v>
      </c>
      <c r="T53" s="229">
        <v>2.6326925171339099</v>
      </c>
      <c r="U53" s="229">
        <v>2.8319250912300902</v>
      </c>
      <c r="V53" s="229">
        <v>2.5159621013193099</v>
      </c>
      <c r="W53" s="229">
        <v>2.8290985291045798</v>
      </c>
      <c r="X53" s="229">
        <v>2.484630669081425</v>
      </c>
      <c r="Y53" s="229">
        <v>2.4325094664395142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2.411255563886569E-2</v>
      </c>
      <c r="C55" s="229">
        <v>3.3755841929265631E-2</v>
      </c>
      <c r="D55" s="229">
        <v>2.8929858871110849E-2</v>
      </c>
      <c r="E55" s="229">
        <v>3.6160153632409243E-2</v>
      </c>
      <c r="F55" s="229">
        <v>2.4112555638791059E-2</v>
      </c>
      <c r="G55" s="229">
        <v>2.1065936837692201E-2</v>
      </c>
      <c r="H55" s="229">
        <v>4.9752760590748533E-2</v>
      </c>
      <c r="I55" s="229">
        <v>3.5448407929591003E-2</v>
      </c>
      <c r="J55" s="229">
        <v>1.6786782795248621E-2</v>
      </c>
      <c r="K55" s="229">
        <v>6.3223849990308001E-2</v>
      </c>
      <c r="L55" s="229">
        <v>9.4245546841560279E-2</v>
      </c>
      <c r="M55" s="229">
        <v>7.3648320588136709E-2</v>
      </c>
      <c r="N55" s="229">
        <v>8.6425023935852011E-2</v>
      </c>
      <c r="O55" s="229">
        <v>8.8100230284588812E-3</v>
      </c>
      <c r="P55" s="229">
        <v>2.531905140313195E-2</v>
      </c>
      <c r="Q55" s="229">
        <v>2.7818841188491691E-2</v>
      </c>
      <c r="R55" s="229">
        <v>3.7496846781356577E-2</v>
      </c>
      <c r="S55" s="229">
        <v>1.055466798282363E-2</v>
      </c>
      <c r="T55" s="229">
        <v>1.317597532733379E-2</v>
      </c>
      <c r="U55" s="229">
        <v>1.0085957398076349E-2</v>
      </c>
      <c r="V55" s="229">
        <v>2.5214893495455779E-2</v>
      </c>
      <c r="W55" s="229">
        <v>9.6623819066726582E-2</v>
      </c>
      <c r="X55" s="229">
        <v>0.15688784851309889</v>
      </c>
      <c r="Y55" s="229">
        <v>6.394427551825968E-2</v>
      </c>
      <c r="DA55" s="73" t="s">
        <v>2751</v>
      </c>
    </row>
    <row r="56" spans="1:105" ht="12" customHeight="1" x14ac:dyDescent="0.25">
      <c r="A56" s="64" t="s">
        <v>39</v>
      </c>
      <c r="B56" s="229">
        <v>0.23628221367933819</v>
      </c>
      <c r="C56" s="229">
        <v>0.33996273099602659</v>
      </c>
      <c r="D56" s="229">
        <v>0.32308047011715829</v>
      </c>
      <c r="E56" s="229">
        <v>0.28932462818749338</v>
      </c>
      <c r="F56" s="229">
        <v>0.23146491044623521</v>
      </c>
      <c r="G56" s="229">
        <v>0.19163319056554121</v>
      </c>
      <c r="H56" s="229">
        <v>8.8612339998421399E-2</v>
      </c>
      <c r="I56" s="229">
        <v>0.10192719253604</v>
      </c>
      <c r="J56" s="229">
        <v>0.1073694432146977</v>
      </c>
      <c r="K56" s="229">
        <v>0.1117701148167486</v>
      </c>
      <c r="L56" s="229">
        <v>0.1019011530594877</v>
      </c>
      <c r="M56" s="229">
        <v>9.7865034134501067E-2</v>
      </c>
      <c r="N56" s="229">
        <v>0.1120999481903715</v>
      </c>
      <c r="O56" s="229">
        <v>2.7740722757590722E-2</v>
      </c>
      <c r="P56" s="229">
        <v>3.1412289005119831E-2</v>
      </c>
      <c r="Q56" s="229">
        <v>3.8356149520107567E-2</v>
      </c>
      <c r="R56" s="229">
        <v>4.569060218913449E-2</v>
      </c>
      <c r="S56" s="229">
        <v>4.6723501440410868E-2</v>
      </c>
      <c r="T56" s="229">
        <v>5.6870217618373492E-2</v>
      </c>
      <c r="U56" s="229">
        <v>4.5621163583725741E-2</v>
      </c>
      <c r="V56" s="229">
        <v>4.1958277162489913E-2</v>
      </c>
      <c r="W56" s="229">
        <v>5.1723081011374732E-2</v>
      </c>
      <c r="X56" s="229">
        <v>3.3469407682794418E-2</v>
      </c>
      <c r="Y56" s="229">
        <v>3.5865039560397577E-2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19.88619177835205</v>
      </c>
      <c r="C58" s="329">
        <v>21.184729746992819</v>
      </c>
      <c r="D58" s="329">
        <v>20.104933812461049</v>
      </c>
      <c r="E58" s="329">
        <v>20.763010599834601</v>
      </c>
      <c r="F58" s="329">
        <v>21.08872084460732</v>
      </c>
      <c r="G58" s="329">
        <v>20.256166911029101</v>
      </c>
      <c r="H58" s="329">
        <v>19.62429485157022</v>
      </c>
      <c r="I58" s="329">
        <v>18.87041601650628</v>
      </c>
      <c r="J58" s="329">
        <v>17.30624766602504</v>
      </c>
      <c r="K58" s="329">
        <v>14.7879706391982</v>
      </c>
      <c r="L58" s="329">
        <v>14.634960608360901</v>
      </c>
      <c r="M58" s="329">
        <v>14.940642429237551</v>
      </c>
      <c r="N58" s="329">
        <v>15.167752967463271</v>
      </c>
      <c r="O58" s="329">
        <v>15.593232281823161</v>
      </c>
      <c r="P58" s="329">
        <v>14.72084479863547</v>
      </c>
      <c r="Q58" s="329">
        <v>13.38099867034437</v>
      </c>
      <c r="R58" s="329">
        <v>12.62991585191349</v>
      </c>
      <c r="S58" s="329">
        <v>11.673497059678731</v>
      </c>
      <c r="T58" s="329">
        <v>10.42405842014476</v>
      </c>
      <c r="U58" s="329">
        <v>10.19893500532794</v>
      </c>
      <c r="V58" s="329">
        <v>8.4865071445185301</v>
      </c>
      <c r="W58" s="329">
        <v>10.608175381156549</v>
      </c>
      <c r="X58" s="329">
        <v>8.7568987740310771</v>
      </c>
      <c r="Y58" s="329">
        <v>7.8582505955044377</v>
      </c>
      <c r="DA58" s="72" t="s">
        <v>2756</v>
      </c>
    </row>
    <row r="59" spans="1:105" ht="12" customHeight="1" x14ac:dyDescent="0.25">
      <c r="A59" s="132" t="s">
        <v>2757</v>
      </c>
      <c r="B59" s="316">
        <v>4.5872828449905381</v>
      </c>
      <c r="C59" s="316">
        <v>4.8868254126931774</v>
      </c>
      <c r="D59" s="316">
        <v>4.6377415548194811</v>
      </c>
      <c r="E59" s="316">
        <v>4.7895445943884436</v>
      </c>
      <c r="F59" s="316">
        <v>4.8646783874714448</v>
      </c>
      <c r="G59" s="316">
        <v>4.6726275202365102</v>
      </c>
      <c r="H59" s="316">
        <v>4.526869303133326</v>
      </c>
      <c r="I59" s="316">
        <v>4.35296695491928</v>
      </c>
      <c r="J59" s="316">
        <v>3.9921496239383569</v>
      </c>
      <c r="K59" s="316">
        <v>3.4112415680947041</v>
      </c>
      <c r="L59" s="316">
        <v>3.3759457056493121</v>
      </c>
      <c r="M59" s="316">
        <v>3.4464594062392551</v>
      </c>
      <c r="N59" s="316">
        <v>3.4988485357182122</v>
      </c>
      <c r="O59" s="316">
        <v>3.5969967373153708</v>
      </c>
      <c r="P59" s="316">
        <v>3.3957571948018672</v>
      </c>
      <c r="Q59" s="316">
        <v>3.0866857935128822</v>
      </c>
      <c r="R59" s="316">
        <v>2.9134284214349471</v>
      </c>
      <c r="S59" s="316">
        <v>2.6928048064589958</v>
      </c>
      <c r="T59" s="316">
        <v>2.4045883142876878</v>
      </c>
      <c r="U59" s="316">
        <v>2.35265756805406</v>
      </c>
      <c r="V59" s="316">
        <v>1.95764020944012</v>
      </c>
      <c r="W59" s="316">
        <v>2.4470598234702852</v>
      </c>
      <c r="X59" s="316">
        <v>2.0200132820382719</v>
      </c>
      <c r="Y59" s="316">
        <v>1.812716006673323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0.99999999999999956</v>
      </c>
      <c r="C63" s="232">
        <f t="shared" si="1"/>
        <v>1</v>
      </c>
      <c r="D63" s="232">
        <f t="shared" si="1"/>
        <v>1</v>
      </c>
      <c r="E63" s="232">
        <f t="shared" si="1"/>
        <v>0.99999999999999978</v>
      </c>
      <c r="F63" s="232">
        <f t="shared" si="1"/>
        <v>0.99999999999999944</v>
      </c>
      <c r="G63" s="232">
        <f t="shared" si="1"/>
        <v>0.99999999999999967</v>
      </c>
      <c r="H63" s="232">
        <f t="shared" si="1"/>
        <v>1.0000000000000004</v>
      </c>
      <c r="I63" s="232">
        <f t="shared" si="1"/>
        <v>0.99999999999999967</v>
      </c>
      <c r="J63" s="232">
        <f t="shared" si="1"/>
        <v>1</v>
      </c>
      <c r="K63" s="232">
        <f t="shared" si="1"/>
        <v>1</v>
      </c>
      <c r="L63" s="232">
        <f t="shared" si="1"/>
        <v>0.99999999999999989</v>
      </c>
      <c r="M63" s="232">
        <f t="shared" si="1"/>
        <v>0.99999999999999989</v>
      </c>
      <c r="N63" s="232">
        <f t="shared" si="1"/>
        <v>0.99999999999999989</v>
      </c>
      <c r="O63" s="232">
        <f t="shared" si="1"/>
        <v>0.99999999999999978</v>
      </c>
      <c r="P63" s="232">
        <f t="shared" si="1"/>
        <v>1</v>
      </c>
      <c r="Q63" s="232">
        <f t="shared" si="1"/>
        <v>1</v>
      </c>
      <c r="R63" s="232">
        <f t="shared" si="1"/>
        <v>1.0000000000000002</v>
      </c>
      <c r="S63" s="232">
        <f t="shared" si="1"/>
        <v>0.99999999999999989</v>
      </c>
      <c r="T63" s="232">
        <f t="shared" si="1"/>
        <v>1</v>
      </c>
      <c r="U63" s="232">
        <f t="shared" si="1"/>
        <v>1</v>
      </c>
      <c r="V63" s="232">
        <f t="shared" si="1"/>
        <v>1.0000000000000002</v>
      </c>
      <c r="W63" s="232">
        <f t="shared" si="1"/>
        <v>1.0000000000000004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2.5321029903605016E-2</v>
      </c>
      <c r="C64" s="299">
        <f t="shared" si="2"/>
        <v>2.4677662808772979E-2</v>
      </c>
      <c r="D64" s="299">
        <f t="shared" si="2"/>
        <v>2.6513543442420604E-2</v>
      </c>
      <c r="E64" s="299">
        <f t="shared" si="2"/>
        <v>2.9741550522265441E-2</v>
      </c>
      <c r="F64" s="299">
        <f t="shared" si="2"/>
        <v>3.1308292990712715E-2</v>
      </c>
      <c r="G64" s="299">
        <f t="shared" si="2"/>
        <v>2.9570655331521017E-2</v>
      </c>
      <c r="H64" s="299">
        <f t="shared" si="2"/>
        <v>2.9978642894888587E-2</v>
      </c>
      <c r="I64" s="299">
        <f t="shared" si="2"/>
        <v>2.9701990431115623E-2</v>
      </c>
      <c r="J64" s="299">
        <f t="shared" si="2"/>
        <v>2.9614818514567782E-2</v>
      </c>
      <c r="K64" s="299">
        <f t="shared" si="2"/>
        <v>2.7981666715110716E-2</v>
      </c>
      <c r="L64" s="299">
        <f t="shared" si="2"/>
        <v>2.7239127492960504E-2</v>
      </c>
      <c r="M64" s="299">
        <f t="shared" si="2"/>
        <v>2.89293774746451E-2</v>
      </c>
      <c r="N64" s="299">
        <f t="shared" si="2"/>
        <v>2.8850782834554358E-2</v>
      </c>
      <c r="O64" s="299">
        <f t="shared" si="2"/>
        <v>3.1455192285002612E-2</v>
      </c>
      <c r="P64" s="299">
        <f t="shared" si="2"/>
        <v>3.2943343344384007E-2</v>
      </c>
      <c r="Q64" s="299">
        <f t="shared" si="2"/>
        <v>3.2248536271294842E-2</v>
      </c>
      <c r="R64" s="299">
        <f t="shared" si="2"/>
        <v>2.8491030694107904E-2</v>
      </c>
      <c r="S64" s="299">
        <f t="shared" si="2"/>
        <v>3.0724008022423817E-2</v>
      </c>
      <c r="T64" s="299">
        <f t="shared" si="2"/>
        <v>2.8559527268973019E-2</v>
      </c>
      <c r="U64" s="299">
        <f t="shared" si="2"/>
        <v>2.7344380057570252E-2</v>
      </c>
      <c r="V64" s="299">
        <f t="shared" si="2"/>
        <v>2.6211158523908339E-2</v>
      </c>
      <c r="W64" s="299">
        <f t="shared" si="2"/>
        <v>2.7552096450816251E-2</v>
      </c>
      <c r="X64" s="299">
        <f t="shared" si="2"/>
        <v>2.6217581943587944E-2</v>
      </c>
      <c r="Y64" s="299">
        <f t="shared" si="2"/>
        <v>2.5202576004874345E-2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2.077622966449642E-2</v>
      </c>
      <c r="C65" s="233">
        <f t="shared" si="3"/>
        <v>2.0248338714890655E-2</v>
      </c>
      <c r="D65" s="233">
        <f t="shared" si="3"/>
        <v>2.1754702311729723E-2</v>
      </c>
      <c r="E65" s="233">
        <f t="shared" si="3"/>
        <v>2.4403323505448563E-2</v>
      </c>
      <c r="F65" s="233">
        <f t="shared" si="3"/>
        <v>2.5688855787251458E-2</v>
      </c>
      <c r="G65" s="233">
        <f t="shared" si="3"/>
        <v>2.426310181047879E-2</v>
      </c>
      <c r="H65" s="233">
        <f t="shared" si="3"/>
        <v>2.4597860836831662E-2</v>
      </c>
      <c r="I65" s="233">
        <f t="shared" si="3"/>
        <v>2.4370863943479485E-2</v>
      </c>
      <c r="J65" s="233">
        <f t="shared" si="3"/>
        <v>2.4299338268363314E-2</v>
      </c>
      <c r="K65" s="233">
        <f t="shared" si="3"/>
        <v>2.2959316279065212E-2</v>
      </c>
      <c r="L65" s="233">
        <f t="shared" si="3"/>
        <v>2.2350053327557344E-2</v>
      </c>
      <c r="M65" s="233">
        <f t="shared" si="3"/>
        <v>2.3736925107401101E-2</v>
      </c>
      <c r="N65" s="233">
        <f t="shared" si="3"/>
        <v>2.3672437197583052E-2</v>
      </c>
      <c r="O65" s="233">
        <f t="shared" si="3"/>
        <v>2.5809388541540607E-2</v>
      </c>
      <c r="P65" s="233">
        <f t="shared" si="3"/>
        <v>2.7030435564622791E-2</v>
      </c>
      <c r="Q65" s="233">
        <f t="shared" si="3"/>
        <v>2.6460337453370134E-2</v>
      </c>
      <c r="R65" s="233">
        <f t="shared" si="3"/>
        <v>2.3377255954139808E-2</v>
      </c>
      <c r="S65" s="233">
        <f t="shared" si="3"/>
        <v>2.5209442479937495E-2</v>
      </c>
      <c r="T65" s="233">
        <f t="shared" si="3"/>
        <v>2.3433458271977861E-2</v>
      </c>
      <c r="U65" s="233">
        <f t="shared" si="3"/>
        <v>2.24364144062115E-2</v>
      </c>
      <c r="V65" s="233">
        <f t="shared" si="3"/>
        <v>2.1506591609360685E-2</v>
      </c>
      <c r="W65" s="233">
        <f t="shared" si="3"/>
        <v>2.2606848369900515E-2</v>
      </c>
      <c r="X65" s="233">
        <f t="shared" si="3"/>
        <v>2.151186210755935E-2</v>
      </c>
      <c r="Y65" s="233">
        <f t="shared" si="3"/>
        <v>2.067903672194818E-2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1.4932915071356799E-2</v>
      </c>
      <c r="C66" s="233">
        <f t="shared" si="4"/>
        <v>1.4553493451327651E-2</v>
      </c>
      <c r="D66" s="233">
        <f t="shared" si="4"/>
        <v>1.5636192286555745E-2</v>
      </c>
      <c r="E66" s="233">
        <f t="shared" si="4"/>
        <v>1.753988876954115E-2</v>
      </c>
      <c r="F66" s="233">
        <f t="shared" si="4"/>
        <v>1.8463865097086991E-2</v>
      </c>
      <c r="G66" s="233">
        <f t="shared" si="4"/>
        <v>1.7439104426281628E-2</v>
      </c>
      <c r="H66" s="233">
        <f t="shared" si="4"/>
        <v>1.7679712476472761E-2</v>
      </c>
      <c r="I66" s="233">
        <f t="shared" si="4"/>
        <v>1.7516558459375879E-2</v>
      </c>
      <c r="J66" s="233">
        <f t="shared" si="4"/>
        <v>1.7465149380386132E-2</v>
      </c>
      <c r="K66" s="233">
        <f t="shared" si="4"/>
        <v>1.6502008575578118E-2</v>
      </c>
      <c r="L66" s="233">
        <f t="shared" si="4"/>
        <v>1.6064100829181836E-2</v>
      </c>
      <c r="M66" s="233">
        <f t="shared" si="4"/>
        <v>1.7060914920944536E-2</v>
      </c>
      <c r="N66" s="233">
        <f t="shared" si="4"/>
        <v>1.7014564235762822E-2</v>
      </c>
      <c r="O66" s="233">
        <f t="shared" si="4"/>
        <v>1.8550498014232308E-2</v>
      </c>
      <c r="P66" s="233">
        <f t="shared" si="4"/>
        <v>1.9428125562072636E-2</v>
      </c>
      <c r="Q66" s="233">
        <f t="shared" si="4"/>
        <v>1.9018367544609786E-2</v>
      </c>
      <c r="R66" s="233">
        <f t="shared" si="4"/>
        <v>1.6802402717037996E-2</v>
      </c>
      <c r="S66" s="233">
        <f t="shared" si="4"/>
        <v>1.8119286782455068E-2</v>
      </c>
      <c r="T66" s="233">
        <f t="shared" si="4"/>
        <v>1.6842798132984095E-2</v>
      </c>
      <c r="U66" s="233">
        <f t="shared" si="4"/>
        <v>1.6126172854464518E-2</v>
      </c>
      <c r="V66" s="233">
        <f t="shared" si="4"/>
        <v>1.5457862719227999E-2</v>
      </c>
      <c r="W66" s="233">
        <f t="shared" si="4"/>
        <v>1.6248672265865995E-2</v>
      </c>
      <c r="X66" s="233">
        <f t="shared" si="4"/>
        <v>1.5461650889808278E-2</v>
      </c>
      <c r="Y66" s="233">
        <f t="shared" si="4"/>
        <v>1.486305764390026E-2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2.9216572965698094E-2</v>
      </c>
      <c r="C67" s="233">
        <f t="shared" si="5"/>
        <v>2.8474226317814981E-2</v>
      </c>
      <c r="D67" s="233">
        <f t="shared" si="5"/>
        <v>3.0592550125869929E-2</v>
      </c>
      <c r="E67" s="233">
        <f t="shared" si="5"/>
        <v>3.4317173679537051E-2</v>
      </c>
      <c r="F67" s="233">
        <f t="shared" si="5"/>
        <v>3.6124953450822367E-2</v>
      </c>
      <c r="G67" s="233">
        <f t="shared" si="5"/>
        <v>3.4119986920985786E-2</v>
      </c>
      <c r="H67" s="233">
        <f t="shared" si="5"/>
        <v>3.4590741801794521E-2</v>
      </c>
      <c r="I67" s="233">
        <f t="shared" si="5"/>
        <v>3.4271527420518012E-2</v>
      </c>
      <c r="J67" s="233">
        <f t="shared" si="5"/>
        <v>3.4170944439885907E-2</v>
      </c>
      <c r="K67" s="233">
        <f t="shared" si="5"/>
        <v>3.2286538517435445E-2</v>
      </c>
      <c r="L67" s="233">
        <f t="shared" si="5"/>
        <v>3.1429762491877504E-2</v>
      </c>
      <c r="M67" s="233">
        <f t="shared" si="5"/>
        <v>3.3380050932282808E-2</v>
      </c>
      <c r="N67" s="233">
        <f t="shared" si="5"/>
        <v>3.3289364809101177E-2</v>
      </c>
      <c r="O67" s="233">
        <f t="shared" si="5"/>
        <v>3.6294452636541463E-2</v>
      </c>
      <c r="P67" s="233">
        <f t="shared" si="5"/>
        <v>3.8011550012750792E-2</v>
      </c>
      <c r="Q67" s="233">
        <f t="shared" si="5"/>
        <v>3.7209849543801729E-2</v>
      </c>
      <c r="R67" s="233">
        <f t="shared" si="5"/>
        <v>3.2874266185509107E-2</v>
      </c>
      <c r="S67" s="233">
        <f t="shared" si="5"/>
        <v>3.5450778487412106E-2</v>
      </c>
      <c r="T67" s="233">
        <f t="shared" si="5"/>
        <v>3.2953300694968886E-2</v>
      </c>
      <c r="U67" s="233">
        <f t="shared" si="5"/>
        <v>3.1551207758734934E-2</v>
      </c>
      <c r="V67" s="233">
        <f t="shared" si="5"/>
        <v>3.0243644450663472E-2</v>
      </c>
      <c r="W67" s="233">
        <f t="shared" si="5"/>
        <v>3.17908805201726E-2</v>
      </c>
      <c r="X67" s="233">
        <f t="shared" si="5"/>
        <v>3.0251056088755328E-2</v>
      </c>
      <c r="Y67" s="233">
        <f t="shared" si="5"/>
        <v>2.9079895390239634E-2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9.0982066982837159E-2</v>
      </c>
      <c r="C68" s="300">
        <f t="shared" si="6"/>
        <v>9.149721368199161E-2</v>
      </c>
      <c r="D68" s="300">
        <f t="shared" si="6"/>
        <v>8.8146395387125043E-2</v>
      </c>
      <c r="E68" s="300">
        <f t="shared" si="6"/>
        <v>8.2211049971496905E-2</v>
      </c>
      <c r="F68" s="300">
        <f t="shared" si="6"/>
        <v>7.989123304243699E-2</v>
      </c>
      <c r="G68" s="300">
        <f t="shared" si="6"/>
        <v>8.2442875292448481E-2</v>
      </c>
      <c r="H68" s="300">
        <f t="shared" si="6"/>
        <v>8.2329278801212658E-2</v>
      </c>
      <c r="I68" s="300">
        <f t="shared" si="6"/>
        <v>8.3137554066919805E-2</v>
      </c>
      <c r="J68" s="300">
        <f t="shared" si="6"/>
        <v>8.3576374299300191E-2</v>
      </c>
      <c r="K68" s="300">
        <f t="shared" si="6"/>
        <v>8.6172702251874025E-2</v>
      </c>
      <c r="L68" s="300">
        <f t="shared" si="6"/>
        <v>8.7213406323045084E-2</v>
      </c>
      <c r="M68" s="300">
        <f t="shared" si="6"/>
        <v>8.4099009369091968E-2</v>
      </c>
      <c r="N68" s="300">
        <f t="shared" si="6"/>
        <v>8.4550916945979313E-2</v>
      </c>
      <c r="O68" s="300">
        <f t="shared" si="6"/>
        <v>8.1766897407466801E-2</v>
      </c>
      <c r="P68" s="300">
        <f t="shared" si="6"/>
        <v>7.9651470824510948E-2</v>
      </c>
      <c r="Q68" s="300">
        <f t="shared" si="6"/>
        <v>8.0303841275622498E-2</v>
      </c>
      <c r="R68" s="300">
        <f t="shared" si="6"/>
        <v>8.6625875412011222E-2</v>
      </c>
      <c r="S68" s="300">
        <f t="shared" si="6"/>
        <v>8.288018124660515E-2</v>
      </c>
      <c r="T68" s="300">
        <f t="shared" si="6"/>
        <v>8.71431024340905E-2</v>
      </c>
      <c r="U68" s="300">
        <f t="shared" si="6"/>
        <v>8.9822683186325566E-2</v>
      </c>
      <c r="V68" s="300">
        <f t="shared" si="6"/>
        <v>9.2281839589751141E-2</v>
      </c>
      <c r="W68" s="300">
        <f t="shared" si="6"/>
        <v>8.9010907572518561E-2</v>
      </c>
      <c r="X68" s="300">
        <f t="shared" si="6"/>
        <v>9.1615128404014062E-2</v>
      </c>
      <c r="Y68" s="300">
        <f t="shared" si="6"/>
        <v>9.4577034686967487E-2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4.4913133445903246E-2</v>
      </c>
      <c r="C69" s="301">
        <f t="shared" si="7"/>
        <v>4.5638324769418898E-2</v>
      </c>
      <c r="D69" s="301">
        <f t="shared" si="7"/>
        <v>4.3753116584976763E-2</v>
      </c>
      <c r="E69" s="301">
        <f t="shared" si="7"/>
        <v>4.043673603024682E-2</v>
      </c>
      <c r="F69" s="301">
        <f t="shared" si="7"/>
        <v>3.8773144243617809E-2</v>
      </c>
      <c r="G69" s="301">
        <f t="shared" si="7"/>
        <v>4.0605781997133557E-2</v>
      </c>
      <c r="H69" s="301">
        <f t="shared" si="7"/>
        <v>4.0125941186587147E-2</v>
      </c>
      <c r="I69" s="301">
        <f t="shared" si="7"/>
        <v>4.0386120469823893E-2</v>
      </c>
      <c r="J69" s="301">
        <f t="shared" si="7"/>
        <v>4.0452183164973642E-2</v>
      </c>
      <c r="K69" s="301">
        <f t="shared" si="7"/>
        <v>4.2173598025710385E-2</v>
      </c>
      <c r="L69" s="301">
        <f t="shared" si="7"/>
        <v>4.2966096438685729E-2</v>
      </c>
      <c r="M69" s="301">
        <f t="shared" si="7"/>
        <v>4.1227240310785611E-2</v>
      </c>
      <c r="N69" s="301">
        <f t="shared" si="7"/>
        <v>4.1286890630036849E-2</v>
      </c>
      <c r="O69" s="301">
        <f t="shared" si="7"/>
        <v>3.8420659730855226E-2</v>
      </c>
      <c r="P69" s="301">
        <f t="shared" si="7"/>
        <v>3.6845508854719662E-2</v>
      </c>
      <c r="Q69" s="301">
        <f t="shared" si="7"/>
        <v>3.7613199204070483E-2</v>
      </c>
      <c r="R69" s="301">
        <f t="shared" si="7"/>
        <v>4.1523299236881049E-2</v>
      </c>
      <c r="S69" s="301">
        <f t="shared" si="7"/>
        <v>3.91969296586148E-2</v>
      </c>
      <c r="T69" s="301">
        <f t="shared" si="7"/>
        <v>4.1400526902710934E-2</v>
      </c>
      <c r="U69" s="301">
        <f t="shared" si="7"/>
        <v>4.260829261636543E-2</v>
      </c>
      <c r="V69" s="301">
        <f t="shared" si="7"/>
        <v>4.3746607495658209E-2</v>
      </c>
      <c r="W69" s="301">
        <f t="shared" si="7"/>
        <v>4.2451622013841214E-2</v>
      </c>
      <c r="X69" s="301">
        <f t="shared" si="7"/>
        <v>4.3827710154311035E-2</v>
      </c>
      <c r="Y69" s="301">
        <f t="shared" si="7"/>
        <v>4.4756700413817699E-2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0.38176163429017751</v>
      </c>
      <c r="C70" s="301">
        <f t="shared" si="8"/>
        <v>0.38792576054006067</v>
      </c>
      <c r="D70" s="301">
        <f t="shared" si="8"/>
        <v>0.37190149097230246</v>
      </c>
      <c r="E70" s="301">
        <f t="shared" si="8"/>
        <v>0.34371225625709789</v>
      </c>
      <c r="F70" s="301">
        <f t="shared" si="8"/>
        <v>0.32957172607075125</v>
      </c>
      <c r="G70" s="301">
        <f t="shared" si="8"/>
        <v>0.34514914697563515</v>
      </c>
      <c r="H70" s="301">
        <f t="shared" si="8"/>
        <v>0.34107050008599066</v>
      </c>
      <c r="I70" s="301">
        <f t="shared" si="8"/>
        <v>0.3432820239935031</v>
      </c>
      <c r="J70" s="301">
        <f t="shared" si="8"/>
        <v>0.34384355690227608</v>
      </c>
      <c r="K70" s="301">
        <f t="shared" si="8"/>
        <v>0.35847558321853834</v>
      </c>
      <c r="L70" s="301">
        <f t="shared" si="8"/>
        <v>0.36521181972882871</v>
      </c>
      <c r="M70" s="301">
        <f t="shared" si="8"/>
        <v>0.35043154264167786</v>
      </c>
      <c r="N70" s="301">
        <f t="shared" si="8"/>
        <v>0.35093857035531328</v>
      </c>
      <c r="O70" s="301">
        <f t="shared" si="8"/>
        <v>0.32657560771226929</v>
      </c>
      <c r="P70" s="301">
        <f t="shared" si="8"/>
        <v>0.3131868252651171</v>
      </c>
      <c r="Q70" s="301">
        <f t="shared" si="8"/>
        <v>0.31971219323459915</v>
      </c>
      <c r="R70" s="301">
        <f t="shared" si="8"/>
        <v>0.35294804351348891</v>
      </c>
      <c r="S70" s="301">
        <f t="shared" si="8"/>
        <v>0.33317390209822556</v>
      </c>
      <c r="T70" s="301">
        <f t="shared" si="8"/>
        <v>0.35190447867304303</v>
      </c>
      <c r="U70" s="301">
        <f t="shared" si="8"/>
        <v>0.36217048723910633</v>
      </c>
      <c r="V70" s="301">
        <f t="shared" si="8"/>
        <v>0.37184616371309498</v>
      </c>
      <c r="W70" s="301">
        <f t="shared" si="8"/>
        <v>0.36083878711765038</v>
      </c>
      <c r="X70" s="301">
        <f t="shared" si="8"/>
        <v>0.37253553631164388</v>
      </c>
      <c r="Y70" s="301">
        <f t="shared" si="8"/>
        <v>0.38043195351745052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9.2194519136202885E-2</v>
      </c>
      <c r="C71" s="301">
        <f t="shared" si="9"/>
        <v>8.9852003047327281E-2</v>
      </c>
      <c r="D71" s="301">
        <f t="shared" si="9"/>
        <v>9.6536491508300612E-2</v>
      </c>
      <c r="E71" s="301">
        <f t="shared" si="9"/>
        <v>0.10828974805542799</v>
      </c>
      <c r="F71" s="301">
        <f t="shared" si="9"/>
        <v>0.11399429755592839</v>
      </c>
      <c r="G71" s="301">
        <f t="shared" si="9"/>
        <v>0.10766751428399961</v>
      </c>
      <c r="H71" s="301">
        <f t="shared" si="9"/>
        <v>0.10915300746344048</v>
      </c>
      <c r="I71" s="301">
        <f t="shared" si="9"/>
        <v>0.10814570874919018</v>
      </c>
      <c r="J71" s="301">
        <f t="shared" si="9"/>
        <v>0.1078283135658622</v>
      </c>
      <c r="K71" s="301">
        <f t="shared" si="9"/>
        <v>0.10188196598835188</v>
      </c>
      <c r="L71" s="301">
        <f t="shared" si="9"/>
        <v>9.9178361641035689E-2</v>
      </c>
      <c r="M71" s="301">
        <f t="shared" si="9"/>
        <v>0.10533260516409237</v>
      </c>
      <c r="N71" s="301">
        <f t="shared" si="9"/>
        <v>0.10504644006427481</v>
      </c>
      <c r="O71" s="301">
        <f t="shared" si="9"/>
        <v>0.11452916165308638</v>
      </c>
      <c r="P71" s="301">
        <f t="shared" si="9"/>
        <v>0.1199475578180136</v>
      </c>
      <c r="Q71" s="301">
        <f t="shared" si="9"/>
        <v>0.11741774744932994</v>
      </c>
      <c r="R71" s="301">
        <f t="shared" si="9"/>
        <v>0.10373657329649544</v>
      </c>
      <c r="S71" s="301">
        <f t="shared" si="9"/>
        <v>0.11186690100472263</v>
      </c>
      <c r="T71" s="301">
        <f t="shared" si="9"/>
        <v>0.10398597108190179</v>
      </c>
      <c r="U71" s="301">
        <f t="shared" si="9"/>
        <v>9.9561588927563519E-2</v>
      </c>
      <c r="V71" s="301">
        <f t="shared" si="9"/>
        <v>9.5435500266538062E-2</v>
      </c>
      <c r="W71" s="301">
        <f t="shared" si="9"/>
        <v>0.10031788964143351</v>
      </c>
      <c r="X71" s="301">
        <f t="shared" si="9"/>
        <v>9.5458888102294595E-2</v>
      </c>
      <c r="Y71" s="301">
        <f t="shared" si="9"/>
        <v>9.1763225453645098E-2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0.26607038393243687</v>
      </c>
      <c r="C72" s="301">
        <f t="shared" si="10"/>
        <v>0.26416106703569064</v>
      </c>
      <c r="D72" s="301">
        <f t="shared" si="10"/>
        <v>0.26974068135793761</v>
      </c>
      <c r="E72" s="301">
        <f t="shared" si="10"/>
        <v>0.27961048589270832</v>
      </c>
      <c r="F72" s="301">
        <f t="shared" si="10"/>
        <v>0.28435251447758492</v>
      </c>
      <c r="G72" s="301">
        <f t="shared" si="10"/>
        <v>0.27923237929379857</v>
      </c>
      <c r="H72" s="301">
        <f t="shared" si="10"/>
        <v>0.28041974720705443</v>
      </c>
      <c r="I72" s="301">
        <f t="shared" si="10"/>
        <v>0.27950272152285482</v>
      </c>
      <c r="J72" s="301">
        <f t="shared" si="10"/>
        <v>0.27918086121683899</v>
      </c>
      <c r="K72" s="301">
        <f t="shared" si="10"/>
        <v>0.27418021988253161</v>
      </c>
      <c r="L72" s="301">
        <f t="shared" si="10"/>
        <v>0.27195298037390714</v>
      </c>
      <c r="M72" s="301">
        <f t="shared" si="10"/>
        <v>0.2771496939479679</v>
      </c>
      <c r="N72" s="301">
        <f t="shared" si="10"/>
        <v>0.27680240336356338</v>
      </c>
      <c r="O72" s="301">
        <f t="shared" si="10"/>
        <v>0.28457075208596239</v>
      </c>
      <c r="P72" s="301">
        <f t="shared" si="10"/>
        <v>0.28893946910348506</v>
      </c>
      <c r="Q72" s="301">
        <f t="shared" si="10"/>
        <v>0.2869285484783422</v>
      </c>
      <c r="R72" s="301">
        <f t="shared" si="10"/>
        <v>0.27555428949106348</v>
      </c>
      <c r="S72" s="301">
        <f t="shared" si="10"/>
        <v>0.28232811807914715</v>
      </c>
      <c r="T72" s="301">
        <f t="shared" si="10"/>
        <v>0.27561835453227046</v>
      </c>
      <c r="U72" s="301">
        <f t="shared" si="10"/>
        <v>0.2718438532893851</v>
      </c>
      <c r="V72" s="301">
        <f t="shared" si="10"/>
        <v>0.26824981313226087</v>
      </c>
      <c r="W72" s="301">
        <f t="shared" si="10"/>
        <v>0.27236984580049023</v>
      </c>
      <c r="X72" s="301">
        <f t="shared" si="10"/>
        <v>0.2680911851454984</v>
      </c>
      <c r="Y72" s="301">
        <f t="shared" si="10"/>
        <v>0.26497327221886779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7.1501060987113091E-2</v>
      </c>
      <c r="C73" s="302">
        <f t="shared" si="11"/>
        <v>7.2544654328735761E-2</v>
      </c>
      <c r="D73" s="302">
        <f t="shared" si="11"/>
        <v>6.9501550023591915E-2</v>
      </c>
      <c r="E73" s="302">
        <f t="shared" si="11"/>
        <v>6.4211881823090275E-2</v>
      </c>
      <c r="F73" s="302">
        <f t="shared" si="11"/>
        <v>6.1653676583118822E-2</v>
      </c>
      <c r="G73" s="302">
        <f t="shared" si="11"/>
        <v>6.464330185270549E-2</v>
      </c>
      <c r="H73" s="302">
        <f t="shared" si="11"/>
        <v>6.3979394500447206E-2</v>
      </c>
      <c r="I73" s="302">
        <f t="shared" si="11"/>
        <v>6.4387243455950233E-2</v>
      </c>
      <c r="J73" s="302">
        <f t="shared" si="11"/>
        <v>6.4499824882006562E-2</v>
      </c>
      <c r="K73" s="302">
        <f t="shared" si="11"/>
        <v>6.7122389026532489E-2</v>
      </c>
      <c r="L73" s="302">
        <f t="shared" si="11"/>
        <v>6.835068057574166E-2</v>
      </c>
      <c r="M73" s="302">
        <f t="shared" si="11"/>
        <v>6.5612074210360138E-2</v>
      </c>
      <c r="N73" s="302">
        <f t="shared" si="11"/>
        <v>6.5656384768018869E-2</v>
      </c>
      <c r="O73" s="302">
        <f t="shared" si="11"/>
        <v>6.1397042018125715E-2</v>
      </c>
      <c r="P73" s="302">
        <f t="shared" si="11"/>
        <v>5.8826397674447042E-2</v>
      </c>
      <c r="Q73" s="302">
        <f t="shared" si="11"/>
        <v>6.002100057947328E-2</v>
      </c>
      <c r="R73" s="302">
        <f t="shared" si="11"/>
        <v>6.6239822702732681E-2</v>
      </c>
      <c r="S73" s="302">
        <f t="shared" si="11"/>
        <v>6.2561480372623823E-2</v>
      </c>
      <c r="T73" s="302">
        <f t="shared" si="11"/>
        <v>6.6038105771983865E-2</v>
      </c>
      <c r="U73" s="302">
        <f t="shared" si="11"/>
        <v>6.8013577342239104E-2</v>
      </c>
      <c r="V73" s="302">
        <f t="shared" si="11"/>
        <v>6.9769069030107475E-2</v>
      </c>
      <c r="W73" s="302">
        <f t="shared" si="11"/>
        <v>6.7503570686193129E-2</v>
      </c>
      <c r="X73" s="302">
        <f t="shared" si="11"/>
        <v>6.9486726440671748E-2</v>
      </c>
      <c r="Y73" s="302">
        <f t="shared" si="11"/>
        <v>7.1256908203826436E-2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4.7907342342296801E-2</v>
      </c>
      <c r="C74" s="302">
        <f t="shared" si="12"/>
        <v>4.8680879754046849E-2</v>
      </c>
      <c r="D74" s="302">
        <f t="shared" si="12"/>
        <v>4.6669991023975198E-2</v>
      </c>
      <c r="E74" s="302">
        <f t="shared" si="12"/>
        <v>4.3132518432263275E-2</v>
      </c>
      <c r="F74" s="302">
        <f t="shared" si="12"/>
        <v>4.1358020526525673E-2</v>
      </c>
      <c r="G74" s="302">
        <f t="shared" si="12"/>
        <v>4.3312834130275785E-2</v>
      </c>
      <c r="H74" s="302">
        <f t="shared" si="12"/>
        <v>4.2801003932359638E-2</v>
      </c>
      <c r="I74" s="302">
        <f t="shared" si="12"/>
        <v>4.3078528501145498E-2</v>
      </c>
      <c r="J74" s="302">
        <f t="shared" si="12"/>
        <v>4.3148995375971916E-2</v>
      </c>
      <c r="K74" s="302">
        <f t="shared" si="12"/>
        <v>4.4985171227424431E-2</v>
      </c>
      <c r="L74" s="302">
        <f t="shared" si="12"/>
        <v>4.5830502867931458E-2</v>
      </c>
      <c r="M74" s="302">
        <f t="shared" si="12"/>
        <v>4.3975722998171332E-2</v>
      </c>
      <c r="N74" s="302">
        <f t="shared" si="12"/>
        <v>4.4039350005372659E-2</v>
      </c>
      <c r="O74" s="302">
        <f t="shared" si="12"/>
        <v>4.0982037046245583E-2</v>
      </c>
      <c r="P74" s="302">
        <f t="shared" si="12"/>
        <v>3.9301876111700981E-2</v>
      </c>
      <c r="Q74" s="302">
        <f t="shared" si="12"/>
        <v>4.0120745817675205E-2</v>
      </c>
      <c r="R74" s="302">
        <f t="shared" si="12"/>
        <v>4.4291519186006462E-2</v>
      </c>
      <c r="S74" s="302">
        <f t="shared" si="12"/>
        <v>4.1810058302522442E-2</v>
      </c>
      <c r="T74" s="302">
        <f t="shared" si="12"/>
        <v>4.4160562029558342E-2</v>
      </c>
      <c r="U74" s="302">
        <f t="shared" si="12"/>
        <v>4.5448845457456484E-2</v>
      </c>
      <c r="V74" s="302">
        <f t="shared" si="12"/>
        <v>4.666304799536878E-2</v>
      </c>
      <c r="W74" s="302">
        <f t="shared" si="12"/>
        <v>4.5281730148097298E-2</v>
      </c>
      <c r="X74" s="302">
        <f t="shared" si="12"/>
        <v>4.6749557497931811E-2</v>
      </c>
      <c r="Y74" s="302">
        <f t="shared" si="12"/>
        <v>4.774048044140556E-2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0.14666198060302699</v>
      </c>
      <c r="C76" s="302">
        <f t="shared" si="14"/>
        <v>0.14293553295290803</v>
      </c>
      <c r="D76" s="302">
        <f t="shared" si="14"/>
        <v>0.15356914031037044</v>
      </c>
      <c r="E76" s="302">
        <f t="shared" si="14"/>
        <v>0.17226608563735477</v>
      </c>
      <c r="F76" s="302">
        <f t="shared" si="14"/>
        <v>0.18134081736794042</v>
      </c>
      <c r="G76" s="302">
        <f t="shared" si="14"/>
        <v>0.17127624331081728</v>
      </c>
      <c r="H76" s="302">
        <f t="shared" si="14"/>
        <v>0.17363934877424758</v>
      </c>
      <c r="I76" s="302">
        <f t="shared" si="14"/>
        <v>0.17203694956575907</v>
      </c>
      <c r="J76" s="302">
        <f t="shared" si="14"/>
        <v>0.17153204095886052</v>
      </c>
      <c r="K76" s="302">
        <f t="shared" si="14"/>
        <v>0.16207265962857464</v>
      </c>
      <c r="L76" s="302">
        <f t="shared" si="14"/>
        <v>0.15777179693023405</v>
      </c>
      <c r="M76" s="302">
        <f t="shared" si="14"/>
        <v>0.16756189673943644</v>
      </c>
      <c r="N76" s="302">
        <f t="shared" si="14"/>
        <v>0.16710666859017187</v>
      </c>
      <c r="O76" s="302">
        <f t="shared" si="14"/>
        <v>0.18219167302159114</v>
      </c>
      <c r="P76" s="302">
        <f t="shared" si="14"/>
        <v>0.19081119531733701</v>
      </c>
      <c r="Q76" s="302">
        <f t="shared" si="14"/>
        <v>0.18678680208119369</v>
      </c>
      <c r="R76" s="302">
        <f t="shared" si="14"/>
        <v>0.16502294760232436</v>
      </c>
      <c r="S76" s="302">
        <f t="shared" si="14"/>
        <v>0.17795657940400089</v>
      </c>
      <c r="T76" s="302">
        <f t="shared" si="14"/>
        <v>0.16541968673072827</v>
      </c>
      <c r="U76" s="302">
        <f t="shared" si="14"/>
        <v>0.15838143048968953</v>
      </c>
      <c r="V76" s="302">
        <f t="shared" si="14"/>
        <v>0.15181769610678461</v>
      </c>
      <c r="W76" s="302">
        <f t="shared" si="14"/>
        <v>0.15958454496619981</v>
      </c>
      <c r="X76" s="302">
        <f t="shared" si="14"/>
        <v>0.15185490120689479</v>
      </c>
      <c r="Y76" s="302">
        <f t="shared" si="14"/>
        <v>0.14597588357363578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3.3831514607285625E-2</v>
      </c>
      <c r="C77" s="235">
        <f t="shared" si="15"/>
        <v>3.2971909632704501E-2</v>
      </c>
      <c r="D77" s="235">
        <f t="shared" si="15"/>
        <v>3.5424836022781528E-2</v>
      </c>
      <c r="E77" s="235">
        <f t="shared" si="15"/>
        <v>3.973778731622965E-2</v>
      </c>
      <c r="F77" s="235">
        <f t="shared" si="15"/>
        <v>4.1831117283806618E-2</v>
      </c>
      <c r="G77" s="235">
        <f t="shared" si="15"/>
        <v>3.9509453667717138E-2</v>
      </c>
      <c r="H77" s="235">
        <f t="shared" si="15"/>
        <v>4.0054567245727465E-2</v>
      </c>
      <c r="I77" s="235">
        <f t="shared" si="15"/>
        <v>3.968493094321892E-2</v>
      </c>
      <c r="J77" s="235">
        <f t="shared" si="15"/>
        <v>3.9568460247545789E-2</v>
      </c>
      <c r="K77" s="235">
        <f t="shared" si="15"/>
        <v>3.7386400545804346E-2</v>
      </c>
      <c r="L77" s="235">
        <f t="shared" si="15"/>
        <v>3.6394291352920341E-2</v>
      </c>
      <c r="M77" s="235">
        <f t="shared" si="15"/>
        <v>3.8652640131110624E-2</v>
      </c>
      <c r="N77" s="235">
        <f t="shared" si="15"/>
        <v>3.8547629563830926E-2</v>
      </c>
      <c r="O77" s="235">
        <f t="shared" si="15"/>
        <v>4.2027389933042766E-2</v>
      </c>
      <c r="P77" s="235">
        <f t="shared" si="15"/>
        <v>4.4015713650323404E-2</v>
      </c>
      <c r="Q77" s="235">
        <f t="shared" si="15"/>
        <v>4.308737954495926E-2</v>
      </c>
      <c r="R77" s="235">
        <f t="shared" si="15"/>
        <v>3.8066963499265208E-2</v>
      </c>
      <c r="S77" s="235">
        <f t="shared" si="15"/>
        <v>4.1050452140455995E-2</v>
      </c>
      <c r="T77" s="235">
        <f t="shared" si="15"/>
        <v>3.815848200707949E-2</v>
      </c>
      <c r="U77" s="235">
        <f t="shared" si="15"/>
        <v>3.6534919664272816E-2</v>
      </c>
      <c r="V77" s="235">
        <f t="shared" si="15"/>
        <v>3.5020818499536394E-2</v>
      </c>
      <c r="W77" s="235">
        <f t="shared" si="15"/>
        <v>3.6812450247310981E-2</v>
      </c>
      <c r="X77" s="235">
        <f t="shared" si="15"/>
        <v>3.502940085252703E-2</v>
      </c>
      <c r="Y77" s="235">
        <f t="shared" si="15"/>
        <v>3.3673247948289048E-2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81.214267110169686</v>
      </c>
      <c r="D81" s="322">
        <f t="shared" si="16"/>
        <v>84.416559249822697</v>
      </c>
      <c r="E81" s="322">
        <f t="shared" si="16"/>
        <v>88.086890818019683</v>
      </c>
      <c r="F81" s="322">
        <f t="shared" si="16"/>
        <v>86.063464907372776</v>
      </c>
      <c r="G81" s="322">
        <f t="shared" si="16"/>
        <v>74.422734224133762</v>
      </c>
      <c r="H81" s="322">
        <f t="shared" si="16"/>
        <v>69.184207572026409</v>
      </c>
      <c r="I81" s="322">
        <f t="shared" si="16"/>
        <v>62.686046444090934</v>
      </c>
      <c r="J81" s="322">
        <f t="shared" si="16"/>
        <v>58.778615280905832</v>
      </c>
      <c r="K81" s="322">
        <f t="shared" si="16"/>
        <v>58.584497493210357</v>
      </c>
      <c r="L81" s="322">
        <f t="shared" si="16"/>
        <v>54.972130712265866</v>
      </c>
      <c r="M81" s="322">
        <f t="shared" si="16"/>
        <v>48.836122411789226</v>
      </c>
      <c r="N81" s="322">
        <f t="shared" si="16"/>
        <v>49.677746196368773</v>
      </c>
      <c r="O81" s="322">
        <f t="shared" si="16"/>
        <v>48.506780718545926</v>
      </c>
      <c r="P81" s="322">
        <f t="shared" si="16"/>
        <v>45.656087741848104</v>
      </c>
      <c r="Q81" s="322">
        <f t="shared" si="16"/>
        <v>45.316254286959321</v>
      </c>
      <c r="R81" s="322">
        <f t="shared" si="16"/>
        <v>44.782117550659208</v>
      </c>
      <c r="S81" s="322">
        <f t="shared" si="16"/>
        <v>44.567239448558666</v>
      </c>
      <c r="T81" s="322">
        <f t="shared" si="16"/>
        <v>44.653240672447005</v>
      </c>
      <c r="U81" s="322">
        <f t="shared" si="16"/>
        <v>44.271085391808938</v>
      </c>
      <c r="V81" s="322">
        <f t="shared" si="16"/>
        <v>46.38864243655361</v>
      </c>
      <c r="W81" s="322">
        <f t="shared" si="16"/>
        <v>44.934769899421781</v>
      </c>
      <c r="X81" s="322">
        <f t="shared" si="16"/>
        <v>41.075085611101805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2.0836680333220476</v>
      </c>
      <c r="C82" s="334">
        <f>IF(C$6=0,0,C$6/TEL!C$5*1000)</f>
        <v>2.004178299006389</v>
      </c>
      <c r="D82" s="334">
        <f>IF(D$6=0,0,D$6/TEL!D$5*1000)</f>
        <v>2.2381821109298468</v>
      </c>
      <c r="E82" s="334">
        <f>IF(E$6=0,0,E$6/TEL!E$5*1000)</f>
        <v>2.6198407136134128</v>
      </c>
      <c r="F82" s="334">
        <f>IF(F$6=0,0,F$6/TEL!F$5*1000)</f>
        <v>2.6945001751159499</v>
      </c>
      <c r="G82" s="334">
        <f>IF(G$6=0,0,G$6/TEL!G$5*1000)</f>
        <v>2.2007290225712528</v>
      </c>
      <c r="H82" s="334">
        <f>IF(H$6=0,0,H$6/TEL!H$5*1000)</f>
        <v>2.0740486527676261</v>
      </c>
      <c r="I82" s="334">
        <f>IF(I$6=0,0,I$6/TEL!I$5*1000)</f>
        <v>1.8619003516468591</v>
      </c>
      <c r="J82" s="334">
        <f>IF(J$6=0,0,J$6/TEL!J$5*1000)</f>
        <v>1.7407180240816267</v>
      </c>
      <c r="K82" s="334">
        <f>IF(K$6=0,0,K$6/TEL!K$5*1000)</f>
        <v>1.6392918835272516</v>
      </c>
      <c r="L82" s="334">
        <f>IF(L$6=0,0,L$6/TEL!L$5*1000)</f>
        <v>1.4973928770310996</v>
      </c>
      <c r="M82" s="334">
        <f>IF(M$6=0,0,M$6/TEL!M$5*1000)</f>
        <v>1.4127986196486262</v>
      </c>
      <c r="N82" s="334">
        <f>IF(N$6=0,0,N$6/TEL!N$5*1000)</f>
        <v>1.4332418672215443</v>
      </c>
      <c r="O82" s="334">
        <f>IF(O$6=0,0,O$6/TEL!O$5*1000)</f>
        <v>1.5257901146283197</v>
      </c>
      <c r="P82" s="334">
        <f>IF(P$6=0,0,P$6/TEL!P$5*1000)</f>
        <v>1.5040641742410239</v>
      </c>
      <c r="Q82" s="334">
        <f>IF(Q$6=0,0,Q$6/TEL!Q$5*1000)</f>
        <v>1.4613828700522278</v>
      </c>
      <c r="R82" s="334">
        <f>IF(R$6=0,0,R$6/TEL!R$5*1000)</f>
        <v>1.2758886856829799</v>
      </c>
      <c r="S82" s="334">
        <f>IF(S$6=0,0,S$6/TEL!S$5*1000)</f>
        <v>1.3692842223548001</v>
      </c>
      <c r="T82" s="334">
        <f>IF(T$6=0,0,T$6/TEL!T$5*1000)</f>
        <v>1.275275444632765</v>
      </c>
      <c r="U82" s="334">
        <f>IF(U$6=0,0,U$6/TEL!U$5*1000)</f>
        <v>1.2105653845147704</v>
      </c>
      <c r="V82" s="334">
        <f>IF(V$6=0,0,V$6/TEL!V$5*1000)</f>
        <v>1.2159000606134083</v>
      </c>
      <c r="W82" s="334">
        <f>IF(W$6=0,0,W$6/TEL!W$5*1000)</f>
        <v>1.2380471142641036</v>
      </c>
      <c r="X82" s="334">
        <f>IF(X$6=0,0,X$6/TEL!X$5*1000)</f>
        <v>1.0768894228489518</v>
      </c>
      <c r="Y82" s="334">
        <f>IF(Y$6=0,0,Y$6/TEL!Y$5*1000)</f>
        <v>0.98502457547908295</v>
      </c>
      <c r="DA82" s="67"/>
    </row>
    <row r="83" spans="1:105" ht="12" customHeight="1" x14ac:dyDescent="0.25">
      <c r="A83" s="173" t="s">
        <v>92</v>
      </c>
      <c r="B83" s="335">
        <f>IF(B$7=0,0,B$7/TEL!B$5*1000)</f>
        <v>1.7096763350334747</v>
      </c>
      <c r="C83" s="335">
        <f>IF(C$7=0,0,C$7/TEL!C$5*1000)</f>
        <v>1.6444539889283198</v>
      </c>
      <c r="D83" s="335">
        <f>IF(D$7=0,0,D$7/TEL!D$5*1000)</f>
        <v>1.8364571166603869</v>
      </c>
      <c r="E83" s="335">
        <f>IF(E$7=0,0,E$7/TEL!E$5*1000)</f>
        <v>2.1496128932212613</v>
      </c>
      <c r="F83" s="335">
        <f>IF(F$7=0,0,F$7/TEL!F$5*1000)</f>
        <v>2.2108719385566769</v>
      </c>
      <c r="G83" s="335">
        <f>IF(G$7=0,0,G$7/TEL!G$5*1000)</f>
        <v>1.8057263774943619</v>
      </c>
      <c r="H83" s="335">
        <f>IF(H$7=0,0,H$7/TEL!H$5*1000)</f>
        <v>1.7017835099631806</v>
      </c>
      <c r="I83" s="335">
        <f>IF(I$7=0,0,I$7/TEL!I$5*1000)</f>
        <v>1.5277131090435765</v>
      </c>
      <c r="J83" s="335">
        <f>IF(J$7=0,0,J$7/TEL!J$5*1000)</f>
        <v>1.4282814556567196</v>
      </c>
      <c r="K83" s="335">
        <f>IF(K$7=0,0,K$7/TEL!K$5*1000)</f>
        <v>1.3450600069967198</v>
      </c>
      <c r="L83" s="335">
        <f>IF(L$7=0,0,L$7/TEL!L$5*1000)</f>
        <v>1.228630052948595</v>
      </c>
      <c r="M83" s="335">
        <f>IF(M$7=0,0,M$7/TEL!M$5*1000)</f>
        <v>1.1592193802245134</v>
      </c>
      <c r="N83" s="335">
        <f>IF(N$7=0,0,N$7/TEL!N$5*1000)</f>
        <v>1.1759933269510101</v>
      </c>
      <c r="O83" s="335">
        <f>IF(O$7=0,0,O$7/TEL!O$5*1000)</f>
        <v>1.251930350464262</v>
      </c>
      <c r="P83" s="335">
        <f>IF(P$7=0,0,P$7/TEL!P$5*1000)</f>
        <v>1.2341039378387895</v>
      </c>
      <c r="Q83" s="335">
        <f>IF(Q$7=0,0,Q$7/TEL!Q$5*1000)</f>
        <v>1.1990833805556744</v>
      </c>
      <c r="R83" s="335">
        <f>IF(R$7=0,0,R$7/TEL!R$5*1000)</f>
        <v>1.0468830241501368</v>
      </c>
      <c r="S83" s="335">
        <f>IF(S$7=0,0,S$7/TEL!S$5*1000)</f>
        <v>1.1235152593680413</v>
      </c>
      <c r="T83" s="335">
        <f>IF(T$7=0,0,T$7/TEL!T$5*1000)</f>
        <v>1.0463798520063714</v>
      </c>
      <c r="U83" s="335">
        <f>IF(U$7=0,0,U$7/TEL!U$5*1000)</f>
        <v>0.99328441806340173</v>
      </c>
      <c r="V83" s="335">
        <f>IF(V$7=0,0,V$7/TEL!V$5*1000)</f>
        <v>0.99766158819561668</v>
      </c>
      <c r="W83" s="335">
        <f>IF(W$7=0,0,W$7/TEL!W$5*1000)</f>
        <v>1.015833529652598</v>
      </c>
      <c r="X83" s="335">
        <f>IF(X$7=0,0,X$7/TEL!X$5*1000)</f>
        <v>0.88360157772221737</v>
      </c>
      <c r="Y83" s="335">
        <f>IF(Y$7=0,0,Y$7/TEL!Y$5*1000)</f>
        <v>0.80822529270078591</v>
      </c>
      <c r="DA83" s="177"/>
    </row>
    <row r="84" spans="1:105" ht="12" customHeight="1" x14ac:dyDescent="0.25">
      <c r="A84" s="173" t="s">
        <v>93</v>
      </c>
      <c r="B84" s="335">
        <f>IF(B$8=0,0,B$8/TEL!B$5*1000)</f>
        <v>1.2288298658053094</v>
      </c>
      <c r="C84" s="335">
        <f>IF(C$8=0,0,C$8/TEL!C$5*1000)</f>
        <v>1.1819513045422294</v>
      </c>
      <c r="D84" s="335">
        <f>IF(D$8=0,0,D$8/TEL!D$5*1000)</f>
        <v>1.3199535525996535</v>
      </c>
      <c r="E84" s="335">
        <f>IF(E$8=0,0,E$8/TEL!E$5*1000)</f>
        <v>1.5450342670027812</v>
      </c>
      <c r="F84" s="335">
        <f>IF(F$8=0,0,F$8/TEL!F$5*1000)</f>
        <v>1.5890642058376119</v>
      </c>
      <c r="G84" s="335">
        <f>IF(G$8=0,0,G$8/TEL!G$5*1000)</f>
        <v>1.2978658338240725</v>
      </c>
      <c r="H84" s="335">
        <f>IF(H$8=0,0,H$8/TEL!H$5*1000)</f>
        <v>1.2231568977860363</v>
      </c>
      <c r="I84" s="335">
        <f>IF(I$8=0,0,I$8/TEL!I$5*1000)</f>
        <v>1.0980437971250705</v>
      </c>
      <c r="J84" s="335">
        <f>IF(J$8=0,0,J$8/TEL!J$5*1000)</f>
        <v>1.0265772962532673</v>
      </c>
      <c r="K84" s="335">
        <f>IF(K$8=0,0,K$8/TEL!K$5*1000)</f>
        <v>0.96676188002889196</v>
      </c>
      <c r="L84" s="335">
        <f>IF(L$8=0,0,L$8/TEL!L$5*1000)</f>
        <v>0.88307785055680244</v>
      </c>
      <c r="M84" s="335">
        <f>IF(M$8=0,0,M$8/TEL!M$5*1000)</f>
        <v>0.83318892953636869</v>
      </c>
      <c r="N84" s="335">
        <f>IF(N$8=0,0,N$8/TEL!N$5*1000)</f>
        <v>0.84524520374603873</v>
      </c>
      <c r="O84" s="335">
        <f>IF(O$8=0,0,O$8/TEL!O$5*1000)</f>
        <v>0.89982493939618835</v>
      </c>
      <c r="P84" s="335">
        <f>IF(P$8=0,0,P$8/TEL!P$5*1000)</f>
        <v>0.88701220532163028</v>
      </c>
      <c r="Q84" s="335">
        <f>IF(Q$8=0,0,Q$8/TEL!Q$5*1000)</f>
        <v>0.86184117977439123</v>
      </c>
      <c r="R84" s="335">
        <f>IF(R$8=0,0,R$8/TEL!R$5*1000)</f>
        <v>0.75244717360791125</v>
      </c>
      <c r="S84" s="335">
        <f>IF(S$8=0,0,S$8/TEL!S$5*1000)</f>
        <v>0.80752659267077942</v>
      </c>
      <c r="T84" s="335">
        <f>IF(T$8=0,0,T$8/TEL!T$5*1000)</f>
        <v>0.75208551862957984</v>
      </c>
      <c r="U84" s="335">
        <f>IF(U$8=0,0,U$8/TEL!U$5*1000)</f>
        <v>0.71392317548307016</v>
      </c>
      <c r="V84" s="335">
        <f>IF(V$8=0,0,V$8/TEL!V$5*1000)</f>
        <v>0.71706926651559977</v>
      </c>
      <c r="W84" s="335">
        <f>IF(W$8=0,0,W$8/TEL!W$5*1000)</f>
        <v>0.73013034943780475</v>
      </c>
      <c r="X84" s="335">
        <f>IF(X$8=0,0,X$8/TEL!X$5*1000)</f>
        <v>0.63508863398784343</v>
      </c>
      <c r="Y84" s="335">
        <f>IF(Y$8=0,0,Y$8/TEL!Y$5*1000)</f>
        <v>0.58091192912869016</v>
      </c>
      <c r="DA84" s="177"/>
    </row>
    <row r="85" spans="1:105" ht="12" customHeight="1" x14ac:dyDescent="0.25">
      <c r="A85" s="173" t="s">
        <v>94</v>
      </c>
      <c r="B85" s="335">
        <f>IF(B$9=0,0,B$9/TEL!B$5*1000)</f>
        <v>2.4042323461408239</v>
      </c>
      <c r="C85" s="335">
        <f>IF(C$9=0,0,C$9/TEL!C$5*1000)</f>
        <v>2.3125134219304497</v>
      </c>
      <c r="D85" s="335">
        <f>IF(D$9=0,0,D$9/TEL!D$5*1000)</f>
        <v>2.5825178203036701</v>
      </c>
      <c r="E85" s="335">
        <f>IF(E$9=0,0,E$9/TEL!E$5*1000)</f>
        <v>3.0228931310923999</v>
      </c>
      <c r="F85" s="335">
        <f>IF(F$9=0,0,F$9/TEL!F$5*1000)</f>
        <v>3.1090386635953271</v>
      </c>
      <c r="G85" s="335">
        <f>IF(G$9=0,0,G$9/TEL!G$5*1000)</f>
        <v>2.5393027183514456</v>
      </c>
      <c r="H85" s="335">
        <f>IF(H$9=0,0,H$9/TEL!H$5*1000)</f>
        <v>2.3931330608857224</v>
      </c>
      <c r="I85" s="335">
        <f>IF(I$9=0,0,I$9/TEL!I$5*1000)</f>
        <v>2.1483465595925288</v>
      </c>
      <c r="J85" s="335">
        <f>IF(J$9=0,0,J$9/TEL!J$5*1000)</f>
        <v>2.0085207970172618</v>
      </c>
      <c r="K85" s="335">
        <f>IF(K$9=0,0,K$9/TEL!K$5*1000)</f>
        <v>1.8914906348391365</v>
      </c>
      <c r="L85" s="335">
        <f>IF(L$9=0,0,L$9/TEL!L$5*1000)</f>
        <v>1.7277610119589613</v>
      </c>
      <c r="M85" s="335">
        <f>IF(M$9=0,0,M$9/TEL!M$5*1000)</f>
        <v>1.6301522534407225</v>
      </c>
      <c r="N85" s="335">
        <f>IF(N$9=0,0,N$9/TEL!N$5*1000)</f>
        <v>1.6537406160248587</v>
      </c>
      <c r="O85" s="335">
        <f>IF(O$9=0,0,O$9/TEL!O$5*1000)</f>
        <v>1.7605270553403682</v>
      </c>
      <c r="P85" s="335">
        <f>IF(P$9=0,0,P$9/TEL!P$5*1000)</f>
        <v>1.7354586625857977</v>
      </c>
      <c r="Q85" s="335">
        <f>IF(Q$9=0,0,Q$9/TEL!Q$5*1000)</f>
        <v>1.6862110039064164</v>
      </c>
      <c r="R85" s="335">
        <f>IF(R$9=0,0,R$9/TEL!R$5*1000)</f>
        <v>1.4721792527111299</v>
      </c>
      <c r="S85" s="335">
        <f>IF(S$9=0,0,S$9/TEL!S$5*1000)</f>
        <v>1.5799433334863082</v>
      </c>
      <c r="T85" s="335">
        <f>IF(T$9=0,0,T$9/TEL!T$5*1000)</f>
        <v>1.4714716668839605</v>
      </c>
      <c r="U85" s="335">
        <f>IF(U$9=0,0,U$9/TEL!U$5*1000)</f>
        <v>1.3968062129016594</v>
      </c>
      <c r="V85" s="335">
        <f>IF(V$9=0,0,V$9/TEL!V$5*1000)</f>
        <v>1.4029616084000864</v>
      </c>
      <c r="W85" s="335">
        <f>IF(W$9=0,0,W$9/TEL!W$5*1000)</f>
        <v>1.4285159010739656</v>
      </c>
      <c r="X85" s="335">
        <f>IF(X$9=0,0,X$9/TEL!X$5*1000)</f>
        <v>1.2425647186718678</v>
      </c>
      <c r="Y85" s="335">
        <f>IF(Y$9=0,0,Y$9/TEL!Y$5*1000)</f>
        <v>1.1365668178604806</v>
      </c>
      <c r="DA85" s="177"/>
    </row>
    <row r="86" spans="1:105" ht="12" customHeight="1" x14ac:dyDescent="0.25">
      <c r="A86" s="56" t="s">
        <v>95</v>
      </c>
      <c r="B86" s="336">
        <f>IF(B$10=0,0,B$10/TEL!B$5*1000)</f>
        <v>7.4869160259043275</v>
      </c>
      <c r="C86" s="336">
        <f>IF(C$10=0,0,C$10/TEL!C$5*1000)</f>
        <v>7.4308791518055397</v>
      </c>
      <c r="D86" s="336">
        <f>IF(D$10=0,0,D$10/TEL!D$5*1000)</f>
        <v>7.4410154088555398</v>
      </c>
      <c r="E86" s="336">
        <f>IF(E$10=0,0,E$10/TEL!E$5*1000)</f>
        <v>7.2417157828740102</v>
      </c>
      <c r="F86" s="336">
        <f>IF(F$10=0,0,F$10/TEL!F$5*1000)</f>
        <v>6.8757163313545187</v>
      </c>
      <c r="G86" s="336">
        <f>IF(G$10=0,0,G$10/TEL!G$5*1000)</f>
        <v>6.1356241965632972</v>
      </c>
      <c r="H86" s="336">
        <f>IF(H$10=0,0,H$10/TEL!H$5*1000)</f>
        <v>5.6958859138383282</v>
      </c>
      <c r="I86" s="336">
        <f>IF(I$10=0,0,I$10/TEL!I$5*1000)</f>
        <v>5.2115645754870572</v>
      </c>
      <c r="J86" s="336">
        <f>IF(J$10=0,0,J$10/TEL!J$5*1000)</f>
        <v>4.9125035515115512</v>
      </c>
      <c r="K86" s="336">
        <f>IF(K$10=0,0,K$10/TEL!K$5*1000)</f>
        <v>5.0483844590580764</v>
      </c>
      <c r="L86" s="336">
        <f>IF(L$10=0,0,L$10/TEL!L$5*1000)</f>
        <v>4.7943067722523889</v>
      </c>
      <c r="M86" s="336">
        <f>IF(M$10=0,0,M$10/TEL!M$5*1000)</f>
        <v>4.1070695162591839</v>
      </c>
      <c r="N86" s="336">
        <f>IF(N$10=0,0,N$10/TEL!N$5*1000)</f>
        <v>4.2002989927126162</v>
      </c>
      <c r="O86" s="336">
        <f>IF(O$10=0,0,O$10/TEL!O$5*1000)</f>
        <v>3.9662489625798338</v>
      </c>
      <c r="P86" s="336">
        <f>IF(P$10=0,0,P$10/TEL!P$5*1000)</f>
        <v>3.6365745407311261</v>
      </c>
      <c r="Q86" s="336">
        <f>IF(Q$10=0,0,Q$10/TEL!Q$5*1000)</f>
        <v>3.6390692914657286</v>
      </c>
      <c r="R86" s="336">
        <f>IF(R$10=0,0,R$10/TEL!R$5*1000)</f>
        <v>3.8792901356294451</v>
      </c>
      <c r="S86" s="336">
        <f>IF(S$10=0,0,S$10/TEL!S$5*1000)</f>
        <v>3.6937408831573939</v>
      </c>
      <c r="T86" s="336">
        <f>IF(T$10=0,0,T$10/TEL!T$5*1000)</f>
        <v>3.8912219259331446</v>
      </c>
      <c r="U86" s="336">
        <f>IF(U$10=0,0,U$10/TEL!U$5*1000)</f>
        <v>3.9765476774632216</v>
      </c>
      <c r="V86" s="336">
        <f>IF(V$10=0,0,V$10/TEL!V$5*1000)</f>
        <v>4.280829260116362</v>
      </c>
      <c r="W86" s="336">
        <f>IF(W$10=0,0,W$10/TEL!W$5*1000)</f>
        <v>3.9996846503098205</v>
      </c>
      <c r="X86" s="336">
        <f>IF(X$10=0,0,X$10/TEL!X$5*1000)</f>
        <v>3.7630992424669634</v>
      </c>
      <c r="Y86" s="336">
        <f>IF(Y$10=0,0,Y$10/TEL!Y$5*1000)</f>
        <v>3.6964754485645734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3.6959026071934025</v>
      </c>
      <c r="C87" s="349">
        <f>IF(C$16=0,0,C$16/TEL!C$5*1000)</f>
        <v>3.7064830982842607</v>
      </c>
      <c r="D87" s="349">
        <f>IF(D$16=0,0,D$16/TEL!D$5*1000)</f>
        <v>3.6934875585600917</v>
      </c>
      <c r="E87" s="349">
        <f>IF(E$16=0,0,E$16/TEL!E$5*1000)</f>
        <v>3.5619463517334351</v>
      </c>
      <c r="F87" s="349">
        <f>IF(F$16=0,0,F$16/TEL!F$5*1000)</f>
        <v>3.3369511389591056</v>
      </c>
      <c r="G87" s="349">
        <f>IF(G$16=0,0,G$16/TEL!G$5*1000)</f>
        <v>3.0219933215357866</v>
      </c>
      <c r="H87" s="349">
        <f>IF(H$16=0,0,H$16/TEL!H$5*1000)</f>
        <v>2.7760814440757682</v>
      </c>
      <c r="I87" s="349">
        <f>IF(I$16=0,0,I$16/TEL!I$5*1000)</f>
        <v>2.5316462234680328</v>
      </c>
      <c r="J87" s="349">
        <f>IF(J$16=0,0,J$16/TEL!J$5*1000)</f>
        <v>2.3777233115267209</v>
      </c>
      <c r="K87" s="349">
        <f>IF(K$16=0,0,K$16/TEL!K$5*1000)</f>
        <v>2.4707190478168917</v>
      </c>
      <c r="L87" s="349">
        <f>IF(L$16=0,0,L$16/TEL!L$5*1000)</f>
        <v>2.3619378696232527</v>
      </c>
      <c r="M87" s="349">
        <f>IF(M$16=0,0,M$16/TEL!M$5*1000)</f>
        <v>2.0133785545177778</v>
      </c>
      <c r="N87" s="349">
        <f>IF(N$16=0,0,N$16/TEL!N$5*1000)</f>
        <v>2.0510396739562071</v>
      </c>
      <c r="O87" s="349">
        <f>IF(O$16=0,0,O$16/TEL!O$5*1000)</f>
        <v>1.8636625166264624</v>
      </c>
      <c r="P87" s="349">
        <f>IF(P$16=0,0,P$16/TEL!P$5*1000)</f>
        <v>1.6822217851641221</v>
      </c>
      <c r="Q87" s="349">
        <f>IF(Q$16=0,0,Q$16/TEL!Q$5*1000)</f>
        <v>1.7044892996777139</v>
      </c>
      <c r="R87" s="349">
        <f>IF(R$16=0,0,R$16/TEL!R$5*1000)</f>
        <v>1.8595012675172049</v>
      </c>
      <c r="S87" s="349">
        <f>IF(S$16=0,0,S$16/TEL!S$5*1000)</f>
        <v>1.7468989497437972</v>
      </c>
      <c r="T87" s="349">
        <f>IF(T$16=0,0,T$16/TEL!T$5*1000)</f>
        <v>1.8486676917528682</v>
      </c>
      <c r="U87" s="349">
        <f>IF(U$16=0,0,U$16/TEL!U$5*1000)</f>
        <v>1.8863153608182965</v>
      </c>
      <c r="V87" s="349">
        <f>IF(V$16=0,0,V$16/TEL!V$5*1000)</f>
        <v>2.0293457329283444</v>
      </c>
      <c r="W87" s="349">
        <f>IF(W$16=0,0,W$16/TEL!W$5*1000)</f>
        <v>1.9075538670491827</v>
      </c>
      <c r="X87" s="349">
        <f>IF(X$16=0,0,X$16/TEL!X$5*1000)</f>
        <v>1.8002269467268819</v>
      </c>
      <c r="Y87" s="349">
        <f>IF(Y$16=0,0,Y$16/TEL!Y$5*1000)</f>
        <v>1.7492834786586364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31.415172161143914</v>
      </c>
      <c r="C88" s="349">
        <f>IF(C$27=0,0,C$27/TEL!C$5*1000)</f>
        <v>31.505106335416215</v>
      </c>
      <c r="D88" s="349">
        <f>IF(D$27=0,0,D$27/TEL!D$5*1000)</f>
        <v>31.39464424776077</v>
      </c>
      <c r="E88" s="349">
        <f>IF(E$27=0,0,E$27/TEL!E$5*1000)</f>
        <v>30.276543989734193</v>
      </c>
      <c r="F88" s="349">
        <f>IF(F$27=0,0,F$27/TEL!F$5*1000)</f>
        <v>28.364084681152384</v>
      </c>
      <c r="G88" s="349">
        <f>IF(G$27=0,0,G$27/TEL!G$5*1000)</f>
        <v>25.686943233054176</v>
      </c>
      <c r="H88" s="349">
        <f>IF(H$27=0,0,H$27/TEL!H$5*1000)</f>
        <v>23.59669227464402</v>
      </c>
      <c r="I88" s="349">
        <f>IF(I$27=0,0,I$27/TEL!I$5*1000)</f>
        <v>21.518992899478278</v>
      </c>
      <c r="J88" s="349">
        <f>IF(J$27=0,0,J$27/TEL!J$5*1000)</f>
        <v>20.210648147977139</v>
      </c>
      <c r="K88" s="349">
        <f>IF(K$27=0,0,K$27/TEL!K$5*1000)</f>
        <v>21.00111190644358</v>
      </c>
      <c r="L88" s="349">
        <f>IF(L$27=0,0,L$27/TEL!L$5*1000)</f>
        <v>20.076471891797649</v>
      </c>
      <c r="M88" s="349">
        <f>IF(M$27=0,0,M$27/TEL!M$5*1000)</f>
        <v>17.113717713401119</v>
      </c>
      <c r="N88" s="349">
        <f>IF(N$27=0,0,N$27/TEL!N$5*1000)</f>
        <v>17.433837228627759</v>
      </c>
      <c r="O88" s="349">
        <f>IF(O$27=0,0,O$27/TEL!O$5*1000)</f>
        <v>15.841131391324922</v>
      </c>
      <c r="P88" s="349">
        <f>IF(P$27=0,0,P$27/TEL!P$5*1000)</f>
        <v>14.298885173895037</v>
      </c>
      <c r="Q88" s="349">
        <f>IF(Q$27=0,0,Q$27/TEL!Q$5*1000)</f>
        <v>14.488159047260568</v>
      </c>
      <c r="R88" s="349">
        <f>IF(R$27=0,0,R$27/TEL!R$5*1000)</f>
        <v>15.805760773896241</v>
      </c>
      <c r="S88" s="349">
        <f>IF(S$27=0,0,S$27/TEL!S$5*1000)</f>
        <v>14.848641072822264</v>
      </c>
      <c r="T88" s="349">
        <f>IF(T$27=0,0,T$27/TEL!T$5*1000)</f>
        <v>15.713675379899383</v>
      </c>
      <c r="U88" s="349">
        <f>IF(U$27=0,0,U$27/TEL!U$5*1000)</f>
        <v>16.033680566955528</v>
      </c>
      <c r="V88" s="349">
        <f>IF(V$27=0,0,V$27/TEL!V$5*1000)</f>
        <v>17.249438729890937</v>
      </c>
      <c r="W88" s="349">
        <f>IF(W$27=0,0,W$27/TEL!W$5*1000)</f>
        <v>16.214207869918056</v>
      </c>
      <c r="X88" s="349">
        <f>IF(X$27=0,0,X$27/TEL!X$5*1000)</f>
        <v>15.301929047178499</v>
      </c>
      <c r="Y88" s="349">
        <f>IF(Y$27=0,0,Y$27/TEL!Y$5*1000)</f>
        <v>14.868909568598413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7.5866887367110456</v>
      </c>
      <c r="C89" s="349">
        <f>IF(C$38=0,0,C$38/TEL!C$5*1000)</f>
        <v>7.2972645758694199</v>
      </c>
      <c r="D89" s="349">
        <f>IF(D$38=0,0,D$38/TEL!D$5*1000)</f>
        <v>8.1492784551804647</v>
      </c>
      <c r="E89" s="349">
        <f>IF(E$38=0,0,E$38/TEL!E$5*1000)</f>
        <v>9.5389072136693471</v>
      </c>
      <c r="F89" s="349">
        <f>IF(F$38=0,0,F$38/TEL!F$5*1000)</f>
        <v>9.810744227345257</v>
      </c>
      <c r="G89" s="349">
        <f>IF(G$38=0,0,G$38/TEL!G$5*1000)</f>
        <v>8.0129108001312286</v>
      </c>
      <c r="H89" s="349">
        <f>IF(H$38=0,0,H$38/TEL!H$5*1000)</f>
        <v>7.5516643254616111</v>
      </c>
      <c r="I89" s="349">
        <f>IF(I$38=0,0,I$38/TEL!I$5*1000)</f>
        <v>6.7792269213808689</v>
      </c>
      <c r="J89" s="349">
        <f>IF(J$38=0,0,J$38/TEL!J$5*1000)</f>
        <v>6.3379989594766935</v>
      </c>
      <c r="K89" s="349">
        <f>IF(K$38=0,0,K$38/TEL!K$5*1000)</f>
        <v>5.9687037810479433</v>
      </c>
      <c r="L89" s="349">
        <f>IF(L$38=0,0,L$38/TEL!L$5*1000)</f>
        <v>5.4520458599593891</v>
      </c>
      <c r="M89" s="349">
        <f>IF(M$38=0,0,M$38/TEL!M$5*1000)</f>
        <v>5.1440359997462775</v>
      </c>
      <c r="N89" s="349">
        <f>IF(N$38=0,0,N$38/TEL!N$5*1000)</f>
        <v>5.218470388345108</v>
      </c>
      <c r="O89" s="349">
        <f>IF(O$38=0,0,O$38/TEL!O$5*1000)</f>
        <v>5.5554409301851608</v>
      </c>
      <c r="P89" s="349">
        <f>IF(P$38=0,0,P$38/TEL!P$5*1000)</f>
        <v>5.4763362241596276</v>
      </c>
      <c r="Q89" s="349">
        <f>IF(Q$38=0,0,Q$38/TEL!Q$5*1000)</f>
        <v>5.3209325012158049</v>
      </c>
      <c r="R89" s="349">
        <f>IF(R$38=0,0,R$38/TEL!R$5*1000)</f>
        <v>4.6455434196662333</v>
      </c>
      <c r="S89" s="349">
        <f>IF(S$38=0,0,S$38/TEL!S$5*1000)</f>
        <v>4.9855989634456828</v>
      </c>
      <c r="T89" s="349">
        <f>IF(T$38=0,0,T$38/TEL!T$5*1000)</f>
        <v>4.6433105932782741</v>
      </c>
      <c r="U89" s="349">
        <f>IF(U$38=0,0,U$38/TEL!U$5*1000)</f>
        <v>4.4076996051563446</v>
      </c>
      <c r="V89" s="349">
        <f>IF(V$38=0,0,V$38/TEL!V$5*1000)</f>
        <v>4.427123297618051</v>
      </c>
      <c r="W89" s="349">
        <f>IF(W$38=0,0,W$38/TEL!W$5*1000)</f>
        <v>4.5077612878334019</v>
      </c>
      <c r="X89" s="349">
        <f>IF(X$38=0,0,X$38/TEL!X$5*1000)</f>
        <v>3.9209820011423386</v>
      </c>
      <c r="Y89" s="349">
        <f>IF(Y$38=0,0,Y$38/TEL!Y$5*1000)</f>
        <v>3.5864997363597397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21.894936964424627</v>
      </c>
      <c r="C90" s="349">
        <f>IF(C$39=0,0,C$39/TEL!C$5*1000)</f>
        <v>21.453647458344022</v>
      </c>
      <c r="D90" s="349">
        <f>IF(D$39=0,0,D$39/TEL!D$5*1000)</f>
        <v>22.770580209939887</v>
      </c>
      <c r="E90" s="349">
        <f>IF(E$39=0,0,E$39/TEL!E$5*1000)</f>
        <v>24.630018342404433</v>
      </c>
      <c r="F90" s="349">
        <f>IF(F$39=0,0,F$39/TEL!F$5*1000)</f>
        <v>24.472362651064852</v>
      </c>
      <c r="G90" s="349">
        <f>IF(G$39=0,0,G$39/TEL!G$5*1000)</f>
        <v>20.781237150954883</v>
      </c>
      <c r="H90" s="349">
        <f>IF(H$39=0,0,H$39/TEL!H$5*1000)</f>
        <v>19.400617998068022</v>
      </c>
      <c r="I90" s="349">
        <f>IF(I$39=0,0,I$39/TEL!I$5*1000)</f>
        <v>17.520920582631497</v>
      </c>
      <c r="J90" s="349">
        <f>IF(J$39=0,0,J$39/TEL!J$5*1000)</f>
        <v>16.409864435256541</v>
      </c>
      <c r="K90" s="349">
        <f>IF(K$39=0,0,K$39/TEL!K$5*1000)</f>
        <v>16.062710404396036</v>
      </c>
      <c r="L90" s="349">
        <f>IF(L$39=0,0,L$39/TEL!L$5*1000)</f>
        <v>14.949834784704697</v>
      </c>
      <c r="M90" s="349">
        <f>IF(M$39=0,0,M$39/TEL!M$5*1000)</f>
        <v>13.534916380032881</v>
      </c>
      <c r="N90" s="349">
        <f>IF(N$39=0,0,N$39/TEL!N$5*1000)</f>
        <v>13.750919540839996</v>
      </c>
      <c r="O90" s="349">
        <f>IF(O$39=0,0,O$39/TEL!O$5*1000)</f>
        <v>13.803611070345477</v>
      </c>
      <c r="P90" s="349">
        <f>IF(P$39=0,0,P$39/TEL!P$5*1000)</f>
        <v>13.191845753471721</v>
      </c>
      <c r="Q90" s="349">
        <f>IF(Q$39=0,0,Q$39/TEL!Q$5*1000)</f>
        <v>13.002527065032689</v>
      </c>
      <c r="R90" s="349">
        <f>IF(R$39=0,0,R$39/TEL!R$5*1000)</f>
        <v>12.33990458357718</v>
      </c>
      <c r="S90" s="349">
        <f>IF(S$39=0,0,S$39/TEL!S$5*1000)</f>
        <v>12.582584841494301</v>
      </c>
      <c r="T90" s="349">
        <f>IF(T$39=0,0,T$39/TEL!T$5*1000)</f>
        <v>12.307252718673295</v>
      </c>
      <c r="U90" s="349">
        <f>IF(U$39=0,0,U$39/TEL!U$5*1000)</f>
        <v>12.03482244221275</v>
      </c>
      <c r="V90" s="349">
        <f>IF(V$39=0,0,V$39/TEL!V$5*1000)</f>
        <v>12.44374466506477</v>
      </c>
      <c r="W90" s="349">
        <f>IF(W$39=0,0,W$39/TEL!W$5*1000)</f>
        <v>12.238876348586016</v>
      </c>
      <c r="X90" s="349">
        <f>IF(X$39=0,0,X$39/TEL!X$5*1000)</f>
        <v>11.011868381433093</v>
      </c>
      <c r="Y90" s="349">
        <f>IF(Y$39=0,0,Y$39/TEL!Y$5*1000)</f>
        <v>10.356289965367571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2.7839959817761053</v>
      </c>
      <c r="C91" s="337">
        <f>IF(C$59=0,0,C$59/TEL!C$5*1000)</f>
        <v>2.6777894760428405</v>
      </c>
      <c r="D91" s="337">
        <f>IF(D$59=0,0,D$59/TEL!D$5*1000)</f>
        <v>2.9904427690323905</v>
      </c>
      <c r="E91" s="337">
        <f>IF(E$59=0,0,E$59/TEL!E$5*1000)</f>
        <v>3.5003781326744092</v>
      </c>
      <c r="F91" s="337">
        <f>IF(F$59=0,0,F$59/TEL!F$5*1000)</f>
        <v>3.6001308943910875</v>
      </c>
      <c r="G91" s="337">
        <f>IF(G$59=0,0,G$59/TEL!G$5*1000)</f>
        <v>2.9404015696532397</v>
      </c>
      <c r="H91" s="337">
        <f>IF(H$59=0,0,H$59/TEL!H$5*1000)</f>
        <v>2.7711434945360987</v>
      </c>
      <c r="I91" s="337">
        <f>IF(I$59=0,0,I$59/TEL!I$5*1000)</f>
        <v>2.4876914242371635</v>
      </c>
      <c r="J91" s="337">
        <f>IF(J$59=0,0,J$59/TEL!J$5*1000)</f>
        <v>2.3257793021483097</v>
      </c>
      <c r="K91" s="337">
        <f>IF(K$59=0,0,K$59/TEL!K$5*1000)</f>
        <v>2.190263489055833</v>
      </c>
      <c r="L91" s="337">
        <f>IF(L$59=0,0,L$59/TEL!L$5*1000)</f>
        <v>2.0006717414330244</v>
      </c>
      <c r="M91" s="337">
        <f>IF(M$59=0,0,M$59/TEL!M$5*1000)</f>
        <v>1.8876450649817555</v>
      </c>
      <c r="N91" s="337">
        <f>IF(N$59=0,0,N$59/TEL!N$5*1000)</f>
        <v>1.9149593579436344</v>
      </c>
      <c r="O91" s="337">
        <f>IF(O$59=0,0,O$59/TEL!O$5*1000)</f>
        <v>2.0386133876549302</v>
      </c>
      <c r="P91" s="337">
        <f>IF(P$59=0,0,P$59/TEL!P$5*1000)</f>
        <v>2.0095852844392263</v>
      </c>
      <c r="Q91" s="337">
        <f>IF(Q$59=0,0,Q$59/TEL!Q$5*1000)</f>
        <v>1.9525586480181032</v>
      </c>
      <c r="R91" s="337">
        <f>IF(R$59=0,0,R$59/TEL!R$5*1000)</f>
        <v>1.7047192342207478</v>
      </c>
      <c r="S91" s="337">
        <f>IF(S$59=0,0,S$59/TEL!S$5*1000)</f>
        <v>1.8295053300153006</v>
      </c>
      <c r="T91" s="337">
        <f>IF(T$59=0,0,T$59/TEL!T$5*1000)</f>
        <v>1.7038998807573589</v>
      </c>
      <c r="U91" s="337">
        <f>IF(U$59=0,0,U$59/TEL!U$5*1000)</f>
        <v>1.6174405482399015</v>
      </c>
      <c r="V91" s="337">
        <f>IF(V$59=0,0,V$59/TEL!V$5*1000)</f>
        <v>1.6245682272104354</v>
      </c>
      <c r="W91" s="337">
        <f>IF(W$59=0,0,W$59/TEL!W$5*1000)</f>
        <v>1.6541589812968311</v>
      </c>
      <c r="X91" s="337">
        <f>IF(X$59=0,0,X$59/TEL!X$5*1000)</f>
        <v>1.4388356389231505</v>
      </c>
      <c r="Y91" s="337">
        <f>IF(Y$59=0,0,Y$59/TEL!Y$5*1000)</f>
        <v>1.3160947023371825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AT: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65.648658930173184</v>
      </c>
      <c r="C5" s="223">
        <v>71.46055313948014</v>
      </c>
      <c r="D5" s="223">
        <v>63.39291914721732</v>
      </c>
      <c r="E5" s="223">
        <v>58.417251311439983</v>
      </c>
      <c r="F5" s="223">
        <v>56.378770973890347</v>
      </c>
      <c r="G5" s="223">
        <v>57.17855694531891</v>
      </c>
      <c r="H5" s="223">
        <v>54.71041462167743</v>
      </c>
      <c r="I5" s="223">
        <v>53.212084263097012</v>
      </c>
      <c r="J5" s="223">
        <v>49.043488448838673</v>
      </c>
      <c r="K5" s="223">
        <v>44.253684004968243</v>
      </c>
      <c r="L5" s="223">
        <v>44.885301549328091</v>
      </c>
      <c r="M5" s="223">
        <v>43.189664402192271</v>
      </c>
      <c r="N5" s="223">
        <v>44.002168600931128</v>
      </c>
      <c r="O5" s="223">
        <v>41.871633050840501</v>
      </c>
      <c r="P5" s="223">
        <v>37.750473275431553</v>
      </c>
      <c r="Q5" s="223">
        <v>35.005514406345917</v>
      </c>
      <c r="R5" s="223">
        <v>37.369636645524928</v>
      </c>
      <c r="S5" s="223">
        <v>32.090348178811368</v>
      </c>
      <c r="T5" s="223">
        <v>30.874228242486019</v>
      </c>
      <c r="U5" s="223">
        <v>31.572294290288571</v>
      </c>
      <c r="V5" s="223">
        <v>27.409545133707269</v>
      </c>
      <c r="W5" s="223">
        <v>32.53451261123061</v>
      </c>
      <c r="X5" s="223">
        <v>28.17949845747723</v>
      </c>
      <c r="Y5" s="223">
        <v>26.375957649061611</v>
      </c>
      <c r="DA5" s="89" t="s">
        <v>2759</v>
      </c>
    </row>
    <row r="6" spans="1:105" ht="12" customHeight="1" x14ac:dyDescent="0.25">
      <c r="A6" s="55" t="s">
        <v>91</v>
      </c>
      <c r="B6" s="259">
        <v>1.65862615783326</v>
      </c>
      <c r="C6" s="259">
        <v>1.7669319141959161</v>
      </c>
      <c r="D6" s="259">
        <v>1.6768705388406779</v>
      </c>
      <c r="E6" s="259">
        <v>1.7317580399553389</v>
      </c>
      <c r="F6" s="259">
        <v>1.7589242031843579</v>
      </c>
      <c r="G6" s="259">
        <v>1.6894842748445831</v>
      </c>
      <c r="H6" s="259">
        <v>1.6367824032190981</v>
      </c>
      <c r="I6" s="259">
        <v>1.5739044439994201</v>
      </c>
      <c r="J6" s="259">
        <v>1.443443540761661</v>
      </c>
      <c r="K6" s="259">
        <v>1.2334043238054779</v>
      </c>
      <c r="L6" s="259">
        <v>1.22064238112755</v>
      </c>
      <c r="M6" s="259">
        <v>1.246138055197838</v>
      </c>
      <c r="N6" s="259">
        <v>1.2650804190058169</v>
      </c>
      <c r="O6" s="259">
        <v>1.3005679134582491</v>
      </c>
      <c r="P6" s="259">
        <v>1.227805631191788</v>
      </c>
      <c r="Q6" s="259">
        <v>1.116054529692585</v>
      </c>
      <c r="R6" s="259">
        <v>1.053409774817762</v>
      </c>
      <c r="S6" s="259">
        <v>0.97363878375396562</v>
      </c>
      <c r="T6" s="259">
        <v>0.86942820219884831</v>
      </c>
      <c r="U6" s="259">
        <v>0.8506515762506669</v>
      </c>
      <c r="V6" s="259">
        <v>0.70782495187742467</v>
      </c>
      <c r="W6" s="259">
        <v>0.88478464706464466</v>
      </c>
      <c r="X6" s="259">
        <v>0.73037721500388608</v>
      </c>
      <c r="Y6" s="259">
        <v>0.65542463523363248</v>
      </c>
      <c r="DA6" s="67" t="s">
        <v>2760</v>
      </c>
    </row>
    <row r="7" spans="1:105" ht="12" customHeight="1" x14ac:dyDescent="0.25">
      <c r="A7" s="173" t="s">
        <v>92</v>
      </c>
      <c r="B7" s="224">
        <v>0.34958970607286988</v>
      </c>
      <c r="C7" s="224">
        <v>0.37241738026214138</v>
      </c>
      <c r="D7" s="224">
        <v>0.35343508603612628</v>
      </c>
      <c r="E7" s="224">
        <v>0.36500376008068303</v>
      </c>
      <c r="F7" s="224">
        <v>0.37072958984256682</v>
      </c>
      <c r="G7" s="224">
        <v>0.35609369131692459</v>
      </c>
      <c r="H7" s="224">
        <v>0.34498568381081401</v>
      </c>
      <c r="I7" s="224">
        <v>0.33173285575293232</v>
      </c>
      <c r="J7" s="224">
        <v>0.30423552695373579</v>
      </c>
      <c r="K7" s="224">
        <v>0.25996542559743618</v>
      </c>
      <c r="L7" s="224">
        <v>0.25727558270027379</v>
      </c>
      <c r="M7" s="224">
        <v>0.26264932238372679</v>
      </c>
      <c r="N7" s="224">
        <v>0.26664181663246528</v>
      </c>
      <c r="O7" s="224">
        <v>0.27412153874844541</v>
      </c>
      <c r="P7" s="224">
        <v>0.25878538554080949</v>
      </c>
      <c r="Q7" s="224">
        <v>0.23523153373284031</v>
      </c>
      <c r="R7" s="224">
        <v>0.2220278583052773</v>
      </c>
      <c r="S7" s="224">
        <v>0.20521447501970061</v>
      </c>
      <c r="T7" s="224">
        <v>0.18324994346840279</v>
      </c>
      <c r="U7" s="224">
        <v>0.17929238189537189</v>
      </c>
      <c r="V7" s="224">
        <v>0.14918872206930911</v>
      </c>
      <c r="W7" s="224">
        <v>0.18648663126667739</v>
      </c>
      <c r="X7" s="224">
        <v>0.15394207712790589</v>
      </c>
      <c r="Y7" s="224">
        <v>0.13814427350136951</v>
      </c>
      <c r="DA7" s="177" t="s">
        <v>2761</v>
      </c>
    </row>
    <row r="8" spans="1:105" ht="12" customHeight="1" x14ac:dyDescent="0.25">
      <c r="A8" s="173" t="s">
        <v>93</v>
      </c>
      <c r="B8" s="224">
        <v>1.354634055351692</v>
      </c>
      <c r="C8" s="224">
        <v>1.4430895914389421</v>
      </c>
      <c r="D8" s="224">
        <v>1.369534616104783</v>
      </c>
      <c r="E8" s="224">
        <v>1.414362365789017</v>
      </c>
      <c r="F8" s="224">
        <v>1.436549529357779</v>
      </c>
      <c r="G8" s="224">
        <v>1.379836513416246</v>
      </c>
      <c r="H8" s="224">
        <v>1.3367938122340119</v>
      </c>
      <c r="I8" s="224">
        <v>1.285440091271802</v>
      </c>
      <c r="J8" s="224">
        <v>1.178889991610601</v>
      </c>
      <c r="K8" s="224">
        <v>1.0073466484018221</v>
      </c>
      <c r="L8" s="224">
        <v>0.99692370765515503</v>
      </c>
      <c r="M8" s="224">
        <v>1.017746548412036</v>
      </c>
      <c r="N8" s="224">
        <v>1.0332171660566241</v>
      </c>
      <c r="O8" s="224">
        <v>1.062200531776099</v>
      </c>
      <c r="P8" s="224">
        <v>1.0027740811333441</v>
      </c>
      <c r="Q8" s="224">
        <v>0.91150466089723647</v>
      </c>
      <c r="R8" s="224">
        <v>0.86034140271405946</v>
      </c>
      <c r="S8" s="224">
        <v>0.79519079562045203</v>
      </c>
      <c r="T8" s="224">
        <v>0.71007987292345331</v>
      </c>
      <c r="U8" s="224">
        <v>0.69474461679362443</v>
      </c>
      <c r="V8" s="224">
        <v>0.57809517865883298</v>
      </c>
      <c r="W8" s="224">
        <v>0.72262179690439021</v>
      </c>
      <c r="X8" s="224">
        <v>0.5965140752330107</v>
      </c>
      <c r="Y8" s="224">
        <v>0.53529876362482576</v>
      </c>
      <c r="DA8" s="177" t="s">
        <v>2762</v>
      </c>
    </row>
    <row r="9" spans="1:105" ht="12" customHeight="1" x14ac:dyDescent="0.25">
      <c r="A9" s="173" t="s">
        <v>94</v>
      </c>
      <c r="B9" s="224">
        <v>1.9052593282488479</v>
      </c>
      <c r="C9" s="224">
        <v>2.0296698541762588</v>
      </c>
      <c r="D9" s="224">
        <v>1.92621659878166</v>
      </c>
      <c r="E9" s="224">
        <v>1.9892657210984011</v>
      </c>
      <c r="F9" s="224">
        <v>2.0204714184524302</v>
      </c>
      <c r="G9" s="224">
        <v>1.9407059628086341</v>
      </c>
      <c r="H9" s="224">
        <v>1.8801674671045749</v>
      </c>
      <c r="I9" s="224">
        <v>1.80793972743053</v>
      </c>
      <c r="J9" s="224">
        <v>1.6580796449209081</v>
      </c>
      <c r="K9" s="224">
        <v>1.416808171229317</v>
      </c>
      <c r="L9" s="224">
        <v>1.4021485626014969</v>
      </c>
      <c r="M9" s="224">
        <v>1.431435373630612</v>
      </c>
      <c r="N9" s="224">
        <v>1.453194415096219</v>
      </c>
      <c r="O9" s="224">
        <v>1.493958802853133</v>
      </c>
      <c r="P9" s="224">
        <v>1.4103769683462239</v>
      </c>
      <c r="Q9" s="224">
        <v>1.282008783889528</v>
      </c>
      <c r="R9" s="224">
        <v>1.210048925408195</v>
      </c>
      <c r="S9" s="224">
        <v>1.118416206286909</v>
      </c>
      <c r="T9" s="224">
        <v>0.99870979645342517</v>
      </c>
      <c r="U9" s="224">
        <v>0.97714113761378307</v>
      </c>
      <c r="V9" s="224">
        <v>0.81307658507778591</v>
      </c>
      <c r="W9" s="224">
        <v>1.016349702643931</v>
      </c>
      <c r="X9" s="224">
        <v>0.83898230801112217</v>
      </c>
      <c r="Y9" s="224">
        <v>0.75288448475591496</v>
      </c>
      <c r="DA9" s="177" t="s">
        <v>2763</v>
      </c>
    </row>
    <row r="10" spans="1:105" ht="12" customHeight="1" x14ac:dyDescent="0.25">
      <c r="A10" s="56" t="s">
        <v>95</v>
      </c>
      <c r="B10" s="260">
        <v>8.526935744077667</v>
      </c>
      <c r="C10" s="260">
        <v>9.325193824513704</v>
      </c>
      <c r="D10" s="260">
        <v>8.0203812784224162</v>
      </c>
      <c r="E10" s="260">
        <v>7.0318965800656059</v>
      </c>
      <c r="F10" s="260">
        <v>6.6840424862333823</v>
      </c>
      <c r="G10" s="260">
        <v>6.9207566325160679</v>
      </c>
      <c r="H10" s="260">
        <v>6.6130302979929816</v>
      </c>
      <c r="I10" s="260">
        <v>6.4680361033585134</v>
      </c>
      <c r="J10" s="260">
        <v>5.9688839713269406</v>
      </c>
      <c r="K10" s="260">
        <v>5.5073950994784067</v>
      </c>
      <c r="L10" s="260">
        <v>5.643133131205925</v>
      </c>
      <c r="M10" s="260">
        <v>5.2957125662038784</v>
      </c>
      <c r="N10" s="260">
        <v>5.4022635153422476</v>
      </c>
      <c r="O10" s="260">
        <v>5.0292809666659366</v>
      </c>
      <c r="P10" s="260">
        <v>4.4838970233037863</v>
      </c>
      <c r="Q10" s="260">
        <v>4.1691748808564766</v>
      </c>
      <c r="R10" s="260">
        <v>4.6638579033256304</v>
      </c>
      <c r="S10" s="260">
        <v>3.8880537577062011</v>
      </c>
      <c r="T10" s="260">
        <v>3.8640317463780089</v>
      </c>
      <c r="U10" s="260">
        <v>4.037599679418201</v>
      </c>
      <c r="V10" s="260">
        <v>3.5811985148235652</v>
      </c>
      <c r="W10" s="260">
        <v>4.1424690537027544</v>
      </c>
      <c r="X10" s="260">
        <v>3.6770348458904092</v>
      </c>
      <c r="Y10" s="260">
        <v>3.5259461547455091</v>
      </c>
      <c r="DA10" s="68" t="s">
        <v>2764</v>
      </c>
    </row>
    <row r="11" spans="1:105" ht="12" customHeight="1" x14ac:dyDescent="0.25">
      <c r="A11" s="37" t="s">
        <v>159</v>
      </c>
      <c r="B11" s="226">
        <v>9.5107593767810111E-2</v>
      </c>
      <c r="C11" s="226">
        <v>0.3981710267205551</v>
      </c>
      <c r="D11" s="226">
        <v>0.186311176058745</v>
      </c>
      <c r="E11" s="226">
        <v>0.25393606500235838</v>
      </c>
      <c r="F11" s="226">
        <v>0.24019063282884859</v>
      </c>
      <c r="G11" s="226">
        <v>0.30105739533792159</v>
      </c>
      <c r="H11" s="226">
        <v>0.29257356750884439</v>
      </c>
      <c r="I11" s="226">
        <v>0.20914568183145679</v>
      </c>
      <c r="J11" s="226">
        <v>0.14632718413740339</v>
      </c>
      <c r="K11" s="226">
        <v>0.16324913072618841</v>
      </c>
      <c r="L11" s="226">
        <v>0.18346562870734609</v>
      </c>
      <c r="M11" s="226">
        <v>0.15520867265229099</v>
      </c>
      <c r="N11" s="226">
        <v>0.25465727908273739</v>
      </c>
      <c r="O11" s="226">
        <v>2.1106687805408711E-3</v>
      </c>
      <c r="P11" s="226">
        <v>4.4741023607311131E-3</v>
      </c>
      <c r="Q11" s="226">
        <v>1.307637750455818E-2</v>
      </c>
      <c r="R11" s="226">
        <v>1.1678415802704531E-2</v>
      </c>
      <c r="S11" s="226">
        <v>1.0831192931122771E-2</v>
      </c>
      <c r="T11" s="226">
        <v>2.581611198485002E-2</v>
      </c>
      <c r="U11" s="226">
        <v>1.6042782042271331E-2</v>
      </c>
      <c r="V11" s="226">
        <v>1.6550945020363951E-2</v>
      </c>
      <c r="W11" s="226">
        <v>1.3890724621277399E-2</v>
      </c>
      <c r="X11" s="226">
        <v>1.159445281333305E-2</v>
      </c>
      <c r="Y11" s="226">
        <v>3.0114306034337981E-2</v>
      </c>
      <c r="DA11" s="69" t="s">
        <v>2765</v>
      </c>
    </row>
    <row r="12" spans="1:105" ht="12" customHeight="1" x14ac:dyDescent="0.25">
      <c r="A12" s="37" t="s">
        <v>35</v>
      </c>
      <c r="B12" s="226">
        <v>7.1598511628976196</v>
      </c>
      <c r="C12" s="226">
        <v>7.6098472593818736</v>
      </c>
      <c r="D12" s="226">
        <v>6.3674620731124918</v>
      </c>
      <c r="E12" s="226">
        <v>4.7312922966146091</v>
      </c>
      <c r="F12" s="226">
        <v>4.0642792276316877</v>
      </c>
      <c r="G12" s="226">
        <v>4.5909529496075736</v>
      </c>
      <c r="H12" s="226">
        <v>4.3379411926728118</v>
      </c>
      <c r="I12" s="226">
        <v>4.4270616045490838</v>
      </c>
      <c r="J12" s="226">
        <v>4.2049337768778026</v>
      </c>
      <c r="K12" s="226">
        <v>4.1210220078405131</v>
      </c>
      <c r="L12" s="226">
        <v>4.3105971245003989</v>
      </c>
      <c r="M12" s="226">
        <v>3.7603330859622099</v>
      </c>
      <c r="N12" s="226">
        <v>3.7729130830967939</v>
      </c>
      <c r="O12" s="226">
        <v>3.3819932666045278</v>
      </c>
      <c r="P12" s="226">
        <v>2.6985489717567179</v>
      </c>
      <c r="Q12" s="226">
        <v>2.621308628614841</v>
      </c>
      <c r="R12" s="226">
        <v>3.6008127129421368</v>
      </c>
      <c r="S12" s="226">
        <v>2.698060388576196</v>
      </c>
      <c r="T12" s="226">
        <v>2.9645573988368912</v>
      </c>
      <c r="U12" s="226">
        <v>3.2675334161204042</v>
      </c>
      <c r="V12" s="226">
        <v>2.9925971873599169</v>
      </c>
      <c r="W12" s="226">
        <v>3.3034802555705718</v>
      </c>
      <c r="X12" s="226">
        <v>3.0432039615542368</v>
      </c>
      <c r="Y12" s="226">
        <v>2.9807532426747851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4.1954056276891229E-2</v>
      </c>
      <c r="H14" s="226">
        <v>3.9240985719791427E-2</v>
      </c>
      <c r="I14" s="226">
        <v>4.1214046481943857E-2</v>
      </c>
      <c r="J14" s="226">
        <v>1.7727049854362721E-2</v>
      </c>
      <c r="K14" s="226">
        <v>2.6147624483072299E-2</v>
      </c>
      <c r="L14" s="226">
        <v>2.5091114352480098E-2</v>
      </c>
      <c r="M14" s="226">
        <v>3.5375152457009222E-2</v>
      </c>
      <c r="N14" s="226">
        <v>4.0205489121117953E-2</v>
      </c>
      <c r="O14" s="226">
        <v>4.2289094923505112E-2</v>
      </c>
      <c r="P14" s="226">
        <v>5.4043801107445548E-2</v>
      </c>
      <c r="Q14" s="226">
        <v>3.6098688906914603E-2</v>
      </c>
      <c r="R14" s="226">
        <v>4.5033719684224323E-2</v>
      </c>
      <c r="S14" s="226">
        <v>4.7849149285487072E-2</v>
      </c>
      <c r="T14" s="226">
        <v>6.036051157968704E-2</v>
      </c>
      <c r="U14" s="226">
        <v>5.5286912041453647E-2</v>
      </c>
      <c r="V14" s="226">
        <v>5.3244806122136813E-2</v>
      </c>
      <c r="W14" s="226">
        <v>6.9866115093264972E-2</v>
      </c>
      <c r="X14" s="226">
        <v>7.0606457937034781E-2</v>
      </c>
      <c r="Y14" s="226">
        <v>7.994988300123454E-2</v>
      </c>
      <c r="DA14" s="69" t="s">
        <v>2768</v>
      </c>
    </row>
    <row r="15" spans="1:105" ht="12" customHeight="1" x14ac:dyDescent="0.25">
      <c r="A15" s="37" t="s">
        <v>40</v>
      </c>
      <c r="B15" s="226">
        <v>1.271976987412236</v>
      </c>
      <c r="C15" s="226">
        <v>1.317175538411276</v>
      </c>
      <c r="D15" s="226">
        <v>1.4666080292511801</v>
      </c>
      <c r="E15" s="226">
        <v>2.0466682184486382</v>
      </c>
      <c r="F15" s="226">
        <v>2.3795726257728451</v>
      </c>
      <c r="G15" s="226">
        <v>1.986792231293681</v>
      </c>
      <c r="H15" s="226">
        <v>1.943274552091534</v>
      </c>
      <c r="I15" s="226">
        <v>1.790614770496028</v>
      </c>
      <c r="J15" s="226">
        <v>1.5998959604573719</v>
      </c>
      <c r="K15" s="226">
        <v>1.196976336428633</v>
      </c>
      <c r="L15" s="226">
        <v>1.1239792636457011</v>
      </c>
      <c r="M15" s="226">
        <v>1.344795655132367</v>
      </c>
      <c r="N15" s="226">
        <v>1.334487664041599</v>
      </c>
      <c r="O15" s="226">
        <v>1.602887936357362</v>
      </c>
      <c r="P15" s="226">
        <v>1.726830148078891</v>
      </c>
      <c r="Q15" s="226">
        <v>1.498691185830163</v>
      </c>
      <c r="R15" s="226">
        <v>1.0063330548965641</v>
      </c>
      <c r="S15" s="226">
        <v>1.131313026913396</v>
      </c>
      <c r="T15" s="226">
        <v>0.81329772397658062</v>
      </c>
      <c r="U15" s="226">
        <v>0.69873656921407223</v>
      </c>
      <c r="V15" s="226">
        <v>0.51880557632114765</v>
      </c>
      <c r="W15" s="226">
        <v>0.75523195841764013</v>
      </c>
      <c r="X15" s="226">
        <v>0.55162997358580412</v>
      </c>
      <c r="Y15" s="226">
        <v>0.43512872303515132</v>
      </c>
      <c r="DA15" s="69" t="s">
        <v>2769</v>
      </c>
    </row>
    <row r="16" spans="1:105" ht="12" customHeight="1" x14ac:dyDescent="0.25">
      <c r="A16" s="57" t="s">
        <v>2707</v>
      </c>
      <c r="B16" s="261">
        <v>3.2428975671442291</v>
      </c>
      <c r="C16" s="261">
        <v>3.578874024470954</v>
      </c>
      <c r="D16" s="261">
        <v>3.051781843246983</v>
      </c>
      <c r="E16" s="261">
        <v>2.595540732753606</v>
      </c>
      <c r="F16" s="261">
        <v>2.3963314810580032</v>
      </c>
      <c r="G16" s="261">
        <v>2.5433960192318699</v>
      </c>
      <c r="H16" s="261">
        <v>2.4062610914367202</v>
      </c>
      <c r="I16" s="261">
        <v>2.3613229932167821</v>
      </c>
      <c r="J16" s="261">
        <v>2.1853854105131991</v>
      </c>
      <c r="K16" s="261">
        <v>2.0534283824441841</v>
      </c>
      <c r="L16" s="261">
        <v>2.118002239607303</v>
      </c>
      <c r="M16" s="261">
        <v>1.954431418808096</v>
      </c>
      <c r="N16" s="261">
        <v>1.996853947629061</v>
      </c>
      <c r="O16" s="261">
        <v>1.7796976009441781</v>
      </c>
      <c r="P16" s="261">
        <v>1.534999422676921</v>
      </c>
      <c r="Q16" s="261">
        <v>1.4526399414142761</v>
      </c>
      <c r="R16" s="261">
        <v>1.716193840075757</v>
      </c>
      <c r="S16" s="261">
        <v>1.39210386458483</v>
      </c>
      <c r="T16" s="261">
        <v>1.4183149172033651</v>
      </c>
      <c r="U16" s="261">
        <v>1.4937505299943561</v>
      </c>
      <c r="V16" s="261">
        <v>1.3308192076149521</v>
      </c>
      <c r="W16" s="261">
        <v>1.5298638258608659</v>
      </c>
      <c r="X16" s="261">
        <v>1.364769422710421</v>
      </c>
      <c r="Y16" s="261">
        <v>1.3075135399661879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1.3615585299826729E-4</v>
      </c>
      <c r="H17" s="229">
        <v>1.3637382175441971E-4</v>
      </c>
      <c r="I17" s="229">
        <v>0</v>
      </c>
      <c r="J17" s="229">
        <v>0</v>
      </c>
      <c r="K17" s="229">
        <v>6.5857619865454812E-4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1.403778655216144E-2</v>
      </c>
      <c r="H19" s="229">
        <v>2.5889911661676469E-2</v>
      </c>
      <c r="I19" s="229">
        <v>1.339378309888367E-2</v>
      </c>
      <c r="J19" s="229">
        <v>9.0345365952454438E-4</v>
      </c>
      <c r="K19" s="229">
        <v>5.2629370714004989E-3</v>
      </c>
      <c r="L19" s="229">
        <v>9.5752000554872145E-3</v>
      </c>
      <c r="M19" s="229">
        <v>1.1474142014447131E-2</v>
      </c>
      <c r="N19" s="229">
        <v>1.1591712870527449E-2</v>
      </c>
      <c r="O19" s="229">
        <v>6.8076456562534459E-3</v>
      </c>
      <c r="P19" s="229">
        <v>7.0576883030735466E-3</v>
      </c>
      <c r="Q19" s="229">
        <v>6.4811151121514253E-3</v>
      </c>
      <c r="R19" s="229">
        <v>4.5756202003927968E-3</v>
      </c>
      <c r="S19" s="229">
        <v>6.9594262832984146E-3</v>
      </c>
      <c r="T19" s="229">
        <v>6.1003706788072846E-3</v>
      </c>
      <c r="U19" s="229">
        <v>2.382402200659884E-4</v>
      </c>
      <c r="V19" s="229">
        <v>4.8353776544550433E-5</v>
      </c>
      <c r="W19" s="229">
        <v>0</v>
      </c>
      <c r="X19" s="229">
        <v>0</v>
      </c>
      <c r="Y19" s="229">
        <v>0</v>
      </c>
      <c r="DA19" s="73" t="s">
        <v>2773</v>
      </c>
    </row>
    <row r="20" spans="1:105" ht="12" customHeight="1" x14ac:dyDescent="0.25">
      <c r="A20" s="46" t="s">
        <v>159</v>
      </c>
      <c r="B20" s="229">
        <v>3.6392592356105459E-2</v>
      </c>
      <c r="C20" s="229">
        <v>0.1441265558649473</v>
      </c>
      <c r="D20" s="229">
        <v>7.2894600209973126E-2</v>
      </c>
      <c r="E20" s="229">
        <v>0.1110354981025561</v>
      </c>
      <c r="F20" s="229">
        <v>0.1121218507492218</v>
      </c>
      <c r="G20" s="229">
        <v>0.12966933150798371</v>
      </c>
      <c r="H20" s="229">
        <v>0.1313688069515003</v>
      </c>
      <c r="I20" s="229">
        <v>9.4541583251961908E-2</v>
      </c>
      <c r="J20" s="229">
        <v>6.7065631931095507E-2</v>
      </c>
      <c r="K20" s="229">
        <v>6.9469989707927421E-2</v>
      </c>
      <c r="L20" s="229">
        <v>7.4865933639838053E-2</v>
      </c>
      <c r="M20" s="229">
        <v>6.7063623502272324E-2</v>
      </c>
      <c r="N20" s="229">
        <v>0.1113911000254962</v>
      </c>
      <c r="O20" s="229">
        <v>1.0977982355559559E-3</v>
      </c>
      <c r="P20" s="229">
        <v>2.469501593423185E-3</v>
      </c>
      <c r="Q20" s="229">
        <v>6.9141650955833493E-3</v>
      </c>
      <c r="R20" s="229">
        <v>5.3835484984283708E-3</v>
      </c>
      <c r="S20" s="229">
        <v>5.4484904695817531E-3</v>
      </c>
      <c r="T20" s="229">
        <v>1.2261877897969E-2</v>
      </c>
      <c r="U20" s="229">
        <v>7.4364777388988687E-3</v>
      </c>
      <c r="V20" s="229">
        <v>7.4422542506713454E-3</v>
      </c>
      <c r="W20" s="229">
        <v>6.3624903172696933E-3</v>
      </c>
      <c r="X20" s="229">
        <v>5.0629881830192387E-3</v>
      </c>
      <c r="Y20" s="229">
        <v>1.314399087208741E-2</v>
      </c>
      <c r="DA20" s="73" t="s">
        <v>2774</v>
      </c>
    </row>
    <row r="21" spans="1:105" ht="12" customHeight="1" x14ac:dyDescent="0.25">
      <c r="A21" s="46" t="s">
        <v>32</v>
      </c>
      <c r="B21" s="229">
        <v>0.45204026855875667</v>
      </c>
      <c r="C21" s="229">
        <v>0.60655880281703922</v>
      </c>
      <c r="D21" s="229">
        <v>0.41335348739804761</v>
      </c>
      <c r="E21" s="229">
        <v>0.33759409558790948</v>
      </c>
      <c r="F21" s="229">
        <v>0.33733281270459581</v>
      </c>
      <c r="G21" s="229">
        <v>0.39649626930719672</v>
      </c>
      <c r="H21" s="229">
        <v>0.31687287066084352</v>
      </c>
      <c r="I21" s="229">
        <v>0.26907010133228298</v>
      </c>
      <c r="J21" s="229">
        <v>0.21016783791114521</v>
      </c>
      <c r="K21" s="229">
        <v>0.21452438702577209</v>
      </c>
      <c r="L21" s="229">
        <v>0.25674585128042599</v>
      </c>
      <c r="M21" s="229">
        <v>0.2383434912623677</v>
      </c>
      <c r="N21" s="229">
        <v>0.19881454169707599</v>
      </c>
      <c r="O21" s="229">
        <v>7.1882593927964838E-2</v>
      </c>
      <c r="P21" s="229">
        <v>7.4124270126017425E-2</v>
      </c>
      <c r="Q21" s="229">
        <v>8.2058267942521176E-2</v>
      </c>
      <c r="R21" s="229">
        <v>7.9584879310334894E-2</v>
      </c>
      <c r="S21" s="229">
        <v>5.3317506724961369E-2</v>
      </c>
      <c r="T21" s="229">
        <v>1.843590493744051E-2</v>
      </c>
      <c r="U21" s="229">
        <v>1.0076829630359829E-2</v>
      </c>
      <c r="V21" s="229">
        <v>4.2534358404201743E-3</v>
      </c>
      <c r="W21" s="229">
        <v>8.452773247427034E-3</v>
      </c>
      <c r="X21" s="229">
        <v>4.5225953164003234E-3</v>
      </c>
      <c r="Y21" s="229">
        <v>4.5343657713222607E-3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2.1674463385871522E-3</v>
      </c>
      <c r="H22" s="229">
        <v>2.0713715895379322E-3</v>
      </c>
      <c r="I22" s="229">
        <v>2.4018687262707329E-3</v>
      </c>
      <c r="J22" s="229">
        <v>1.129839048837197E-3</v>
      </c>
      <c r="K22" s="229">
        <v>8.9541666115815731E-4</v>
      </c>
      <c r="L22" s="229">
        <v>1.0376072897528199E-3</v>
      </c>
      <c r="M22" s="229">
        <v>1.0376072897467861E-3</v>
      </c>
      <c r="N22" s="229">
        <v>1.0376072897462581E-3</v>
      </c>
      <c r="O22" s="229">
        <v>4.7268776532602338E-4</v>
      </c>
      <c r="P22" s="229">
        <v>4.2272889582272458E-4</v>
      </c>
      <c r="Q22" s="229">
        <v>3.3049713673328438E-4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2.6178820814915431</v>
      </c>
      <c r="C23" s="229">
        <v>2.6320769440543512</v>
      </c>
      <c r="D23" s="229">
        <v>2.3805160032469548</v>
      </c>
      <c r="E23" s="229">
        <v>1.976812717841653</v>
      </c>
      <c r="F23" s="229">
        <v>1.812867304675168</v>
      </c>
      <c r="G23" s="229">
        <v>1.8894660866481381</v>
      </c>
      <c r="H23" s="229">
        <v>1.861183167391371</v>
      </c>
      <c r="I23" s="229">
        <v>1.9122198475978309</v>
      </c>
      <c r="J23" s="229">
        <v>1.841545500489429</v>
      </c>
      <c r="K23" s="229">
        <v>1.6757127665264839</v>
      </c>
      <c r="L23" s="229">
        <v>1.680796959480769</v>
      </c>
      <c r="M23" s="229">
        <v>1.552550135738229</v>
      </c>
      <c r="N23" s="229">
        <v>1.576955674163383</v>
      </c>
      <c r="O23" s="229">
        <v>1.680828750387021</v>
      </c>
      <c r="P23" s="229">
        <v>1.4232526007041659</v>
      </c>
      <c r="Q23" s="229">
        <v>1.324398682473549</v>
      </c>
      <c r="R23" s="229">
        <v>1.586110778825524</v>
      </c>
      <c r="S23" s="229">
        <v>1.2968801921289039</v>
      </c>
      <c r="T23" s="229">
        <v>1.345470876822296</v>
      </c>
      <c r="U23" s="229">
        <v>1.4472912088269521</v>
      </c>
      <c r="V23" s="229">
        <v>1.2858143184146009</v>
      </c>
      <c r="W23" s="229">
        <v>1.445846658429726</v>
      </c>
      <c r="X23" s="229">
        <v>1.2698019928844251</v>
      </c>
      <c r="Y23" s="229">
        <v>1.2431647917060711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1.0374967714290461E-2</v>
      </c>
      <c r="C25" s="229">
        <v>1.4524207862078699E-2</v>
      </c>
      <c r="D25" s="229">
        <v>1.244772044332644E-2</v>
      </c>
      <c r="E25" s="229">
        <v>1.555871688172814E-2</v>
      </c>
      <c r="F25" s="229">
        <v>1.0374967714258341E-2</v>
      </c>
      <c r="G25" s="229">
        <v>9.0640916639319856E-3</v>
      </c>
      <c r="H25" s="229">
        <v>2.1407240798392659E-2</v>
      </c>
      <c r="I25" s="229">
        <v>1.525247233435956E-2</v>
      </c>
      <c r="J25" s="229">
        <v>7.2228896901657472E-3</v>
      </c>
      <c r="K25" s="229">
        <v>2.7203479060730781E-2</v>
      </c>
      <c r="L25" s="229">
        <v>4.0551259698112803E-2</v>
      </c>
      <c r="M25" s="229">
        <v>3.1688841272470639E-2</v>
      </c>
      <c r="N25" s="229">
        <v>3.718630436650909E-2</v>
      </c>
      <c r="O25" s="229">
        <v>3.7907099459456631E-3</v>
      </c>
      <c r="P25" s="229">
        <v>1.0894089568861299E-2</v>
      </c>
      <c r="Q25" s="229">
        <v>1.1969680174189619E-2</v>
      </c>
      <c r="R25" s="229">
        <v>1.6133859080338091E-2</v>
      </c>
      <c r="S25" s="229">
        <v>4.5413825559139998E-3</v>
      </c>
      <c r="T25" s="229">
        <v>5.6692588157281889E-3</v>
      </c>
      <c r="U25" s="229">
        <v>4.3397093174182381E-3</v>
      </c>
      <c r="V25" s="229">
        <v>1.0849273293659581E-2</v>
      </c>
      <c r="W25" s="229">
        <v>4.1574564648506472E-2</v>
      </c>
      <c r="X25" s="229">
        <v>6.7504514555242076E-2</v>
      </c>
      <c r="Y25" s="229">
        <v>2.7513458297481679E-2</v>
      </c>
      <c r="DA25" s="73" t="s">
        <v>2779</v>
      </c>
    </row>
    <row r="26" spans="1:105" ht="12" customHeight="1" x14ac:dyDescent="0.25">
      <c r="A26" s="46" t="s">
        <v>39</v>
      </c>
      <c r="B26" s="229">
        <v>0.1262076570235344</v>
      </c>
      <c r="C26" s="229">
        <v>0.18158751387253719</v>
      </c>
      <c r="D26" s="229">
        <v>0.17257003194868151</v>
      </c>
      <c r="E26" s="229">
        <v>0.15453970433975939</v>
      </c>
      <c r="F26" s="229">
        <v>0.12363454521475931</v>
      </c>
      <c r="G26" s="229">
        <v>0.1023588513608731</v>
      </c>
      <c r="H26" s="229">
        <v>4.7331348561643942E-2</v>
      </c>
      <c r="I26" s="229">
        <v>5.4443336875191942E-2</v>
      </c>
      <c r="J26" s="229">
        <v>5.7350257783002061E-2</v>
      </c>
      <c r="K26" s="229">
        <v>5.9700830192056027E-2</v>
      </c>
      <c r="L26" s="229">
        <v>5.4429428162916849E-2</v>
      </c>
      <c r="M26" s="229">
        <v>5.2273577728562087E-2</v>
      </c>
      <c r="N26" s="229">
        <v>5.9877007216322498E-2</v>
      </c>
      <c r="O26" s="229">
        <v>1.4817415026110871E-2</v>
      </c>
      <c r="P26" s="229">
        <v>1.677854348555639E-2</v>
      </c>
      <c r="Q26" s="229">
        <v>2.0487533479547931E-2</v>
      </c>
      <c r="R26" s="229">
        <v>2.440515416073949E-2</v>
      </c>
      <c r="S26" s="229">
        <v>2.4956866422170512E-2</v>
      </c>
      <c r="T26" s="229">
        <v>3.0376628051123952E-2</v>
      </c>
      <c r="U26" s="229">
        <v>2.4368064260661289E-2</v>
      </c>
      <c r="V26" s="229">
        <v>2.2411572039055201E-2</v>
      </c>
      <c r="W26" s="229">
        <v>2.7627339217936649E-2</v>
      </c>
      <c r="X26" s="229">
        <v>1.7877331771334871E-2</v>
      </c>
      <c r="Y26" s="229">
        <v>1.9156933319225831E-2</v>
      </c>
      <c r="DA26" s="73" t="s">
        <v>2780</v>
      </c>
    </row>
    <row r="27" spans="1:105" ht="12" customHeight="1" x14ac:dyDescent="0.25">
      <c r="A27" s="57" t="s">
        <v>2719</v>
      </c>
      <c r="B27" s="261">
        <v>24.38409516833449</v>
      </c>
      <c r="C27" s="261">
        <v>26.910379684002748</v>
      </c>
      <c r="D27" s="261">
        <v>22.94705193672252</v>
      </c>
      <c r="E27" s="261">
        <v>19.51646974051269</v>
      </c>
      <c r="F27" s="261">
        <v>18.018569405647678</v>
      </c>
      <c r="G27" s="261">
        <v>19.124381606147331</v>
      </c>
      <c r="H27" s="261">
        <v>18.0932324375338</v>
      </c>
      <c r="I27" s="261">
        <v>17.755332506687729</v>
      </c>
      <c r="J27" s="261">
        <v>16.432417221358872</v>
      </c>
      <c r="K27" s="261">
        <v>15.44020187568608</v>
      </c>
      <c r="L27" s="261">
        <v>15.925747609354911</v>
      </c>
      <c r="M27" s="261">
        <v>14.695820860653191</v>
      </c>
      <c r="N27" s="261">
        <v>15.01480564467237</v>
      </c>
      <c r="O27" s="261">
        <v>13.381956960945651</v>
      </c>
      <c r="P27" s="261">
        <v>11.54201488974377</v>
      </c>
      <c r="Q27" s="261">
        <v>10.92273494409581</v>
      </c>
      <c r="R27" s="261">
        <v>12.90445752826194</v>
      </c>
      <c r="S27" s="261">
        <v>10.467550212551309</v>
      </c>
      <c r="T27" s="261">
        <v>10.664637165894529</v>
      </c>
      <c r="U27" s="261">
        <v>11.23185494668834</v>
      </c>
      <c r="V27" s="261">
        <v>10.006736734181651</v>
      </c>
      <c r="W27" s="261">
        <v>11.50339915214612</v>
      </c>
      <c r="X27" s="261">
        <v>10.26201623614952</v>
      </c>
      <c r="Y27" s="261">
        <v>9.8314960408996033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1.023787279275433E-3</v>
      </c>
      <c r="H28" s="229">
        <v>1.025426236653425E-3</v>
      </c>
      <c r="I28" s="229">
        <v>0</v>
      </c>
      <c r="J28" s="229">
        <v>0</v>
      </c>
      <c r="K28" s="229">
        <v>4.9519864168063128E-3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0.10555335657490621</v>
      </c>
      <c r="H30" s="229">
        <v>0.1946722203791442</v>
      </c>
      <c r="I30" s="229">
        <v>0.1007109459935291</v>
      </c>
      <c r="J30" s="229">
        <v>6.7932765552710947E-3</v>
      </c>
      <c r="K30" s="229">
        <v>3.957323836379991E-2</v>
      </c>
      <c r="L30" s="229">
        <v>7.1998138878759665E-2</v>
      </c>
      <c r="M30" s="229">
        <v>8.6276721685554406E-2</v>
      </c>
      <c r="N30" s="229">
        <v>8.7160764084158376E-2</v>
      </c>
      <c r="O30" s="229">
        <v>5.1188258684521107E-2</v>
      </c>
      <c r="P30" s="229">
        <v>5.3068387048110698E-2</v>
      </c>
      <c r="Q30" s="229">
        <v>4.87330001702155E-2</v>
      </c>
      <c r="R30" s="229">
        <v>3.4405144199107382E-2</v>
      </c>
      <c r="S30" s="229">
        <v>5.2329532245570749E-2</v>
      </c>
      <c r="T30" s="229">
        <v>4.5870094911800927E-2</v>
      </c>
      <c r="U30" s="229">
        <v>1.7913831931884901E-3</v>
      </c>
      <c r="V30" s="229">
        <v>3.6358320440229268E-4</v>
      </c>
      <c r="W30" s="229">
        <v>0</v>
      </c>
      <c r="X30" s="229">
        <v>0</v>
      </c>
      <c r="Y30" s="229">
        <v>0</v>
      </c>
      <c r="DA30" s="73" t="s">
        <v>2784</v>
      </c>
    </row>
    <row r="31" spans="1:105" ht="12" customHeight="1" x14ac:dyDescent="0.25">
      <c r="A31" s="46" t="s">
        <v>159</v>
      </c>
      <c r="B31" s="229">
        <v>0.27364430021610059</v>
      </c>
      <c r="C31" s="229">
        <v>1.08372083352297</v>
      </c>
      <c r="D31" s="229">
        <v>0.54811132080960578</v>
      </c>
      <c r="E31" s="229">
        <v>0.83490153380960397</v>
      </c>
      <c r="F31" s="229">
        <v>0.84307007005664802</v>
      </c>
      <c r="G31" s="229">
        <v>0.97501362730041619</v>
      </c>
      <c r="H31" s="229">
        <v>0.98779237534685749</v>
      </c>
      <c r="I31" s="229">
        <v>0.71087998175994427</v>
      </c>
      <c r="J31" s="229">
        <v>0.50428196317419904</v>
      </c>
      <c r="K31" s="229">
        <v>0.52236088414999282</v>
      </c>
      <c r="L31" s="229">
        <v>0.56293423179185931</v>
      </c>
      <c r="M31" s="229">
        <v>0.5042668613343938</v>
      </c>
      <c r="N31" s="229">
        <v>0.83757538673017362</v>
      </c>
      <c r="O31" s="229">
        <v>8.2545982711995924E-3</v>
      </c>
      <c r="P31" s="229">
        <v>1.8568752365932022E-2</v>
      </c>
      <c r="Q31" s="229">
        <v>5.1989202930251707E-2</v>
      </c>
      <c r="R31" s="229">
        <v>4.0480143517028701E-2</v>
      </c>
      <c r="S31" s="229">
        <v>4.0968457184739702E-2</v>
      </c>
      <c r="T31" s="229">
        <v>9.2199889578959193E-2</v>
      </c>
      <c r="U31" s="229">
        <v>5.5916592229028041E-2</v>
      </c>
      <c r="V31" s="229">
        <v>5.5960027154086461E-2</v>
      </c>
      <c r="W31" s="229">
        <v>4.7841032962547117E-2</v>
      </c>
      <c r="X31" s="229">
        <v>3.8069776530010042E-2</v>
      </c>
      <c r="Y31" s="229">
        <v>9.8832700595888043E-2</v>
      </c>
      <c r="DA31" s="73" t="s">
        <v>2785</v>
      </c>
    </row>
    <row r="32" spans="1:105" ht="12" customHeight="1" x14ac:dyDescent="0.25">
      <c r="A32" s="46" t="s">
        <v>32</v>
      </c>
      <c r="B32" s="229">
        <v>3.3989950962783428</v>
      </c>
      <c r="C32" s="229">
        <v>4.5608556134896601</v>
      </c>
      <c r="D32" s="229">
        <v>3.1081002610122419</v>
      </c>
      <c r="E32" s="229">
        <v>2.538447911055242</v>
      </c>
      <c r="F32" s="229">
        <v>2.5364832647595561</v>
      </c>
      <c r="G32" s="229">
        <v>2.981346948059882</v>
      </c>
      <c r="H32" s="229">
        <v>2.3826402390074959</v>
      </c>
      <c r="I32" s="229">
        <v>2.023200185017743</v>
      </c>
      <c r="J32" s="229">
        <v>1.580300473524189</v>
      </c>
      <c r="K32" s="229">
        <v>1.6130583716745559</v>
      </c>
      <c r="L32" s="229">
        <v>1.930531304820126</v>
      </c>
      <c r="M32" s="229">
        <v>1.7921597131458811</v>
      </c>
      <c r="N32" s="229">
        <v>1.494932419299168</v>
      </c>
      <c r="O32" s="229">
        <v>0.54050181203527403</v>
      </c>
      <c r="P32" s="229">
        <v>0.55735749267832335</v>
      </c>
      <c r="Q32" s="229">
        <v>0.61701505318318828</v>
      </c>
      <c r="R32" s="229">
        <v>0.59841707327578741</v>
      </c>
      <c r="S32" s="229">
        <v>0.40090663710499791</v>
      </c>
      <c r="T32" s="229">
        <v>0.13862382366421611</v>
      </c>
      <c r="U32" s="229">
        <v>7.5770007412897966E-2</v>
      </c>
      <c r="V32" s="229">
        <v>3.1982565646236319E-2</v>
      </c>
      <c r="W32" s="229">
        <v>6.3558352687384065E-2</v>
      </c>
      <c r="X32" s="229">
        <v>3.4006437859856277E-2</v>
      </c>
      <c r="Y32" s="229">
        <v>3.4094942626673147E-2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1.6297529199761081E-2</v>
      </c>
      <c r="H33" s="229">
        <v>1.5575120990564059E-2</v>
      </c>
      <c r="I33" s="229">
        <v>1.806020523022801E-2</v>
      </c>
      <c r="J33" s="229">
        <v>8.4955205402950842E-3</v>
      </c>
      <c r="K33" s="229">
        <v>6.7328445098622973E-3</v>
      </c>
      <c r="L33" s="229">
        <v>7.8020086594875488E-3</v>
      </c>
      <c r="M33" s="229">
        <v>7.8020086594421797E-3</v>
      </c>
      <c r="N33" s="229">
        <v>7.8020086594382063E-3</v>
      </c>
      <c r="O33" s="229">
        <v>3.5542483892783681E-3</v>
      </c>
      <c r="P33" s="229">
        <v>3.178596120513179E-3</v>
      </c>
      <c r="Q33" s="229">
        <v>2.4850842396675812E-3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19.68445949736909</v>
      </c>
      <c r="C34" s="229">
        <v>19.791193944716369</v>
      </c>
      <c r="D34" s="229">
        <v>17.899649178260759</v>
      </c>
      <c r="E34" s="229">
        <v>14.86411101300166</v>
      </c>
      <c r="F34" s="229">
        <v>13.63136761784598</v>
      </c>
      <c r="G34" s="229">
        <v>14.207331536142719</v>
      </c>
      <c r="H34" s="229">
        <v>13.994665739423571</v>
      </c>
      <c r="I34" s="229">
        <v>14.37842231559139</v>
      </c>
      <c r="J34" s="229">
        <v>13.84700559021859</v>
      </c>
      <c r="K34" s="229">
        <v>12.600070994458759</v>
      </c>
      <c r="L34" s="229">
        <v>12.63830021455732</v>
      </c>
      <c r="M34" s="229">
        <v>11.673982751416309</v>
      </c>
      <c r="N34" s="229">
        <v>11.85749362688237</v>
      </c>
      <c r="O34" s="229">
        <v>12.63853925771779</v>
      </c>
      <c r="P34" s="229">
        <v>10.70176474760248</v>
      </c>
      <c r="Q34" s="229">
        <v>9.9584593239838046</v>
      </c>
      <c r="R34" s="229">
        <v>11.92633297155345</v>
      </c>
      <c r="S34" s="229">
        <v>9.7515414446615605</v>
      </c>
      <c r="T34" s="229">
        <v>10.11690601610611</v>
      </c>
      <c r="U34" s="229">
        <v>10.882516589448819</v>
      </c>
      <c r="V34" s="229">
        <v>9.6683345865405528</v>
      </c>
      <c r="W34" s="229">
        <v>10.871654681654279</v>
      </c>
      <c r="X34" s="229">
        <v>9.5479342157271212</v>
      </c>
      <c r="Y34" s="229">
        <v>9.347642953020646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7.8011776467068597E-2</v>
      </c>
      <c r="C36" s="229">
        <v>0.1092108706552456</v>
      </c>
      <c r="D36" s="229">
        <v>9.3597282564243031E-2</v>
      </c>
      <c r="E36" s="229">
        <v>0.1169895827068404</v>
      </c>
      <c r="F36" s="229">
        <v>7.8011776466827165E-2</v>
      </c>
      <c r="G36" s="229">
        <v>6.815499693456549E-2</v>
      </c>
      <c r="H36" s="229">
        <v>0.1609659836956063</v>
      </c>
      <c r="I36" s="229">
        <v>0.11468685928335751</v>
      </c>
      <c r="J36" s="229">
        <v>5.4310574401053989E-2</v>
      </c>
      <c r="K36" s="229">
        <v>0.20454923678357179</v>
      </c>
      <c r="L36" s="229">
        <v>0.30491427965311751</v>
      </c>
      <c r="M36" s="229">
        <v>0.23827571033723119</v>
      </c>
      <c r="N36" s="229">
        <v>0.27961240398663573</v>
      </c>
      <c r="O36" s="229">
        <v>2.8503222862783732E-2</v>
      </c>
      <c r="P36" s="229">
        <v>8.1915173488937898E-2</v>
      </c>
      <c r="Q36" s="229">
        <v>9.0002787463618131E-2</v>
      </c>
      <c r="R36" s="229">
        <v>0.12131420962331139</v>
      </c>
      <c r="S36" s="229">
        <v>3.4147703449276423E-2</v>
      </c>
      <c r="T36" s="229">
        <v>4.262846532595619E-2</v>
      </c>
      <c r="U36" s="229">
        <v>3.2631275829048692E-2</v>
      </c>
      <c r="V36" s="229">
        <v>8.157818957347876E-2</v>
      </c>
      <c r="W36" s="229">
        <v>0.31260874572242359</v>
      </c>
      <c r="X36" s="229">
        <v>0.50758202290576249</v>
      </c>
      <c r="Y36" s="229">
        <v>0.20688004219837181</v>
      </c>
      <c r="DA36" s="73" t="s">
        <v>2790</v>
      </c>
    </row>
    <row r="37" spans="1:105" ht="12" customHeight="1" x14ac:dyDescent="0.25">
      <c r="A37" s="46" t="s">
        <v>39</v>
      </c>
      <c r="B37" s="229">
        <v>0.94898449800388329</v>
      </c>
      <c r="C37" s="229">
        <v>1.3653984216185</v>
      </c>
      <c r="D37" s="229">
        <v>1.2975938940756631</v>
      </c>
      <c r="E37" s="229">
        <v>1.162019699939344</v>
      </c>
      <c r="F37" s="229">
        <v>0.92963667651867066</v>
      </c>
      <c r="G37" s="229">
        <v>0.76965982465579597</v>
      </c>
      <c r="H37" s="229">
        <v>0.35589533245389948</v>
      </c>
      <c r="I37" s="229">
        <v>0.40937201381153948</v>
      </c>
      <c r="J37" s="229">
        <v>0.43122982294526552</v>
      </c>
      <c r="K37" s="229">
        <v>0.44890431932872898</v>
      </c>
      <c r="L37" s="229">
        <v>0.40926743099424029</v>
      </c>
      <c r="M37" s="229">
        <v>0.39305709407438039</v>
      </c>
      <c r="N37" s="229">
        <v>0.45022903503042488</v>
      </c>
      <c r="O37" s="229">
        <v>0.1114155629847952</v>
      </c>
      <c r="P37" s="229">
        <v>0.12616174043947209</v>
      </c>
      <c r="Q37" s="229">
        <v>0.1540504921250623</v>
      </c>
      <c r="R37" s="229">
        <v>0.18350798609325261</v>
      </c>
      <c r="S37" s="229">
        <v>0.18765643790516659</v>
      </c>
      <c r="T37" s="229">
        <v>0.22840887630748971</v>
      </c>
      <c r="U37" s="229">
        <v>0.18322909857535699</v>
      </c>
      <c r="V37" s="229">
        <v>0.16851778206289589</v>
      </c>
      <c r="W37" s="229">
        <v>0.20773633911948519</v>
      </c>
      <c r="X37" s="229">
        <v>0.13442378312676789</v>
      </c>
      <c r="Y37" s="229">
        <v>0.144045402458025</v>
      </c>
      <c r="DA37" s="73" t="s">
        <v>2791</v>
      </c>
    </row>
    <row r="38" spans="1:105" ht="12" customHeight="1" x14ac:dyDescent="0.25">
      <c r="A38" s="57" t="s">
        <v>2731</v>
      </c>
      <c r="B38" s="261">
        <v>7.3802461995445023</v>
      </c>
      <c r="C38" s="261">
        <v>7.8621650110918102</v>
      </c>
      <c r="D38" s="261">
        <v>7.4614266529921514</v>
      </c>
      <c r="E38" s="261">
        <v>7.7056548472665902</v>
      </c>
      <c r="F38" s="261">
        <v>7.8265337879370431</v>
      </c>
      <c r="G38" s="261">
        <v>7.5175529095118794</v>
      </c>
      <c r="H38" s="261">
        <v>7.2830499228467156</v>
      </c>
      <c r="I38" s="261">
        <v>7.0032672741922628</v>
      </c>
      <c r="J38" s="261">
        <v>6.4227666105783436</v>
      </c>
      <c r="K38" s="261">
        <v>5.4881731668567078</v>
      </c>
      <c r="L38" s="261">
        <v>5.431387447842952</v>
      </c>
      <c r="M38" s="261">
        <v>5.5448333565387831</v>
      </c>
      <c r="N38" s="261">
        <v>5.6291195640388798</v>
      </c>
      <c r="O38" s="261">
        <v>5.7870252167545351</v>
      </c>
      <c r="P38" s="261">
        <v>5.4632611457303897</v>
      </c>
      <c r="Q38" s="261">
        <v>4.966011878172826</v>
      </c>
      <c r="R38" s="261">
        <v>4.6872668988398853</v>
      </c>
      <c r="S38" s="261">
        <v>4.3323167789155939</v>
      </c>
      <c r="T38" s="261">
        <v>3.8686199145907318</v>
      </c>
      <c r="U38" s="261">
        <v>3.7850711765946041</v>
      </c>
      <c r="V38" s="261">
        <v>3.149547826895716</v>
      </c>
      <c r="W38" s="261">
        <v>3.9369501669047069</v>
      </c>
      <c r="X38" s="261">
        <v>3.249896693000434</v>
      </c>
      <c r="Y38" s="261">
        <v>2.9163866435037491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14.703816859544533</v>
      </c>
      <c r="C39" s="261">
        <f t="shared" si="0"/>
        <v>15.889367934924586</v>
      </c>
      <c r="D39" s="261">
        <f t="shared" si="0"/>
        <v>14.420094967040061</v>
      </c>
      <c r="E39" s="261">
        <f t="shared" si="0"/>
        <v>13.830272045207998</v>
      </c>
      <c r="F39" s="261">
        <f t="shared" si="0"/>
        <v>13.594499246711734</v>
      </c>
      <c r="G39" s="261">
        <f t="shared" si="0"/>
        <v>13.523929701560048</v>
      </c>
      <c r="H39" s="261">
        <f t="shared" si="0"/>
        <v>13.001770397681703</v>
      </c>
      <c r="I39" s="261">
        <f t="shared" si="0"/>
        <v>12.591990817256576</v>
      </c>
      <c r="J39" s="261">
        <f t="shared" si="0"/>
        <v>11.584794139643165</v>
      </c>
      <c r="K39" s="261">
        <f t="shared" si="0"/>
        <v>10.253690199826089</v>
      </c>
      <c r="L39" s="261">
        <f t="shared" si="0"/>
        <v>10.313255628980841</v>
      </c>
      <c r="M39" s="261">
        <f t="shared" si="0"/>
        <v>10.131177177731409</v>
      </c>
      <c r="N39" s="261">
        <f t="shared" si="0"/>
        <v>10.3068032738325</v>
      </c>
      <c r="O39" s="261">
        <f t="shared" si="0"/>
        <v>10.082793114210219</v>
      </c>
      <c r="P39" s="261">
        <f t="shared" si="0"/>
        <v>9.2405202211600876</v>
      </c>
      <c r="Q39" s="261">
        <f t="shared" si="0"/>
        <v>8.5084711057086437</v>
      </c>
      <c r="R39" s="261">
        <f t="shared" si="0"/>
        <v>8.6912727781554651</v>
      </c>
      <c r="S39" s="261">
        <f t="shared" si="0"/>
        <v>7.6601490837116328</v>
      </c>
      <c r="T39" s="261">
        <f t="shared" si="0"/>
        <v>7.1740582283887502</v>
      </c>
      <c r="U39" s="261">
        <f t="shared" si="0"/>
        <v>7.2233448113866032</v>
      </c>
      <c r="V39" s="261">
        <f t="shared" si="0"/>
        <v>6.1787126651856772</v>
      </c>
      <c r="W39" s="261">
        <f t="shared" si="0"/>
        <v>7.4686522346644431</v>
      </c>
      <c r="X39" s="261">
        <f t="shared" si="0"/>
        <v>6.3624885730761589</v>
      </c>
      <c r="Y39" s="261">
        <f t="shared" si="0"/>
        <v>5.8662073529540244</v>
      </c>
      <c r="DA39" s="70"/>
    </row>
    <row r="40" spans="1:105" ht="12" customHeight="1" x14ac:dyDescent="0.25">
      <c r="A40" s="60" t="s">
        <v>2734</v>
      </c>
      <c r="B40" s="329">
        <v>3.6910246764996191</v>
      </c>
      <c r="C40" s="329">
        <v>4.0616484246414526</v>
      </c>
      <c r="D40" s="329">
        <v>3.4610818734954858</v>
      </c>
      <c r="E40" s="329">
        <v>2.9414822946983561</v>
      </c>
      <c r="F40" s="329">
        <v>2.7199468983995958</v>
      </c>
      <c r="G40" s="329">
        <v>2.8922953195241572</v>
      </c>
      <c r="H40" s="329">
        <v>2.7463569240593459</v>
      </c>
      <c r="I40" s="329">
        <v>2.6939093150451492</v>
      </c>
      <c r="J40" s="329">
        <v>2.4918988430330549</v>
      </c>
      <c r="K40" s="329">
        <v>2.340433247027184</v>
      </c>
      <c r="L40" s="329">
        <v>2.415684723866772</v>
      </c>
      <c r="M40" s="329">
        <v>2.2289288738119768</v>
      </c>
      <c r="N40" s="329">
        <v>2.2746283451511951</v>
      </c>
      <c r="O40" s="329">
        <v>2.0359951257811062</v>
      </c>
      <c r="P40" s="329">
        <v>1.75584913758507</v>
      </c>
      <c r="Q40" s="329">
        <v>1.6607976711964201</v>
      </c>
      <c r="R40" s="329">
        <v>1.961800235710097</v>
      </c>
      <c r="S40" s="329">
        <v>1.590003638976718</v>
      </c>
      <c r="T40" s="329">
        <v>1.6184760985902369</v>
      </c>
      <c r="U40" s="329">
        <v>1.705936916990338</v>
      </c>
      <c r="V40" s="329">
        <v>1.5199168882972041</v>
      </c>
      <c r="W40" s="329">
        <v>1.7482294727093299</v>
      </c>
      <c r="X40" s="329">
        <v>1.56177572573729</v>
      </c>
      <c r="Y40" s="329">
        <v>1.4942905237652211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1.6321820627149191E-4</v>
      </c>
      <c r="H41" s="230">
        <v>1.6155755926400631E-4</v>
      </c>
      <c r="I41" s="230">
        <v>0</v>
      </c>
      <c r="J41" s="230">
        <v>0</v>
      </c>
      <c r="K41" s="230">
        <v>7.8981135704822277E-4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1.6661859702013049E-2</v>
      </c>
      <c r="H42" s="295">
        <v>3.0368223978671231E-2</v>
      </c>
      <c r="I42" s="295">
        <v>1.5719394667301032E-2</v>
      </c>
      <c r="J42" s="295">
        <v>1.05922462009343E-3</v>
      </c>
      <c r="K42" s="295">
        <v>6.2493964132347641E-3</v>
      </c>
      <c r="L42" s="295">
        <v>1.1406915019819931E-2</v>
      </c>
      <c r="M42" s="295">
        <v>1.3641227262299721E-2</v>
      </c>
      <c r="N42" s="295">
        <v>1.38561036511517E-2</v>
      </c>
      <c r="O42" s="295">
        <v>7.8505517602155926E-3</v>
      </c>
      <c r="P42" s="295">
        <v>8.2003038561613614E-3</v>
      </c>
      <c r="Q42" s="295">
        <v>7.5593061172808153E-3</v>
      </c>
      <c r="R42" s="295">
        <v>5.342021158097494E-3</v>
      </c>
      <c r="S42" s="295">
        <v>8.0990121615676473E-3</v>
      </c>
      <c r="T42" s="295">
        <v>7.1261366591306198E-3</v>
      </c>
      <c r="U42" s="295">
        <v>2.7675812563318077E-4</v>
      </c>
      <c r="V42" s="295">
        <v>5.6508943706289419E-5</v>
      </c>
      <c r="W42" s="295">
        <v>0</v>
      </c>
      <c r="X42" s="295">
        <v>0</v>
      </c>
      <c r="Y42" s="295">
        <v>0</v>
      </c>
      <c r="DA42" s="122" t="s">
        <v>2795</v>
      </c>
    </row>
    <row r="43" spans="1:105" ht="12" customHeight="1" x14ac:dyDescent="0.25">
      <c r="A43" s="59" t="s">
        <v>159</v>
      </c>
      <c r="B43" s="295">
        <v>4.2284013529659603E-2</v>
      </c>
      <c r="C43" s="295">
        <v>0.16926790173702849</v>
      </c>
      <c r="D43" s="295">
        <v>8.6081086774050797E-2</v>
      </c>
      <c r="E43" s="295">
        <v>0.1317760661800278</v>
      </c>
      <c r="F43" s="295">
        <v>0.13191310978938409</v>
      </c>
      <c r="G43" s="295">
        <v>0.15103609464615769</v>
      </c>
      <c r="H43" s="295">
        <v>0.15121668669195359</v>
      </c>
      <c r="I43" s="295">
        <v>0.1088865065096964</v>
      </c>
      <c r="J43" s="295">
        <v>7.7161532294911475E-2</v>
      </c>
      <c r="K43" s="295">
        <v>8.0951661714988035E-2</v>
      </c>
      <c r="L43" s="295">
        <v>8.7523208802128521E-2</v>
      </c>
      <c r="M43" s="295">
        <v>7.8241807628089646E-2</v>
      </c>
      <c r="N43" s="295">
        <v>0.13066601252023571</v>
      </c>
      <c r="O43" s="295">
        <v>1.242351258915706E-3</v>
      </c>
      <c r="P43" s="295">
        <v>2.8157585958837931E-3</v>
      </c>
      <c r="Q43" s="295">
        <v>7.9139003935750941E-3</v>
      </c>
      <c r="R43" s="295">
        <v>6.1679792197043889E-3</v>
      </c>
      <c r="S43" s="295">
        <v>6.2223357954858324E-3</v>
      </c>
      <c r="T43" s="295">
        <v>1.4056381824764191E-2</v>
      </c>
      <c r="U43" s="295">
        <v>8.4775667545936816E-3</v>
      </c>
      <c r="V43" s="295">
        <v>8.5351258641471698E-3</v>
      </c>
      <c r="W43" s="295">
        <v>7.4552984726025109E-3</v>
      </c>
      <c r="X43" s="295">
        <v>6.0508804654849204E-3</v>
      </c>
      <c r="Y43" s="295">
        <v>1.525299519370713E-2</v>
      </c>
      <c r="DA43" s="122" t="s">
        <v>2796</v>
      </c>
    </row>
    <row r="44" spans="1:105" ht="12" customHeight="1" x14ac:dyDescent="0.25">
      <c r="A44" s="59" t="s">
        <v>32</v>
      </c>
      <c r="B44" s="295">
        <v>0.54175502065372327</v>
      </c>
      <c r="C44" s="295">
        <v>0.73479488117958247</v>
      </c>
      <c r="D44" s="295">
        <v>0.50349666605703869</v>
      </c>
      <c r="E44" s="295">
        <v>0.41326834986876099</v>
      </c>
      <c r="F44" s="295">
        <v>0.40937272006383008</v>
      </c>
      <c r="G44" s="295">
        <v>0.47637086403884321</v>
      </c>
      <c r="H44" s="295">
        <v>0.37623147976884558</v>
      </c>
      <c r="I44" s="295">
        <v>0.31965333932557771</v>
      </c>
      <c r="J44" s="295">
        <v>0.2494190891946392</v>
      </c>
      <c r="K44" s="295">
        <v>0.25785040236825207</v>
      </c>
      <c r="L44" s="295">
        <v>0.30960290812572339</v>
      </c>
      <c r="M44" s="295">
        <v>0.28682550524174588</v>
      </c>
      <c r="N44" s="295">
        <v>0.24055971577348809</v>
      </c>
      <c r="O44" s="295">
        <v>8.3908938437874364E-2</v>
      </c>
      <c r="P44" s="295">
        <v>8.7178451001580282E-2</v>
      </c>
      <c r="Q44" s="295">
        <v>9.6880370379060568E-2</v>
      </c>
      <c r="R44" s="295">
        <v>9.4051872037582987E-2</v>
      </c>
      <c r="S44" s="295">
        <v>6.2807237462552373E-2</v>
      </c>
      <c r="T44" s="295">
        <v>2.1799354246107981E-2</v>
      </c>
      <c r="U44" s="295">
        <v>1.1849239078528291E-2</v>
      </c>
      <c r="V44" s="295">
        <v>5.0316210287177946E-3</v>
      </c>
      <c r="W44" s="295">
        <v>1.0216443315693531E-2</v>
      </c>
      <c r="X44" s="295">
        <v>5.5752198617570877E-3</v>
      </c>
      <c r="Y44" s="295">
        <v>5.4275901422241894E-3</v>
      </c>
      <c r="DA44" s="122" t="s">
        <v>2797</v>
      </c>
    </row>
    <row r="45" spans="1:105" ht="12" customHeight="1" x14ac:dyDescent="0.25">
      <c r="A45" s="59" t="s">
        <v>35</v>
      </c>
      <c r="B45" s="295">
        <v>3.1069856423162361</v>
      </c>
      <c r="C45" s="295">
        <v>3.1575856417248418</v>
      </c>
      <c r="D45" s="295">
        <v>2.871504120664397</v>
      </c>
      <c r="E45" s="295">
        <v>2.396437878649567</v>
      </c>
      <c r="F45" s="295">
        <v>2.178661068546381</v>
      </c>
      <c r="G45" s="295">
        <v>2.2480632829308722</v>
      </c>
      <c r="H45" s="295">
        <v>2.188378976060612</v>
      </c>
      <c r="I45" s="295">
        <v>2.2496500745425738</v>
      </c>
      <c r="J45" s="295">
        <v>2.1642589969234112</v>
      </c>
      <c r="K45" s="295">
        <v>1.9945919751736609</v>
      </c>
      <c r="L45" s="295">
        <v>2.007151691919101</v>
      </c>
      <c r="M45" s="295">
        <v>1.850220333679842</v>
      </c>
      <c r="N45" s="295">
        <v>1.8895465132063189</v>
      </c>
      <c r="O45" s="295">
        <v>1.9429932843241</v>
      </c>
      <c r="P45" s="295">
        <v>1.657654624131444</v>
      </c>
      <c r="Q45" s="295">
        <v>1.5484440943065041</v>
      </c>
      <c r="R45" s="295">
        <v>1.8562383632947119</v>
      </c>
      <c r="S45" s="295">
        <v>1.512875053557112</v>
      </c>
      <c r="T45" s="295">
        <v>1.575494225860234</v>
      </c>
      <c r="U45" s="295">
        <v>1.685333353031583</v>
      </c>
      <c r="V45" s="295">
        <v>1.5062936324606331</v>
      </c>
      <c r="W45" s="295">
        <v>1.730557730921034</v>
      </c>
      <c r="X45" s="295">
        <v>1.550149625410048</v>
      </c>
      <c r="Y45" s="295">
        <v>1.47360993842929</v>
      </c>
      <c r="DA45" s="122" t="s">
        <v>2798</v>
      </c>
    </row>
    <row r="46" spans="1:105" ht="12" customHeight="1" x14ac:dyDescent="0.25">
      <c r="A46" s="60" t="s">
        <v>2741</v>
      </c>
      <c r="B46" s="329">
        <v>2.5011886876845759</v>
      </c>
      <c r="C46" s="329">
        <v>2.760321298874008</v>
      </c>
      <c r="D46" s="329">
        <v>2.3537845601248519</v>
      </c>
      <c r="E46" s="329">
        <v>2.0018939805443199</v>
      </c>
      <c r="F46" s="329">
        <v>1.8482474602621739</v>
      </c>
      <c r="G46" s="329">
        <v>1.96167569893576</v>
      </c>
      <c r="H46" s="329">
        <v>1.8559059905235009</v>
      </c>
      <c r="I46" s="329">
        <v>1.821246041947713</v>
      </c>
      <c r="J46" s="329">
        <v>1.685548542262489</v>
      </c>
      <c r="K46" s="329">
        <v>1.5837724549723351</v>
      </c>
      <c r="L46" s="329">
        <v>1.633577111984299</v>
      </c>
      <c r="M46" s="329">
        <v>1.5074178737883981</v>
      </c>
      <c r="N46" s="329">
        <v>1.5401376088380041</v>
      </c>
      <c r="O46" s="329">
        <v>1.3726488163179711</v>
      </c>
      <c r="P46" s="329">
        <v>1.1839175034390199</v>
      </c>
      <c r="Q46" s="329">
        <v>1.120395113788242</v>
      </c>
      <c r="R46" s="329">
        <v>1.3236695053712511</v>
      </c>
      <c r="S46" s="329">
        <v>1.073704724274658</v>
      </c>
      <c r="T46" s="329">
        <v>1.093920838704544</v>
      </c>
      <c r="U46" s="329">
        <v>1.152102972877699</v>
      </c>
      <c r="V46" s="329">
        <v>1.026436968334814</v>
      </c>
      <c r="W46" s="329">
        <v>1.179956509792176</v>
      </c>
      <c r="X46" s="329">
        <v>1.0526221598751151</v>
      </c>
      <c r="Y46" s="329">
        <v>1.0084617251841781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1.0501456559456099E-4</v>
      </c>
      <c r="H47" s="229">
        <v>1.051826809839217E-4</v>
      </c>
      <c r="I47" s="229">
        <v>0</v>
      </c>
      <c r="J47" s="229">
        <v>0</v>
      </c>
      <c r="K47" s="229">
        <v>5.0794800142381564E-4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1.082709280741067E-2</v>
      </c>
      <c r="H49" s="229">
        <v>1.9968424173928929E-2</v>
      </c>
      <c r="I49" s="229">
        <v>1.033038450293387E-2</v>
      </c>
      <c r="J49" s="229">
        <v>6.9681759175636675E-4</v>
      </c>
      <c r="K49" s="229">
        <v>4.0592089001981286E-3</v>
      </c>
      <c r="L49" s="229">
        <v>7.385179940232192E-3</v>
      </c>
      <c r="M49" s="229">
        <v>8.8497997896043491E-3</v>
      </c>
      <c r="N49" s="229">
        <v>8.9404800806529711E-3</v>
      </c>
      <c r="O49" s="229">
        <v>5.2506149061565038E-3</v>
      </c>
      <c r="P49" s="229">
        <v>5.4434683117039039E-3</v>
      </c>
      <c r="Q49" s="229">
        <v>4.9987677582952524E-3</v>
      </c>
      <c r="R49" s="229">
        <v>3.5290937340465458E-3</v>
      </c>
      <c r="S49" s="229">
        <v>5.3676805795286244E-3</v>
      </c>
      <c r="T49" s="229">
        <v>4.7051064107313627E-3</v>
      </c>
      <c r="U49" s="229">
        <v>1.837504056303829E-4</v>
      </c>
      <c r="V49" s="229">
        <v>3.7294399960514807E-5</v>
      </c>
      <c r="W49" s="229">
        <v>0</v>
      </c>
      <c r="X49" s="229">
        <v>0</v>
      </c>
      <c r="Y49" s="229">
        <v>0</v>
      </c>
      <c r="DA49" s="73" t="s">
        <v>2802</v>
      </c>
    </row>
    <row r="50" spans="1:105" ht="12" customHeight="1" x14ac:dyDescent="0.25">
      <c r="A50" s="64" t="s">
        <v>159</v>
      </c>
      <c r="B50" s="229">
        <v>2.8068953283888521E-2</v>
      </c>
      <c r="C50" s="229">
        <v>0.1111622256517337</v>
      </c>
      <c r="D50" s="229">
        <v>5.6222296777333099E-2</v>
      </c>
      <c r="E50" s="229">
        <v>8.5639686741663751E-2</v>
      </c>
      <c r="F50" s="229">
        <v>8.6477571039399792E-2</v>
      </c>
      <c r="G50" s="229">
        <v>0.10001162799384999</v>
      </c>
      <c r="H50" s="229">
        <v>0.1013224029000289</v>
      </c>
      <c r="I50" s="229">
        <v>7.2918226262026001E-2</v>
      </c>
      <c r="J50" s="229">
        <v>5.1726518166342397E-2</v>
      </c>
      <c r="K50" s="229">
        <v>5.3580956164473247E-2</v>
      </c>
      <c r="L50" s="229">
        <v>5.7742750868880227E-2</v>
      </c>
      <c r="M50" s="229">
        <v>5.1724969101239769E-2</v>
      </c>
      <c r="N50" s="229">
        <v>8.5913956122228893E-2</v>
      </c>
      <c r="O50" s="229">
        <v>8.4671207501341454E-4</v>
      </c>
      <c r="P50" s="229">
        <v>1.9046822546197289E-3</v>
      </c>
      <c r="Q50" s="229">
        <v>5.3327714378242864E-3</v>
      </c>
      <c r="R50" s="229">
        <v>4.1522343290442409E-3</v>
      </c>
      <c r="S50" s="229">
        <v>4.202322905769721E-3</v>
      </c>
      <c r="T50" s="229">
        <v>9.457366337715576E-3</v>
      </c>
      <c r="U50" s="229">
        <v>5.7356218047712312E-3</v>
      </c>
      <c r="V50" s="229">
        <v>5.7400771246203597E-3</v>
      </c>
      <c r="W50" s="229">
        <v>4.9072745831659614E-3</v>
      </c>
      <c r="X50" s="229">
        <v>3.9049919114158638E-3</v>
      </c>
      <c r="Y50" s="229">
        <v>1.013772424185614E-2</v>
      </c>
      <c r="DA50" s="73" t="s">
        <v>2803</v>
      </c>
    </row>
    <row r="51" spans="1:105" ht="12" customHeight="1" x14ac:dyDescent="0.25">
      <c r="A51" s="64" t="s">
        <v>32</v>
      </c>
      <c r="B51" s="229">
        <v>0.34865054559608732</v>
      </c>
      <c r="C51" s="229">
        <v>0.46782791765991127</v>
      </c>
      <c r="D51" s="229">
        <v>0.31881212566495559</v>
      </c>
      <c r="E51" s="229">
        <v>0.26038026654575169</v>
      </c>
      <c r="F51" s="229">
        <v>0.26017874374754468</v>
      </c>
      <c r="G51" s="229">
        <v>0.30581045591693518</v>
      </c>
      <c r="H51" s="229">
        <v>0.24439835767892759</v>
      </c>
      <c r="I51" s="229">
        <v>0.20752893969423261</v>
      </c>
      <c r="J51" s="229">
        <v>0.1620986811376218</v>
      </c>
      <c r="K51" s="229">
        <v>0.16545880927526219</v>
      </c>
      <c r="L51" s="229">
        <v>0.19802346683372349</v>
      </c>
      <c r="M51" s="229">
        <v>0.18383005685056461</v>
      </c>
      <c r="N51" s="229">
        <v>0.1533420875448217</v>
      </c>
      <c r="O51" s="229">
        <v>5.5441754496235458E-2</v>
      </c>
      <c r="P51" s="229">
        <v>5.7170719112579607E-2</v>
      </c>
      <c r="Q51" s="229">
        <v>6.3290069223359946E-2</v>
      </c>
      <c r="R51" s="229">
        <v>6.1382388965509592E-2</v>
      </c>
      <c r="S51" s="229">
        <v>4.112283595607278E-2</v>
      </c>
      <c r="T51" s="229">
        <v>1.4219282577390011E-2</v>
      </c>
      <c r="U51" s="229">
        <v>7.7720778277236852E-3</v>
      </c>
      <c r="V51" s="229">
        <v>3.2805987199958689E-3</v>
      </c>
      <c r="W51" s="229">
        <v>6.5194722892975739E-3</v>
      </c>
      <c r="X51" s="229">
        <v>3.4881965927518392E-3</v>
      </c>
      <c r="Y51" s="229">
        <v>3.4972749333685542E-3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1.6717124580692699E-3</v>
      </c>
      <c r="H52" s="229">
        <v>1.597611728546179E-3</v>
      </c>
      <c r="I52" s="229">
        <v>1.852518238108299E-3</v>
      </c>
      <c r="J52" s="229">
        <v>8.7142457920571549E-4</v>
      </c>
      <c r="K52" s="229">
        <v>6.9061879917018927E-4</v>
      </c>
      <c r="L52" s="229">
        <v>8.0028787886576467E-4</v>
      </c>
      <c r="M52" s="229">
        <v>8.0028787886111063E-4</v>
      </c>
      <c r="N52" s="229">
        <v>8.0028787886070329E-4</v>
      </c>
      <c r="O52" s="229">
        <v>3.6457558925658419E-4</v>
      </c>
      <c r="P52" s="229">
        <v>3.2604320990634771E-4</v>
      </c>
      <c r="Q52" s="229">
        <v>2.549065095624923E-4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2.0191254618273242</v>
      </c>
      <c r="C53" s="229">
        <v>2.030073704542434</v>
      </c>
      <c r="D53" s="229">
        <v>1.836049266094061</v>
      </c>
      <c r="E53" s="229">
        <v>1.524680168017357</v>
      </c>
      <c r="F53" s="229">
        <v>1.3982320134520281</v>
      </c>
      <c r="G53" s="229">
        <v>1.457311279137846</v>
      </c>
      <c r="H53" s="229">
        <v>1.435497171157242</v>
      </c>
      <c r="I53" s="229">
        <v>1.474860846557507</v>
      </c>
      <c r="J53" s="229">
        <v>1.4203509911467189</v>
      </c>
      <c r="K53" s="229">
        <v>1.2924471799260679</v>
      </c>
      <c r="L53" s="229">
        <v>1.296368526696962</v>
      </c>
      <c r="M53" s="229">
        <v>1.197454053410409</v>
      </c>
      <c r="N53" s="229">
        <v>1.216277607149604</v>
      </c>
      <c r="O53" s="229">
        <v>1.296393046452349</v>
      </c>
      <c r="P53" s="229">
        <v>1.097729185363624</v>
      </c>
      <c r="Q53" s="229">
        <v>1.0214849325334461</v>
      </c>
      <c r="R53" s="229">
        <v>1.2233387750531219</v>
      </c>
      <c r="S53" s="229">
        <v>1.000260414852242</v>
      </c>
      <c r="T53" s="229">
        <v>1.0377375378157609</v>
      </c>
      <c r="U53" s="229">
        <v>1.116269732346532</v>
      </c>
      <c r="V53" s="229">
        <v>0.99172550507464596</v>
      </c>
      <c r="W53" s="229">
        <v>1.1151555765529779</v>
      </c>
      <c r="X53" s="229">
        <v>0.9793754857939363</v>
      </c>
      <c r="Y53" s="229">
        <v>0.95883069062868231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8.002026380663E-3</v>
      </c>
      <c r="C55" s="229">
        <v>1.1202260833110961E-2</v>
      </c>
      <c r="D55" s="229">
        <v>9.6007033573143365E-3</v>
      </c>
      <c r="E55" s="229">
        <v>1.200015907185596E-2</v>
      </c>
      <c r="F55" s="229">
        <v>8.0020263806382351E-3</v>
      </c>
      <c r="G55" s="229">
        <v>6.990971211566002E-3</v>
      </c>
      <c r="H55" s="229">
        <v>1.651102059527311E-2</v>
      </c>
      <c r="I55" s="229">
        <v>1.1763958149167581E-2</v>
      </c>
      <c r="J55" s="229">
        <v>5.57088517641502E-3</v>
      </c>
      <c r="K55" s="229">
        <v>2.0981555131968761E-2</v>
      </c>
      <c r="L55" s="229">
        <v>3.1276458762031632E-2</v>
      </c>
      <c r="M55" s="229">
        <v>2.444103449938248E-2</v>
      </c>
      <c r="N55" s="229">
        <v>2.868112911139984E-2</v>
      </c>
      <c r="O55" s="229">
        <v>2.9237065429242441E-3</v>
      </c>
      <c r="P55" s="229">
        <v>8.4024157495217432E-3</v>
      </c>
      <c r="Q55" s="229">
        <v>9.2319994779390766E-3</v>
      </c>
      <c r="R55" s="229">
        <v>1.244375592657871E-2</v>
      </c>
      <c r="S55" s="229">
        <v>3.5026868533818748E-3</v>
      </c>
      <c r="T55" s="229">
        <v>4.3725975686436901E-3</v>
      </c>
      <c r="U55" s="229">
        <v>3.3471399043061702E-3</v>
      </c>
      <c r="V55" s="229">
        <v>8.3678497608533371E-3</v>
      </c>
      <c r="W55" s="229">
        <v>3.2065715503258332E-2</v>
      </c>
      <c r="X55" s="229">
        <v>5.2065020456966198E-2</v>
      </c>
      <c r="Y55" s="229">
        <v>2.122063655354485E-2</v>
      </c>
      <c r="DA55" s="73" t="s">
        <v>2808</v>
      </c>
    </row>
    <row r="56" spans="1:105" ht="12" customHeight="1" x14ac:dyDescent="0.25">
      <c r="A56" s="64" t="s">
        <v>39</v>
      </c>
      <c r="B56" s="229">
        <v>9.734170059661322E-2</v>
      </c>
      <c r="C56" s="229">
        <v>0.14005519018681839</v>
      </c>
      <c r="D56" s="229">
        <v>0.1331001682311882</v>
      </c>
      <c r="E56" s="229">
        <v>0.1191937001676914</v>
      </c>
      <c r="F56" s="229">
        <v>9.5357105642563098E-2</v>
      </c>
      <c r="G56" s="229">
        <v>7.8947544844488807E-2</v>
      </c>
      <c r="H56" s="229">
        <v>3.6505819608570501E-2</v>
      </c>
      <c r="I56" s="229">
        <v>4.1991168543737793E-2</v>
      </c>
      <c r="J56" s="229">
        <v>4.4233224464428247E-2</v>
      </c>
      <c r="K56" s="229">
        <v>4.6046178773770402E-2</v>
      </c>
      <c r="L56" s="229">
        <v>4.1980441003603569E-2</v>
      </c>
      <c r="M56" s="229">
        <v>4.0317672258337107E-2</v>
      </c>
      <c r="N56" s="229">
        <v>4.6182060950435401E-2</v>
      </c>
      <c r="O56" s="229">
        <v>1.1428406256036279E-2</v>
      </c>
      <c r="P56" s="229">
        <v>1.294098943706504E-2</v>
      </c>
      <c r="Q56" s="229">
        <v>1.5801666847815431E-2</v>
      </c>
      <c r="R56" s="229">
        <v>1.882325736294984E-2</v>
      </c>
      <c r="S56" s="229">
        <v>1.9248783127663809E-2</v>
      </c>
      <c r="T56" s="229">
        <v>2.3428947994302771E-2</v>
      </c>
      <c r="U56" s="229">
        <v>1.8794650588735692E-2</v>
      </c>
      <c r="V56" s="229">
        <v>1.728564325473796E-2</v>
      </c>
      <c r="W56" s="229">
        <v>2.1308470863475239E-2</v>
      </c>
      <c r="X56" s="229">
        <v>1.3788465120044941E-2</v>
      </c>
      <c r="Y56" s="229">
        <v>1.477539882672598E-2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8.5116034953603386</v>
      </c>
      <c r="C58" s="329">
        <v>9.0673982114091256</v>
      </c>
      <c r="D58" s="329">
        <v>8.6052285334197229</v>
      </c>
      <c r="E58" s="329">
        <v>8.8868957699653226</v>
      </c>
      <c r="F58" s="329">
        <v>9.0263048880499639</v>
      </c>
      <c r="G58" s="329">
        <v>8.6699586831001305</v>
      </c>
      <c r="H58" s="329">
        <v>8.3995074830988568</v>
      </c>
      <c r="I58" s="329">
        <v>8.0768354602637142</v>
      </c>
      <c r="J58" s="329">
        <v>7.4073467543476221</v>
      </c>
      <c r="K58" s="329">
        <v>6.3294844978265692</v>
      </c>
      <c r="L58" s="329">
        <v>6.26399379312977</v>
      </c>
      <c r="M58" s="329">
        <v>6.3948304301310346</v>
      </c>
      <c r="N58" s="329">
        <v>6.4920373198433019</v>
      </c>
      <c r="O58" s="329">
        <v>6.6741491721111412</v>
      </c>
      <c r="P58" s="329">
        <v>6.3007535801359982</v>
      </c>
      <c r="Q58" s="329">
        <v>5.7272783207239826</v>
      </c>
      <c r="R58" s="329">
        <v>5.4058030370741168</v>
      </c>
      <c r="S58" s="329">
        <v>4.9964407204602566</v>
      </c>
      <c r="T58" s="329">
        <v>4.4616612910939697</v>
      </c>
      <c r="U58" s="329">
        <v>4.3653049215185664</v>
      </c>
      <c r="V58" s="329">
        <v>3.6323588085536591</v>
      </c>
      <c r="W58" s="329">
        <v>4.5404662521629371</v>
      </c>
      <c r="X58" s="329">
        <v>3.7480906874637538</v>
      </c>
      <c r="Y58" s="329">
        <v>3.3634551040046259</v>
      </c>
      <c r="DA58" s="72" t="s">
        <v>2811</v>
      </c>
    </row>
    <row r="59" spans="1:105" ht="12" customHeight="1" x14ac:dyDescent="0.25">
      <c r="A59" s="132" t="s">
        <v>2757</v>
      </c>
      <c r="B59" s="316">
        <v>2.142558144021069</v>
      </c>
      <c r="C59" s="316">
        <v>2.2824639204030772</v>
      </c>
      <c r="D59" s="316">
        <v>2.166125629029946</v>
      </c>
      <c r="E59" s="316">
        <v>2.2370274787100501</v>
      </c>
      <c r="F59" s="316">
        <v>2.2721198254653778</v>
      </c>
      <c r="G59" s="316">
        <v>2.182419633965333</v>
      </c>
      <c r="H59" s="316">
        <v>2.1143411078170158</v>
      </c>
      <c r="I59" s="316">
        <v>2.0331174499304572</v>
      </c>
      <c r="J59" s="316">
        <v>1.864592391171253</v>
      </c>
      <c r="K59" s="316">
        <v>1.5932707116427181</v>
      </c>
      <c r="L59" s="316">
        <v>1.576785258251675</v>
      </c>
      <c r="M59" s="316">
        <v>1.609719722632704</v>
      </c>
      <c r="N59" s="316">
        <v>1.6341888386249499</v>
      </c>
      <c r="O59" s="316">
        <v>1.6800304044840639</v>
      </c>
      <c r="P59" s="316">
        <v>1.586038506604422</v>
      </c>
      <c r="Q59" s="316">
        <v>1.441682147885694</v>
      </c>
      <c r="R59" s="316">
        <v>1.36075973562096</v>
      </c>
      <c r="S59" s="316">
        <v>1.257714220660771</v>
      </c>
      <c r="T59" s="316">
        <v>1.123098454986506</v>
      </c>
      <c r="U59" s="316">
        <v>1.0988434336530259</v>
      </c>
      <c r="V59" s="316">
        <v>0.91434474732235294</v>
      </c>
      <c r="W59" s="316">
        <v>1.1429354000720731</v>
      </c>
      <c r="X59" s="316">
        <v>0.94347701127436256</v>
      </c>
      <c r="Y59" s="316">
        <v>0.84665575987680119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0.99999999999999967</v>
      </c>
      <c r="C63" s="232">
        <f t="shared" si="1"/>
        <v>0.99999999999999989</v>
      </c>
      <c r="D63" s="232">
        <f t="shared" si="1"/>
        <v>1</v>
      </c>
      <c r="E63" s="232">
        <f t="shared" si="1"/>
        <v>1</v>
      </c>
      <c r="F63" s="232">
        <f t="shared" si="1"/>
        <v>1.0000000000000002</v>
      </c>
      <c r="G63" s="232">
        <f t="shared" si="1"/>
        <v>1</v>
      </c>
      <c r="H63" s="232">
        <f t="shared" si="1"/>
        <v>1</v>
      </c>
      <c r="I63" s="232">
        <f t="shared" si="1"/>
        <v>0.99999999999999989</v>
      </c>
      <c r="J63" s="232">
        <f t="shared" si="1"/>
        <v>1</v>
      </c>
      <c r="K63" s="232">
        <f t="shared" si="1"/>
        <v>0.99999999999999989</v>
      </c>
      <c r="L63" s="232">
        <f t="shared" si="1"/>
        <v>0.99999999999999967</v>
      </c>
      <c r="M63" s="232">
        <f t="shared" si="1"/>
        <v>1</v>
      </c>
      <c r="N63" s="232">
        <f t="shared" si="1"/>
        <v>1.0000000000000002</v>
      </c>
      <c r="O63" s="232">
        <f t="shared" si="1"/>
        <v>1.0000000000000002</v>
      </c>
      <c r="P63" s="232">
        <f t="shared" si="1"/>
        <v>0.99999999999999967</v>
      </c>
      <c r="Q63" s="232">
        <f t="shared" si="1"/>
        <v>1</v>
      </c>
      <c r="R63" s="232">
        <f t="shared" si="1"/>
        <v>1.0000000000000002</v>
      </c>
      <c r="S63" s="232">
        <f t="shared" si="1"/>
        <v>0.99999999999999989</v>
      </c>
      <c r="T63" s="232">
        <f t="shared" si="1"/>
        <v>1</v>
      </c>
      <c r="U63" s="232">
        <f t="shared" si="1"/>
        <v>1.0000000000000002</v>
      </c>
      <c r="V63" s="232">
        <f t="shared" si="1"/>
        <v>0.99999999999999978</v>
      </c>
      <c r="W63" s="232">
        <f t="shared" si="1"/>
        <v>0.99999999999999989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2.5265194824428145E-2</v>
      </c>
      <c r="C64" s="299">
        <f t="shared" si="2"/>
        <v>2.4725975892561782E-2</v>
      </c>
      <c r="D64" s="299">
        <f t="shared" si="2"/>
        <v>2.6452016430202292E-2</v>
      </c>
      <c r="E64" s="299">
        <f t="shared" si="2"/>
        <v>2.9644634094863769E-2</v>
      </c>
      <c r="F64" s="299">
        <f t="shared" si="2"/>
        <v>3.1198342439904124E-2</v>
      </c>
      <c r="G64" s="299">
        <f t="shared" si="2"/>
        <v>2.9547515101863684E-2</v>
      </c>
      <c r="H64" s="299">
        <f t="shared" si="2"/>
        <v>2.9917199760547419E-2</v>
      </c>
      <c r="I64" s="299">
        <f t="shared" si="2"/>
        <v>2.9577951433316339E-2</v>
      </c>
      <c r="J64" s="299">
        <f t="shared" si="2"/>
        <v>2.9431910054021477E-2</v>
      </c>
      <c r="K64" s="299">
        <f t="shared" si="2"/>
        <v>2.7871223640206021E-2</v>
      </c>
      <c r="L64" s="299">
        <f t="shared" si="2"/>
        <v>2.7194701583681848E-2</v>
      </c>
      <c r="M64" s="299">
        <f t="shared" si="2"/>
        <v>2.8852691319698819E-2</v>
      </c>
      <c r="N64" s="299">
        <f t="shared" si="2"/>
        <v>2.8750410700872742E-2</v>
      </c>
      <c r="O64" s="299">
        <f t="shared" si="2"/>
        <v>3.1060835670753531E-2</v>
      </c>
      <c r="P64" s="299">
        <f t="shared" si="2"/>
        <v>3.2524244722273672E-2</v>
      </c>
      <c r="Q64" s="299">
        <f t="shared" si="2"/>
        <v>3.1882249086168629E-2</v>
      </c>
      <c r="R64" s="299">
        <f t="shared" si="2"/>
        <v>2.8188922060175009E-2</v>
      </c>
      <c r="S64" s="299">
        <f t="shared" si="2"/>
        <v>3.0340549075028121E-2</v>
      </c>
      <c r="T64" s="299">
        <f t="shared" si="2"/>
        <v>2.8160321785871502E-2</v>
      </c>
      <c r="U64" s="299">
        <f t="shared" si="2"/>
        <v>2.6942976282604895E-2</v>
      </c>
      <c r="V64" s="299">
        <f t="shared" si="2"/>
        <v>2.5824031315534932E-2</v>
      </c>
      <c r="W64" s="299">
        <f t="shared" si="2"/>
        <v>2.7195263615512878E-2</v>
      </c>
      <c r="X64" s="299">
        <f t="shared" si="2"/>
        <v>2.5918744299371504E-2</v>
      </c>
      <c r="Y64" s="299">
        <f t="shared" si="2"/>
        <v>2.4849320883594563E-2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5.3251614240088126E-3</v>
      </c>
      <c r="C65" s="233">
        <f t="shared" si="3"/>
        <v>5.2115099016269749E-3</v>
      </c>
      <c r="D65" s="233">
        <f t="shared" si="3"/>
        <v>5.5753085800536225E-3</v>
      </c>
      <c r="E65" s="233">
        <f t="shared" si="3"/>
        <v>6.2482186663446026E-3</v>
      </c>
      <c r="F65" s="233">
        <f t="shared" si="3"/>
        <v>6.5756947772816106E-3</v>
      </c>
      <c r="G65" s="233">
        <f t="shared" si="3"/>
        <v>6.2277488334912803E-3</v>
      </c>
      <c r="H65" s="233">
        <f t="shared" si="3"/>
        <v>6.3056675076654115E-3</v>
      </c>
      <c r="I65" s="233">
        <f t="shared" si="3"/>
        <v>6.2341639187208382E-3</v>
      </c>
      <c r="J65" s="233">
        <f t="shared" si="3"/>
        <v>6.2033826829245454E-3</v>
      </c>
      <c r="K65" s="233">
        <f t="shared" si="3"/>
        <v>5.8744357999268616E-3</v>
      </c>
      <c r="L65" s="233">
        <f t="shared" si="3"/>
        <v>5.73184480931988E-3</v>
      </c>
      <c r="M65" s="233">
        <f t="shared" si="3"/>
        <v>6.0813003763556667E-3</v>
      </c>
      <c r="N65" s="233">
        <f t="shared" si="3"/>
        <v>6.0597426242947235E-3</v>
      </c>
      <c r="O65" s="233">
        <f t="shared" si="3"/>
        <v>6.5467123867752487E-3</v>
      </c>
      <c r="P65" s="233">
        <f t="shared" si="3"/>
        <v>6.8551560573210093E-3</v>
      </c>
      <c r="Q65" s="233">
        <f t="shared" si="3"/>
        <v>6.7198422226355499E-3</v>
      </c>
      <c r="R65" s="233">
        <f t="shared" si="3"/>
        <v>5.9413973010054803E-3</v>
      </c>
      <c r="S65" s="233">
        <f t="shared" si="3"/>
        <v>6.3948971159870343E-3</v>
      </c>
      <c r="T65" s="233">
        <f t="shared" si="3"/>
        <v>5.9353692027265823E-3</v>
      </c>
      <c r="U65" s="233">
        <f t="shared" si="3"/>
        <v>5.6787885051014821E-3</v>
      </c>
      <c r="V65" s="233">
        <f t="shared" si="3"/>
        <v>5.4429477520165854E-3</v>
      </c>
      <c r="W65" s="233">
        <f t="shared" si="3"/>
        <v>5.7319632691317452E-3</v>
      </c>
      <c r="X65" s="233">
        <f t="shared" si="3"/>
        <v>5.4629104687652259E-3</v>
      </c>
      <c r="Y65" s="233">
        <f t="shared" si="3"/>
        <v>5.2375074050167933E-3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2.0634603622178189E-2</v>
      </c>
      <c r="C66" s="233">
        <f t="shared" si="4"/>
        <v>2.0194212443643566E-2</v>
      </c>
      <c r="D66" s="233">
        <f t="shared" si="4"/>
        <v>2.1603905207840546E-2</v>
      </c>
      <c r="E66" s="233">
        <f t="shared" si="4"/>
        <v>2.4211381638766682E-2</v>
      </c>
      <c r="F66" s="233">
        <f t="shared" si="4"/>
        <v>2.5480327161141229E-2</v>
      </c>
      <c r="G66" s="233">
        <f t="shared" si="4"/>
        <v>2.4132062562121206E-2</v>
      </c>
      <c r="H66" s="233">
        <f t="shared" si="4"/>
        <v>2.4433991617097812E-2</v>
      </c>
      <c r="I66" s="233">
        <f t="shared" si="4"/>
        <v>2.4156920539255489E-2</v>
      </c>
      <c r="J66" s="233">
        <f t="shared" si="4"/>
        <v>2.4037645544737276E-2</v>
      </c>
      <c r="K66" s="233">
        <f t="shared" si="4"/>
        <v>2.2763000890247465E-2</v>
      </c>
      <c r="L66" s="233">
        <f t="shared" si="4"/>
        <v>2.2210471429261868E-2</v>
      </c>
      <c r="M66" s="233">
        <f t="shared" si="4"/>
        <v>2.3564585705842533E-2</v>
      </c>
      <c r="N66" s="233">
        <f t="shared" si="4"/>
        <v>2.3481051023352521E-2</v>
      </c>
      <c r="O66" s="233">
        <f t="shared" si="4"/>
        <v>2.5368022558049645E-2</v>
      </c>
      <c r="P66" s="233">
        <f t="shared" si="4"/>
        <v>2.6563218792437265E-2</v>
      </c>
      <c r="Q66" s="233">
        <f t="shared" si="4"/>
        <v>2.603888776826533E-2</v>
      </c>
      <c r="R66" s="233">
        <f t="shared" si="4"/>
        <v>2.3022471716140882E-2</v>
      </c>
      <c r="S66" s="233">
        <f t="shared" si="4"/>
        <v>2.4779749698867433E-2</v>
      </c>
      <c r="T66" s="233">
        <f t="shared" si="4"/>
        <v>2.2999113284597427E-2</v>
      </c>
      <c r="U66" s="233">
        <f t="shared" si="4"/>
        <v>2.2004882204817257E-2</v>
      </c>
      <c r="V66" s="233">
        <f t="shared" si="4"/>
        <v>2.1091016864337248E-2</v>
      </c>
      <c r="W66" s="233">
        <f t="shared" si="4"/>
        <v>2.2210930452203789E-2</v>
      </c>
      <c r="X66" s="233">
        <f t="shared" si="4"/>
        <v>2.1168370903873555E-2</v>
      </c>
      <c r="Y66" s="233">
        <f t="shared" si="4"/>
        <v>2.0294950831628678E-2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2.9022060150160355E-2</v>
      </c>
      <c r="C67" s="233">
        <f t="shared" si="5"/>
        <v>2.840266083883582E-2</v>
      </c>
      <c r="D67" s="233">
        <f t="shared" si="5"/>
        <v>3.0385358880672602E-2</v>
      </c>
      <c r="E67" s="233">
        <f t="shared" si="5"/>
        <v>3.4052710054655357E-2</v>
      </c>
      <c r="F67" s="233">
        <f t="shared" si="5"/>
        <v>3.5837450578483407E-2</v>
      </c>
      <c r="G67" s="233">
        <f t="shared" si="5"/>
        <v>3.3941149733187098E-2</v>
      </c>
      <c r="H67" s="233">
        <f t="shared" si="5"/>
        <v>3.4365805488880588E-2</v>
      </c>
      <c r="I67" s="233">
        <f t="shared" si="5"/>
        <v>3.3976111863829962E-2</v>
      </c>
      <c r="J67" s="233">
        <f t="shared" si="5"/>
        <v>3.3808354531113513E-2</v>
      </c>
      <c r="K67" s="233">
        <f t="shared" si="5"/>
        <v>3.2015598318780779E-2</v>
      </c>
      <c r="L67" s="233">
        <f t="shared" si="5"/>
        <v>3.1238479283926885E-2</v>
      </c>
      <c r="M67" s="233">
        <f t="shared" si="5"/>
        <v>3.3143007556177113E-2</v>
      </c>
      <c r="N67" s="233">
        <f t="shared" si="5"/>
        <v>3.3025518089248633E-2</v>
      </c>
      <c r="O67" s="233">
        <f t="shared" si="5"/>
        <v>3.5679496929082503E-2</v>
      </c>
      <c r="P67" s="233">
        <f t="shared" si="5"/>
        <v>3.7360510901570963E-2</v>
      </c>
      <c r="Q67" s="233">
        <f t="shared" si="5"/>
        <v>3.6623052271362172E-2</v>
      </c>
      <c r="R67" s="233">
        <f t="shared" si="5"/>
        <v>3.2380537624336257E-2</v>
      </c>
      <c r="S67" s="233">
        <f t="shared" si="5"/>
        <v>3.4852105687821031E-2</v>
      </c>
      <c r="T67" s="233">
        <f t="shared" si="5"/>
        <v>3.2347684567515793E-2</v>
      </c>
      <c r="U67" s="233">
        <f t="shared" si="5"/>
        <v>3.0949323119490408E-2</v>
      </c>
      <c r="V67" s="233">
        <f t="shared" si="5"/>
        <v>2.9663994098095909E-2</v>
      </c>
      <c r="W67" s="233">
        <f t="shared" si="5"/>
        <v>3.1239124888353068E-2</v>
      </c>
      <c r="X67" s="233">
        <f t="shared" si="5"/>
        <v>2.977279064342269E-2</v>
      </c>
      <c r="Y67" s="233">
        <f t="shared" si="5"/>
        <v>2.8544346892470106E-2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0.12988743232588029</v>
      </c>
      <c r="C68" s="300">
        <f t="shared" si="6"/>
        <v>0.1304942855159873</v>
      </c>
      <c r="D68" s="300">
        <f t="shared" si="6"/>
        <v>0.12651856684177443</v>
      </c>
      <c r="E68" s="300">
        <f t="shared" si="6"/>
        <v>0.12037362974468697</v>
      </c>
      <c r="F68" s="300">
        <f t="shared" si="6"/>
        <v>0.11855601622335539</v>
      </c>
      <c r="G68" s="300">
        <f t="shared" si="6"/>
        <v>0.12103762323233405</v>
      </c>
      <c r="H68" s="300">
        <f t="shared" si="6"/>
        <v>0.1208733354284023</v>
      </c>
      <c r="I68" s="300">
        <f t="shared" si="6"/>
        <v>0.12155201572970796</v>
      </c>
      <c r="J68" s="300">
        <f t="shared" si="6"/>
        <v>0.12170594221806995</v>
      </c>
      <c r="K68" s="300">
        <f t="shared" si="6"/>
        <v>0.12445054515371209</v>
      </c>
      <c r="L68" s="300">
        <f t="shared" si="6"/>
        <v>0.12572340914328556</v>
      </c>
      <c r="M68" s="300">
        <f t="shared" si="6"/>
        <v>0.12261527473075416</v>
      </c>
      <c r="N68" s="300">
        <f t="shared" si="6"/>
        <v>0.12277266523695676</v>
      </c>
      <c r="O68" s="300">
        <f t="shared" si="6"/>
        <v>0.12011188960696584</v>
      </c>
      <c r="P68" s="300">
        <f t="shared" si="6"/>
        <v>0.1187772399722988</v>
      </c>
      <c r="Q68" s="300">
        <f t="shared" si="6"/>
        <v>0.1191005174916291</v>
      </c>
      <c r="R68" s="300">
        <f t="shared" si="6"/>
        <v>0.12480340516995994</v>
      </c>
      <c r="S68" s="300">
        <f t="shared" si="6"/>
        <v>0.12115960026489857</v>
      </c>
      <c r="T68" s="300">
        <f t="shared" si="6"/>
        <v>0.12515395416623615</v>
      </c>
      <c r="U68" s="300">
        <f t="shared" si="6"/>
        <v>0.12788426594199523</v>
      </c>
      <c r="V68" s="300">
        <f t="shared" si="6"/>
        <v>0.13065516035943028</v>
      </c>
      <c r="W68" s="300">
        <f t="shared" si="6"/>
        <v>0.12732537607687452</v>
      </c>
      <c r="X68" s="300">
        <f t="shared" si="6"/>
        <v>0.13048617069743249</v>
      </c>
      <c r="Y68" s="300">
        <f t="shared" si="6"/>
        <v>0.1336803084710349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4.9397773236975306E-2</v>
      </c>
      <c r="C69" s="301">
        <f t="shared" si="7"/>
        <v>5.0081812513898906E-2</v>
      </c>
      <c r="D69" s="301">
        <f t="shared" si="7"/>
        <v>4.8140736919841672E-2</v>
      </c>
      <c r="E69" s="301">
        <f t="shared" si="7"/>
        <v>4.443106572947083E-2</v>
      </c>
      <c r="F69" s="301">
        <f t="shared" si="7"/>
        <v>4.2504145437433742E-2</v>
      </c>
      <c r="G69" s="301">
        <f t="shared" si="7"/>
        <v>4.4481640585371442E-2</v>
      </c>
      <c r="H69" s="301">
        <f t="shared" si="7"/>
        <v>4.3981774001824299E-2</v>
      </c>
      <c r="I69" s="301">
        <f t="shared" si="7"/>
        <v>4.4375690708555418E-2</v>
      </c>
      <c r="J69" s="301">
        <f t="shared" si="7"/>
        <v>4.4560154255604306E-2</v>
      </c>
      <c r="K69" s="301">
        <f t="shared" si="7"/>
        <v>4.6401298075289081E-2</v>
      </c>
      <c r="L69" s="301">
        <f t="shared" si="7"/>
        <v>4.7186989203573892E-2</v>
      </c>
      <c r="M69" s="301">
        <f t="shared" si="7"/>
        <v>4.5252294637160705E-2</v>
      </c>
      <c r="N69" s="301">
        <f t="shared" si="7"/>
        <v>4.5380807608350594E-2</v>
      </c>
      <c r="O69" s="301">
        <f t="shared" si="7"/>
        <v>4.2503658712887332E-2</v>
      </c>
      <c r="P69" s="301">
        <f t="shared" si="7"/>
        <v>4.0661726582270866E-2</v>
      </c>
      <c r="Q69" s="301">
        <f t="shared" si="7"/>
        <v>4.149746021589492E-2</v>
      </c>
      <c r="R69" s="301">
        <f t="shared" si="7"/>
        <v>4.5924820098064131E-2</v>
      </c>
      <c r="S69" s="301">
        <f t="shared" si="7"/>
        <v>4.3380765357479326E-2</v>
      </c>
      <c r="T69" s="301">
        <f t="shared" si="7"/>
        <v>4.5938473540583023E-2</v>
      </c>
      <c r="U69" s="301">
        <f t="shared" si="7"/>
        <v>4.7312067861150775E-2</v>
      </c>
      <c r="V69" s="301">
        <f t="shared" si="7"/>
        <v>4.8553129981655868E-2</v>
      </c>
      <c r="W69" s="301">
        <f t="shared" si="7"/>
        <v>4.7022798347769658E-2</v>
      </c>
      <c r="X69" s="301">
        <f t="shared" si="7"/>
        <v>4.8431288611110436E-2</v>
      </c>
      <c r="Y69" s="301">
        <f t="shared" si="7"/>
        <v>4.9572173164780083E-2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0.37143325645494896</v>
      </c>
      <c r="C70" s="301">
        <f t="shared" si="8"/>
        <v>0.37657670563335516</v>
      </c>
      <c r="D70" s="301">
        <f t="shared" si="8"/>
        <v>0.36198131030111741</v>
      </c>
      <c r="E70" s="301">
        <f t="shared" si="8"/>
        <v>0.3340874365427518</v>
      </c>
      <c r="F70" s="301">
        <f t="shared" si="8"/>
        <v>0.3195984781930114</v>
      </c>
      <c r="G70" s="301">
        <f t="shared" si="8"/>
        <v>0.33446772055538915</v>
      </c>
      <c r="H70" s="301">
        <f t="shared" si="8"/>
        <v>0.33070910835987116</v>
      </c>
      <c r="I70" s="301">
        <f t="shared" si="8"/>
        <v>0.3336710589816379</v>
      </c>
      <c r="J70" s="301">
        <f t="shared" si="8"/>
        <v>0.33505808296040945</v>
      </c>
      <c r="K70" s="301">
        <f t="shared" si="8"/>
        <v>0.34890206821996222</v>
      </c>
      <c r="L70" s="301">
        <f t="shared" si="8"/>
        <v>0.35480986112687285</v>
      </c>
      <c r="M70" s="301">
        <f t="shared" si="8"/>
        <v>0.34026244621403551</v>
      </c>
      <c r="N70" s="301">
        <f t="shared" si="8"/>
        <v>0.34122876490125176</v>
      </c>
      <c r="O70" s="301">
        <f t="shared" si="8"/>
        <v>0.31959481839882603</v>
      </c>
      <c r="P70" s="301">
        <f t="shared" si="8"/>
        <v>0.30574490564745971</v>
      </c>
      <c r="Q70" s="301">
        <f t="shared" si="8"/>
        <v>0.31202897970028687</v>
      </c>
      <c r="R70" s="301">
        <f t="shared" si="8"/>
        <v>0.34531932035275137</v>
      </c>
      <c r="S70" s="301">
        <f t="shared" si="8"/>
        <v>0.32618998566873852</v>
      </c>
      <c r="T70" s="301">
        <f t="shared" si="8"/>
        <v>0.34542198373784527</v>
      </c>
      <c r="U70" s="301">
        <f t="shared" si="8"/>
        <v>0.35575035641749941</v>
      </c>
      <c r="V70" s="301">
        <f t="shared" si="8"/>
        <v>0.36508218890052746</v>
      </c>
      <c r="W70" s="301">
        <f t="shared" si="8"/>
        <v>0.35357527219188317</v>
      </c>
      <c r="X70" s="301">
        <f t="shared" si="8"/>
        <v>0.36416603551815763</v>
      </c>
      <c r="Y70" s="301">
        <f t="shared" si="8"/>
        <v>0.37274460975825013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0.11242036501300748</v>
      </c>
      <c r="C71" s="301">
        <f t="shared" si="9"/>
        <v>0.11002104889597004</v>
      </c>
      <c r="D71" s="301">
        <f t="shared" si="9"/>
        <v>0.11770126306479888</v>
      </c>
      <c r="E71" s="301">
        <f t="shared" si="9"/>
        <v>0.13190717937387059</v>
      </c>
      <c r="F71" s="301">
        <f t="shared" si="9"/>
        <v>0.138820581803062</v>
      </c>
      <c r="G71" s="301">
        <f t="shared" si="9"/>
        <v>0.13147503734137742</v>
      </c>
      <c r="H71" s="301">
        <f t="shared" si="9"/>
        <v>0.13311999138023378</v>
      </c>
      <c r="I71" s="301">
        <f t="shared" si="9"/>
        <v>0.13161046726841111</v>
      </c>
      <c r="J71" s="301">
        <f t="shared" si="9"/>
        <v>0.13096063950015432</v>
      </c>
      <c r="K71" s="301">
        <f t="shared" si="9"/>
        <v>0.12401618735833531</v>
      </c>
      <c r="L71" s="301">
        <f t="shared" si="9"/>
        <v>0.12100592533335129</v>
      </c>
      <c r="M71" s="301">
        <f t="shared" si="9"/>
        <v>0.12838333970146182</v>
      </c>
      <c r="N71" s="301">
        <f t="shared" si="9"/>
        <v>0.12792823042634682</v>
      </c>
      <c r="O71" s="301">
        <f t="shared" si="9"/>
        <v>0.1382087297557259</v>
      </c>
      <c r="P71" s="301">
        <f t="shared" si="9"/>
        <v>0.14472033518281593</v>
      </c>
      <c r="Q71" s="301">
        <f t="shared" si="9"/>
        <v>0.14186370240205842</v>
      </c>
      <c r="R71" s="301">
        <f t="shared" si="9"/>
        <v>0.12542982270075653</v>
      </c>
      <c r="S71" s="301">
        <f t="shared" si="9"/>
        <v>0.13500373242369923</v>
      </c>
      <c r="T71" s="301">
        <f t="shared" si="9"/>
        <v>0.12530256251934824</v>
      </c>
      <c r="U71" s="301">
        <f t="shared" si="9"/>
        <v>0.11988584490544506</v>
      </c>
      <c r="V71" s="301">
        <f t="shared" si="9"/>
        <v>0.11490697169660491</v>
      </c>
      <c r="W71" s="301">
        <f t="shared" si="9"/>
        <v>0.12100842615806418</v>
      </c>
      <c r="X71" s="301">
        <f t="shared" si="9"/>
        <v>0.11532840791700098</v>
      </c>
      <c r="Y71" s="301">
        <f t="shared" si="9"/>
        <v>0.11056988649689868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0.22397741399689769</v>
      </c>
      <c r="C72" s="301">
        <f t="shared" si="10"/>
        <v>0.22235159450712555</v>
      </c>
      <c r="D72" s="301">
        <f t="shared" si="10"/>
        <v>0.22747169811745516</v>
      </c>
      <c r="E72" s="301">
        <f t="shared" si="10"/>
        <v>0.23674979111007205</v>
      </c>
      <c r="F72" s="301">
        <f t="shared" si="10"/>
        <v>0.24112798154127024</v>
      </c>
      <c r="G72" s="301">
        <f t="shared" si="10"/>
        <v>0.23652100409762483</v>
      </c>
      <c r="H72" s="301">
        <f t="shared" si="10"/>
        <v>0.23764708214311586</v>
      </c>
      <c r="I72" s="301">
        <f t="shared" si="10"/>
        <v>0.2366378049579467</v>
      </c>
      <c r="J72" s="301">
        <f t="shared" si="10"/>
        <v>0.23621472505423882</v>
      </c>
      <c r="K72" s="301">
        <f t="shared" si="10"/>
        <v>0.23170252218267148</v>
      </c>
      <c r="L72" s="301">
        <f t="shared" si="10"/>
        <v>0.22976910643335591</v>
      </c>
      <c r="M72" s="301">
        <f t="shared" si="10"/>
        <v>0.23457411206967282</v>
      </c>
      <c r="N72" s="301">
        <f t="shared" si="10"/>
        <v>0.23423398440445042</v>
      </c>
      <c r="O72" s="301">
        <f t="shared" si="10"/>
        <v>0.24080248081004388</v>
      </c>
      <c r="P72" s="301">
        <f t="shared" si="10"/>
        <v>0.24477892379627267</v>
      </c>
      <c r="Q72" s="301">
        <f t="shared" si="10"/>
        <v>0.24306087912155347</v>
      </c>
      <c r="R72" s="301">
        <f t="shared" si="10"/>
        <v>0.23257579035615961</v>
      </c>
      <c r="S72" s="301">
        <f t="shared" si="10"/>
        <v>0.23870570182125603</v>
      </c>
      <c r="T72" s="301">
        <f t="shared" si="10"/>
        <v>0.23236396945840188</v>
      </c>
      <c r="U72" s="301">
        <f t="shared" si="10"/>
        <v>0.22878745348602861</v>
      </c>
      <c r="V72" s="301">
        <f t="shared" si="10"/>
        <v>0.22542193367475186</v>
      </c>
      <c r="W72" s="301">
        <f t="shared" si="10"/>
        <v>0.22956090733279755</v>
      </c>
      <c r="X72" s="301">
        <f t="shared" si="10"/>
        <v>0.22578430849921383</v>
      </c>
      <c r="Y72" s="301">
        <f t="shared" si="10"/>
        <v>0.22240736927945171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5.6223915867429315E-2</v>
      </c>
      <c r="C73" s="302">
        <f t="shared" si="11"/>
        <v>5.6837629240200985E-2</v>
      </c>
      <c r="D73" s="302">
        <f t="shared" si="11"/>
        <v>5.4597294462143613E-2</v>
      </c>
      <c r="E73" s="302">
        <f t="shared" si="11"/>
        <v>5.0352973285518465E-2</v>
      </c>
      <c r="F73" s="302">
        <f t="shared" si="11"/>
        <v>4.8244167998256544E-2</v>
      </c>
      <c r="G73" s="302">
        <f t="shared" si="11"/>
        <v>5.0583566183562863E-2</v>
      </c>
      <c r="H73" s="302">
        <f t="shared" si="11"/>
        <v>5.0198064537627922E-2</v>
      </c>
      <c r="I73" s="302">
        <f t="shared" si="11"/>
        <v>5.0625893579466424E-2</v>
      </c>
      <c r="J73" s="302">
        <f t="shared" si="11"/>
        <v>5.0809983584927103E-2</v>
      </c>
      <c r="K73" s="302">
        <f t="shared" si="11"/>
        <v>5.2886743774019578E-2</v>
      </c>
      <c r="L73" s="302">
        <f t="shared" si="11"/>
        <v>5.3819059702918129E-2</v>
      </c>
      <c r="M73" s="302">
        <f t="shared" si="11"/>
        <v>5.160792297563762E-2</v>
      </c>
      <c r="N73" s="302">
        <f t="shared" si="11"/>
        <v>5.1693550965191785E-2</v>
      </c>
      <c r="O73" s="302">
        <f t="shared" si="11"/>
        <v>4.8624688779370095E-2</v>
      </c>
      <c r="P73" s="302">
        <f t="shared" si="11"/>
        <v>4.6511976810839004E-2</v>
      </c>
      <c r="Q73" s="302">
        <f t="shared" si="11"/>
        <v>4.7443887037847535E-2</v>
      </c>
      <c r="R73" s="302">
        <f t="shared" si="11"/>
        <v>5.249717181676225E-2</v>
      </c>
      <c r="S73" s="302">
        <f t="shared" si="11"/>
        <v>4.9547721642564366E-2</v>
      </c>
      <c r="T73" s="302">
        <f t="shared" si="11"/>
        <v>5.242158883709528E-2</v>
      </c>
      <c r="U73" s="302">
        <f t="shared" si="11"/>
        <v>5.4032719361642112E-2</v>
      </c>
      <c r="V73" s="302">
        <f t="shared" si="11"/>
        <v>5.5452101845647382E-2</v>
      </c>
      <c r="W73" s="302">
        <f t="shared" si="11"/>
        <v>5.3734613872957096E-2</v>
      </c>
      <c r="X73" s="302">
        <f t="shared" si="11"/>
        <v>5.5422410306343969E-2</v>
      </c>
      <c r="Y73" s="302">
        <f t="shared" si="11"/>
        <v>5.6653507851624263E-2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3.8099615870979951E-2</v>
      </c>
      <c r="C74" s="302">
        <f t="shared" si="12"/>
        <v>3.8627203087643058E-2</v>
      </c>
      <c r="D74" s="302">
        <f t="shared" si="12"/>
        <v>3.7130086321765059E-2</v>
      </c>
      <c r="E74" s="302">
        <f t="shared" si="12"/>
        <v>3.4268883516473919E-2</v>
      </c>
      <c r="F74" s="302">
        <f t="shared" si="12"/>
        <v>3.2782684480974558E-2</v>
      </c>
      <c r="G74" s="302">
        <f t="shared" si="12"/>
        <v>3.430789099507623E-2</v>
      </c>
      <c r="H74" s="302">
        <f t="shared" si="12"/>
        <v>3.3922352871150634E-2</v>
      </c>
      <c r="I74" s="302">
        <f t="shared" si="12"/>
        <v>3.4226173756752486E-2</v>
      </c>
      <c r="J74" s="302">
        <f t="shared" si="12"/>
        <v>3.4368447179707134E-2</v>
      </c>
      <c r="K74" s="302">
        <f t="shared" si="12"/>
        <v>3.578848836165887E-2</v>
      </c>
      <c r="L74" s="302">
        <f t="shared" si="12"/>
        <v>3.639447782675647E-2</v>
      </c>
      <c r="M74" s="302">
        <f t="shared" si="12"/>
        <v>3.490228263296908E-2</v>
      </c>
      <c r="N74" s="302">
        <f t="shared" si="12"/>
        <v>3.500140238100477E-2</v>
      </c>
      <c r="O74" s="302">
        <f t="shared" si="12"/>
        <v>3.278230907906797E-2</v>
      </c>
      <c r="P74" s="302">
        <f t="shared" si="12"/>
        <v>3.1361659887043779E-2</v>
      </c>
      <c r="Q74" s="302">
        <f t="shared" si="12"/>
        <v>3.2006246238310755E-2</v>
      </c>
      <c r="R74" s="302">
        <f t="shared" si="12"/>
        <v>3.5420989449994091E-2</v>
      </c>
      <c r="S74" s="302">
        <f t="shared" si="12"/>
        <v>3.3458805691101982E-2</v>
      </c>
      <c r="T74" s="302">
        <f t="shared" si="12"/>
        <v>3.5431520105147107E-2</v>
      </c>
      <c r="U74" s="302">
        <f t="shared" si="12"/>
        <v>3.6490948750344011E-2</v>
      </c>
      <c r="V74" s="302">
        <f t="shared" si="12"/>
        <v>3.7448157688415591E-2</v>
      </c>
      <c r="W74" s="302">
        <f t="shared" si="12"/>
        <v>3.6267840366690049E-2</v>
      </c>
      <c r="X74" s="302">
        <f t="shared" si="12"/>
        <v>3.7354183626210326E-2</v>
      </c>
      <c r="Y74" s="302">
        <f t="shared" si="12"/>
        <v>3.8234127405040647E-2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0.12965388225848842</v>
      </c>
      <c r="C76" s="302">
        <f t="shared" si="14"/>
        <v>0.12688676217928152</v>
      </c>
      <c r="D76" s="302">
        <f t="shared" si="14"/>
        <v>0.13574431733354647</v>
      </c>
      <c r="E76" s="302">
        <f t="shared" si="14"/>
        <v>0.15212793430807967</v>
      </c>
      <c r="F76" s="302">
        <f t="shared" si="14"/>
        <v>0.16010112906203913</v>
      </c>
      <c r="G76" s="302">
        <f t="shared" si="14"/>
        <v>0.15162954691898572</v>
      </c>
      <c r="H76" s="302">
        <f t="shared" si="14"/>
        <v>0.15352666473433732</v>
      </c>
      <c r="I76" s="302">
        <f t="shared" si="14"/>
        <v>0.15178573762172781</v>
      </c>
      <c r="J76" s="302">
        <f t="shared" si="14"/>
        <v>0.15103629428960461</v>
      </c>
      <c r="K76" s="302">
        <f t="shared" si="14"/>
        <v>0.14302729004699302</v>
      </c>
      <c r="L76" s="302">
        <f t="shared" si="14"/>
        <v>0.13955556890368132</v>
      </c>
      <c r="M76" s="302">
        <f t="shared" si="14"/>
        <v>0.14806390646106615</v>
      </c>
      <c r="N76" s="302">
        <f t="shared" si="14"/>
        <v>0.14753903105825389</v>
      </c>
      <c r="O76" s="302">
        <f t="shared" si="14"/>
        <v>0.1593954829516058</v>
      </c>
      <c r="P76" s="302">
        <f t="shared" si="14"/>
        <v>0.16690528709838989</v>
      </c>
      <c r="Q76" s="302">
        <f t="shared" si="14"/>
        <v>0.16361074584539523</v>
      </c>
      <c r="R76" s="302">
        <f t="shared" si="14"/>
        <v>0.14465762908940327</v>
      </c>
      <c r="S76" s="302">
        <f t="shared" si="14"/>
        <v>0.15569917448758966</v>
      </c>
      <c r="T76" s="302">
        <f t="shared" si="14"/>
        <v>0.14451086051615952</v>
      </c>
      <c r="U76" s="302">
        <f t="shared" si="14"/>
        <v>0.13826378537404249</v>
      </c>
      <c r="V76" s="302">
        <f t="shared" si="14"/>
        <v>0.13252167414068888</v>
      </c>
      <c r="W76" s="302">
        <f t="shared" si="14"/>
        <v>0.1395584530931504</v>
      </c>
      <c r="X76" s="302">
        <f t="shared" si="14"/>
        <v>0.13300771456665952</v>
      </c>
      <c r="Y76" s="302">
        <f t="shared" si="14"/>
        <v>0.1275197340227868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3.2636738951514435E-2</v>
      </c>
      <c r="C77" s="235">
        <f t="shared" si="15"/>
        <v>3.1940193856994842E-2</v>
      </c>
      <c r="D77" s="235">
        <f t="shared" si="15"/>
        <v>3.4169835656243472E-2</v>
      </c>
      <c r="E77" s="235">
        <f t="shared" si="15"/>
        <v>3.8293953044517312E-2</v>
      </c>
      <c r="F77" s="235">
        <f t="shared" si="15"/>
        <v>4.0300981845056934E-2</v>
      </c>
      <c r="G77" s="235">
        <f t="shared" si="15"/>
        <v>3.816849795723995E-2</v>
      </c>
      <c r="H77" s="235">
        <f t="shared" si="15"/>
        <v>3.8646044312361488E-2</v>
      </c>
      <c r="I77" s="235">
        <f t="shared" si="15"/>
        <v>3.8207814598618148E-2</v>
      </c>
      <c r="J77" s="235">
        <f t="shared" si="15"/>
        <v>3.8019163198726447E-2</v>
      </c>
      <c r="K77" s="235">
        <f t="shared" si="15"/>
        <v>3.6003120360868619E-2</v>
      </c>
      <c r="L77" s="235">
        <f t="shared" si="15"/>
        <v>3.5129211653369824E-2</v>
      </c>
      <c r="M77" s="235">
        <f t="shared" si="15"/>
        <v>3.7270947688840941E-2</v>
      </c>
      <c r="N77" s="235">
        <f t="shared" si="15"/>
        <v>3.7138824984875154E-2</v>
      </c>
      <c r="O77" s="235">
        <f t="shared" si="15"/>
        <v>4.0123355170890336E-2</v>
      </c>
      <c r="P77" s="235">
        <f t="shared" si="15"/>
        <v>4.2013738345278821E-2</v>
      </c>
      <c r="Q77" s="235">
        <f t="shared" si="15"/>
        <v>4.1184429720145493E-2</v>
      </c>
      <c r="R77" s="235">
        <f t="shared" si="15"/>
        <v>3.6413512620650894E-2</v>
      </c>
      <c r="S77" s="235">
        <f t="shared" si="15"/>
        <v>3.9192912886224625E-2</v>
      </c>
      <c r="T77" s="235">
        <f t="shared" si="15"/>
        <v>3.6376567736874157E-2</v>
      </c>
      <c r="U77" s="235">
        <f t="shared" si="15"/>
        <v>3.480404127586708E-2</v>
      </c>
      <c r="V77" s="235">
        <f t="shared" si="15"/>
        <v>3.3358625357044862E-2</v>
      </c>
      <c r="W77" s="235">
        <f t="shared" si="15"/>
        <v>3.5129937667409301E-2</v>
      </c>
      <c r="X77" s="235">
        <f t="shared" si="15"/>
        <v>3.3480972441651727E-2</v>
      </c>
      <c r="Y77" s="235">
        <f t="shared" si="15"/>
        <v>3.2099526816874571E-2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0.48416320479786051</v>
      </c>
      <c r="C81" s="322">
        <f>IF(C$5=0,0,C$5/TEL_fec!C$5)</f>
        <v>0.48215164272044186</v>
      </c>
      <c r="D81" s="322">
        <f>IF(D$5=0,0,D$5/TEL_fec!D$5)</f>
        <v>0.48421925612951316</v>
      </c>
      <c r="E81" s="322">
        <f>IF(E$5=0,0,E$5/TEL_fec!E$5)</f>
        <v>0.48467495446905756</v>
      </c>
      <c r="F81" s="322">
        <f>IF(F$5=0,0,F$5/TEL_fec!F$5)</f>
        <v>0.48479812910129882</v>
      </c>
      <c r="G81" s="322">
        <f>IF(G$5=0,0,G$5/TEL_fec!G$5)</f>
        <v>0.48347392053703803</v>
      </c>
      <c r="H81" s="322">
        <f>IF(H$5=0,0,H$5/TEL_fec!H$5)</f>
        <v>0.48408775132712695</v>
      </c>
      <c r="I81" s="322">
        <f>IF(I$5=0,0,I$5/TEL_fec!I$5)</f>
        <v>0.48512150705378149</v>
      </c>
      <c r="J81" s="322">
        <f>IF(J$5=0,0,J$5/TEL_fec!J$5)</f>
        <v>0.48609784349075003</v>
      </c>
      <c r="K81" s="322">
        <f>IF(K$5=0,0,K$5/TEL_fec!K$5)</f>
        <v>0.48500990704134894</v>
      </c>
      <c r="L81" s="322">
        <f>IF(L$5=0,0,L$5/TEL_fec!L$5)</f>
        <v>0.48388477910539768</v>
      </c>
      <c r="M81" s="322">
        <f>IF(M$5=0,0,M$5/TEL_fec!M$5)</f>
        <v>0.4843795787930098</v>
      </c>
      <c r="N81" s="322">
        <f>IF(N$5=0,0,N$5/TEL_fec!N$5)</f>
        <v>0.48478214415924958</v>
      </c>
      <c r="O81" s="322">
        <f>IF(O$5=0,0,O$5/TEL_fec!O$5)</f>
        <v>0.48922909245515567</v>
      </c>
      <c r="P81" s="322">
        <f>IF(P$5=0,0,P$5/TEL_fec!P$5)</f>
        <v>0.489320621745022</v>
      </c>
      <c r="Q81" s="322">
        <f>IF(Q$5=0,0,Q$5/TEL_fec!Q$5)</f>
        <v>0.48864574702182784</v>
      </c>
      <c r="R81" s="322">
        <f>IF(R$5=0,0,R$5/TEL_fec!R$5)</f>
        <v>0.48827305441928615</v>
      </c>
      <c r="S81" s="322">
        <f>IF(S$5=0,0,S$5/TEL_fec!S$5)</f>
        <v>0.48920118492254505</v>
      </c>
      <c r="T81" s="322">
        <f>IF(T$5=0,0,T$5/TEL_fec!T$5)</f>
        <v>0.48994402737183773</v>
      </c>
      <c r="U81" s="322">
        <f>IF(U$5=0,0,U$5/TEL_fec!U$5)</f>
        <v>0.490292871846434</v>
      </c>
      <c r="V81" s="322">
        <f>IF(V$5=0,0,V$5/TEL_fec!V$5)</f>
        <v>0.49033765277887481</v>
      </c>
      <c r="W81" s="322">
        <f>IF(W$5=0,0,W$5/TEL_fec!W$5)</f>
        <v>0.48943434702097383</v>
      </c>
      <c r="X81" s="322">
        <f>IF(X$5=0,0,X$5/TEL_fec!X$5)</f>
        <v>0.48866557268084082</v>
      </c>
      <c r="Y81" s="322">
        <f>IF(Y$5=0,0,Y$5/TEL_fec!Y$5)</f>
        <v>0.48996321460214393</v>
      </c>
      <c r="DA81" s="95"/>
    </row>
    <row r="82" spans="1:105" ht="12" customHeight="1" x14ac:dyDescent="0.25">
      <c r="A82" s="55" t="s">
        <v>91</v>
      </c>
      <c r="B82" s="334">
        <f>IF(B$6=0,0,B$6/TEL_fec!B$6)</f>
        <v>0.48309558270755337</v>
      </c>
      <c r="C82" s="334">
        <f>IF(C$6=0,0,C$6/TEL_fec!C$6)</f>
        <v>0.48309558270755365</v>
      </c>
      <c r="D82" s="334">
        <f>IF(D$6=0,0,D$6/TEL_fec!D$6)</f>
        <v>0.48309558270755343</v>
      </c>
      <c r="E82" s="334">
        <f>IF(E$6=0,0,E$6/TEL_fec!E$6)</f>
        <v>0.48309558270755359</v>
      </c>
      <c r="F82" s="334">
        <f>IF(F$6=0,0,F$6/TEL_fec!F$6)</f>
        <v>0.48309558270755343</v>
      </c>
      <c r="G82" s="334">
        <f>IF(G$6=0,0,G$6/TEL_fec!G$6)</f>
        <v>0.48309558270755359</v>
      </c>
      <c r="H82" s="334">
        <f>IF(H$6=0,0,H$6/TEL_fec!H$6)</f>
        <v>0.48309558270755348</v>
      </c>
      <c r="I82" s="334">
        <f>IF(I$6=0,0,I$6/TEL_fec!I$6)</f>
        <v>0.48309558270755348</v>
      </c>
      <c r="J82" s="334">
        <f>IF(J$6=0,0,J$6/TEL_fec!J$6)</f>
        <v>0.48309558270755343</v>
      </c>
      <c r="K82" s="334">
        <f>IF(K$6=0,0,K$6/TEL_fec!K$6)</f>
        <v>0.48309558270755365</v>
      </c>
      <c r="L82" s="334">
        <f>IF(L$6=0,0,L$6/TEL_fec!L$6)</f>
        <v>0.48309558270755371</v>
      </c>
      <c r="M82" s="334">
        <f>IF(M$6=0,0,M$6/TEL_fec!M$6)</f>
        <v>0.48309558270755343</v>
      </c>
      <c r="N82" s="334">
        <f>IF(N$6=0,0,N$6/TEL_fec!N$6)</f>
        <v>0.48309558270755359</v>
      </c>
      <c r="O82" s="334">
        <f>IF(O$6=0,0,O$6/TEL_fec!O$6)</f>
        <v>0.48309558270755337</v>
      </c>
      <c r="P82" s="334">
        <f>IF(P$6=0,0,P$6/TEL_fec!P$6)</f>
        <v>0.48309558270755371</v>
      </c>
      <c r="Q82" s="334">
        <f>IF(Q$6=0,0,Q$6/TEL_fec!Q$6)</f>
        <v>0.48309558270755365</v>
      </c>
      <c r="R82" s="334">
        <f>IF(R$6=0,0,R$6/TEL_fec!R$6)</f>
        <v>0.48309558270755343</v>
      </c>
      <c r="S82" s="334">
        <f>IF(S$6=0,0,S$6/TEL_fec!S$6)</f>
        <v>0.48309558270755365</v>
      </c>
      <c r="T82" s="334">
        <f>IF(T$6=0,0,T$6/TEL_fec!T$6)</f>
        <v>0.48309558270755359</v>
      </c>
      <c r="U82" s="334">
        <f>IF(U$6=0,0,U$6/TEL_fec!U$6)</f>
        <v>0.48309558270755365</v>
      </c>
      <c r="V82" s="334">
        <f>IF(V$6=0,0,V$6/TEL_fec!V$6)</f>
        <v>0.48309558270755348</v>
      </c>
      <c r="W82" s="334">
        <f>IF(W$6=0,0,W$6/TEL_fec!W$6)</f>
        <v>0.48309558270755348</v>
      </c>
      <c r="X82" s="334">
        <f>IF(X$6=0,0,X$6/TEL_fec!X$6)</f>
        <v>0.48309558270755365</v>
      </c>
      <c r="Y82" s="334">
        <f>IF(Y$6=0,0,Y$6/TEL_fec!Y$6)</f>
        <v>0.48309558270755359</v>
      </c>
      <c r="DA82" s="67"/>
    </row>
    <row r="83" spans="1:105" ht="12" customHeight="1" x14ac:dyDescent="0.25">
      <c r="A83" s="173" t="s">
        <v>92</v>
      </c>
      <c r="B83" s="335">
        <f>IF(B$7=0,0,B$7/TEL_fec!B$7)</f>
        <v>0.12409601081373768</v>
      </c>
      <c r="C83" s="335">
        <f>IF(C$7=0,0,C$7/TEL_fec!C$7)</f>
        <v>0.12409601081373771</v>
      </c>
      <c r="D83" s="335">
        <f>IF(D$7=0,0,D$7/TEL_fec!D$7)</f>
        <v>0.12409601081373775</v>
      </c>
      <c r="E83" s="335">
        <f>IF(E$7=0,0,E$7/TEL_fec!E$7)</f>
        <v>0.12409601081373776</v>
      </c>
      <c r="F83" s="335">
        <f>IF(F$7=0,0,F$7/TEL_fec!F$7)</f>
        <v>0.12409601081373774</v>
      </c>
      <c r="G83" s="335">
        <f>IF(G$7=0,0,G$7/TEL_fec!G$7)</f>
        <v>0.12409601081373769</v>
      </c>
      <c r="H83" s="335">
        <f>IF(H$7=0,0,H$7/TEL_fec!H$7)</f>
        <v>0.12409601081373774</v>
      </c>
      <c r="I83" s="335">
        <f>IF(I$7=0,0,I$7/TEL_fec!I$7)</f>
        <v>0.12409601081373775</v>
      </c>
      <c r="J83" s="335">
        <f>IF(J$7=0,0,J$7/TEL_fec!J$7)</f>
        <v>0.12409601081373774</v>
      </c>
      <c r="K83" s="335">
        <f>IF(K$7=0,0,K$7/TEL_fec!K$7)</f>
        <v>0.12409601081373765</v>
      </c>
      <c r="L83" s="335">
        <f>IF(L$7=0,0,L$7/TEL_fec!L$7)</f>
        <v>0.12409601081373771</v>
      </c>
      <c r="M83" s="335">
        <f>IF(M$7=0,0,M$7/TEL_fec!M$7)</f>
        <v>0.12409601081373772</v>
      </c>
      <c r="N83" s="335">
        <f>IF(N$7=0,0,N$7/TEL_fec!N$7)</f>
        <v>0.12409601081373775</v>
      </c>
      <c r="O83" s="335">
        <f>IF(O$7=0,0,O$7/TEL_fec!O$7)</f>
        <v>0.12409601081373772</v>
      </c>
      <c r="P83" s="335">
        <f>IF(P$7=0,0,P$7/TEL_fec!P$7)</f>
        <v>0.12409601081373769</v>
      </c>
      <c r="Q83" s="335">
        <f>IF(Q$7=0,0,Q$7/TEL_fec!Q$7)</f>
        <v>0.12409601081373768</v>
      </c>
      <c r="R83" s="335">
        <f>IF(R$7=0,0,R$7/TEL_fec!R$7)</f>
        <v>0.12409601081373774</v>
      </c>
      <c r="S83" s="335">
        <f>IF(S$7=0,0,S$7/TEL_fec!S$7)</f>
        <v>0.12409601081373775</v>
      </c>
      <c r="T83" s="335">
        <f>IF(T$7=0,0,T$7/TEL_fec!T$7)</f>
        <v>0.12409601081373769</v>
      </c>
      <c r="U83" s="335">
        <f>IF(U$7=0,0,U$7/TEL_fec!U$7)</f>
        <v>0.12409601081373774</v>
      </c>
      <c r="V83" s="335">
        <f>IF(V$7=0,0,V$7/TEL_fec!V$7)</f>
        <v>0.12409601081373776</v>
      </c>
      <c r="W83" s="335">
        <f>IF(W$7=0,0,W$7/TEL_fec!W$7)</f>
        <v>0.12409601081373767</v>
      </c>
      <c r="X83" s="335">
        <f>IF(X$7=0,0,X$7/TEL_fec!X$7)</f>
        <v>0.12409601081373771</v>
      </c>
      <c r="Y83" s="335">
        <f>IF(Y$7=0,0,Y$7/TEL_fec!Y$7)</f>
        <v>0.12409601081373774</v>
      </c>
      <c r="DA83" s="177"/>
    </row>
    <row r="84" spans="1:105" ht="12" customHeight="1" x14ac:dyDescent="0.25">
      <c r="A84" s="173" t="s">
        <v>93</v>
      </c>
      <c r="B84" s="335">
        <f>IF(B$8=0,0,B$8/TEL_fec!B$8)</f>
        <v>0.66902649427173089</v>
      </c>
      <c r="C84" s="335">
        <f>IF(C$8=0,0,C$8/TEL_fec!C$8)</f>
        <v>0.669026494271731</v>
      </c>
      <c r="D84" s="335">
        <f>IF(D$8=0,0,D$8/TEL_fec!D$8)</f>
        <v>0.66902649427173067</v>
      </c>
      <c r="E84" s="335">
        <f>IF(E$8=0,0,E$8/TEL_fec!E$8)</f>
        <v>0.66902649427173089</v>
      </c>
      <c r="F84" s="335">
        <f>IF(F$8=0,0,F$8/TEL_fec!F$8)</f>
        <v>0.66902649427173067</v>
      </c>
      <c r="G84" s="335">
        <f>IF(G$8=0,0,G$8/TEL_fec!G$8)</f>
        <v>0.66902649427173067</v>
      </c>
      <c r="H84" s="335">
        <f>IF(H$8=0,0,H$8/TEL_fec!H$8)</f>
        <v>0.66902649427173078</v>
      </c>
      <c r="I84" s="335">
        <f>IF(I$8=0,0,I$8/TEL_fec!I$8)</f>
        <v>0.66902649427173067</v>
      </c>
      <c r="J84" s="335">
        <f>IF(J$8=0,0,J$8/TEL_fec!J$8)</f>
        <v>0.66902649427173089</v>
      </c>
      <c r="K84" s="335">
        <f>IF(K$8=0,0,K$8/TEL_fec!K$8)</f>
        <v>0.66902649427173078</v>
      </c>
      <c r="L84" s="335">
        <f>IF(L$8=0,0,L$8/TEL_fec!L$8)</f>
        <v>0.66902649427173067</v>
      </c>
      <c r="M84" s="335">
        <f>IF(M$8=0,0,M$8/TEL_fec!M$8)</f>
        <v>0.66902649427173078</v>
      </c>
      <c r="N84" s="335">
        <f>IF(N$8=0,0,N$8/TEL_fec!N$8)</f>
        <v>0.66902649427173111</v>
      </c>
      <c r="O84" s="335">
        <f>IF(O$8=0,0,O$8/TEL_fec!O$8)</f>
        <v>0.66902649427173078</v>
      </c>
      <c r="P84" s="335">
        <f>IF(P$8=0,0,P$8/TEL_fec!P$8)</f>
        <v>0.66902649427173067</v>
      </c>
      <c r="Q84" s="335">
        <f>IF(Q$8=0,0,Q$8/TEL_fec!Q$8)</f>
        <v>0.66902649427173067</v>
      </c>
      <c r="R84" s="335">
        <f>IF(R$8=0,0,R$8/TEL_fec!R$8)</f>
        <v>0.66902649427173067</v>
      </c>
      <c r="S84" s="335">
        <f>IF(S$8=0,0,S$8/TEL_fec!S$8)</f>
        <v>0.669026494271731</v>
      </c>
      <c r="T84" s="335">
        <f>IF(T$8=0,0,T$8/TEL_fec!T$8)</f>
        <v>0.66902649427173055</v>
      </c>
      <c r="U84" s="335">
        <f>IF(U$8=0,0,U$8/TEL_fec!U$8)</f>
        <v>0.66902649427173044</v>
      </c>
      <c r="V84" s="335">
        <f>IF(V$8=0,0,V$8/TEL_fec!V$8)</f>
        <v>0.66902649427173067</v>
      </c>
      <c r="W84" s="335">
        <f>IF(W$8=0,0,W$8/TEL_fec!W$8)</f>
        <v>0.66902649427173067</v>
      </c>
      <c r="X84" s="335">
        <f>IF(X$8=0,0,X$8/TEL_fec!X$8)</f>
        <v>0.66902649427173078</v>
      </c>
      <c r="Y84" s="335">
        <f>IF(Y$8=0,0,Y$8/TEL_fec!Y$8)</f>
        <v>0.66902649427173078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0.48093983057612777</v>
      </c>
      <c r="C85" s="335">
        <f>IF(C$9=0,0,C$9/TEL_fec!C$9)</f>
        <v>0.48093983057612771</v>
      </c>
      <c r="D85" s="335">
        <f>IF(D$9=0,0,D$9/TEL_fec!D$9)</f>
        <v>0.48093983057612794</v>
      </c>
      <c r="E85" s="335">
        <f>IF(E$9=0,0,E$9/TEL_fec!E$9)</f>
        <v>0.48093983057612777</v>
      </c>
      <c r="F85" s="335">
        <f>IF(F$9=0,0,F$9/TEL_fec!F$9)</f>
        <v>0.48093983057612782</v>
      </c>
      <c r="G85" s="335">
        <f>IF(G$9=0,0,G$9/TEL_fec!G$9)</f>
        <v>0.48093983057612799</v>
      </c>
      <c r="H85" s="335">
        <f>IF(H$9=0,0,H$9/TEL_fec!H$9)</f>
        <v>0.48093983057612782</v>
      </c>
      <c r="I85" s="335">
        <f>IF(I$9=0,0,I$9/TEL_fec!I$9)</f>
        <v>0.48093983057612794</v>
      </c>
      <c r="J85" s="335">
        <f>IF(J$9=0,0,J$9/TEL_fec!J$9)</f>
        <v>0.48093983057612788</v>
      </c>
      <c r="K85" s="335">
        <f>IF(K$9=0,0,K$9/TEL_fec!K$9)</f>
        <v>0.48093983057612794</v>
      </c>
      <c r="L85" s="335">
        <f>IF(L$9=0,0,L$9/TEL_fec!L$9)</f>
        <v>0.48093983057612777</v>
      </c>
      <c r="M85" s="335">
        <f>IF(M$9=0,0,M$9/TEL_fec!M$9)</f>
        <v>0.48093983057612777</v>
      </c>
      <c r="N85" s="335">
        <f>IF(N$9=0,0,N$9/TEL_fec!N$9)</f>
        <v>0.48093983057612788</v>
      </c>
      <c r="O85" s="335">
        <f>IF(O$9=0,0,O$9/TEL_fec!O$9)</f>
        <v>0.48093983057612777</v>
      </c>
      <c r="P85" s="335">
        <f>IF(P$9=0,0,P$9/TEL_fec!P$9)</f>
        <v>0.48093983057612782</v>
      </c>
      <c r="Q85" s="335">
        <f>IF(Q$9=0,0,Q$9/TEL_fec!Q$9)</f>
        <v>0.48093983057612794</v>
      </c>
      <c r="R85" s="335">
        <f>IF(R$9=0,0,R$9/TEL_fec!R$9)</f>
        <v>0.48093983057612794</v>
      </c>
      <c r="S85" s="335">
        <f>IF(S$9=0,0,S$9/TEL_fec!S$9)</f>
        <v>0.48093983057612799</v>
      </c>
      <c r="T85" s="335">
        <f>IF(T$9=0,0,T$9/TEL_fec!T$9)</f>
        <v>0.48093983057612782</v>
      </c>
      <c r="U85" s="335">
        <f>IF(U$9=0,0,U$9/TEL_fec!U$9)</f>
        <v>0.48093983057612771</v>
      </c>
      <c r="V85" s="335">
        <f>IF(V$9=0,0,V$9/TEL_fec!V$9)</f>
        <v>0.48093983057612799</v>
      </c>
      <c r="W85" s="335">
        <f>IF(W$9=0,0,W$9/TEL_fec!W$9)</f>
        <v>0.48093983057612799</v>
      </c>
      <c r="X85" s="335">
        <f>IF(X$9=0,0,X$9/TEL_fec!X$9)</f>
        <v>0.48093983057612788</v>
      </c>
      <c r="Y85" s="335">
        <f>IF(Y$9=0,0,Y$9/TEL_fec!Y$9)</f>
        <v>0.48093983057612782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0.69119901957960983</v>
      </c>
      <c r="C86" s="336">
        <f>IF(C$10=0,0,C$10/TEL_fec!C$10)</f>
        <v>0.6876497282839894</v>
      </c>
      <c r="D86" s="336">
        <f>IF(D$10=0,0,D$10/TEL_fec!D$10)</f>
        <v>0.69501113521023616</v>
      </c>
      <c r="E86" s="336">
        <f>IF(E$10=0,0,E$10/TEL_fec!E$10)</f>
        <v>0.70966230860704149</v>
      </c>
      <c r="F86" s="336">
        <f>IF(F$10=0,0,F$10/TEL_fec!F$10)</f>
        <v>0.71942480632706851</v>
      </c>
      <c r="G86" s="336">
        <f>IF(G$10=0,0,G$10/TEL_fec!G$10)</f>
        <v>0.70980705159832713</v>
      </c>
      <c r="H86" s="336">
        <f>IF(H$10=0,0,H$10/TEL_fec!H$10)</f>
        <v>0.7107228679146762</v>
      </c>
      <c r="I86" s="336">
        <f>IF(I$10=0,0,I$10/TEL_fec!I$10)</f>
        <v>0.7092763038079789</v>
      </c>
      <c r="J86" s="336">
        <f>IF(J$10=0,0,J$10/TEL_fec!J$10)</f>
        <v>0.70786746312239834</v>
      </c>
      <c r="K86" s="336">
        <f>IF(K$10=0,0,K$10/TEL_fec!K$10)</f>
        <v>0.70045090566873147</v>
      </c>
      <c r="L86" s="336">
        <f>IF(L$10=0,0,L$10/TEL_fec!L$10)</f>
        <v>0.69754922581898049</v>
      </c>
      <c r="M86" s="336">
        <f>IF(M$10=0,0,M$10/TEL_fec!M$10)</f>
        <v>0.70621920012175232</v>
      </c>
      <c r="N86" s="336">
        <f>IF(N$10=0,0,N$10/TEL_fec!N$10)</f>
        <v>0.70393081527128187</v>
      </c>
      <c r="O86" s="336">
        <f>IF(O$10=0,0,O$10/TEL_fec!O$10)</f>
        <v>0.71865550251541876</v>
      </c>
      <c r="P86" s="336">
        <f>IF(P$10=0,0,P$10/TEL_fec!P$10)</f>
        <v>0.72968084971655989</v>
      </c>
      <c r="Q86" s="336">
        <f>IF(Q$10=0,0,Q$10/TEL_fec!Q$10)</f>
        <v>0.72472201100111378</v>
      </c>
      <c r="R86" s="336">
        <f>IF(R$10=0,0,R$10/TEL_fec!R$10)</f>
        <v>0.70346348079519228</v>
      </c>
      <c r="S86" s="336">
        <f>IF(S$10=0,0,S$10/TEL_fec!S$10)</f>
        <v>0.71514587833696486</v>
      </c>
      <c r="T86" s="336">
        <f>IF(T$10=0,0,T$10/TEL_fec!T$10)</f>
        <v>0.70365216101978345</v>
      </c>
      <c r="U86" s="336">
        <f>IF(U$10=0,0,U$10/TEL_fec!U$10)</f>
        <v>0.69805022282188278</v>
      </c>
      <c r="V86" s="336">
        <f>IF(V$10=0,0,V$10/TEL_fec!V$10)</f>
        <v>0.69423350183415322</v>
      </c>
      <c r="W86" s="336">
        <f>IF(W$10=0,0,W$10/TEL_fec!W$10)</f>
        <v>0.70010984045538516</v>
      </c>
      <c r="X86" s="336">
        <f>IF(X$10=0,0,X$10/TEL_fec!X$10)</f>
        <v>0.69599967212398739</v>
      </c>
      <c r="Y86" s="336">
        <f>IF(Y$10=0,0,Y$10/TEL_fec!Y$10)</f>
        <v>0.69254057165423077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0.53250758442625434</v>
      </c>
      <c r="C87" s="349">
        <f>IF(C$16=0,0,C$16/TEL_fec!C$16)</f>
        <v>0.52909541040327268</v>
      </c>
      <c r="D87" s="349">
        <f>IF(D$16=0,0,D$16/TEL_fec!D$16)</f>
        <v>0.53277740285263164</v>
      </c>
      <c r="E87" s="349">
        <f>IF(E$16=0,0,E$16/TEL_fec!E$16)</f>
        <v>0.53255101359652279</v>
      </c>
      <c r="F87" s="349">
        <f>IF(F$16=0,0,F$16/TEL_fec!F$16)</f>
        <v>0.53144852162741973</v>
      </c>
      <c r="G87" s="349">
        <f>IF(G$16=0,0,G$16/TEL_fec!G$16)</f>
        <v>0.52962194318156686</v>
      </c>
      <c r="H87" s="349">
        <f>IF(H$16=0,0,H$16/TEL_fec!H$16)</f>
        <v>0.53060532529110993</v>
      </c>
      <c r="I87" s="349">
        <f>IF(I$16=0,0,I$16/TEL_fec!I$16)</f>
        <v>0.53304456339578599</v>
      </c>
      <c r="J87" s="349">
        <f>IF(J$16=0,0,J$16/TEL_fec!J$16)</f>
        <v>0.53546170304152318</v>
      </c>
      <c r="K87" s="349">
        <f>IF(K$16=0,0,K$16/TEL_fec!K$16)</f>
        <v>0.53362981390333475</v>
      </c>
      <c r="L87" s="349">
        <f>IF(L$16=0,0,L$16/TEL_fec!L$16)</f>
        <v>0.53142053246572685</v>
      </c>
      <c r="M87" s="349">
        <f>IF(M$16=0,0,M$16/TEL_fec!M$16)</f>
        <v>0.53167001357669563</v>
      </c>
      <c r="N87" s="349">
        <f>IF(N$16=0,0,N$16/TEL_fec!N$16)</f>
        <v>0.53285207193707607</v>
      </c>
      <c r="O87" s="349">
        <f>IF(O$16=0,0,O$16/TEL_fec!O$16)</f>
        <v>0.54121991979825579</v>
      </c>
      <c r="P87" s="349">
        <f>IF(P$16=0,0,P$16/TEL_fec!P$16)</f>
        <v>0.54000126340809762</v>
      </c>
      <c r="Q87" s="349">
        <f>IF(Q$16=0,0,Q$16/TEL_fec!Q$16)</f>
        <v>0.53910749087544052</v>
      </c>
      <c r="R87" s="349">
        <f>IF(R$16=0,0,R$16/TEL_fec!R$16)</f>
        <v>0.54003059956808774</v>
      </c>
      <c r="S87" s="349">
        <f>IF(S$16=0,0,S$16/TEL_fec!S$16)</f>
        <v>0.54141796310470902</v>
      </c>
      <c r="T87" s="349">
        <f>IF(T$16=0,0,T$16/TEL_fec!T$16)</f>
        <v>0.54364720503868902</v>
      </c>
      <c r="U87" s="349">
        <f>IF(U$16=0,0,U$16/TEL_fec!U$16)</f>
        <v>0.54441913064893221</v>
      </c>
      <c r="V87" s="349">
        <f>IF(V$16=0,0,V$16/TEL_fec!V$16)</f>
        <v>0.54421197786904063</v>
      </c>
      <c r="W87" s="349">
        <f>IF(W$16=0,0,W$16/TEL_fec!W$16)</f>
        <v>0.54213647235754014</v>
      </c>
      <c r="X87" s="349">
        <f>IF(X$16=0,0,X$16/TEL_fec!X$16)</f>
        <v>0.53999406543240158</v>
      </c>
      <c r="Y87" s="349">
        <f>IF(Y$16=0,0,Y$16/TEL_fec!Y$16)</f>
        <v>0.54267944450907735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0.47106440160784047</v>
      </c>
      <c r="C88" s="349">
        <f>IF(C$27=0,0,C$27/TEL_fec!C$27)</f>
        <v>0.46804593997212579</v>
      </c>
      <c r="D88" s="349">
        <f>IF(D$27=0,0,D$27/TEL_fec!D$27)</f>
        <v>0.47130308713886687</v>
      </c>
      <c r="E88" s="349">
        <f>IF(E$27=0,0,E$27/TEL_fec!E$27)</f>
        <v>0.47110281972000101</v>
      </c>
      <c r="F88" s="349">
        <f>IF(F$27=0,0,F$27/TEL_fec!F$27)</f>
        <v>0.47012753836271765</v>
      </c>
      <c r="G88" s="349">
        <f>IF(G$27=0,0,G$27/TEL_fec!G$27)</f>
        <v>0.46851171896830929</v>
      </c>
      <c r="H88" s="349">
        <f>IF(H$27=0,0,H$27/TEL_fec!H$27)</f>
        <v>0.46938163391136656</v>
      </c>
      <c r="I88" s="349">
        <f>IF(I$27=0,0,I$27/TEL_fec!I$27)</f>
        <v>0.47153942146550309</v>
      </c>
      <c r="J88" s="349">
        <f>IF(J$27=0,0,J$27/TEL_fec!J$27)</f>
        <v>0.473677660382886</v>
      </c>
      <c r="K88" s="349">
        <f>IF(K$27=0,0,K$27/TEL_fec!K$27)</f>
        <v>0.47205714306833468</v>
      </c>
      <c r="L88" s="349">
        <f>IF(L$27=0,0,L$27/TEL_fec!L$27)</f>
        <v>0.47010277871968131</v>
      </c>
      <c r="M88" s="349">
        <f>IF(M$27=0,0,M$27/TEL_fec!M$27)</f>
        <v>0.47032347354861537</v>
      </c>
      <c r="N88" s="349">
        <f>IF(N$27=0,0,N$27/TEL_fec!N$27)</f>
        <v>0.47136914055972134</v>
      </c>
      <c r="O88" s="349">
        <f>IF(O$27=0,0,O$27/TEL_fec!O$27)</f>
        <v>0.47877146751384198</v>
      </c>
      <c r="P88" s="349">
        <f>IF(P$27=0,0,P$27/TEL_fec!P$27)</f>
        <v>0.47769342532254788</v>
      </c>
      <c r="Q88" s="349">
        <f>IF(Q$27=0,0,Q$27/TEL_fec!Q$27)</f>
        <v>0.47690278038981282</v>
      </c>
      <c r="R88" s="349">
        <f>IF(R$27=0,0,R$27/TEL_fec!R$27)</f>
        <v>0.47771937654100066</v>
      </c>
      <c r="S88" s="349">
        <f>IF(S$27=0,0,S$27/TEL_fec!S$27)</f>
        <v>0.47894665966955019</v>
      </c>
      <c r="T88" s="349">
        <f>IF(T$27=0,0,T$27/TEL_fec!T$27)</f>
        <v>0.48091868138037847</v>
      </c>
      <c r="U88" s="349">
        <f>IF(U$27=0,0,U$27/TEL_fec!U$27)</f>
        <v>0.48160153865097866</v>
      </c>
      <c r="V88" s="349">
        <f>IF(V$27=0,0,V$27/TEL_fec!V$27)</f>
        <v>0.48141828811491982</v>
      </c>
      <c r="W88" s="349">
        <f>IF(W$27=0,0,W$27/TEL_fec!W$27)</f>
        <v>0.47958226400859288</v>
      </c>
      <c r="X88" s="349">
        <f>IF(X$27=0,0,X$27/TEL_fec!X$27)</f>
        <v>0.47768705788250942</v>
      </c>
      <c r="Y88" s="349">
        <f>IF(Y$27=0,0,Y$27/TEL_fec!Y$27)</f>
        <v>0.48006258552726055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0.59038004340400652</v>
      </c>
      <c r="C89" s="349">
        <f>IF(C$38=0,0,C$38/TEL_fec!C$38)</f>
        <v>0.59038004340400663</v>
      </c>
      <c r="D89" s="349">
        <f>IF(D$38=0,0,D$38/TEL_fec!D$38)</f>
        <v>0.59038004340400685</v>
      </c>
      <c r="E89" s="349">
        <f>IF(E$38=0,0,E$38/TEL_fec!E$38)</f>
        <v>0.59038004340400674</v>
      </c>
      <c r="F89" s="349">
        <f>IF(F$38=0,0,F$38/TEL_fec!F$38)</f>
        <v>0.59038004340400674</v>
      </c>
      <c r="G89" s="349">
        <f>IF(G$38=0,0,G$38/TEL_fec!G$38)</f>
        <v>0.59038004340400685</v>
      </c>
      <c r="H89" s="349">
        <f>IF(H$38=0,0,H$38/TEL_fec!H$38)</f>
        <v>0.59038004340400707</v>
      </c>
      <c r="I89" s="349">
        <f>IF(I$38=0,0,I$38/TEL_fec!I$38)</f>
        <v>0.59038004340400685</v>
      </c>
      <c r="J89" s="349">
        <f>IF(J$38=0,0,J$38/TEL_fec!J$38)</f>
        <v>0.59038004340400652</v>
      </c>
      <c r="K89" s="349">
        <f>IF(K$38=0,0,K$38/TEL_fec!K$38)</f>
        <v>0.59038004340400674</v>
      </c>
      <c r="L89" s="349">
        <f>IF(L$38=0,0,L$38/TEL_fec!L$38)</f>
        <v>0.59038004340400685</v>
      </c>
      <c r="M89" s="349">
        <f>IF(M$38=0,0,M$38/TEL_fec!M$38)</f>
        <v>0.59038004340400685</v>
      </c>
      <c r="N89" s="349">
        <f>IF(N$38=0,0,N$38/TEL_fec!N$38)</f>
        <v>0.59038004340400674</v>
      </c>
      <c r="O89" s="349">
        <f>IF(O$38=0,0,O$38/TEL_fec!O$38)</f>
        <v>0.59038004340400674</v>
      </c>
      <c r="P89" s="349">
        <f>IF(P$38=0,0,P$38/TEL_fec!P$38)</f>
        <v>0.59038004340400674</v>
      </c>
      <c r="Q89" s="349">
        <f>IF(Q$38=0,0,Q$38/TEL_fec!Q$38)</f>
        <v>0.59038004340400674</v>
      </c>
      <c r="R89" s="349">
        <f>IF(R$38=0,0,R$38/TEL_fec!R$38)</f>
        <v>0.59038004340400674</v>
      </c>
      <c r="S89" s="349">
        <f>IF(S$38=0,0,S$38/TEL_fec!S$38)</f>
        <v>0.59038004340400685</v>
      </c>
      <c r="T89" s="349">
        <f>IF(T$38=0,0,T$38/TEL_fec!T$38)</f>
        <v>0.59038004340400674</v>
      </c>
      <c r="U89" s="349">
        <f>IF(U$38=0,0,U$38/TEL_fec!U$38)</f>
        <v>0.59038004340400685</v>
      </c>
      <c r="V89" s="349">
        <f>IF(V$38=0,0,V$38/TEL_fec!V$38)</f>
        <v>0.59038004340400685</v>
      </c>
      <c r="W89" s="349">
        <f>IF(W$38=0,0,W$38/TEL_fec!W$38)</f>
        <v>0.59038004340400663</v>
      </c>
      <c r="X89" s="349">
        <f>IF(X$38=0,0,X$38/TEL_fec!X$38)</f>
        <v>0.59038004340400674</v>
      </c>
      <c r="Y89" s="349">
        <f>IF(Y$38=0,0,Y$38/TEL_fec!Y$38)</f>
        <v>0.59038004340400696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0.40756742994219042</v>
      </c>
      <c r="C90" s="349">
        <f>IF(C$39=0,0,C$39/TEL_fec!C$39)</f>
        <v>0.40584022375498457</v>
      </c>
      <c r="D90" s="349">
        <f>IF(D$39=0,0,D$39/TEL_fec!D$39)</f>
        <v>0.40834098845769107</v>
      </c>
      <c r="E90" s="349">
        <f>IF(E$39=0,0,E$39/TEL_fec!E$39)</f>
        <v>0.41038051151938371</v>
      </c>
      <c r="F90" s="349">
        <f>IF(F$39=0,0,F$39/TEL_fec!F$39)</f>
        <v>0.41110378271121373</v>
      </c>
      <c r="G90" s="349">
        <f>IF(G$39=0,0,G$39/TEL_fec!G$39)</f>
        <v>0.40952176617067249</v>
      </c>
      <c r="H90" s="349">
        <f>IF(H$39=0,0,H$39/TEL_fec!H$39)</f>
        <v>0.41024943054088847</v>
      </c>
      <c r="I90" s="349">
        <f>IF(I$39=0,0,I$39/TEL_fec!I$39)</f>
        <v>0.41072261458359688</v>
      </c>
      <c r="J90" s="349">
        <f>IF(J$39=0,0,J$39/TEL_fec!J$39)</f>
        <v>0.41128703432304003</v>
      </c>
      <c r="K90" s="349">
        <f>IF(K$39=0,0,K$39/TEL_fec!K$39)</f>
        <v>0.40986916850971333</v>
      </c>
      <c r="L90" s="349">
        <f>IF(L$39=0,0,L$39/TEL_fec!L$39)</f>
        <v>0.40882719196121925</v>
      </c>
      <c r="M90" s="349">
        <f>IF(M$39=0,0,M$39/TEL_fec!M$39)</f>
        <v>0.4099694572326823</v>
      </c>
      <c r="N90" s="349">
        <f>IF(N$39=0,0,N$39/TEL_fec!N$39)</f>
        <v>0.41022928925009861</v>
      </c>
      <c r="O90" s="349">
        <f>IF(O$39=0,0,O$39/TEL_fec!O$39)</f>
        <v>0.41398344096887651</v>
      </c>
      <c r="P90" s="349">
        <f>IF(P$39=0,0,P$39/TEL_fec!P$39)</f>
        <v>0.4145344890184296</v>
      </c>
      <c r="Q90" s="349">
        <f>IF(Q$39=0,0,Q$39/TEL_fec!Q$39)</f>
        <v>0.41393812320177226</v>
      </c>
      <c r="R90" s="349">
        <f>IF(R$39=0,0,R$39/TEL_fec!R$39)</f>
        <v>0.41211658055087003</v>
      </c>
      <c r="S90" s="349">
        <f>IF(S$39=0,0,S$39/TEL_fec!S$39)</f>
        <v>0.41361488530869506</v>
      </c>
      <c r="T90" s="349">
        <f>IF(T$39=0,0,T$39/TEL_fec!T$39)</f>
        <v>0.41305427283953494</v>
      </c>
      <c r="U90" s="349">
        <f>IF(U$39=0,0,U$39/TEL_fec!U$39)</f>
        <v>0.41263709388597569</v>
      </c>
      <c r="V90" s="349">
        <f>IF(V$39=0,0,V$39/TEL_fec!V$39)</f>
        <v>0.4120519621329789</v>
      </c>
      <c r="W90" s="349">
        <f>IF(W$39=0,0,W$39/TEL_fec!W$39)</f>
        <v>0.41250892679312823</v>
      </c>
      <c r="X90" s="349">
        <f>IF(X$39=0,0,X$39/TEL_fec!X$39)</f>
        <v>0.41155034006521346</v>
      </c>
      <c r="Y90" s="349">
        <f>IF(Y$39=0,0,Y$39/TEL_fec!Y$39)</f>
        <v>0.41125442083590952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0.46706475628831395</v>
      </c>
      <c r="C91" s="337">
        <f>IF(C$59=0,0,C$59/TEL_fec!C$59)</f>
        <v>0.46706475628831379</v>
      </c>
      <c r="D91" s="337">
        <f>IF(D$59=0,0,D$59/TEL_fec!D$59)</f>
        <v>0.46706475628831368</v>
      </c>
      <c r="E91" s="337">
        <f>IF(E$59=0,0,E$59/TEL_fec!E$59)</f>
        <v>0.46706475628831401</v>
      </c>
      <c r="F91" s="337">
        <f>IF(F$59=0,0,F$59/TEL_fec!F$59)</f>
        <v>0.46706475628831384</v>
      </c>
      <c r="G91" s="337">
        <f>IF(G$59=0,0,G$59/TEL_fec!G$59)</f>
        <v>0.46706475628831368</v>
      </c>
      <c r="H91" s="337">
        <f>IF(H$59=0,0,H$59/TEL_fec!H$59)</f>
        <v>0.46706475628831379</v>
      </c>
      <c r="I91" s="337">
        <f>IF(I$59=0,0,I$59/TEL_fec!I$59)</f>
        <v>0.46706475628831384</v>
      </c>
      <c r="J91" s="337">
        <f>IF(J$59=0,0,J$59/TEL_fec!J$59)</f>
        <v>0.46706475628831395</v>
      </c>
      <c r="K91" s="337">
        <f>IF(K$59=0,0,K$59/TEL_fec!K$59)</f>
        <v>0.46706475628831368</v>
      </c>
      <c r="L91" s="337">
        <f>IF(L$59=0,0,L$59/TEL_fec!L$59)</f>
        <v>0.46706475628831368</v>
      </c>
      <c r="M91" s="337">
        <f>IF(M$59=0,0,M$59/TEL_fec!M$59)</f>
        <v>0.46706475628831368</v>
      </c>
      <c r="N91" s="337">
        <f>IF(N$59=0,0,N$59/TEL_fec!N$59)</f>
        <v>0.46706475628831368</v>
      </c>
      <c r="O91" s="337">
        <f>IF(O$59=0,0,O$59/TEL_fec!O$59)</f>
        <v>0.4670647562883139</v>
      </c>
      <c r="P91" s="337">
        <f>IF(P$59=0,0,P$59/TEL_fec!P$59)</f>
        <v>0.46706475628831373</v>
      </c>
      <c r="Q91" s="337">
        <f>IF(Q$59=0,0,Q$59/TEL_fec!Q$59)</f>
        <v>0.46706475628831357</v>
      </c>
      <c r="R91" s="337">
        <f>IF(R$59=0,0,R$59/TEL_fec!R$59)</f>
        <v>0.46706475628831368</v>
      </c>
      <c r="S91" s="337">
        <f>IF(S$59=0,0,S$59/TEL_fec!S$59)</f>
        <v>0.46706475628831384</v>
      </c>
      <c r="T91" s="337">
        <f>IF(T$59=0,0,T$59/TEL_fec!T$59)</f>
        <v>0.46706475628831368</v>
      </c>
      <c r="U91" s="337">
        <f>IF(U$59=0,0,U$59/TEL_fec!U$59)</f>
        <v>0.46706475628831351</v>
      </c>
      <c r="V91" s="337">
        <f>IF(V$59=0,0,V$59/TEL_fec!V$59)</f>
        <v>0.46706475628831368</v>
      </c>
      <c r="W91" s="337">
        <f>IF(W$59=0,0,W$59/TEL_fec!W$59)</f>
        <v>0.46706475628831384</v>
      </c>
      <c r="X91" s="337">
        <f>IF(X$59=0,0,X$59/TEL_fec!X$59)</f>
        <v>0.4670647562883139</v>
      </c>
      <c r="Y91" s="337">
        <f>IF(Y$59=0,0,Y$59/TEL_fec!Y$59)</f>
        <v>0.4670647562883139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AT: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205.35259427858949</v>
      </c>
      <c r="C5" s="223">
        <v>231.21150479829501</v>
      </c>
      <c r="D5" s="223">
        <v>190.59460271781251</v>
      </c>
      <c r="E5" s="223">
        <v>160.49482163790199</v>
      </c>
      <c r="F5" s="223">
        <v>148.18629347858399</v>
      </c>
      <c r="G5" s="223">
        <v>161.67032907622851</v>
      </c>
      <c r="H5" s="223">
        <v>153.09584115645731</v>
      </c>
      <c r="I5" s="223">
        <v>148.11532307797941</v>
      </c>
      <c r="J5" s="223">
        <v>135.38695355808881</v>
      </c>
      <c r="K5" s="223">
        <v>127.4261774581133</v>
      </c>
      <c r="L5" s="223">
        <v>132.70019867864059</v>
      </c>
      <c r="M5" s="223">
        <v>121.799229838095</v>
      </c>
      <c r="N5" s="223">
        <v>123.6936815980055</v>
      </c>
      <c r="O5" s="223">
        <v>106.71917687769459</v>
      </c>
      <c r="P5" s="223">
        <v>91.163008798585082</v>
      </c>
      <c r="Q5" s="223">
        <v>86.657277958445889</v>
      </c>
      <c r="R5" s="223">
        <v>103.317176158086</v>
      </c>
      <c r="S5" s="223">
        <v>82.804430877917227</v>
      </c>
      <c r="T5" s="223">
        <v>83.871977758421679</v>
      </c>
      <c r="U5" s="223">
        <v>88.805422127814552</v>
      </c>
      <c r="V5" s="223">
        <v>79.53955232038976</v>
      </c>
      <c r="W5" s="223">
        <v>91.185965411179197</v>
      </c>
      <c r="X5" s="223">
        <v>81.431957245051052</v>
      </c>
      <c r="Y5" s="223">
        <v>77.262596042864885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25.524415427677219</v>
      </c>
      <c r="C10" s="260">
        <v>28.650963936374591</v>
      </c>
      <c r="D10" s="260">
        <v>23.220884125742849</v>
      </c>
      <c r="E10" s="260">
        <v>17.8459393909339</v>
      </c>
      <c r="F10" s="260">
        <v>15.44304717820043</v>
      </c>
      <c r="G10" s="260">
        <v>17.596652314656541</v>
      </c>
      <c r="H10" s="260">
        <v>16.668430161874578</v>
      </c>
      <c r="I10" s="260">
        <v>16.552567667362471</v>
      </c>
      <c r="J10" s="260">
        <v>15.453492586182019</v>
      </c>
      <c r="K10" s="260">
        <v>15.24632377083044</v>
      </c>
      <c r="L10" s="260">
        <v>16.012130253500981</v>
      </c>
      <c r="M10" s="260">
        <v>13.94164321674093</v>
      </c>
      <c r="N10" s="260">
        <v>14.49399517842201</v>
      </c>
      <c r="O10" s="260">
        <v>11.832141655015199</v>
      </c>
      <c r="P10" s="260">
        <v>9.4493958959946536</v>
      </c>
      <c r="Q10" s="260">
        <v>9.2190153235082342</v>
      </c>
      <c r="R10" s="260">
        <v>12.62906112564732</v>
      </c>
      <c r="S10" s="260">
        <v>9.4659989086119189</v>
      </c>
      <c r="T10" s="260">
        <v>10.47164416971467</v>
      </c>
      <c r="U10" s="260">
        <v>11.48730199538851</v>
      </c>
      <c r="V10" s="260">
        <v>10.531211817884669</v>
      </c>
      <c r="W10" s="260">
        <v>11.60390241059492</v>
      </c>
      <c r="X10" s="260">
        <v>10.683455134025641</v>
      </c>
      <c r="Y10" s="260">
        <v>10.55773037519635</v>
      </c>
      <c r="DA10" s="68" t="s">
        <v>2818</v>
      </c>
    </row>
    <row r="11" spans="1:105" ht="12" customHeight="1" x14ac:dyDescent="0.25">
      <c r="A11" s="37" t="s">
        <v>159</v>
      </c>
      <c r="B11" s="226">
        <v>0.48735457199375909</v>
      </c>
      <c r="C11" s="226">
        <v>2.0403257260556371</v>
      </c>
      <c r="D11" s="226">
        <v>0.95470403433227646</v>
      </c>
      <c r="E11" s="226">
        <v>1.301230505054479</v>
      </c>
      <c r="F11" s="226">
        <v>1.2307955487233959</v>
      </c>
      <c r="G11" s="226">
        <v>1.542691726684476</v>
      </c>
      <c r="H11" s="226">
        <v>1.499218517903665</v>
      </c>
      <c r="I11" s="226">
        <v>1.071713626802016</v>
      </c>
      <c r="J11" s="226">
        <v>0.74981628039540105</v>
      </c>
      <c r="K11" s="226">
        <v>0.8365284735059979</v>
      </c>
      <c r="L11" s="226">
        <v>0.94012275373637966</v>
      </c>
      <c r="M11" s="226">
        <v>0.79532719979062549</v>
      </c>
      <c r="N11" s="226">
        <v>1.3049261823977309</v>
      </c>
      <c r="O11" s="226">
        <v>1.081558306135212E-2</v>
      </c>
      <c r="P11" s="226">
        <v>2.2926394777620551E-2</v>
      </c>
      <c r="Q11" s="226">
        <v>6.4461610928308349E-2</v>
      </c>
      <c r="R11" s="226">
        <v>5.6938395801269422E-2</v>
      </c>
      <c r="S11" s="226">
        <v>5.3166134588981513E-2</v>
      </c>
      <c r="T11" s="226">
        <v>0.12983324174445041</v>
      </c>
      <c r="U11" s="226">
        <v>7.969806137013663E-2</v>
      </c>
      <c r="V11" s="226">
        <v>8.2594274313471522E-2</v>
      </c>
      <c r="W11" s="226">
        <v>6.8652388580985629E-2</v>
      </c>
      <c r="X11" s="226">
        <v>5.9047868437811353E-2</v>
      </c>
      <c r="Y11" s="226">
        <v>0.1539467042002165</v>
      </c>
      <c r="DA11" s="69" t="s">
        <v>2819</v>
      </c>
    </row>
    <row r="12" spans="1:105" ht="12" customHeight="1" x14ac:dyDescent="0.25">
      <c r="A12" s="37" t="s">
        <v>35</v>
      </c>
      <c r="B12" s="226">
        <v>25.03706085568346</v>
      </c>
      <c r="C12" s="226">
        <v>26.61063821031895</v>
      </c>
      <c r="D12" s="226">
        <v>22.266180091410568</v>
      </c>
      <c r="E12" s="226">
        <v>16.54470888587942</v>
      </c>
      <c r="F12" s="226">
        <v>14.212251629477031</v>
      </c>
      <c r="G12" s="226">
        <v>16.05396058797206</v>
      </c>
      <c r="H12" s="226">
        <v>15.169211643970909</v>
      </c>
      <c r="I12" s="226">
        <v>15.48085404056045</v>
      </c>
      <c r="J12" s="226">
        <v>14.703676305786621</v>
      </c>
      <c r="K12" s="226">
        <v>14.40979529732444</v>
      </c>
      <c r="L12" s="226">
        <v>15.072007499764609</v>
      </c>
      <c r="M12" s="226">
        <v>13.146316016950299</v>
      </c>
      <c r="N12" s="226">
        <v>13.189068996024281</v>
      </c>
      <c r="O12" s="226">
        <v>11.821326071953839</v>
      </c>
      <c r="P12" s="226">
        <v>9.4264695012170332</v>
      </c>
      <c r="Q12" s="226">
        <v>9.1545537125799257</v>
      </c>
      <c r="R12" s="226">
        <v>12.572122729846051</v>
      </c>
      <c r="S12" s="226">
        <v>9.4128327740229381</v>
      </c>
      <c r="T12" s="226">
        <v>10.34181092797022</v>
      </c>
      <c r="U12" s="226">
        <v>11.40760393401837</v>
      </c>
      <c r="V12" s="226">
        <v>10.44861754357119</v>
      </c>
      <c r="W12" s="226">
        <v>11.53525002201393</v>
      </c>
      <c r="X12" s="226">
        <v>10.62440726558782</v>
      </c>
      <c r="Y12" s="226">
        <v>10.40378367099613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14.718890416813091</v>
      </c>
      <c r="C16" s="261">
        <v>16.561613119503061</v>
      </c>
      <c r="D16" s="261">
        <v>13.673655867812309</v>
      </c>
      <c r="E16" s="261">
        <v>11.649614375087641</v>
      </c>
      <c r="F16" s="261">
        <v>10.8397073737911</v>
      </c>
      <c r="G16" s="261">
        <v>11.784436832766851</v>
      </c>
      <c r="H16" s="261">
        <v>11.177032564459161</v>
      </c>
      <c r="I16" s="261">
        <v>10.77780903867002</v>
      </c>
      <c r="J16" s="261">
        <v>9.8256550776336979</v>
      </c>
      <c r="K16" s="261">
        <v>9.1733261345535926</v>
      </c>
      <c r="L16" s="261">
        <v>9.5378552932623037</v>
      </c>
      <c r="M16" s="261">
        <v>8.8185909031222103</v>
      </c>
      <c r="N16" s="261">
        <v>8.9226835392287427</v>
      </c>
      <c r="O16" s="261">
        <v>7.7903568920953221</v>
      </c>
      <c r="P16" s="261">
        <v>6.7022739265578464</v>
      </c>
      <c r="Q16" s="261">
        <v>6.3476867116120923</v>
      </c>
      <c r="R16" s="261">
        <v>7.4322067750861871</v>
      </c>
      <c r="S16" s="261">
        <v>6.0129280091417829</v>
      </c>
      <c r="T16" s="261">
        <v>6.0149630277311052</v>
      </c>
      <c r="U16" s="261">
        <v>6.3407254000546187</v>
      </c>
      <c r="V16" s="261">
        <v>5.6623867985810588</v>
      </c>
      <c r="W16" s="261">
        <v>6.5315808743595234</v>
      </c>
      <c r="X16" s="261">
        <v>5.8036093241501749</v>
      </c>
      <c r="Y16" s="261">
        <v>5.4573158933331056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1.1735127974834691E-3</v>
      </c>
      <c r="H17" s="229">
        <v>1.175391446980818E-3</v>
      </c>
      <c r="I17" s="229">
        <v>0</v>
      </c>
      <c r="J17" s="229">
        <v>0</v>
      </c>
      <c r="K17" s="229">
        <v>6.5260241019703081E-3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7.0251086618852376E-2</v>
      </c>
      <c r="H19" s="229">
        <v>0.12956418876584391</v>
      </c>
      <c r="I19" s="229">
        <v>6.7028217955694719E-2</v>
      </c>
      <c r="J19" s="229">
        <v>4.5212684389766182E-3</v>
      </c>
      <c r="K19" s="229">
        <v>2.633798759503133E-2</v>
      </c>
      <c r="L19" s="229">
        <v>4.7918395538454707E-2</v>
      </c>
      <c r="M19" s="229">
        <v>5.7421513109545408E-2</v>
      </c>
      <c r="N19" s="229">
        <v>5.8009887947961788E-2</v>
      </c>
      <c r="O19" s="229">
        <v>3.4068369888006177E-2</v>
      </c>
      <c r="P19" s="229">
        <v>3.5319690213678263E-2</v>
      </c>
      <c r="Q19" s="229">
        <v>3.2434271417269699E-2</v>
      </c>
      <c r="R19" s="229">
        <v>2.2898360068259589E-2</v>
      </c>
      <c r="S19" s="229">
        <v>3.4827945048803738E-2</v>
      </c>
      <c r="T19" s="229">
        <v>3.05288634623107E-2</v>
      </c>
      <c r="U19" s="229">
        <v>1.192255935347102E-3</v>
      </c>
      <c r="V19" s="229">
        <v>2.4198297443529739E-4</v>
      </c>
      <c r="W19" s="229">
        <v>0</v>
      </c>
      <c r="X19" s="229">
        <v>0</v>
      </c>
      <c r="Y19" s="229">
        <v>0</v>
      </c>
      <c r="DA19" s="73" t="s">
        <v>2827</v>
      </c>
    </row>
    <row r="20" spans="1:105" ht="12" customHeight="1" x14ac:dyDescent="0.25">
      <c r="A20" s="46" t="s">
        <v>159</v>
      </c>
      <c r="B20" s="229">
        <v>0.21956037844192211</v>
      </c>
      <c r="C20" s="229">
        <v>0.86953083307707191</v>
      </c>
      <c r="D20" s="229">
        <v>0.43978087221338741</v>
      </c>
      <c r="E20" s="229">
        <v>0.66988896381256413</v>
      </c>
      <c r="F20" s="229">
        <v>0.67644304481590034</v>
      </c>
      <c r="G20" s="229">
        <v>0.78230886163919033</v>
      </c>
      <c r="H20" s="229">
        <v>0.79256197765467074</v>
      </c>
      <c r="I20" s="229">
        <v>0.57037942211381953</v>
      </c>
      <c r="J20" s="229">
        <v>0.40461408693155743</v>
      </c>
      <c r="K20" s="229">
        <v>0.41911983299727912</v>
      </c>
      <c r="L20" s="229">
        <v>0.45167413636069242</v>
      </c>
      <c r="M20" s="229">
        <v>0.40460196986695862</v>
      </c>
      <c r="N20" s="229">
        <v>0.67203434801634476</v>
      </c>
      <c r="O20" s="229">
        <v>6.6231334578478523E-3</v>
      </c>
      <c r="P20" s="229">
        <v>1.4898765636407329E-2</v>
      </c>
      <c r="Q20" s="229">
        <v>4.0129576583780767E-2</v>
      </c>
      <c r="R20" s="229">
        <v>3.0903029054669181E-2</v>
      </c>
      <c r="S20" s="229">
        <v>3.148807545538565E-2</v>
      </c>
      <c r="T20" s="229">
        <v>7.2604439849503002E-2</v>
      </c>
      <c r="U20" s="229">
        <v>4.3495715946465077E-2</v>
      </c>
      <c r="V20" s="229">
        <v>4.3726304607911458E-2</v>
      </c>
      <c r="W20" s="229">
        <v>3.7022778783141128E-2</v>
      </c>
      <c r="X20" s="229">
        <v>3.035791973156458E-2</v>
      </c>
      <c r="Y20" s="229">
        <v>7.9110824764325544E-2</v>
      </c>
      <c r="DA20" s="73" t="s">
        <v>2828</v>
      </c>
    </row>
    <row r="21" spans="1:105" ht="12" customHeight="1" x14ac:dyDescent="0.25">
      <c r="A21" s="46" t="s">
        <v>32</v>
      </c>
      <c r="B21" s="229">
        <v>3.1520960953276882</v>
      </c>
      <c r="C21" s="229">
        <v>4.2295604328394276</v>
      </c>
      <c r="D21" s="229">
        <v>2.8823315183216072</v>
      </c>
      <c r="E21" s="229">
        <v>2.3540580442116412</v>
      </c>
      <c r="F21" s="229">
        <v>2.352236107509198</v>
      </c>
      <c r="G21" s="229">
        <v>2.7647854167504549</v>
      </c>
      <c r="H21" s="229">
        <v>2.2095680579737849</v>
      </c>
      <c r="I21" s="229">
        <v>1.876237306209531</v>
      </c>
      <c r="J21" s="229">
        <v>1.465509308175881</v>
      </c>
      <c r="K21" s="229">
        <v>1.495887711182103</v>
      </c>
      <c r="L21" s="229">
        <v>1.7902997843375139</v>
      </c>
      <c r="M21" s="229">
        <v>1.661979342128511</v>
      </c>
      <c r="N21" s="229">
        <v>1.3863422888756649</v>
      </c>
      <c r="O21" s="229">
        <v>0.50124039693360301</v>
      </c>
      <c r="P21" s="229">
        <v>0.51687170078491496</v>
      </c>
      <c r="Q21" s="229">
        <v>0.57219580635072076</v>
      </c>
      <c r="R21" s="229">
        <v>0.55494876180179276</v>
      </c>
      <c r="S21" s="229">
        <v>0.37178525111532967</v>
      </c>
      <c r="T21" s="229">
        <v>0.12855435236426341</v>
      </c>
      <c r="U21" s="229">
        <v>7.0266163305340454E-2</v>
      </c>
      <c r="V21" s="229">
        <v>2.965938974211671E-2</v>
      </c>
      <c r="W21" s="229">
        <v>5.894154879797369E-2</v>
      </c>
      <c r="X21" s="229">
        <v>3.1536250261562218E-2</v>
      </c>
      <c r="Y21" s="229">
        <v>3.1618326146345577E-2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1.4084699053426131E-2</v>
      </c>
      <c r="H22" s="229">
        <v>1.3460377286884141E-2</v>
      </c>
      <c r="I22" s="229">
        <v>1.560804416381123E-2</v>
      </c>
      <c r="J22" s="229">
        <v>7.3420239746531954E-3</v>
      </c>
      <c r="K22" s="229">
        <v>5.818678864297603E-3</v>
      </c>
      <c r="L22" s="229">
        <v>6.7426750787915558E-3</v>
      </c>
      <c r="M22" s="229">
        <v>6.742675078752345E-3</v>
      </c>
      <c r="N22" s="229">
        <v>6.7426750787489137E-3</v>
      </c>
      <c r="O22" s="229">
        <v>3.0716630914116882E-3</v>
      </c>
      <c r="P22" s="229">
        <v>2.7470157728247701E-3</v>
      </c>
      <c r="Q22" s="229">
        <v>2.1476668769302332E-3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11.2795629146528</v>
      </c>
      <c r="C23" s="229">
        <v>11.34072374633198</v>
      </c>
      <c r="D23" s="229">
        <v>10.25683326907656</v>
      </c>
      <c r="E23" s="229">
        <v>8.517413209336242</v>
      </c>
      <c r="F23" s="229">
        <v>7.8110282214660041</v>
      </c>
      <c r="G23" s="229">
        <v>8.1410663032262072</v>
      </c>
      <c r="H23" s="229">
        <v>8.0192048300062293</v>
      </c>
      <c r="I23" s="229">
        <v>8.2391045151042679</v>
      </c>
      <c r="J23" s="229">
        <v>7.9343630147184481</v>
      </c>
      <c r="K23" s="229">
        <v>7.2196358998129124</v>
      </c>
      <c r="L23" s="229">
        <v>7.2412203019468508</v>
      </c>
      <c r="M23" s="229">
        <v>6.6878454029384438</v>
      </c>
      <c r="N23" s="229">
        <v>6.7923438913606189</v>
      </c>
      <c r="O23" s="229">
        <v>7.2390198271473132</v>
      </c>
      <c r="P23" s="229">
        <v>6.125810937115431</v>
      </c>
      <c r="Q23" s="229">
        <v>5.6990254976389458</v>
      </c>
      <c r="R23" s="229">
        <v>6.8234566241614658</v>
      </c>
      <c r="S23" s="229">
        <v>5.5748267375222644</v>
      </c>
      <c r="T23" s="229">
        <v>5.7832753720550283</v>
      </c>
      <c r="U23" s="229">
        <v>6.2257712648674666</v>
      </c>
      <c r="V23" s="229">
        <v>5.5316114493331474</v>
      </c>
      <c r="W23" s="229">
        <v>6.2207159663419009</v>
      </c>
      <c r="X23" s="229">
        <v>5.4622615768739786</v>
      </c>
      <c r="Y23" s="229">
        <v>5.3463431462079276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6.7671028390681898E-2</v>
      </c>
      <c r="C25" s="229">
        <v>0.1217981072545838</v>
      </c>
      <c r="D25" s="229">
        <v>9.4710208200749962E-2</v>
      </c>
      <c r="E25" s="229">
        <v>0.10825415772719579</v>
      </c>
      <c r="F25" s="229">
        <v>0</v>
      </c>
      <c r="G25" s="229">
        <v>1.076695268123388E-2</v>
      </c>
      <c r="H25" s="229">
        <v>1.149774132476558E-2</v>
      </c>
      <c r="I25" s="229">
        <v>9.4515331228911623E-3</v>
      </c>
      <c r="J25" s="229">
        <v>9.3053753941820857E-3</v>
      </c>
      <c r="K25" s="229">
        <v>0</v>
      </c>
      <c r="L25" s="229">
        <v>0</v>
      </c>
      <c r="M25" s="229">
        <v>0</v>
      </c>
      <c r="N25" s="229">
        <v>7.210447949403365E-3</v>
      </c>
      <c r="O25" s="229">
        <v>6.3335015771407493E-3</v>
      </c>
      <c r="P25" s="229">
        <v>6.6258170345896228E-3</v>
      </c>
      <c r="Q25" s="229">
        <v>1.753892744445706E-3</v>
      </c>
      <c r="R25" s="229">
        <v>0</v>
      </c>
      <c r="S25" s="229">
        <v>0</v>
      </c>
      <c r="T25" s="229">
        <v>0</v>
      </c>
      <c r="U25" s="229">
        <v>0</v>
      </c>
      <c r="V25" s="229">
        <v>5.7147671923449099E-2</v>
      </c>
      <c r="W25" s="229">
        <v>0.21490058043650731</v>
      </c>
      <c r="X25" s="229">
        <v>0.27945357728306908</v>
      </c>
      <c r="Y25" s="229">
        <v>2.4359621450682829E-4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125.1105685429112</v>
      </c>
      <c r="C27" s="261">
        <v>140.773711515776</v>
      </c>
      <c r="D27" s="261">
        <v>116.2260748764046</v>
      </c>
      <c r="E27" s="261">
        <v>99.021722188244937</v>
      </c>
      <c r="F27" s="261">
        <v>92.137512677224365</v>
      </c>
      <c r="G27" s="261">
        <v>100.1677130785182</v>
      </c>
      <c r="H27" s="261">
        <v>95.004776797902835</v>
      </c>
      <c r="I27" s="261">
        <v>91.611376828695143</v>
      </c>
      <c r="J27" s="261">
        <v>83.518068159886468</v>
      </c>
      <c r="K27" s="261">
        <v>77.973272143705529</v>
      </c>
      <c r="L27" s="261">
        <v>81.071769992729614</v>
      </c>
      <c r="M27" s="261">
        <v>74.958022676538832</v>
      </c>
      <c r="N27" s="261">
        <v>75.842810083444334</v>
      </c>
      <c r="O27" s="261">
        <v>66.218033582810236</v>
      </c>
      <c r="P27" s="261">
        <v>56.969328375741711</v>
      </c>
      <c r="Q27" s="261">
        <v>53.955337048702788</v>
      </c>
      <c r="R27" s="261">
        <v>63.173757588232583</v>
      </c>
      <c r="S27" s="261">
        <v>51.109888077705143</v>
      </c>
      <c r="T27" s="261">
        <v>51.127185735714392</v>
      </c>
      <c r="U27" s="261">
        <v>53.896165900464297</v>
      </c>
      <c r="V27" s="261">
        <v>48.130287787938997</v>
      </c>
      <c r="W27" s="261">
        <v>55.518437432055968</v>
      </c>
      <c r="X27" s="261">
        <v>49.330679255276493</v>
      </c>
      <c r="Y27" s="261">
        <v>46.387185093331397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9.9748587786094838E-3</v>
      </c>
      <c r="H28" s="229">
        <v>9.9908272993369553E-3</v>
      </c>
      <c r="I28" s="229">
        <v>0</v>
      </c>
      <c r="J28" s="229">
        <v>0</v>
      </c>
      <c r="K28" s="229">
        <v>5.5471204866747628E-2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0.5971342362602452</v>
      </c>
      <c r="H30" s="229">
        <v>1.1012956045096729</v>
      </c>
      <c r="I30" s="229">
        <v>0.56973985262340532</v>
      </c>
      <c r="J30" s="229">
        <v>3.8430781731301267E-2</v>
      </c>
      <c r="K30" s="229">
        <v>0.22387289455776629</v>
      </c>
      <c r="L30" s="229">
        <v>0.40730636207686532</v>
      </c>
      <c r="M30" s="229">
        <v>0.48808286143113622</v>
      </c>
      <c r="N30" s="229">
        <v>0.49308404755767532</v>
      </c>
      <c r="O30" s="229">
        <v>0.28958114404805252</v>
      </c>
      <c r="P30" s="229">
        <v>0.30021736681626532</v>
      </c>
      <c r="Q30" s="229">
        <v>0.27569130704679229</v>
      </c>
      <c r="R30" s="229">
        <v>0.19463606058020649</v>
      </c>
      <c r="S30" s="229">
        <v>0.2960375329148317</v>
      </c>
      <c r="T30" s="229">
        <v>0.25949533942964093</v>
      </c>
      <c r="U30" s="229">
        <v>1.013417545045036E-2</v>
      </c>
      <c r="V30" s="229">
        <v>2.056855282700029E-3</v>
      </c>
      <c r="W30" s="229">
        <v>0</v>
      </c>
      <c r="X30" s="229">
        <v>0</v>
      </c>
      <c r="Y30" s="229">
        <v>0</v>
      </c>
      <c r="DA30" s="73" t="s">
        <v>2838</v>
      </c>
    </row>
    <row r="31" spans="1:105" ht="12" customHeight="1" x14ac:dyDescent="0.25">
      <c r="A31" s="46" t="s">
        <v>159</v>
      </c>
      <c r="B31" s="229">
        <v>1.8662632167563371</v>
      </c>
      <c r="C31" s="229">
        <v>7.391012081155111</v>
      </c>
      <c r="D31" s="229">
        <v>3.7381374138137931</v>
      </c>
      <c r="E31" s="229">
        <v>5.6940561924067943</v>
      </c>
      <c r="F31" s="229">
        <v>5.7497658809351524</v>
      </c>
      <c r="G31" s="229">
        <v>6.649625323933118</v>
      </c>
      <c r="H31" s="229">
        <v>6.7367768100647014</v>
      </c>
      <c r="I31" s="229">
        <v>4.8482250879674664</v>
      </c>
      <c r="J31" s="229">
        <v>3.4392197389182391</v>
      </c>
      <c r="K31" s="229">
        <v>3.5625185804768722</v>
      </c>
      <c r="L31" s="229">
        <v>3.8392301590658859</v>
      </c>
      <c r="M31" s="229">
        <v>3.4391167438691488</v>
      </c>
      <c r="N31" s="229">
        <v>5.7122919581389322</v>
      </c>
      <c r="O31" s="229">
        <v>5.6296634391706749E-2</v>
      </c>
      <c r="P31" s="229">
        <v>0.1266395079094623</v>
      </c>
      <c r="Q31" s="229">
        <v>0.34110140096213659</v>
      </c>
      <c r="R31" s="229">
        <v>0.26267574696468798</v>
      </c>
      <c r="S31" s="229">
        <v>0.26764864137077798</v>
      </c>
      <c r="T31" s="229">
        <v>0.6171377387207756</v>
      </c>
      <c r="U31" s="229">
        <v>0.36971358554495332</v>
      </c>
      <c r="V31" s="229">
        <v>0.37167358916724752</v>
      </c>
      <c r="W31" s="229">
        <v>0.31469361965669967</v>
      </c>
      <c r="X31" s="229">
        <v>0.25804231771829889</v>
      </c>
      <c r="Y31" s="229">
        <v>0.67244201049676722</v>
      </c>
      <c r="DA31" s="73" t="s">
        <v>2839</v>
      </c>
    </row>
    <row r="32" spans="1:105" ht="12" customHeight="1" x14ac:dyDescent="0.25">
      <c r="A32" s="46" t="s">
        <v>32</v>
      </c>
      <c r="B32" s="229">
        <v>26.792816810285348</v>
      </c>
      <c r="C32" s="229">
        <v>35.951263679135131</v>
      </c>
      <c r="D32" s="229">
        <v>24.499817905733661</v>
      </c>
      <c r="E32" s="229">
        <v>20.009493375798939</v>
      </c>
      <c r="F32" s="229">
        <v>19.99400691382818</v>
      </c>
      <c r="G32" s="229">
        <v>23.50067604237886</v>
      </c>
      <c r="H32" s="229">
        <v>18.78132849277717</v>
      </c>
      <c r="I32" s="229">
        <v>15.94801710278101</v>
      </c>
      <c r="J32" s="229">
        <v>12.456829119494991</v>
      </c>
      <c r="K32" s="229">
        <v>12.715045545047881</v>
      </c>
      <c r="L32" s="229">
        <v>15.21754816686887</v>
      </c>
      <c r="M32" s="229">
        <v>14.12682440809235</v>
      </c>
      <c r="N32" s="229">
        <v>11.783909455443149</v>
      </c>
      <c r="O32" s="229">
        <v>4.2605433739356249</v>
      </c>
      <c r="P32" s="229">
        <v>4.3934094566717778</v>
      </c>
      <c r="Q32" s="229">
        <v>4.863664353981128</v>
      </c>
      <c r="R32" s="229">
        <v>4.7170644753152384</v>
      </c>
      <c r="S32" s="229">
        <v>3.1601746344803021</v>
      </c>
      <c r="T32" s="229">
        <v>1.092711995096239</v>
      </c>
      <c r="U32" s="229">
        <v>0.59726238809539411</v>
      </c>
      <c r="V32" s="229">
        <v>0.25210481280799207</v>
      </c>
      <c r="W32" s="229">
        <v>0.50100316478277662</v>
      </c>
      <c r="X32" s="229">
        <v>0.26805812722327887</v>
      </c>
      <c r="Y32" s="229">
        <v>0.26875577224393737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0.1197199419541221</v>
      </c>
      <c r="H33" s="229">
        <v>0.1144132069385151</v>
      </c>
      <c r="I33" s="229">
        <v>0.13266837539239551</v>
      </c>
      <c r="J33" s="229">
        <v>6.2407203784552202E-2</v>
      </c>
      <c r="K33" s="229">
        <v>4.9458770346529631E-2</v>
      </c>
      <c r="L33" s="229">
        <v>5.731273816972824E-2</v>
      </c>
      <c r="M33" s="229">
        <v>5.7312738169394972E-2</v>
      </c>
      <c r="N33" s="229">
        <v>5.731273816936578E-2</v>
      </c>
      <c r="O33" s="229">
        <v>2.6109136276999349E-2</v>
      </c>
      <c r="P33" s="229">
        <v>2.3349634069010548E-2</v>
      </c>
      <c r="Q33" s="229">
        <v>1.8255168453906991E-2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95.876284774548765</v>
      </c>
      <c r="C34" s="229">
        <v>96.396151843821812</v>
      </c>
      <c r="D34" s="229">
        <v>87.183082787150795</v>
      </c>
      <c r="E34" s="229">
        <v>72.398012279358042</v>
      </c>
      <c r="F34" s="229">
        <v>66.393739882461034</v>
      </c>
      <c r="G34" s="229">
        <v>69.199063577422763</v>
      </c>
      <c r="H34" s="229">
        <v>68.163241055052936</v>
      </c>
      <c r="I34" s="229">
        <v>70.032388378386287</v>
      </c>
      <c r="J34" s="229">
        <v>67.442085625106827</v>
      </c>
      <c r="K34" s="229">
        <v>61.366905148409742</v>
      </c>
      <c r="L34" s="229">
        <v>61.550372566548248</v>
      </c>
      <c r="M34" s="229">
        <v>56.846685924976804</v>
      </c>
      <c r="N34" s="229">
        <v>57.734923076565288</v>
      </c>
      <c r="O34" s="229">
        <v>61.531668530752157</v>
      </c>
      <c r="P34" s="229">
        <v>52.069392965481178</v>
      </c>
      <c r="Q34" s="229">
        <v>48.441716729931038</v>
      </c>
      <c r="R34" s="229">
        <v>57.999381305372452</v>
      </c>
      <c r="S34" s="229">
        <v>47.38602726893923</v>
      </c>
      <c r="T34" s="229">
        <v>49.157840662467727</v>
      </c>
      <c r="U34" s="229">
        <v>52.919055751373499</v>
      </c>
      <c r="V34" s="229">
        <v>47.01869731933175</v>
      </c>
      <c r="W34" s="229">
        <v>52.876085713906171</v>
      </c>
      <c r="X34" s="229">
        <v>46.429223403428828</v>
      </c>
      <c r="Y34" s="229">
        <v>45.443916742767392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0.57520374132079599</v>
      </c>
      <c r="C36" s="229">
        <v>1.0352839116639621</v>
      </c>
      <c r="D36" s="229">
        <v>0.80503676970637494</v>
      </c>
      <c r="E36" s="229">
        <v>0.92016034068116437</v>
      </c>
      <c r="F36" s="229">
        <v>0</v>
      </c>
      <c r="G36" s="229">
        <v>9.1519097790487988E-2</v>
      </c>
      <c r="H36" s="229">
        <v>9.7730801260507413E-2</v>
      </c>
      <c r="I36" s="229">
        <v>8.0338031544574875E-2</v>
      </c>
      <c r="J36" s="229">
        <v>7.9095690850547754E-2</v>
      </c>
      <c r="K36" s="229">
        <v>0</v>
      </c>
      <c r="L36" s="229">
        <v>0</v>
      </c>
      <c r="M36" s="229">
        <v>0</v>
      </c>
      <c r="N36" s="229">
        <v>6.1288807569928619E-2</v>
      </c>
      <c r="O36" s="229">
        <v>5.3834763405696373E-2</v>
      </c>
      <c r="P36" s="229">
        <v>5.6319444794011818E-2</v>
      </c>
      <c r="Q36" s="229">
        <v>1.4908088327788499E-2</v>
      </c>
      <c r="R36" s="229">
        <v>0</v>
      </c>
      <c r="S36" s="229">
        <v>0</v>
      </c>
      <c r="T36" s="229">
        <v>0</v>
      </c>
      <c r="U36" s="229">
        <v>0</v>
      </c>
      <c r="V36" s="229">
        <v>0.48575521134931737</v>
      </c>
      <c r="W36" s="229">
        <v>1.826654933710312</v>
      </c>
      <c r="X36" s="229">
        <v>2.3753554069060869</v>
      </c>
      <c r="Y36" s="229">
        <v>2.07056782330804E-3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39.998719891187989</v>
      </c>
      <c r="C39" s="261">
        <f t="shared" si="0"/>
        <v>45.225216226641365</v>
      </c>
      <c r="D39" s="261">
        <f t="shared" si="0"/>
        <v>37.473987847852726</v>
      </c>
      <c r="E39" s="261">
        <f t="shared" si="0"/>
        <v>31.977545683635519</v>
      </c>
      <c r="F39" s="261">
        <f t="shared" si="0"/>
        <v>29.76602624936811</v>
      </c>
      <c r="G39" s="261">
        <f t="shared" si="0"/>
        <v>32.121526850286962</v>
      </c>
      <c r="H39" s="261">
        <f t="shared" si="0"/>
        <v>30.245601632220669</v>
      </c>
      <c r="I39" s="261">
        <f t="shared" si="0"/>
        <v>29.17356954325173</v>
      </c>
      <c r="J39" s="261">
        <f t="shared" si="0"/>
        <v>26.58973773438661</v>
      </c>
      <c r="K39" s="261">
        <f t="shared" si="0"/>
        <v>25.033255409023731</v>
      </c>
      <c r="L39" s="261">
        <f t="shared" si="0"/>
        <v>26.078443139147659</v>
      </c>
      <c r="M39" s="261">
        <f t="shared" si="0"/>
        <v>24.080973041693071</v>
      </c>
      <c r="N39" s="261">
        <f t="shared" si="0"/>
        <v>24.43419279691043</v>
      </c>
      <c r="O39" s="261">
        <f t="shared" si="0"/>
        <v>20.878644747773862</v>
      </c>
      <c r="P39" s="261">
        <f t="shared" si="0"/>
        <v>18.04201060029089</v>
      </c>
      <c r="Q39" s="261">
        <f t="shared" si="0"/>
        <v>17.135238874622779</v>
      </c>
      <c r="R39" s="261">
        <f t="shared" si="0"/>
        <v>20.082150669119947</v>
      </c>
      <c r="S39" s="261">
        <f t="shared" si="0"/>
        <v>16.21561588245838</v>
      </c>
      <c r="T39" s="261">
        <f t="shared" si="0"/>
        <v>16.258184825261509</v>
      </c>
      <c r="U39" s="261">
        <f t="shared" si="0"/>
        <v>17.081228831907133</v>
      </c>
      <c r="V39" s="261">
        <f t="shared" si="0"/>
        <v>15.215665915985031</v>
      </c>
      <c r="W39" s="261">
        <f t="shared" si="0"/>
        <v>17.532044694168789</v>
      </c>
      <c r="X39" s="261">
        <f t="shared" si="0"/>
        <v>15.614213531598747</v>
      </c>
      <c r="Y39" s="261">
        <f t="shared" si="0"/>
        <v>14.860364681004025</v>
      </c>
      <c r="DA39" s="70"/>
    </row>
    <row r="40" spans="1:105" ht="12" customHeight="1" x14ac:dyDescent="0.25">
      <c r="A40" s="60" t="s">
        <v>2734</v>
      </c>
      <c r="B40" s="329">
        <v>24.298570113254019</v>
      </c>
      <c r="C40" s="329">
        <v>27.559495565838091</v>
      </c>
      <c r="D40" s="329">
        <v>22.888754922186269</v>
      </c>
      <c r="E40" s="329">
        <v>19.551290350208699</v>
      </c>
      <c r="F40" s="329">
        <v>18.203671717324259</v>
      </c>
      <c r="G40" s="329">
        <v>19.551460895335651</v>
      </c>
      <c r="H40" s="329">
        <v>18.323433563464231</v>
      </c>
      <c r="I40" s="329">
        <v>17.677239902003709</v>
      </c>
      <c r="J40" s="329">
        <v>16.109038984910661</v>
      </c>
      <c r="K40" s="329">
        <v>15.248374198833231</v>
      </c>
      <c r="L40" s="329">
        <v>15.90473082633453</v>
      </c>
      <c r="M40" s="329">
        <v>14.67447607836271</v>
      </c>
      <c r="N40" s="329">
        <v>14.916663688399771</v>
      </c>
      <c r="O40" s="329">
        <v>12.568930729538851</v>
      </c>
      <c r="P40" s="329">
        <v>10.892918411962521</v>
      </c>
      <c r="Q40" s="329">
        <v>10.364373048903211</v>
      </c>
      <c r="R40" s="329">
        <v>12.154463442361349</v>
      </c>
      <c r="S40" s="329">
        <v>9.8018260060404767</v>
      </c>
      <c r="T40" s="329">
        <v>9.8422242623483314</v>
      </c>
      <c r="U40" s="329">
        <v>10.317788405182201</v>
      </c>
      <c r="V40" s="329">
        <v>9.1757866641652335</v>
      </c>
      <c r="W40" s="329">
        <v>10.56502509485196</v>
      </c>
      <c r="X40" s="329">
        <v>9.423696919171892</v>
      </c>
      <c r="Y40" s="329">
        <v>9.0392277281153763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1.9510798397193211E-3</v>
      </c>
      <c r="H41" s="230">
        <v>1.9312287767085819E-3</v>
      </c>
      <c r="I41" s="230">
        <v>0</v>
      </c>
      <c r="J41" s="230">
        <v>0</v>
      </c>
      <c r="K41" s="230">
        <v>1.08547779228357E-2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0.116799304715166</v>
      </c>
      <c r="H42" s="295">
        <v>0.21288064535285309</v>
      </c>
      <c r="I42" s="295">
        <v>0.11019264358961239</v>
      </c>
      <c r="J42" s="295">
        <v>7.4251434939853296E-3</v>
      </c>
      <c r="K42" s="295">
        <v>4.3808144409419381E-2</v>
      </c>
      <c r="L42" s="295">
        <v>7.9962247137333922E-2</v>
      </c>
      <c r="M42" s="295">
        <v>9.5624731464140134E-2</v>
      </c>
      <c r="N42" s="295">
        <v>9.713101067105151E-2</v>
      </c>
      <c r="O42" s="295">
        <v>5.5032211507147773E-2</v>
      </c>
      <c r="P42" s="295">
        <v>5.7483966734939218E-2</v>
      </c>
      <c r="Q42" s="295">
        <v>5.2990585349895127E-2</v>
      </c>
      <c r="R42" s="295">
        <v>3.7447461939924397E-2</v>
      </c>
      <c r="S42" s="295">
        <v>5.6773913972909443E-2</v>
      </c>
      <c r="T42" s="295">
        <v>4.9954076074182327E-2</v>
      </c>
      <c r="U42" s="295">
        <v>1.940068949465626E-3</v>
      </c>
      <c r="V42" s="295">
        <v>3.9612657009023078E-4</v>
      </c>
      <c r="W42" s="295">
        <v>0</v>
      </c>
      <c r="X42" s="295">
        <v>0</v>
      </c>
      <c r="Y42" s="295">
        <v>0</v>
      </c>
      <c r="DA42" s="122" t="s">
        <v>2849</v>
      </c>
    </row>
    <row r="43" spans="1:105" ht="12" customHeight="1" x14ac:dyDescent="0.25">
      <c r="A43" s="59" t="s">
        <v>159</v>
      </c>
      <c r="B43" s="295">
        <v>0.36413373578170721</v>
      </c>
      <c r="C43" s="295">
        <v>1.457670364337605</v>
      </c>
      <c r="D43" s="295">
        <v>0.74129736254099543</v>
      </c>
      <c r="E43" s="295">
        <v>1.1348050305369699</v>
      </c>
      <c r="F43" s="295">
        <v>1.135985197632625</v>
      </c>
      <c r="G43" s="295">
        <v>1.300665021848215</v>
      </c>
      <c r="H43" s="295">
        <v>1.302220211405658</v>
      </c>
      <c r="I43" s="295">
        <v>0.93768890608701227</v>
      </c>
      <c r="J43" s="295">
        <v>0.66448557428160382</v>
      </c>
      <c r="K43" s="295">
        <v>0.69712471776926188</v>
      </c>
      <c r="L43" s="295">
        <v>0.75371636532011166</v>
      </c>
      <c r="M43" s="295">
        <v>0.67378849185982925</v>
      </c>
      <c r="N43" s="295">
        <v>1.1252456734107901</v>
      </c>
      <c r="O43" s="295">
        <v>1.0698653398754719E-2</v>
      </c>
      <c r="P43" s="295">
        <v>2.4248234994519311E-2</v>
      </c>
      <c r="Q43" s="295">
        <v>6.5563049826540404E-2</v>
      </c>
      <c r="R43" s="295">
        <v>5.0538117179718997E-2</v>
      </c>
      <c r="S43" s="295">
        <v>5.1329508088159483E-2</v>
      </c>
      <c r="T43" s="295">
        <v>0.11880192382671011</v>
      </c>
      <c r="U43" s="295">
        <v>7.0777326780886926E-2</v>
      </c>
      <c r="V43" s="295">
        <v>7.1580040320911198E-2</v>
      </c>
      <c r="W43" s="295">
        <v>6.192280893198647E-2</v>
      </c>
      <c r="X43" s="295">
        <v>5.1787793059429668E-2</v>
      </c>
      <c r="Y43" s="295">
        <v>0.13104110077144299</v>
      </c>
      <c r="DA43" s="122" t="s">
        <v>2850</v>
      </c>
    </row>
    <row r="44" spans="1:105" ht="12" customHeight="1" x14ac:dyDescent="0.25">
      <c r="A44" s="59" t="s">
        <v>32</v>
      </c>
      <c r="B44" s="295">
        <v>5.2276486990944688</v>
      </c>
      <c r="C44" s="295">
        <v>7.0903809992652622</v>
      </c>
      <c r="D44" s="295">
        <v>4.8584758626424573</v>
      </c>
      <c r="E44" s="295">
        <v>3.9878204524277692</v>
      </c>
      <c r="F44" s="295">
        <v>3.950229690357256</v>
      </c>
      <c r="G44" s="295">
        <v>4.5967262558530244</v>
      </c>
      <c r="H44" s="295">
        <v>3.6304342937121161</v>
      </c>
      <c r="I44" s="295">
        <v>3.0844852373867422</v>
      </c>
      <c r="J44" s="295">
        <v>2.4067619633396782</v>
      </c>
      <c r="K44" s="295">
        <v>2.48811966500068</v>
      </c>
      <c r="L44" s="295">
        <v>2.9875039052638619</v>
      </c>
      <c r="M44" s="295">
        <v>2.7677140445044839</v>
      </c>
      <c r="N44" s="295">
        <v>2.3212737072567222</v>
      </c>
      <c r="O44" s="295">
        <v>0.80967676559387902</v>
      </c>
      <c r="P44" s="295">
        <v>0.84122582826745773</v>
      </c>
      <c r="Q44" s="295">
        <v>0.93484420609292529</v>
      </c>
      <c r="R44" s="295">
        <v>0.90755069682858336</v>
      </c>
      <c r="S44" s="295">
        <v>0.60605653975967966</v>
      </c>
      <c r="T44" s="295">
        <v>0.2103522099864506</v>
      </c>
      <c r="U44" s="295">
        <v>0.1143388743852928</v>
      </c>
      <c r="V44" s="295">
        <v>4.8552475052973332E-2</v>
      </c>
      <c r="W44" s="295">
        <v>9.858326101751945E-2</v>
      </c>
      <c r="X44" s="295">
        <v>5.3797915563959388E-2</v>
      </c>
      <c r="Y44" s="295">
        <v>5.2373367046933038E-2</v>
      </c>
      <c r="DA44" s="122" t="s">
        <v>2851</v>
      </c>
    </row>
    <row r="45" spans="1:105" ht="12" customHeight="1" x14ac:dyDescent="0.25">
      <c r="A45" s="59" t="s">
        <v>35</v>
      </c>
      <c r="B45" s="295">
        <v>18.70678767837784</v>
      </c>
      <c r="C45" s="295">
        <v>19.011444202235229</v>
      </c>
      <c r="D45" s="295">
        <v>17.288981697002821</v>
      </c>
      <c r="E45" s="295">
        <v>14.42866486724396</v>
      </c>
      <c r="F45" s="295">
        <v>13.11745682933438</v>
      </c>
      <c r="G45" s="295">
        <v>13.53531923307952</v>
      </c>
      <c r="H45" s="295">
        <v>13.175967184216891</v>
      </c>
      <c r="I45" s="295">
        <v>13.544873114940341</v>
      </c>
      <c r="J45" s="295">
        <v>13.03036630379539</v>
      </c>
      <c r="K45" s="295">
        <v>12.00846689373104</v>
      </c>
      <c r="L45" s="295">
        <v>12.083548308613221</v>
      </c>
      <c r="M45" s="295">
        <v>11.13734881053426</v>
      </c>
      <c r="N45" s="295">
        <v>11.37301329706121</v>
      </c>
      <c r="O45" s="295">
        <v>11.693523099039069</v>
      </c>
      <c r="P45" s="295">
        <v>9.9699603819655991</v>
      </c>
      <c r="Q45" s="295">
        <v>9.310975207633847</v>
      </c>
      <c r="R45" s="295">
        <v>11.15892716641312</v>
      </c>
      <c r="S45" s="295">
        <v>9.0876660442197288</v>
      </c>
      <c r="T45" s="295">
        <v>9.4631160524609879</v>
      </c>
      <c r="U45" s="295">
        <v>10.13073213506655</v>
      </c>
      <c r="V45" s="295">
        <v>9.055258022221258</v>
      </c>
      <c r="W45" s="295">
        <v>10.404519024902459</v>
      </c>
      <c r="X45" s="295">
        <v>9.3181112105485031</v>
      </c>
      <c r="Y45" s="295">
        <v>8.8558132602969994</v>
      </c>
      <c r="DA45" s="122" t="s">
        <v>2852</v>
      </c>
    </row>
    <row r="46" spans="1:105" ht="12" customHeight="1" x14ac:dyDescent="0.25">
      <c r="A46" s="60" t="s">
        <v>2741</v>
      </c>
      <c r="B46" s="329">
        <v>15.700149777933969</v>
      </c>
      <c r="C46" s="329">
        <v>17.66572066080327</v>
      </c>
      <c r="D46" s="329">
        <v>14.58523292566646</v>
      </c>
      <c r="E46" s="329">
        <v>12.42625533342682</v>
      </c>
      <c r="F46" s="329">
        <v>11.56235453204385</v>
      </c>
      <c r="G46" s="329">
        <v>12.570065954951311</v>
      </c>
      <c r="H46" s="329">
        <v>11.92216806875644</v>
      </c>
      <c r="I46" s="329">
        <v>11.496329641248019</v>
      </c>
      <c r="J46" s="329">
        <v>10.48069874947595</v>
      </c>
      <c r="K46" s="329">
        <v>9.7848812101905001</v>
      </c>
      <c r="L46" s="329">
        <v>10.17371231281313</v>
      </c>
      <c r="M46" s="329">
        <v>9.4064969633303601</v>
      </c>
      <c r="N46" s="329">
        <v>9.5175291085106615</v>
      </c>
      <c r="O46" s="329">
        <v>8.3097140182350113</v>
      </c>
      <c r="P46" s="329">
        <v>7.1490921883283702</v>
      </c>
      <c r="Q46" s="329">
        <v>6.7708658257195697</v>
      </c>
      <c r="R46" s="329">
        <v>7.9276872267585983</v>
      </c>
      <c r="S46" s="329">
        <v>6.4137898764179031</v>
      </c>
      <c r="T46" s="329">
        <v>6.4159605629131793</v>
      </c>
      <c r="U46" s="329">
        <v>6.763440426724932</v>
      </c>
      <c r="V46" s="329">
        <v>6.0398792518197988</v>
      </c>
      <c r="W46" s="329">
        <v>6.9670195993168287</v>
      </c>
      <c r="X46" s="329">
        <v>6.1905166124268556</v>
      </c>
      <c r="Y46" s="329">
        <v>5.8211369528886481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1.2517469839823669E-3</v>
      </c>
      <c r="H47" s="229">
        <v>1.2537508767795399E-3</v>
      </c>
      <c r="I47" s="229">
        <v>0</v>
      </c>
      <c r="J47" s="229">
        <v>0</v>
      </c>
      <c r="K47" s="229">
        <v>6.9610923754349976E-3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7.4934492393442548E-2</v>
      </c>
      <c r="H49" s="229">
        <v>0.13820180135023349</v>
      </c>
      <c r="I49" s="229">
        <v>7.1496765819407712E-2</v>
      </c>
      <c r="J49" s="229">
        <v>4.8226863349083949E-3</v>
      </c>
      <c r="K49" s="229">
        <v>2.809385343470009E-2</v>
      </c>
      <c r="L49" s="229">
        <v>5.1112955241018367E-2</v>
      </c>
      <c r="M49" s="229">
        <v>6.1249613983515097E-2</v>
      </c>
      <c r="N49" s="229">
        <v>6.1877213811159251E-2</v>
      </c>
      <c r="O49" s="229">
        <v>3.6339594547206602E-2</v>
      </c>
      <c r="P49" s="229">
        <v>3.7674336227923488E-2</v>
      </c>
      <c r="Q49" s="229">
        <v>3.4596556178421008E-2</v>
      </c>
      <c r="R49" s="229">
        <v>2.4424917406143561E-2</v>
      </c>
      <c r="S49" s="229">
        <v>3.7149808052057323E-2</v>
      </c>
      <c r="T49" s="229">
        <v>3.2564121026464742E-2</v>
      </c>
      <c r="U49" s="229">
        <v>1.271739664370242E-3</v>
      </c>
      <c r="V49" s="229">
        <v>2.5811517273098398E-4</v>
      </c>
      <c r="W49" s="229">
        <v>0</v>
      </c>
      <c r="X49" s="229">
        <v>0</v>
      </c>
      <c r="Y49" s="229">
        <v>0</v>
      </c>
      <c r="DA49" s="73" t="s">
        <v>2856</v>
      </c>
    </row>
    <row r="50" spans="1:105" ht="12" customHeight="1" x14ac:dyDescent="0.25">
      <c r="A50" s="64" t="s">
        <v>159</v>
      </c>
      <c r="B50" s="229">
        <v>0.23419773700471699</v>
      </c>
      <c r="C50" s="229">
        <v>0.92749955528221029</v>
      </c>
      <c r="D50" s="229">
        <v>0.46909959702761311</v>
      </c>
      <c r="E50" s="229">
        <v>0.71454822806673524</v>
      </c>
      <c r="F50" s="229">
        <v>0.72153924780362722</v>
      </c>
      <c r="G50" s="229">
        <v>0.83446278574846999</v>
      </c>
      <c r="H50" s="229">
        <v>0.84539944283164903</v>
      </c>
      <c r="I50" s="229">
        <v>0.60840471692140752</v>
      </c>
      <c r="J50" s="229">
        <v>0.43158835939366141</v>
      </c>
      <c r="K50" s="229">
        <v>0.44706115519709783</v>
      </c>
      <c r="L50" s="229">
        <v>0.48178574545140529</v>
      </c>
      <c r="M50" s="229">
        <v>0.43157543452475577</v>
      </c>
      <c r="N50" s="229">
        <v>0.71683663788410135</v>
      </c>
      <c r="O50" s="229">
        <v>7.0646756883710436E-3</v>
      </c>
      <c r="P50" s="229">
        <v>1.589201667883449E-2</v>
      </c>
      <c r="Q50" s="229">
        <v>4.2804881689366178E-2</v>
      </c>
      <c r="R50" s="229">
        <v>3.2963230991647142E-2</v>
      </c>
      <c r="S50" s="229">
        <v>3.3587280485744692E-2</v>
      </c>
      <c r="T50" s="229">
        <v>7.7444735839469869E-2</v>
      </c>
      <c r="U50" s="229">
        <v>4.6395430342896102E-2</v>
      </c>
      <c r="V50" s="229">
        <v>4.6641391581772232E-2</v>
      </c>
      <c r="W50" s="229">
        <v>3.9490964035350573E-2</v>
      </c>
      <c r="X50" s="229">
        <v>3.2381781047002213E-2</v>
      </c>
      <c r="Y50" s="229">
        <v>8.4384879748613945E-2</v>
      </c>
      <c r="DA50" s="73" t="s">
        <v>2857</v>
      </c>
    </row>
    <row r="51" spans="1:105" ht="12" customHeight="1" x14ac:dyDescent="0.25">
      <c r="A51" s="64" t="s">
        <v>32</v>
      </c>
      <c r="B51" s="229">
        <v>3.362235835016202</v>
      </c>
      <c r="C51" s="229">
        <v>4.5115311283620567</v>
      </c>
      <c r="D51" s="229">
        <v>3.0744869528763799</v>
      </c>
      <c r="E51" s="229">
        <v>2.5109952471590828</v>
      </c>
      <c r="F51" s="229">
        <v>2.509051848009813</v>
      </c>
      <c r="G51" s="229">
        <v>2.9491044445338188</v>
      </c>
      <c r="H51" s="229">
        <v>2.356872595172038</v>
      </c>
      <c r="I51" s="229">
        <v>2.0013197932901661</v>
      </c>
      <c r="J51" s="229">
        <v>1.56320992872094</v>
      </c>
      <c r="K51" s="229">
        <v>1.5956135585942439</v>
      </c>
      <c r="L51" s="229">
        <v>1.9096531032933479</v>
      </c>
      <c r="M51" s="229">
        <v>1.772777964937079</v>
      </c>
      <c r="N51" s="229">
        <v>1.4787651081340429</v>
      </c>
      <c r="O51" s="229">
        <v>0.53465642339584329</v>
      </c>
      <c r="P51" s="229">
        <v>0.55132981417057614</v>
      </c>
      <c r="Q51" s="229">
        <v>0.61034219344076912</v>
      </c>
      <c r="R51" s="229">
        <v>0.59194534592191228</v>
      </c>
      <c r="S51" s="229">
        <v>0.39657093452301839</v>
      </c>
      <c r="T51" s="229">
        <v>0.137124642521881</v>
      </c>
      <c r="U51" s="229">
        <v>7.4950574192363187E-2</v>
      </c>
      <c r="V51" s="229">
        <v>3.1636682391591169E-2</v>
      </c>
      <c r="W51" s="229">
        <v>6.2870985384505321E-2</v>
      </c>
      <c r="X51" s="229">
        <v>3.3638666945666369E-2</v>
      </c>
      <c r="Y51" s="229">
        <v>3.3726214556101961E-2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1.5023678990321211E-2</v>
      </c>
      <c r="H52" s="229">
        <v>1.4357735772676419E-2</v>
      </c>
      <c r="I52" s="229">
        <v>1.664858044139865E-2</v>
      </c>
      <c r="J52" s="229">
        <v>7.8314922396300786E-3</v>
      </c>
      <c r="K52" s="229">
        <v>6.2065907885841126E-3</v>
      </c>
      <c r="L52" s="229">
        <v>7.1921867507109957E-3</v>
      </c>
      <c r="M52" s="229">
        <v>7.1921867506691698E-3</v>
      </c>
      <c r="N52" s="229">
        <v>7.1921867506655104E-3</v>
      </c>
      <c r="O52" s="229">
        <v>3.2764406308391351E-3</v>
      </c>
      <c r="P52" s="229">
        <v>2.9301501576797558E-3</v>
      </c>
      <c r="Q52" s="229">
        <v>2.2908446687255829E-3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12.03153377562966</v>
      </c>
      <c r="C53" s="229">
        <v>12.096771996087449</v>
      </c>
      <c r="D53" s="229">
        <v>10.940622153681661</v>
      </c>
      <c r="E53" s="229">
        <v>9.0852407566253248</v>
      </c>
      <c r="F53" s="229">
        <v>8.3317634362304087</v>
      </c>
      <c r="G53" s="229">
        <v>8.6838040567746226</v>
      </c>
      <c r="H53" s="229">
        <v>8.5538184853399777</v>
      </c>
      <c r="I53" s="229">
        <v>8.7883781494445543</v>
      </c>
      <c r="J53" s="229">
        <v>8.4633205490330159</v>
      </c>
      <c r="K53" s="229">
        <v>7.7009449598004398</v>
      </c>
      <c r="L53" s="229">
        <v>7.7239683220766437</v>
      </c>
      <c r="M53" s="229">
        <v>7.1337017631343409</v>
      </c>
      <c r="N53" s="229">
        <v>7.24516681745133</v>
      </c>
      <c r="O53" s="229">
        <v>7.7216211489571354</v>
      </c>
      <c r="P53" s="229">
        <v>6.5341983329231281</v>
      </c>
      <c r="Q53" s="229">
        <v>6.0789605308148786</v>
      </c>
      <c r="R53" s="229">
        <v>7.2783537324388954</v>
      </c>
      <c r="S53" s="229">
        <v>5.9464818533570822</v>
      </c>
      <c r="T53" s="229">
        <v>6.1688270635253639</v>
      </c>
      <c r="U53" s="229">
        <v>6.6408226825253021</v>
      </c>
      <c r="V53" s="229">
        <v>5.9003855459553591</v>
      </c>
      <c r="W53" s="229">
        <v>6.6354303640980303</v>
      </c>
      <c r="X53" s="229">
        <v>5.8264123486655794</v>
      </c>
      <c r="Y53" s="229">
        <v>5.702766022621792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7.218243028339405E-2</v>
      </c>
      <c r="C55" s="229">
        <v>0.129917981071556</v>
      </c>
      <c r="D55" s="229">
        <v>0.1010242220808</v>
      </c>
      <c r="E55" s="229">
        <v>0.1154711015756756</v>
      </c>
      <c r="F55" s="229">
        <v>0</v>
      </c>
      <c r="G55" s="229">
        <v>1.148474952664947E-2</v>
      </c>
      <c r="H55" s="229">
        <v>1.226425741308329E-2</v>
      </c>
      <c r="I55" s="229">
        <v>1.0081635331083911E-2</v>
      </c>
      <c r="J55" s="229">
        <v>9.9257337537942292E-3</v>
      </c>
      <c r="K55" s="229">
        <v>0</v>
      </c>
      <c r="L55" s="229">
        <v>0</v>
      </c>
      <c r="M55" s="229">
        <v>0</v>
      </c>
      <c r="N55" s="229">
        <v>7.6911444793635909E-3</v>
      </c>
      <c r="O55" s="229">
        <v>6.7557350156168009E-3</v>
      </c>
      <c r="P55" s="229">
        <v>7.0675381702289316E-3</v>
      </c>
      <c r="Q55" s="229">
        <v>1.870818927408754E-3</v>
      </c>
      <c r="R55" s="229">
        <v>0</v>
      </c>
      <c r="S55" s="229">
        <v>0</v>
      </c>
      <c r="T55" s="229">
        <v>0</v>
      </c>
      <c r="U55" s="229">
        <v>0</v>
      </c>
      <c r="V55" s="229">
        <v>6.0957516718345713E-2</v>
      </c>
      <c r="W55" s="229">
        <v>0.2292272857989413</v>
      </c>
      <c r="X55" s="229">
        <v>0.2980838157686071</v>
      </c>
      <c r="Y55" s="229">
        <v>2.5983596214061689E-4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</v>
      </c>
      <c r="D63" s="232">
        <f t="shared" si="1"/>
        <v>0.99999999999999978</v>
      </c>
      <c r="E63" s="232">
        <f t="shared" si="1"/>
        <v>1</v>
      </c>
      <c r="F63" s="232">
        <f t="shared" si="1"/>
        <v>1</v>
      </c>
      <c r="G63" s="232">
        <f t="shared" si="1"/>
        <v>1.0000000000000004</v>
      </c>
      <c r="H63" s="232">
        <f t="shared" si="1"/>
        <v>0.99999999999999956</v>
      </c>
      <c r="I63" s="232">
        <f t="shared" si="1"/>
        <v>0.99999999999999967</v>
      </c>
      <c r="J63" s="232">
        <f t="shared" si="1"/>
        <v>0.99999999999999989</v>
      </c>
      <c r="K63" s="232">
        <f t="shared" si="1"/>
        <v>0.99999999999999989</v>
      </c>
      <c r="L63" s="232">
        <f t="shared" si="1"/>
        <v>0.99999999999999978</v>
      </c>
      <c r="M63" s="232">
        <f t="shared" si="1"/>
        <v>1.0000000000000002</v>
      </c>
      <c r="N63" s="232">
        <f t="shared" si="1"/>
        <v>1.0000000000000002</v>
      </c>
      <c r="O63" s="232">
        <f t="shared" si="1"/>
        <v>1.0000000000000002</v>
      </c>
      <c r="P63" s="232">
        <f t="shared" si="1"/>
        <v>1.0000000000000002</v>
      </c>
      <c r="Q63" s="232">
        <f t="shared" si="1"/>
        <v>1</v>
      </c>
      <c r="R63" s="232">
        <f t="shared" si="1"/>
        <v>1.0000000000000004</v>
      </c>
      <c r="S63" s="232">
        <f t="shared" si="1"/>
        <v>1</v>
      </c>
      <c r="T63" s="232">
        <f t="shared" si="1"/>
        <v>1</v>
      </c>
      <c r="U63" s="232">
        <f t="shared" si="1"/>
        <v>1</v>
      </c>
      <c r="V63" s="232">
        <f t="shared" si="1"/>
        <v>1</v>
      </c>
      <c r="W63" s="232">
        <f t="shared" si="1"/>
        <v>1</v>
      </c>
      <c r="X63" s="232">
        <f t="shared" si="1"/>
        <v>1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0.1242955586577581</v>
      </c>
      <c r="C68" s="300">
        <f t="shared" si="6"/>
        <v>0.12391668814823556</v>
      </c>
      <c r="D68" s="300">
        <f t="shared" si="6"/>
        <v>0.12183390187665939</v>
      </c>
      <c r="E68" s="300">
        <f t="shared" si="6"/>
        <v>0.11119324105793738</v>
      </c>
      <c r="F68" s="300">
        <f t="shared" si="6"/>
        <v>0.10421373539808709</v>
      </c>
      <c r="G68" s="300">
        <f t="shared" si="6"/>
        <v>0.1088428063158059</v>
      </c>
      <c r="H68" s="300">
        <f t="shared" si="6"/>
        <v>0.10887578680102855</v>
      </c>
      <c r="I68" s="300">
        <f t="shared" si="6"/>
        <v>0.11175459313313528</v>
      </c>
      <c r="J68" s="300">
        <f t="shared" si="6"/>
        <v>0.11414314437285554</v>
      </c>
      <c r="K68" s="300">
        <f t="shared" si="6"/>
        <v>0.11964828636440979</v>
      </c>
      <c r="L68" s="300">
        <f t="shared" si="6"/>
        <v>0.12066395086775625</v>
      </c>
      <c r="M68" s="300">
        <f t="shared" si="6"/>
        <v>0.11446413278042271</v>
      </c>
      <c r="N68" s="300">
        <f t="shared" si="6"/>
        <v>0.11717652018416208</v>
      </c>
      <c r="O68" s="300">
        <f t="shared" si="6"/>
        <v>0.11087174771386603</v>
      </c>
      <c r="P68" s="300">
        <f t="shared" si="6"/>
        <v>0.10365383964972112</v>
      </c>
      <c r="Q68" s="300">
        <f t="shared" si="6"/>
        <v>0.10638477852868813</v>
      </c>
      <c r="R68" s="300">
        <f t="shared" si="6"/>
        <v>0.1222358333364004</v>
      </c>
      <c r="S68" s="300">
        <f t="shared" si="6"/>
        <v>0.11431754083991134</v>
      </c>
      <c r="T68" s="300">
        <f t="shared" si="6"/>
        <v>0.12485271540724102</v>
      </c>
      <c r="U68" s="300">
        <f t="shared" si="6"/>
        <v>0.12935361062588313</v>
      </c>
      <c r="V68" s="300">
        <f t="shared" si="6"/>
        <v>0.13240220130312477</v>
      </c>
      <c r="W68" s="300">
        <f t="shared" si="6"/>
        <v>0.12725535512258015</v>
      </c>
      <c r="X68" s="300">
        <f t="shared" si="6"/>
        <v>0.13119487109804079</v>
      </c>
      <c r="Y68" s="300">
        <f t="shared" si="6"/>
        <v>0.13664736775527159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7.1676184411115146E-2</v>
      </c>
      <c r="C69" s="301">
        <f t="shared" si="7"/>
        <v>7.1629710355248677E-2</v>
      </c>
      <c r="D69" s="301">
        <f t="shared" si="7"/>
        <v>7.1742093809744611E-2</v>
      </c>
      <c r="E69" s="301">
        <f t="shared" si="7"/>
        <v>7.2585609032114098E-2</v>
      </c>
      <c r="F69" s="301">
        <f t="shared" si="7"/>
        <v>7.3149190247866369E-2</v>
      </c>
      <c r="G69" s="301">
        <f t="shared" si="7"/>
        <v>7.289177241180983E-2</v>
      </c>
      <c r="H69" s="301">
        <f t="shared" si="7"/>
        <v>7.300676804823665E-2</v>
      </c>
      <c r="I69" s="301">
        <f t="shared" si="7"/>
        <v>7.2766333791107779E-2</v>
      </c>
      <c r="J69" s="301">
        <f t="shared" si="7"/>
        <v>7.2574607961895868E-2</v>
      </c>
      <c r="K69" s="301">
        <f t="shared" si="7"/>
        <v>7.1989337807523798E-2</v>
      </c>
      <c r="L69" s="301">
        <f t="shared" si="7"/>
        <v>7.1875214869572879E-2</v>
      </c>
      <c r="M69" s="301">
        <f t="shared" si="7"/>
        <v>7.2402681977912067E-2</v>
      </c>
      <c r="N69" s="301">
        <f t="shared" si="7"/>
        <v>7.2135321901297636E-2</v>
      </c>
      <c r="O69" s="301">
        <f t="shared" si="7"/>
        <v>7.2998659847456029E-2</v>
      </c>
      <c r="P69" s="301">
        <f t="shared" si="7"/>
        <v>7.3519665650415331E-2</v>
      </c>
      <c r="Q69" s="301">
        <f t="shared" si="7"/>
        <v>7.3250474295487922E-2</v>
      </c>
      <c r="R69" s="301">
        <f t="shared" si="7"/>
        <v>7.1935829563461354E-2</v>
      </c>
      <c r="S69" s="301">
        <f t="shared" si="7"/>
        <v>7.2616017589770626E-2</v>
      </c>
      <c r="T69" s="301">
        <f t="shared" si="7"/>
        <v>7.171600322882736E-2</v>
      </c>
      <c r="U69" s="301">
        <f t="shared" si="7"/>
        <v>7.1400205619524371E-2</v>
      </c>
      <c r="V69" s="301">
        <f t="shared" si="7"/>
        <v>7.118957340585283E-2</v>
      </c>
      <c r="W69" s="301">
        <f t="shared" si="7"/>
        <v>7.1629234223787322E-2</v>
      </c>
      <c r="X69" s="301">
        <f t="shared" si="7"/>
        <v>7.1269431811463474E-2</v>
      </c>
      <c r="Y69" s="301">
        <f t="shared" si="7"/>
        <v>7.0633348772094262E-2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0.60924756749447839</v>
      </c>
      <c r="C70" s="301">
        <f t="shared" si="8"/>
        <v>0.6088525380196137</v>
      </c>
      <c r="D70" s="301">
        <f t="shared" si="8"/>
        <v>0.60980779738282898</v>
      </c>
      <c r="E70" s="301">
        <f t="shared" si="8"/>
        <v>0.61697767677296977</v>
      </c>
      <c r="F70" s="301">
        <f t="shared" si="8"/>
        <v>0.62176811710686419</v>
      </c>
      <c r="G70" s="301">
        <f t="shared" si="8"/>
        <v>0.61958006550038347</v>
      </c>
      <c r="H70" s="301">
        <f t="shared" si="8"/>
        <v>0.62055752841001133</v>
      </c>
      <c r="I70" s="301">
        <f t="shared" si="8"/>
        <v>0.618513837224416</v>
      </c>
      <c r="J70" s="301">
        <f t="shared" si="8"/>
        <v>0.61688416767611509</v>
      </c>
      <c r="K70" s="301">
        <f t="shared" si="8"/>
        <v>0.61190937136395218</v>
      </c>
      <c r="L70" s="301">
        <f t="shared" si="8"/>
        <v>0.61093932639136972</v>
      </c>
      <c r="M70" s="301">
        <f t="shared" si="8"/>
        <v>0.61542279681225287</v>
      </c>
      <c r="N70" s="301">
        <f t="shared" si="8"/>
        <v>0.61315023616103015</v>
      </c>
      <c r="O70" s="301">
        <f t="shared" si="8"/>
        <v>0.62048860870337619</v>
      </c>
      <c r="P70" s="301">
        <f t="shared" si="8"/>
        <v>0.62491715802853054</v>
      </c>
      <c r="Q70" s="301">
        <f t="shared" si="8"/>
        <v>0.62262903151164739</v>
      </c>
      <c r="R70" s="301">
        <f t="shared" si="8"/>
        <v>0.61145455128942139</v>
      </c>
      <c r="S70" s="301">
        <f t="shared" si="8"/>
        <v>0.61723614951305017</v>
      </c>
      <c r="T70" s="301">
        <f t="shared" si="8"/>
        <v>0.60958602744503243</v>
      </c>
      <c r="U70" s="301">
        <f t="shared" si="8"/>
        <v>0.60690174776595762</v>
      </c>
      <c r="V70" s="301">
        <f t="shared" si="8"/>
        <v>0.60511137394974901</v>
      </c>
      <c r="W70" s="301">
        <f t="shared" si="8"/>
        <v>0.6088484909021924</v>
      </c>
      <c r="X70" s="301">
        <f t="shared" si="8"/>
        <v>0.60579017039743965</v>
      </c>
      <c r="Y70" s="301">
        <f t="shared" si="8"/>
        <v>0.60038346456280123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0.19478068943664834</v>
      </c>
      <c r="C72" s="301">
        <f t="shared" si="10"/>
        <v>0.19560106347690215</v>
      </c>
      <c r="D72" s="301">
        <f t="shared" si="10"/>
        <v>0.19661620693076687</v>
      </c>
      <c r="E72" s="301">
        <f t="shared" si="10"/>
        <v>0.19924347313697874</v>
      </c>
      <c r="F72" s="301">
        <f t="shared" si="10"/>
        <v>0.2008689572471824</v>
      </c>
      <c r="G72" s="301">
        <f t="shared" si="10"/>
        <v>0.19868535577200114</v>
      </c>
      <c r="H72" s="301">
        <f t="shared" si="10"/>
        <v>0.19755991674072307</v>
      </c>
      <c r="I72" s="301">
        <f t="shared" si="10"/>
        <v>0.19696523585134063</v>
      </c>
      <c r="J72" s="301">
        <f t="shared" si="10"/>
        <v>0.19639807998913336</v>
      </c>
      <c r="K72" s="301">
        <f t="shared" si="10"/>
        <v>0.19645300446411412</v>
      </c>
      <c r="L72" s="301">
        <f t="shared" si="10"/>
        <v>0.1965215078713009</v>
      </c>
      <c r="M72" s="301">
        <f t="shared" si="10"/>
        <v>0.19771038842941266</v>
      </c>
      <c r="N72" s="301">
        <f t="shared" si="10"/>
        <v>0.19753792175351034</v>
      </c>
      <c r="O72" s="301">
        <f t="shared" si="10"/>
        <v>0.19564098373530198</v>
      </c>
      <c r="P72" s="301">
        <f t="shared" si="10"/>
        <v>0.19790933667133326</v>
      </c>
      <c r="Q72" s="301">
        <f t="shared" si="10"/>
        <v>0.19773571566417666</v>
      </c>
      <c r="R72" s="301">
        <f t="shared" si="10"/>
        <v>0.19437378581071721</v>
      </c>
      <c r="S72" s="301">
        <f t="shared" si="10"/>
        <v>0.19583029205726787</v>
      </c>
      <c r="T72" s="301">
        <f t="shared" si="10"/>
        <v>0.19384525391889912</v>
      </c>
      <c r="U72" s="301">
        <f t="shared" si="10"/>
        <v>0.19234443598863496</v>
      </c>
      <c r="V72" s="301">
        <f t="shared" si="10"/>
        <v>0.19129685134127333</v>
      </c>
      <c r="W72" s="301">
        <f t="shared" si="10"/>
        <v>0.19226691975144017</v>
      </c>
      <c r="X72" s="301">
        <f t="shared" si="10"/>
        <v>0.1917455266930562</v>
      </c>
      <c r="Y72" s="301">
        <f t="shared" si="10"/>
        <v>0.19233581890983281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0.11832609273145882</v>
      </c>
      <c r="C73" s="302">
        <f t="shared" si="11"/>
        <v>0.11919603909797018</v>
      </c>
      <c r="D73" s="302">
        <f t="shared" si="11"/>
        <v>0.12009130686703932</v>
      </c>
      <c r="E73" s="302">
        <f t="shared" si="11"/>
        <v>0.12181882350272367</v>
      </c>
      <c r="F73" s="302">
        <f t="shared" si="11"/>
        <v>0.12284315431612484</v>
      </c>
      <c r="G73" s="302">
        <f t="shared" si="11"/>
        <v>0.12093413186607063</v>
      </c>
      <c r="H73" s="302">
        <f t="shared" si="11"/>
        <v>0.11968603082260397</v>
      </c>
      <c r="I73" s="302">
        <f t="shared" si="11"/>
        <v>0.11934781314082565</v>
      </c>
      <c r="J73" s="302">
        <f t="shared" si="11"/>
        <v>0.11898516482977775</v>
      </c>
      <c r="K73" s="302">
        <f t="shared" si="11"/>
        <v>0.11966437746942206</v>
      </c>
      <c r="L73" s="302">
        <f t="shared" si="11"/>
        <v>0.11985461201042312</v>
      </c>
      <c r="M73" s="302">
        <f t="shared" si="11"/>
        <v>0.12048086098630643</v>
      </c>
      <c r="N73" s="302">
        <f t="shared" si="11"/>
        <v>0.12059357839212617</v>
      </c>
      <c r="O73" s="302">
        <f t="shared" si="11"/>
        <v>0.11777574656468219</v>
      </c>
      <c r="P73" s="302">
        <f t="shared" si="11"/>
        <v>0.1194883599775569</v>
      </c>
      <c r="Q73" s="302">
        <f t="shared" si="11"/>
        <v>0.11960187641565617</v>
      </c>
      <c r="R73" s="302">
        <f t="shared" si="11"/>
        <v>0.11764223427635845</v>
      </c>
      <c r="S73" s="302">
        <f t="shared" si="11"/>
        <v>0.11837320662817918</v>
      </c>
      <c r="T73" s="302">
        <f t="shared" si="11"/>
        <v>0.11734818380814994</v>
      </c>
      <c r="U73" s="302">
        <f t="shared" si="11"/>
        <v>0.11618421666114223</v>
      </c>
      <c r="V73" s="302">
        <f t="shared" si="11"/>
        <v>0.11536130637503028</v>
      </c>
      <c r="W73" s="302">
        <f t="shared" si="11"/>
        <v>0.11586240324606698</v>
      </c>
      <c r="X73" s="302">
        <f t="shared" si="11"/>
        <v>0.11572479942749513</v>
      </c>
      <c r="Y73" s="302">
        <f t="shared" si="11"/>
        <v>0.11699358021959888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7.6454596705189518E-2</v>
      </c>
      <c r="C74" s="302">
        <f t="shared" si="12"/>
        <v>7.6405024378931943E-2</v>
      </c>
      <c r="D74" s="302">
        <f t="shared" si="12"/>
        <v>7.6524900063727572E-2</v>
      </c>
      <c r="E74" s="302">
        <f t="shared" si="12"/>
        <v>7.7424649634255063E-2</v>
      </c>
      <c r="F74" s="302">
        <f t="shared" si="12"/>
        <v>7.8025802931057528E-2</v>
      </c>
      <c r="G74" s="302">
        <f t="shared" si="12"/>
        <v>7.7751223905930505E-2</v>
      </c>
      <c r="H74" s="302">
        <f t="shared" si="12"/>
        <v>7.7873885918119098E-2</v>
      </c>
      <c r="I74" s="302">
        <f t="shared" si="12"/>
        <v>7.7617422710514958E-2</v>
      </c>
      <c r="J74" s="302">
        <f t="shared" si="12"/>
        <v>7.7412915159355639E-2</v>
      </c>
      <c r="K74" s="302">
        <f t="shared" si="12"/>
        <v>7.6788626994692064E-2</v>
      </c>
      <c r="L74" s="302">
        <f t="shared" si="12"/>
        <v>7.6666895860877785E-2</v>
      </c>
      <c r="M74" s="302">
        <f t="shared" si="12"/>
        <v>7.7229527443106225E-2</v>
      </c>
      <c r="N74" s="302">
        <f t="shared" si="12"/>
        <v>7.6944343361384171E-2</v>
      </c>
      <c r="O74" s="302">
        <f t="shared" si="12"/>
        <v>7.7865237170619772E-2</v>
      </c>
      <c r="P74" s="302">
        <f t="shared" si="12"/>
        <v>7.8420976693776359E-2</v>
      </c>
      <c r="Q74" s="302">
        <f t="shared" si="12"/>
        <v>7.8133839248520506E-2</v>
      </c>
      <c r="R74" s="302">
        <f t="shared" si="12"/>
        <v>7.6731551534358761E-2</v>
      </c>
      <c r="S74" s="302">
        <f t="shared" si="12"/>
        <v>7.7457085429088676E-2</v>
      </c>
      <c r="T74" s="302">
        <f t="shared" si="12"/>
        <v>7.6497070110749188E-2</v>
      </c>
      <c r="U74" s="302">
        <f t="shared" si="12"/>
        <v>7.6160219327492729E-2</v>
      </c>
      <c r="V74" s="302">
        <f t="shared" si="12"/>
        <v>7.5935544966243052E-2</v>
      </c>
      <c r="W74" s="302">
        <f t="shared" si="12"/>
        <v>7.640451650537318E-2</v>
      </c>
      <c r="X74" s="302">
        <f t="shared" si="12"/>
        <v>7.6020727265561069E-2</v>
      </c>
      <c r="Y74" s="302">
        <f t="shared" si="12"/>
        <v>7.5342238690233904E-2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1.5144889747897001</v>
      </c>
      <c r="C81" s="322">
        <f>IF(C$5=0,0,C$5/TEL_fec!C$5)</f>
        <v>1.5600076119866186</v>
      </c>
      <c r="D81" s="322">
        <f>IF(D$5=0,0,D$5/TEL_fec!D$5)</f>
        <v>1.4558341529595011</v>
      </c>
      <c r="E81" s="322">
        <f>IF(E$5=0,0,E$5/TEL_fec!E$5)</f>
        <v>1.3315898749696273</v>
      </c>
      <c r="F81" s="322">
        <f>IF(F$5=0,0,F$5/TEL_fec!F$5)</f>
        <v>1.2742462560977721</v>
      </c>
      <c r="G81" s="322">
        <f>IF(G$5=0,0,G$5/TEL_fec!G$5)</f>
        <v>1.3670052552698493</v>
      </c>
      <c r="H81" s="322">
        <f>IF(H$5=0,0,H$5/TEL_fec!H$5)</f>
        <v>1.3546199932032639</v>
      </c>
      <c r="I81" s="322">
        <f>IF(I$5=0,0,I$5/TEL_fec!I$5)</f>
        <v>1.3503310337193155</v>
      </c>
      <c r="J81" s="322">
        <f>IF(J$5=0,0,J$5/TEL_fec!J$5)</f>
        <v>1.3418969213420151</v>
      </c>
      <c r="K81" s="322">
        <f>IF(K$5=0,0,K$5/TEL_fec!K$5)</f>
        <v>1.3965607581202848</v>
      </c>
      <c r="L81" s="322">
        <f>IF(L$5=0,0,L$5/TEL_fec!L$5)</f>
        <v>1.4305709020198751</v>
      </c>
      <c r="M81" s="322">
        <f>IF(M$5=0,0,M$5/TEL_fec!M$5)</f>
        <v>1.365999492306655</v>
      </c>
      <c r="N81" s="322">
        <f>IF(N$5=0,0,N$5/TEL_fec!N$5)</f>
        <v>1.3627621112920265</v>
      </c>
      <c r="O81" s="322">
        <f>IF(O$5=0,0,O$5/TEL_fec!O$5)</f>
        <v>1.2469092377658706</v>
      </c>
      <c r="P81" s="322">
        <f>IF(P$5=0,0,P$5/TEL_fec!P$5)</f>
        <v>1.1816524741294283</v>
      </c>
      <c r="Q81" s="322">
        <f>IF(Q$5=0,0,Q$5/TEL_fec!Q$5)</f>
        <v>1.2096582793026054</v>
      </c>
      <c r="R81" s="322">
        <f>IF(R$5=0,0,R$5/TEL_fec!R$5)</f>
        <v>1.3499460445710596</v>
      </c>
      <c r="S81" s="322">
        <f>IF(S$5=0,0,S$5/TEL_fec!S$5)</f>
        <v>1.2623118165187359</v>
      </c>
      <c r="T81" s="322">
        <f>IF(T$5=0,0,T$5/TEL_fec!T$5)</f>
        <v>1.3309668583085368</v>
      </c>
      <c r="U81" s="322">
        <f>IF(U$5=0,0,U$5/TEL_fec!U$5)</f>
        <v>1.3790782845950436</v>
      </c>
      <c r="V81" s="322">
        <f>IF(V$5=0,0,V$5/TEL_fec!V$5)</f>
        <v>1.4229071368243942</v>
      </c>
      <c r="W81" s="322">
        <f>IF(W$5=0,0,W$5/TEL_fec!W$5)</f>
        <v>1.3717600128760463</v>
      </c>
      <c r="X81" s="322">
        <f>IF(X$5=0,0,X$5/TEL_fec!X$5)</f>
        <v>1.4121257013045181</v>
      </c>
      <c r="Y81" s="322">
        <f>IF(Y$5=0,0,Y$5/TEL_fec!Y$5)</f>
        <v>1.4352400177976392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2.0690259019726542</v>
      </c>
      <c r="C86" s="336">
        <f>IF(C$10=0,0,C$10/TEL_fec!C$10)</f>
        <v>2.1127526072574465</v>
      </c>
      <c r="D86" s="336">
        <f>IF(D$10=0,0,D$10/TEL_fec!D$10)</f>
        <v>2.012220177142543</v>
      </c>
      <c r="E86" s="336">
        <f>IF(E$10=0,0,E$10/TEL_fec!E$10)</f>
        <v>1.80102059284173</v>
      </c>
      <c r="F86" s="336">
        <f>IF(F$10=0,0,F$10/TEL_fec!F$10)</f>
        <v>1.6621844113288153</v>
      </c>
      <c r="G86" s="336">
        <f>IF(G$10=0,0,G$10/TEL_fec!G$10)</f>
        <v>1.8047488967873686</v>
      </c>
      <c r="H86" s="336">
        <f>IF(H$10=0,0,H$10/TEL_fec!H$10)</f>
        <v>1.7914078651474468</v>
      </c>
      <c r="I86" s="336">
        <f>IF(I$10=0,0,I$10/TEL_fec!I$10)</f>
        <v>1.8151327274660951</v>
      </c>
      <c r="J86" s="336">
        <f>IF(J$10=0,0,J$10/TEL_fec!J$10)</f>
        <v>1.8326750270083749</v>
      </c>
      <c r="K86" s="336">
        <f>IF(K$10=0,0,K$10/TEL_fec!K$10)</f>
        <v>1.9390839227075436</v>
      </c>
      <c r="L86" s="336">
        <f>IF(L$10=0,0,L$10/TEL_fec!L$10)</f>
        <v>1.9792637888121987</v>
      </c>
      <c r="M86" s="336">
        <f>IF(M$10=0,0,M$10/TEL_fec!M$10)</f>
        <v>1.8592127117592847</v>
      </c>
      <c r="N86" s="336">
        <f>IF(N$10=0,0,N$10/TEL_fec!N$10)</f>
        <v>1.8886101748848625</v>
      </c>
      <c r="O86" s="336">
        <f>IF(O$10=0,0,O$10/TEL_fec!O$10)</f>
        <v>1.6907454093891316</v>
      </c>
      <c r="P86" s="336">
        <f>IF(P$10=0,0,P$10/TEL_fec!P$10)</f>
        <v>1.5377345177336847</v>
      </c>
      <c r="Q86" s="336">
        <f>IF(Q$10=0,0,Q$10/TEL_fec!Q$10)</f>
        <v>1.6025289213414915</v>
      </c>
      <c r="R86" s="336">
        <f>IF(R$10=0,0,R$10/TEL_fec!R$10)</f>
        <v>1.9048786396961601</v>
      </c>
      <c r="S86" s="336">
        <f>IF(S$10=0,0,S$10/TEL_fec!S$10)</f>
        <v>1.7411205003065087</v>
      </c>
      <c r="T86" s="336">
        <f>IF(T$10=0,0,T$10/TEL_fec!T$10)</f>
        <v>1.9069188694830956</v>
      </c>
      <c r="U86" s="336">
        <f>IF(U$10=0,0,U$10/TEL_fec!U$10)</f>
        <v>1.9860100936650229</v>
      </c>
      <c r="V86" s="336">
        <f>IF(V$10=0,0,V$10/TEL_fec!V$10)</f>
        <v>2.0415288425437899</v>
      </c>
      <c r="W86" s="336">
        <f>IF(W$10=0,0,W$10/TEL_fec!W$10)</f>
        <v>1.9611507436802236</v>
      </c>
      <c r="X86" s="336">
        <f>IF(X$10=0,0,X$10/TEL_fec!X$10)</f>
        <v>2.0221949429561619</v>
      </c>
      <c r="Y86" s="336">
        <f>IF(Y$10=0,0,Y$10/TEL_fec!Y$10)</f>
        <v>2.0736722310886928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2.4169498477850899</v>
      </c>
      <c r="C87" s="349">
        <f>IF(C$16=0,0,C$16/TEL_fec!C$16)</f>
        <v>2.4484442398608981</v>
      </c>
      <c r="D87" s="349">
        <f>IF(D$16=0,0,D$16/TEL_fec!D$16)</f>
        <v>2.3871348723284571</v>
      </c>
      <c r="E87" s="349">
        <f>IF(E$16=0,0,E$16/TEL_fec!E$16)</f>
        <v>2.3902587484649933</v>
      </c>
      <c r="F87" s="349">
        <f>IF(F$16=0,0,F$16/TEL_fec!F$16)</f>
        <v>2.4039856356315514</v>
      </c>
      <c r="G87" s="349">
        <f>IF(G$16=0,0,G$16/TEL_fec!G$16)</f>
        <v>2.4539223492829638</v>
      </c>
      <c r="H87" s="349">
        <f>IF(H$16=0,0,H$16/TEL_fec!H$16)</f>
        <v>2.4646506651999132</v>
      </c>
      <c r="I87" s="349">
        <f>IF(I$16=0,0,I$16/TEL_fec!I$16)</f>
        <v>2.432980380017665</v>
      </c>
      <c r="J87" s="349">
        <f>IF(J$16=0,0,J$16/TEL_fec!J$16)</f>
        <v>2.4074755766456843</v>
      </c>
      <c r="K87" s="349">
        <f>IF(K$16=0,0,K$16/TEL_fec!K$16)</f>
        <v>2.3838962974836013</v>
      </c>
      <c r="L87" s="349">
        <f>IF(L$16=0,0,L$16/TEL_fec!L$16)</f>
        <v>2.3931099050519755</v>
      </c>
      <c r="M87" s="349">
        <f>IF(M$16=0,0,M$16/TEL_fec!M$16)</f>
        <v>2.3989485126316819</v>
      </c>
      <c r="N87" s="349">
        <f>IF(N$16=0,0,N$16/TEL_fec!N$16)</f>
        <v>2.3809805503111723</v>
      </c>
      <c r="O87" s="349">
        <f>IF(O$16=0,0,O$16/TEL_fec!O$16)</f>
        <v>2.369108285645134</v>
      </c>
      <c r="P87" s="349">
        <f>IF(P$16=0,0,P$16/TEL_fec!P$16)</f>
        <v>2.3578096086425351</v>
      </c>
      <c r="Q87" s="349">
        <f>IF(Q$16=0,0,Q$16/TEL_fec!Q$16)</f>
        <v>2.3557699044326577</v>
      </c>
      <c r="R87" s="349">
        <f>IF(R$16=0,0,R$16/TEL_fec!R$16)</f>
        <v>2.3386746806448309</v>
      </c>
      <c r="S87" s="349">
        <f>IF(S$16=0,0,S$16/TEL_fec!S$16)</f>
        <v>2.3385519700253785</v>
      </c>
      <c r="T87" s="349">
        <f>IF(T$16=0,0,T$16/TEL_fec!T$16)</f>
        <v>2.3055654275179527</v>
      </c>
      <c r="U87" s="349">
        <f>IF(U$16=0,0,U$16/TEL_fec!U$16)</f>
        <v>2.3109696971919278</v>
      </c>
      <c r="V87" s="349">
        <f>IF(V$16=0,0,V$16/TEL_fec!V$16)</f>
        <v>2.3155201709464124</v>
      </c>
      <c r="W87" s="349">
        <f>IF(W$16=0,0,W$16/TEL_fec!W$16)</f>
        <v>2.3145904585009047</v>
      </c>
      <c r="X87" s="349">
        <f>IF(X$16=0,0,X$16/TEL_fec!X$16)</f>
        <v>2.2962960196641253</v>
      </c>
      <c r="Y87" s="349">
        <f>IF(Y$16=0,0,Y$16/TEL_fec!Y$16)</f>
        <v>2.2650420565290319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2.416949847785089</v>
      </c>
      <c r="C88" s="349">
        <f>IF(C$27=0,0,C$27/TEL_fec!C$27)</f>
        <v>2.4484442398608977</v>
      </c>
      <c r="D88" s="349">
        <f>IF(D$27=0,0,D$27/TEL_fec!D$27)</f>
        <v>2.3871348723284567</v>
      </c>
      <c r="E88" s="349">
        <f>IF(E$27=0,0,E$27/TEL_fec!E$27)</f>
        <v>2.3902587484649938</v>
      </c>
      <c r="F88" s="349">
        <f>IF(F$27=0,0,F$27/TEL_fec!F$27)</f>
        <v>2.4039856356315523</v>
      </c>
      <c r="G88" s="349">
        <f>IF(G$27=0,0,G$27/TEL_fec!G$27)</f>
        <v>2.4539223492829638</v>
      </c>
      <c r="H88" s="349">
        <f>IF(H$27=0,0,H$27/TEL_fec!H$27)</f>
        <v>2.4646506651999127</v>
      </c>
      <c r="I88" s="349">
        <f>IF(I$27=0,0,I$27/TEL_fec!I$27)</f>
        <v>2.4329803800176646</v>
      </c>
      <c r="J88" s="349">
        <f>IF(J$27=0,0,J$27/TEL_fec!J$27)</f>
        <v>2.4074755766456843</v>
      </c>
      <c r="K88" s="349">
        <f>IF(K$27=0,0,K$27/TEL_fec!K$27)</f>
        <v>2.3838962974836009</v>
      </c>
      <c r="L88" s="349">
        <f>IF(L$27=0,0,L$27/TEL_fec!L$27)</f>
        <v>2.3931099050519764</v>
      </c>
      <c r="M88" s="349">
        <f>IF(M$27=0,0,M$27/TEL_fec!M$27)</f>
        <v>2.3989485126316823</v>
      </c>
      <c r="N88" s="349">
        <f>IF(N$27=0,0,N$27/TEL_fec!N$27)</f>
        <v>2.3809805503111727</v>
      </c>
      <c r="O88" s="349">
        <f>IF(O$27=0,0,O$27/TEL_fec!O$27)</f>
        <v>2.3691082856451349</v>
      </c>
      <c r="P88" s="349">
        <f>IF(P$27=0,0,P$27/TEL_fec!P$27)</f>
        <v>2.357809608642536</v>
      </c>
      <c r="Q88" s="349">
        <f>IF(Q$27=0,0,Q$27/TEL_fec!Q$27)</f>
        <v>2.3557699044326577</v>
      </c>
      <c r="R88" s="349">
        <f>IF(R$27=0,0,R$27/TEL_fec!R$27)</f>
        <v>2.3386746806448309</v>
      </c>
      <c r="S88" s="349">
        <f>IF(S$27=0,0,S$27/TEL_fec!S$27)</f>
        <v>2.3385519700253798</v>
      </c>
      <c r="T88" s="349">
        <f>IF(T$27=0,0,T$27/TEL_fec!T$27)</f>
        <v>2.3055654275179518</v>
      </c>
      <c r="U88" s="349">
        <f>IF(U$27=0,0,U$27/TEL_fec!U$27)</f>
        <v>2.3109696971919282</v>
      </c>
      <c r="V88" s="349">
        <f>IF(V$27=0,0,V$27/TEL_fec!V$27)</f>
        <v>2.3155201709464106</v>
      </c>
      <c r="W88" s="349">
        <f>IF(W$27=0,0,W$27/TEL_fec!W$27)</f>
        <v>2.3145904585009052</v>
      </c>
      <c r="X88" s="349">
        <f>IF(X$27=0,0,X$27/TEL_fec!X$27)</f>
        <v>2.2962960196641249</v>
      </c>
      <c r="Y88" s="349">
        <f>IF(Y$27=0,0,Y$27/TEL_fec!Y$27)</f>
        <v>2.2650420565290315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1.1087036531230325</v>
      </c>
      <c r="C90" s="349">
        <f>IF(C$39=0,0,C$39/TEL_fec!C$39)</f>
        <v>1.1551253610563965</v>
      </c>
      <c r="D90" s="349">
        <f>IF(D$39=0,0,D$39/TEL_fec!D$39)</f>
        <v>1.0611695189400463</v>
      </c>
      <c r="E90" s="349">
        <f>IF(E$39=0,0,E$39/TEL_fec!E$39)</f>
        <v>0.94885780351166216</v>
      </c>
      <c r="F90" s="349">
        <f>IF(F$39=0,0,F$39/TEL_fec!F$39)</f>
        <v>0.90013804593474844</v>
      </c>
      <c r="G90" s="349">
        <f>IF(G$39=0,0,G$39/TEL_fec!G$39)</f>
        <v>0.97268062598038851</v>
      </c>
      <c r="H90" s="349">
        <f>IF(H$39=0,0,H$39/TEL_fec!H$39)</f>
        <v>0.95435009744500354</v>
      </c>
      <c r="I90" s="349">
        <f>IF(I$39=0,0,I$39/TEL_fec!I$39)</f>
        <v>0.95157667547849434</v>
      </c>
      <c r="J90" s="349">
        <f>IF(J$39=0,0,J$39/TEL_fec!J$39)</f>
        <v>0.94399729890583528</v>
      </c>
      <c r="K90" s="349">
        <f>IF(K$39=0,0,K$39/TEL_fec!K$39)</f>
        <v>1.0006504370262586</v>
      </c>
      <c r="L90" s="349">
        <f>IF(L$39=0,0,L$39/TEL_fec!L$39)</f>
        <v>1.0337741119630952</v>
      </c>
      <c r="M90" s="349">
        <f>IF(M$39=0,0,M$39/TEL_fec!M$39)</f>
        <v>0.97446360618760997</v>
      </c>
      <c r="N90" s="349">
        <f>IF(N$39=0,0,N$39/TEL_fec!N$39)</f>
        <v>0.97252477593367737</v>
      </c>
      <c r="O90" s="349">
        <f>IF(O$39=0,0,O$39/TEL_fec!O$39)</f>
        <v>0.85724393008407174</v>
      </c>
      <c r="P90" s="349">
        <f>IF(P$39=0,0,P$39/TEL_fec!P$39)</f>
        <v>0.80937387355424562</v>
      </c>
      <c r="Q90" s="349">
        <f>IF(Q$39=0,0,Q$39/TEL_fec!Q$39)</f>
        <v>0.83363139302623901</v>
      </c>
      <c r="R90" s="349">
        <f>IF(R$39=0,0,R$39/TEL_fec!R$39)</f>
        <v>0.95224111302389947</v>
      </c>
      <c r="S90" s="349">
        <f>IF(S$39=0,0,S$39/TEL_fec!S$39)</f>
        <v>0.87557305088154636</v>
      </c>
      <c r="T90" s="349">
        <f>IF(T$39=0,0,T$39/TEL_fec!T$39)</f>
        <v>0.93608282744554994</v>
      </c>
      <c r="U90" s="349">
        <f>IF(U$39=0,0,U$39/TEL_fec!U$39)</f>
        <v>0.97577352448809485</v>
      </c>
      <c r="V90" s="349">
        <f>IF(V$39=0,0,V$39/TEL_fec!V$39)</f>
        <v>1.0147170350173764</v>
      </c>
      <c r="W90" s="349">
        <f>IF(W$39=0,0,W$39/TEL_fec!W$39)</f>
        <v>0.96833065914008987</v>
      </c>
      <c r="X90" s="349">
        <f>IF(X$39=0,0,X$39/TEL_fec!X$39)</f>
        <v>1.0099876510541912</v>
      </c>
      <c r="Y90" s="349">
        <f>IF(Y$39=0,0,Y$39/TEL_fec!Y$39)</f>
        <v>1.0417958831985754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AT: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2833.125673749676</v>
      </c>
      <c r="C3" s="203">
        <v>2875.263169935055</v>
      </c>
      <c r="D3" s="203">
        <v>2828.7192068644481</v>
      </c>
      <c r="E3" s="203">
        <v>2867.6075320931041</v>
      </c>
      <c r="F3" s="203">
        <v>2927.9143379376328</v>
      </c>
      <c r="G3" s="203">
        <v>2790.994552683419</v>
      </c>
      <c r="H3" s="203">
        <v>3169.8871151720409</v>
      </c>
      <c r="I3" s="203">
        <v>3421.1458882582519</v>
      </c>
      <c r="J3" s="203">
        <v>3065.1280341590318</v>
      </c>
      <c r="K3" s="203">
        <v>2673.952822441936</v>
      </c>
      <c r="L3" s="203">
        <v>2887.6546982008758</v>
      </c>
      <c r="M3" s="203">
        <v>2913.89063466065</v>
      </c>
      <c r="N3" s="203">
        <v>2785.5705136381998</v>
      </c>
      <c r="O3" s="203">
        <v>2772.9139276115579</v>
      </c>
      <c r="P3" s="203">
        <v>2760.8172110745782</v>
      </c>
      <c r="Q3" s="203">
        <v>2948.6074899999999</v>
      </c>
      <c r="R3" s="203">
        <v>3072.2288770420978</v>
      </c>
      <c r="S3" s="203">
        <v>3064.8153269754771</v>
      </c>
      <c r="T3" s="203">
        <v>3300.6712020416348</v>
      </c>
      <c r="U3" s="203">
        <v>3465.0840276797062</v>
      </c>
      <c r="V3" s="203">
        <v>3349.472441125054</v>
      </c>
      <c r="W3" s="203">
        <v>4013.6979526016962</v>
      </c>
      <c r="X3" s="203">
        <v>3915.2310689224678</v>
      </c>
      <c r="Y3" s="203">
        <v>2899.9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2485.4980132547812</v>
      </c>
      <c r="C5" s="203">
        <v>2710.6377297634331</v>
      </c>
      <c r="D5" s="203">
        <v>2601.3300885271801</v>
      </c>
      <c r="E5" s="203">
        <v>2647.5350871559622</v>
      </c>
      <c r="F5" s="203">
        <v>2580.063526954933</v>
      </c>
      <c r="G5" s="203">
        <v>4441.3534397813401</v>
      </c>
      <c r="H5" s="203">
        <v>4374.8822194955028</v>
      </c>
      <c r="I5" s="203">
        <v>4748.7891660501609</v>
      </c>
      <c r="J5" s="203">
        <v>4132.2754808977852</v>
      </c>
      <c r="K5" s="203">
        <v>3631.134840971989</v>
      </c>
      <c r="L5" s="203">
        <v>3553.3434354633318</v>
      </c>
      <c r="M5" s="203">
        <v>3464.3840725310301</v>
      </c>
      <c r="N5" s="203">
        <v>3430.6482669321831</v>
      </c>
      <c r="O5" s="203">
        <v>3568.8809893196758</v>
      </c>
      <c r="P5" s="203">
        <v>3643.2641802832059</v>
      </c>
      <c r="Q5" s="203">
        <v>3753.3687647500819</v>
      </c>
      <c r="R5" s="203">
        <v>3294.552300338848</v>
      </c>
      <c r="S5" s="203">
        <v>3380.4668162037178</v>
      </c>
      <c r="T5" s="203">
        <v>3103.315884295554</v>
      </c>
      <c r="U5" s="203">
        <v>3052.0008433889639</v>
      </c>
      <c r="V5" s="203">
        <v>2917.7288226740802</v>
      </c>
      <c r="W5" s="203">
        <v>3671.8559898285621</v>
      </c>
      <c r="X5" s="203">
        <v>3880.7762892315318</v>
      </c>
      <c r="Y5" s="203">
        <v>3563.619914045315</v>
      </c>
      <c r="DA5" s="112" t="s">
        <v>2868</v>
      </c>
    </row>
    <row r="6" spans="1:105" ht="12" customHeight="1" x14ac:dyDescent="0.25">
      <c r="A6" s="154" t="s">
        <v>2112</v>
      </c>
      <c r="B6" s="338">
        <v>3106.8725165684759</v>
      </c>
      <c r="C6" s="338">
        <v>2951.5288907400532</v>
      </c>
      <c r="D6" s="338">
        <v>2796.185264911629</v>
      </c>
      <c r="E6" s="338">
        <v>2796.185264911629</v>
      </c>
      <c r="F6" s="338">
        <v>2796.185264911629</v>
      </c>
      <c r="G6" s="338">
        <v>4815.6524006811387</v>
      </c>
      <c r="H6" s="338">
        <v>4660.308774852715</v>
      </c>
      <c r="I6" s="338">
        <v>5126.339652337987</v>
      </c>
      <c r="J6" s="338">
        <v>4970.9960265095633</v>
      </c>
      <c r="K6" s="338">
        <v>4970.9960265095633</v>
      </c>
      <c r="L6" s="338">
        <v>4815.6524006811396</v>
      </c>
      <c r="M6" s="338">
        <v>4815.6524006811396</v>
      </c>
      <c r="N6" s="338">
        <v>4660.3087748527159</v>
      </c>
      <c r="O6" s="338">
        <v>4504.9651490242923</v>
      </c>
      <c r="P6" s="338">
        <v>4504.9651490242923</v>
      </c>
      <c r="Q6" s="338">
        <v>4349.6215231958686</v>
      </c>
      <c r="R6" s="338">
        <v>4194.2778973674449</v>
      </c>
      <c r="S6" s="338">
        <v>4194.2778973674449</v>
      </c>
      <c r="T6" s="338">
        <v>4038.9342715390212</v>
      </c>
      <c r="U6" s="338">
        <v>3883.590645710598</v>
      </c>
      <c r="V6" s="338">
        <v>3883.590645710598</v>
      </c>
      <c r="W6" s="338">
        <v>3883.590645710598</v>
      </c>
      <c r="X6" s="338">
        <v>4194.2778973674449</v>
      </c>
      <c r="Y6" s="338">
        <v>4038.9342715390212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155.3436258284238</v>
      </c>
      <c r="G7" s="340">
        <v>2019.4671357695099</v>
      </c>
      <c r="H7" s="340">
        <v>0</v>
      </c>
      <c r="I7" s="340">
        <v>621.3745033136953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155.3436258284238</v>
      </c>
      <c r="X7" s="340">
        <v>466.0308774852715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155.34362582842277</v>
      </c>
      <c r="D8" s="342">
        <f t="shared" si="0"/>
        <v>155.34362582842414</v>
      </c>
      <c r="E8" s="342">
        <f t="shared" si="0"/>
        <v>0</v>
      </c>
      <c r="F8" s="342">
        <f t="shared" si="0"/>
        <v>155.34362582842368</v>
      </c>
      <c r="G8" s="342">
        <f t="shared" si="0"/>
        <v>0</v>
      </c>
      <c r="H8" s="342">
        <f t="shared" si="0"/>
        <v>155.34362582842368</v>
      </c>
      <c r="I8" s="342">
        <f t="shared" si="0"/>
        <v>155.34362582842368</v>
      </c>
      <c r="J8" s="342">
        <f t="shared" si="0"/>
        <v>155.34362582842368</v>
      </c>
      <c r="K8" s="342">
        <f t="shared" si="0"/>
        <v>0</v>
      </c>
      <c r="L8" s="342">
        <f t="shared" si="0"/>
        <v>155.34362582842368</v>
      </c>
      <c r="M8" s="342">
        <f t="shared" si="0"/>
        <v>0</v>
      </c>
      <c r="N8" s="342">
        <f t="shared" si="0"/>
        <v>155.34362582842368</v>
      </c>
      <c r="O8" s="342">
        <f t="shared" si="0"/>
        <v>155.34362582842368</v>
      </c>
      <c r="P8" s="342">
        <f t="shared" si="0"/>
        <v>0</v>
      </c>
      <c r="Q8" s="342">
        <f t="shared" si="0"/>
        <v>155.34362582842368</v>
      </c>
      <c r="R8" s="342">
        <f t="shared" si="0"/>
        <v>155.34362582842368</v>
      </c>
      <c r="S8" s="342">
        <f t="shared" si="0"/>
        <v>0</v>
      </c>
      <c r="T8" s="342">
        <f t="shared" si="0"/>
        <v>155.34362582842368</v>
      </c>
      <c r="U8" s="342">
        <f t="shared" si="0"/>
        <v>155.34362582842323</v>
      </c>
      <c r="V8" s="342">
        <f t="shared" si="0"/>
        <v>0</v>
      </c>
      <c r="W8" s="342">
        <f t="shared" si="0"/>
        <v>155.34362582842368</v>
      </c>
      <c r="X8" s="342">
        <f t="shared" si="0"/>
        <v>155.34362582842459</v>
      </c>
      <c r="Y8" s="342">
        <f t="shared" si="0"/>
        <v>155.34362582842368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621.37450331369473</v>
      </c>
      <c r="C9" s="343">
        <f t="shared" si="1"/>
        <v>240.89116097662009</v>
      </c>
      <c r="D9" s="343">
        <f t="shared" si="1"/>
        <v>194.8551763844489</v>
      </c>
      <c r="E9" s="343">
        <f t="shared" si="1"/>
        <v>148.65017775566685</v>
      </c>
      <c r="F9" s="343">
        <f t="shared" si="1"/>
        <v>216.12173795669605</v>
      </c>
      <c r="G9" s="343">
        <f t="shared" si="1"/>
        <v>374.29896089979866</v>
      </c>
      <c r="H9" s="343">
        <f t="shared" si="1"/>
        <v>285.42655535721224</v>
      </c>
      <c r="I9" s="343">
        <f t="shared" si="1"/>
        <v>377.55048628782606</v>
      </c>
      <c r="J9" s="343">
        <f t="shared" si="1"/>
        <v>838.72054561177811</v>
      </c>
      <c r="K9" s="343">
        <f t="shared" si="1"/>
        <v>1339.8611855375743</v>
      </c>
      <c r="L9" s="343">
        <f t="shared" si="1"/>
        <v>1262.3089652178078</v>
      </c>
      <c r="M9" s="343">
        <f t="shared" si="1"/>
        <v>1351.2683281501095</v>
      </c>
      <c r="N9" s="343">
        <f t="shared" si="1"/>
        <v>1229.6605079205328</v>
      </c>
      <c r="O9" s="343">
        <f t="shared" si="1"/>
        <v>936.08415970461647</v>
      </c>
      <c r="P9" s="343">
        <f t="shared" si="1"/>
        <v>861.7009687410864</v>
      </c>
      <c r="Q9" s="343">
        <f t="shared" si="1"/>
        <v>596.25275844578664</v>
      </c>
      <c r="R9" s="343">
        <f t="shared" si="1"/>
        <v>899.72559702859689</v>
      </c>
      <c r="S9" s="343">
        <f t="shared" si="1"/>
        <v>813.81108116372707</v>
      </c>
      <c r="T9" s="343">
        <f t="shared" si="1"/>
        <v>935.61838724346717</v>
      </c>
      <c r="U9" s="343">
        <f t="shared" si="1"/>
        <v>831.58980232163412</v>
      </c>
      <c r="V9" s="343">
        <f t="shared" si="1"/>
        <v>965.86182303651776</v>
      </c>
      <c r="W9" s="343">
        <f t="shared" si="1"/>
        <v>211.7346558820359</v>
      </c>
      <c r="X9" s="343">
        <f t="shared" si="1"/>
        <v>313.5016081359131</v>
      </c>
      <c r="Y9" s="343">
        <f t="shared" si="1"/>
        <v>475.31435749370621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308.61521926053302</v>
      </c>
      <c r="C12" s="210">
        <v>322.07549441100599</v>
      </c>
      <c r="D12" s="210">
        <v>324.56165090283741</v>
      </c>
      <c r="E12" s="210">
        <v>364.07592433361992</v>
      </c>
      <c r="F12" s="210">
        <v>386.00060189165958</v>
      </c>
      <c r="G12" s="210">
        <v>646.39261063585195</v>
      </c>
      <c r="H12" s="210">
        <v>591.3035290800467</v>
      </c>
      <c r="I12" s="210">
        <v>659.44373678281352</v>
      </c>
      <c r="J12" s="210">
        <v>626.04232140387899</v>
      </c>
      <c r="K12" s="210">
        <v>616.35295361160695</v>
      </c>
      <c r="L12" s="210">
        <v>613.49349926236596</v>
      </c>
      <c r="M12" s="210">
        <v>613.33175996279533</v>
      </c>
      <c r="N12" s="210">
        <v>659.20323445182282</v>
      </c>
      <c r="O12" s="210">
        <v>715.23486349808616</v>
      </c>
      <c r="P12" s="210">
        <v>701.32082252320129</v>
      </c>
      <c r="Q12" s="210">
        <v>710.61879841473194</v>
      </c>
      <c r="R12" s="210">
        <v>655.56021752778156</v>
      </c>
      <c r="S12" s="210">
        <v>661.95117580120223</v>
      </c>
      <c r="T12" s="210">
        <v>607.20578287571038</v>
      </c>
      <c r="U12" s="210">
        <v>570.09276680272785</v>
      </c>
      <c r="V12" s="210">
        <v>557.66021536247308</v>
      </c>
      <c r="W12" s="210">
        <v>616.4252290460613</v>
      </c>
      <c r="X12" s="210">
        <v>605.29767812310797</v>
      </c>
      <c r="Y12" s="210">
        <v>578.75201536088809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3.2244196044711952E-2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12.061736887360272</v>
      </c>
      <c r="C14" s="204">
        <f t="shared" si="2"/>
        <v>9.1826311263972471</v>
      </c>
      <c r="D14" s="204">
        <f t="shared" si="2"/>
        <v>16.053998280309543</v>
      </c>
      <c r="E14" s="204">
        <f t="shared" si="2"/>
        <v>19.074978503869303</v>
      </c>
      <c r="F14" s="204">
        <f t="shared" si="2"/>
        <v>19.995528804815127</v>
      </c>
      <c r="G14" s="204">
        <f t="shared" si="2"/>
        <v>21.522871883061043</v>
      </c>
      <c r="H14" s="204">
        <f t="shared" si="2"/>
        <v>21.407566638005157</v>
      </c>
      <c r="I14" s="204">
        <f t="shared" si="2"/>
        <v>17.946775580395524</v>
      </c>
      <c r="J14" s="204">
        <f t="shared" si="2"/>
        <v>6.7411865864144449</v>
      </c>
      <c r="K14" s="204">
        <f t="shared" si="2"/>
        <v>8.1585554600171974</v>
      </c>
      <c r="L14" s="204">
        <f t="shared" si="2"/>
        <v>10.340154772141014</v>
      </c>
      <c r="M14" s="204">
        <f t="shared" si="2"/>
        <v>10.487876182287188</v>
      </c>
      <c r="N14" s="204">
        <f t="shared" si="2"/>
        <v>12.79621668099742</v>
      </c>
      <c r="O14" s="204">
        <f t="shared" si="2"/>
        <v>10.694754944110059</v>
      </c>
      <c r="P14" s="204">
        <f t="shared" si="2"/>
        <v>12.641616509028371</v>
      </c>
      <c r="Q14" s="204">
        <f t="shared" si="2"/>
        <v>15.115219260533102</v>
      </c>
      <c r="R14" s="204">
        <f t="shared" si="2"/>
        <v>10.924935511607909</v>
      </c>
      <c r="S14" s="204">
        <f t="shared" si="2"/>
        <v>10.049527085124677</v>
      </c>
      <c r="T14" s="204">
        <f t="shared" si="2"/>
        <v>8.1436801375752346</v>
      </c>
      <c r="U14" s="204">
        <f t="shared" si="2"/>
        <v>7.3390369733447987</v>
      </c>
      <c r="V14" s="204">
        <f t="shared" si="2"/>
        <v>5.5815133276010318</v>
      </c>
      <c r="W14" s="204">
        <f t="shared" si="2"/>
        <v>4.4453138435081687</v>
      </c>
      <c r="X14" s="204">
        <f t="shared" si="2"/>
        <v>4.5231298366294066</v>
      </c>
      <c r="Y14" s="204">
        <f t="shared" si="2"/>
        <v>3.5926053310404127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1.098710232158211</v>
      </c>
      <c r="C16" s="204">
        <v>1.098710232158211</v>
      </c>
      <c r="D16" s="204">
        <v>1.098710232158211</v>
      </c>
      <c r="E16" s="204">
        <v>1.098710232158211</v>
      </c>
      <c r="F16" s="204">
        <v>0</v>
      </c>
      <c r="G16" s="204">
        <v>1.0766981943250209</v>
      </c>
      <c r="H16" s="204">
        <v>1.352450558899398</v>
      </c>
      <c r="I16" s="204">
        <v>1.1822012037833189</v>
      </c>
      <c r="J16" s="204">
        <v>0.98220120378331899</v>
      </c>
      <c r="K16" s="204">
        <v>1.582115219260533</v>
      </c>
      <c r="L16" s="204">
        <v>2.2754084264832328</v>
      </c>
      <c r="M16" s="204">
        <v>2.238005159071367</v>
      </c>
      <c r="N16" s="204">
        <v>2.253826311263972</v>
      </c>
      <c r="O16" s="204">
        <v>1.0481513327601031</v>
      </c>
      <c r="P16" s="204">
        <v>1.6611349957007739</v>
      </c>
      <c r="Q16" s="204">
        <v>2.1249355116079101</v>
      </c>
      <c r="R16" s="204">
        <v>0.96827171109200327</v>
      </c>
      <c r="S16" s="204">
        <v>1.3637145313843511</v>
      </c>
      <c r="T16" s="204">
        <v>0.9969045571797075</v>
      </c>
      <c r="U16" s="204">
        <v>0.91650902837489256</v>
      </c>
      <c r="V16" s="204">
        <v>0.84049871023215816</v>
      </c>
      <c r="W16" s="204">
        <v>0.67308684436801369</v>
      </c>
      <c r="X16" s="204">
        <v>0.60257953568357692</v>
      </c>
      <c r="Y16" s="204">
        <v>0.4174548581255374</v>
      </c>
      <c r="DA16" s="71" t="s">
        <v>2874</v>
      </c>
    </row>
    <row r="17" spans="1:105" ht="12" customHeight="1" x14ac:dyDescent="0.25">
      <c r="A17" s="18" t="s">
        <v>71</v>
      </c>
      <c r="B17" s="204">
        <v>2.0445399828030948</v>
      </c>
      <c r="C17" s="204">
        <v>4.0890799656061896</v>
      </c>
      <c r="D17" s="204">
        <v>3.0668099742046429</v>
      </c>
      <c r="E17" s="204">
        <v>5.1112639724849522</v>
      </c>
      <c r="F17" s="204">
        <v>7.1558039552880466</v>
      </c>
      <c r="G17" s="204">
        <v>8.0625967325881334</v>
      </c>
      <c r="H17" s="204">
        <v>8.5972484952708506</v>
      </c>
      <c r="I17" s="204">
        <v>7.6741186586414436</v>
      </c>
      <c r="J17" s="204">
        <v>2.384952708512468</v>
      </c>
      <c r="K17" s="204">
        <v>2.310318142734308</v>
      </c>
      <c r="L17" s="204">
        <v>2.4176268271711092</v>
      </c>
      <c r="M17" s="204">
        <v>2.291659501289768</v>
      </c>
      <c r="N17" s="204">
        <v>4.2564918314703348</v>
      </c>
      <c r="O17" s="204">
        <v>0.6892519346517626</v>
      </c>
      <c r="P17" s="204">
        <v>0.83404987102321571</v>
      </c>
      <c r="Q17" s="204">
        <v>5.635683576956148</v>
      </c>
      <c r="R17" s="204">
        <v>2.6402407566638</v>
      </c>
      <c r="S17" s="204">
        <v>2.8907996560619078</v>
      </c>
      <c r="T17" s="204">
        <v>4.1557179707652621</v>
      </c>
      <c r="U17" s="204">
        <v>3.696990541702494</v>
      </c>
      <c r="V17" s="204">
        <v>3.5161650902837489</v>
      </c>
      <c r="W17" s="204">
        <v>3.0660361134995702</v>
      </c>
      <c r="X17" s="204">
        <v>3.4456577815993121</v>
      </c>
      <c r="Y17" s="204">
        <v>3.0115219260533101</v>
      </c>
      <c r="DA17" s="71" t="s">
        <v>2875</v>
      </c>
    </row>
    <row r="18" spans="1:105" ht="12" customHeight="1" x14ac:dyDescent="0.25">
      <c r="A18" s="18" t="s">
        <v>32</v>
      </c>
      <c r="B18" s="204">
        <v>8.9184866723989664</v>
      </c>
      <c r="C18" s="204">
        <v>3.9948409286328461</v>
      </c>
      <c r="D18" s="204">
        <v>11.88847807394669</v>
      </c>
      <c r="E18" s="204">
        <v>12.86500429922614</v>
      </c>
      <c r="F18" s="204">
        <v>12.83972484952708</v>
      </c>
      <c r="G18" s="204">
        <v>12.383576956147889</v>
      </c>
      <c r="H18" s="204">
        <v>11.45786758383491</v>
      </c>
      <c r="I18" s="204">
        <v>9.0904557179707641</v>
      </c>
      <c r="J18" s="204">
        <v>3.3740326741186579</v>
      </c>
      <c r="K18" s="204">
        <v>4.2661220980223558</v>
      </c>
      <c r="L18" s="204">
        <v>5.6471195184866723</v>
      </c>
      <c r="M18" s="204">
        <v>5.958211521926053</v>
      </c>
      <c r="N18" s="204">
        <v>6.2858985382631127</v>
      </c>
      <c r="O18" s="204">
        <v>8.9573516766981935</v>
      </c>
      <c r="P18" s="204">
        <v>10.14643164230438</v>
      </c>
      <c r="Q18" s="204">
        <v>7.3546001719690457</v>
      </c>
      <c r="R18" s="204">
        <v>7.3164230438521063</v>
      </c>
      <c r="S18" s="204">
        <v>5.7950128976784177</v>
      </c>
      <c r="T18" s="204">
        <v>2.9910576096302659</v>
      </c>
      <c r="U18" s="204">
        <v>2.725537403267412</v>
      </c>
      <c r="V18" s="204">
        <v>1.224849527085125</v>
      </c>
      <c r="W18" s="204">
        <v>0.70619088564058463</v>
      </c>
      <c r="X18" s="204">
        <v>0.47489251934651749</v>
      </c>
      <c r="Y18" s="204">
        <v>0.16362854686156489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40.176268271711088</v>
      </c>
      <c r="C20" s="204">
        <f t="shared" si="3"/>
        <v>45.61478933791917</v>
      </c>
      <c r="D20" s="204">
        <f t="shared" si="3"/>
        <v>45.055889939810832</v>
      </c>
      <c r="E20" s="204">
        <f t="shared" si="3"/>
        <v>50.537403267411861</v>
      </c>
      <c r="F20" s="204">
        <f t="shared" si="3"/>
        <v>43.873602751504727</v>
      </c>
      <c r="G20" s="204">
        <f t="shared" si="3"/>
        <v>79.33379191745486</v>
      </c>
      <c r="H20" s="204">
        <f t="shared" si="3"/>
        <v>68.055288048151326</v>
      </c>
      <c r="I20" s="204">
        <f t="shared" si="3"/>
        <v>69.055030094582975</v>
      </c>
      <c r="J20" s="204">
        <f t="shared" si="3"/>
        <v>81.661650902837479</v>
      </c>
      <c r="K20" s="204">
        <f t="shared" si="3"/>
        <v>72.143938091143582</v>
      </c>
      <c r="L20" s="204">
        <f t="shared" si="3"/>
        <v>68.410576096302663</v>
      </c>
      <c r="M20" s="204">
        <f t="shared" si="3"/>
        <v>61.795614789337911</v>
      </c>
      <c r="N20" s="204">
        <f t="shared" si="3"/>
        <v>63.620980223559762</v>
      </c>
      <c r="O20" s="204">
        <f t="shared" si="3"/>
        <v>67.713327601031807</v>
      </c>
      <c r="P20" s="204">
        <f t="shared" si="3"/>
        <v>59.26268271711092</v>
      </c>
      <c r="Q20" s="204">
        <f t="shared" si="3"/>
        <v>56.500085984522777</v>
      </c>
      <c r="R20" s="204">
        <f t="shared" si="3"/>
        <v>54.999484092863277</v>
      </c>
      <c r="S20" s="204">
        <f t="shared" si="3"/>
        <v>59.046517626827168</v>
      </c>
      <c r="T20" s="204">
        <f t="shared" si="3"/>
        <v>61.127944969905407</v>
      </c>
      <c r="U20" s="204">
        <f t="shared" si="3"/>
        <v>54.817224396374478</v>
      </c>
      <c r="V20" s="204">
        <f t="shared" si="3"/>
        <v>49.211348109907227</v>
      </c>
      <c r="W20" s="204">
        <f t="shared" si="3"/>
        <v>60.581930573548597</v>
      </c>
      <c r="X20" s="204">
        <f t="shared" si="3"/>
        <v>57.765817149820982</v>
      </c>
      <c r="Y20" s="204">
        <f t="shared" si="3"/>
        <v>71.124423522731192</v>
      </c>
      <c r="DA20" s="71"/>
    </row>
    <row r="21" spans="1:105" ht="12" customHeight="1" x14ac:dyDescent="0.25">
      <c r="A21" s="18" t="s">
        <v>73</v>
      </c>
      <c r="B21" s="204">
        <v>40.176268271711088</v>
      </c>
      <c r="C21" s="204">
        <v>45.61478933791917</v>
      </c>
      <c r="D21" s="204">
        <v>45.055889939810832</v>
      </c>
      <c r="E21" s="204">
        <v>50.537403267411861</v>
      </c>
      <c r="F21" s="204">
        <v>43.873602751504727</v>
      </c>
      <c r="G21" s="204">
        <v>79.33379191745486</v>
      </c>
      <c r="H21" s="204">
        <v>68.055288048151326</v>
      </c>
      <c r="I21" s="204">
        <v>69.055030094582975</v>
      </c>
      <c r="J21" s="204">
        <v>81.661650902837479</v>
      </c>
      <c r="K21" s="204">
        <v>72.143938091143582</v>
      </c>
      <c r="L21" s="204">
        <v>68.410576096302663</v>
      </c>
      <c r="M21" s="204">
        <v>61.795614789337911</v>
      </c>
      <c r="N21" s="204">
        <v>63.620980223559762</v>
      </c>
      <c r="O21" s="204">
        <v>67.713327601031807</v>
      </c>
      <c r="P21" s="204">
        <v>59.26268271711092</v>
      </c>
      <c r="Q21" s="204">
        <v>56.500085984522777</v>
      </c>
      <c r="R21" s="204">
        <v>54.999484092863277</v>
      </c>
      <c r="S21" s="204">
        <v>59.046517626827168</v>
      </c>
      <c r="T21" s="204">
        <v>61.127944969905407</v>
      </c>
      <c r="U21" s="204">
        <v>54.817224396374478</v>
      </c>
      <c r="V21" s="204">
        <v>49.211348109907227</v>
      </c>
      <c r="W21" s="204">
        <v>60.581930573548597</v>
      </c>
      <c r="X21" s="204">
        <v>57.765817149820982</v>
      </c>
      <c r="Y21" s="204">
        <v>71.124423522731192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169.96276870163371</v>
      </c>
      <c r="C23" s="204">
        <f t="shared" si="4"/>
        <v>169.0312123817713</v>
      </c>
      <c r="D23" s="204">
        <f t="shared" si="4"/>
        <v>163.41831470335339</v>
      </c>
      <c r="E23" s="204">
        <f t="shared" si="4"/>
        <v>177.6296646603611</v>
      </c>
      <c r="F23" s="204">
        <f t="shared" si="4"/>
        <v>178.9672398968186</v>
      </c>
      <c r="G23" s="204">
        <f t="shared" si="4"/>
        <v>354.78702164187081</v>
      </c>
      <c r="H23" s="204">
        <f t="shared" si="4"/>
        <v>299.50215332768221</v>
      </c>
      <c r="I23" s="204">
        <f t="shared" si="4"/>
        <v>355.29635931075859</v>
      </c>
      <c r="J23" s="204">
        <f t="shared" si="4"/>
        <v>327.6211692112737</v>
      </c>
      <c r="K23" s="204">
        <f t="shared" si="4"/>
        <v>346.51202497876091</v>
      </c>
      <c r="L23" s="204">
        <f t="shared" si="4"/>
        <v>342.89711061232293</v>
      </c>
      <c r="M23" s="204">
        <f t="shared" si="4"/>
        <v>340.61430510466982</v>
      </c>
      <c r="N23" s="204">
        <f t="shared" si="4"/>
        <v>371.15422327383493</v>
      </c>
      <c r="O23" s="204">
        <f t="shared" si="4"/>
        <v>411.93830287899743</v>
      </c>
      <c r="P23" s="204">
        <f t="shared" si="4"/>
        <v>400.78393516292613</v>
      </c>
      <c r="Q23" s="204">
        <f t="shared" si="4"/>
        <v>409.96015697019197</v>
      </c>
      <c r="R23" s="204">
        <f t="shared" si="4"/>
        <v>364.32659757937245</v>
      </c>
      <c r="S23" s="204">
        <f t="shared" si="4"/>
        <v>359.55685077970617</v>
      </c>
      <c r="T23" s="204">
        <f t="shared" si="4"/>
        <v>306.01661692558145</v>
      </c>
      <c r="U23" s="204">
        <f t="shared" si="4"/>
        <v>280.42180207961218</v>
      </c>
      <c r="V23" s="204">
        <f t="shared" si="4"/>
        <v>285.70854051137928</v>
      </c>
      <c r="W23" s="204">
        <f t="shared" si="4"/>
        <v>333.78878428506653</v>
      </c>
      <c r="X23" s="204">
        <f t="shared" si="4"/>
        <v>357.89265203089656</v>
      </c>
      <c r="Y23" s="204">
        <f t="shared" si="4"/>
        <v>329.88674918983361</v>
      </c>
      <c r="DA23" s="71"/>
    </row>
    <row r="24" spans="1:105" ht="12" customHeight="1" x14ac:dyDescent="0.25">
      <c r="A24" s="18" t="s">
        <v>38</v>
      </c>
      <c r="B24" s="204">
        <v>169.24625967325881</v>
      </c>
      <c r="C24" s="204">
        <v>169.0312123817713</v>
      </c>
      <c r="D24" s="204">
        <v>163.41831470335339</v>
      </c>
      <c r="E24" s="204">
        <v>177.6296646603611</v>
      </c>
      <c r="F24" s="204">
        <v>178.9672398968186</v>
      </c>
      <c r="G24" s="204">
        <v>354.53748925193457</v>
      </c>
      <c r="H24" s="204">
        <v>299.24720550300952</v>
      </c>
      <c r="I24" s="204">
        <v>354.94092863284612</v>
      </c>
      <c r="J24" s="204">
        <v>327.44058469475488</v>
      </c>
      <c r="K24" s="204">
        <v>346.22682717110922</v>
      </c>
      <c r="L24" s="204">
        <v>342.61676698194321</v>
      </c>
      <c r="M24" s="204">
        <v>340.23645743766122</v>
      </c>
      <c r="N24" s="204">
        <v>370.66990541702489</v>
      </c>
      <c r="O24" s="204">
        <v>411.42003439380898</v>
      </c>
      <c r="P24" s="204">
        <v>400.15760963026651</v>
      </c>
      <c r="Q24" s="204">
        <v>409.13035253654328</v>
      </c>
      <c r="R24" s="204">
        <v>363.64677558039551</v>
      </c>
      <c r="S24" s="204">
        <v>358.74264832330181</v>
      </c>
      <c r="T24" s="204">
        <v>305.13731728288911</v>
      </c>
      <c r="U24" s="204">
        <v>279.55614789337909</v>
      </c>
      <c r="V24" s="204">
        <v>284.92046431642302</v>
      </c>
      <c r="W24" s="204">
        <v>332.85623387790201</v>
      </c>
      <c r="X24" s="204">
        <v>356.86629406706788</v>
      </c>
      <c r="Y24" s="204">
        <v>328.68993981083401</v>
      </c>
      <c r="DA24" s="71" t="s">
        <v>2880</v>
      </c>
    </row>
    <row r="25" spans="1:105" ht="12" customHeight="1" x14ac:dyDescent="0.25">
      <c r="A25" s="18" t="s">
        <v>74</v>
      </c>
      <c r="B25" s="204">
        <v>0.7165090283748925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9.9742046431642306E-3</v>
      </c>
      <c r="K25" s="204">
        <v>3.6801375752364571E-2</v>
      </c>
      <c r="L25" s="204">
        <v>4.4883920894239038E-2</v>
      </c>
      <c r="M25" s="204">
        <v>5.941530524505588E-2</v>
      </c>
      <c r="N25" s="204">
        <v>0.1121238177128117</v>
      </c>
      <c r="O25" s="204">
        <v>0.1108340498710232</v>
      </c>
      <c r="P25" s="204">
        <v>6.6208082545141878E-2</v>
      </c>
      <c r="Q25" s="204">
        <v>9.157351676698193E-2</v>
      </c>
      <c r="R25" s="204">
        <v>0.107652622527945</v>
      </c>
      <c r="S25" s="204">
        <v>0.13026655202063631</v>
      </c>
      <c r="T25" s="204">
        <v>9.4067067927773002E-2</v>
      </c>
      <c r="U25" s="204">
        <v>0.17761653225835181</v>
      </c>
      <c r="V25" s="204">
        <v>7.5840196197664286E-2</v>
      </c>
      <c r="W25" s="204">
        <v>8.7114998248470341E-2</v>
      </c>
      <c r="X25" s="204">
        <v>9.3942093515210531E-2</v>
      </c>
      <c r="Y25" s="204">
        <v>0.1334440611037129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8.7704213241616494E-3</v>
      </c>
      <c r="H26" s="204">
        <v>3.938091143594153E-2</v>
      </c>
      <c r="I26" s="204">
        <v>9.5270851246775576E-2</v>
      </c>
      <c r="J26" s="204">
        <v>5.5116079105760961E-2</v>
      </c>
      <c r="K26" s="204">
        <v>6.2940670679277722E-2</v>
      </c>
      <c r="L26" s="204">
        <v>6.1220980223559762E-2</v>
      </c>
      <c r="M26" s="204">
        <v>6.2940670679277722E-2</v>
      </c>
      <c r="N26" s="204">
        <v>6.5606190885640583E-2</v>
      </c>
      <c r="O26" s="204">
        <v>3.6371453138435081E-2</v>
      </c>
      <c r="P26" s="204">
        <v>4.4282029234737737E-2</v>
      </c>
      <c r="Q26" s="204">
        <v>0.36225279449699049</v>
      </c>
      <c r="R26" s="204">
        <v>0.16715391229578669</v>
      </c>
      <c r="S26" s="204">
        <v>0.17695614789337921</v>
      </c>
      <c r="T26" s="204">
        <v>0.17454858125537401</v>
      </c>
      <c r="U26" s="204">
        <v>0.17411865864144449</v>
      </c>
      <c r="V26" s="204">
        <v>0.15451418744625969</v>
      </c>
      <c r="W26" s="204">
        <v>0.16517626827171111</v>
      </c>
      <c r="X26" s="204">
        <v>0.15425623387790199</v>
      </c>
      <c r="Y26" s="204">
        <v>0.16087704213241619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0.2407619686120363</v>
      </c>
      <c r="H29" s="204">
        <v>0.21556691323670529</v>
      </c>
      <c r="I29" s="204">
        <v>0.26015982666568022</v>
      </c>
      <c r="J29" s="204">
        <v>0.11549423276987809</v>
      </c>
      <c r="K29" s="204">
        <v>0.1854557612200613</v>
      </c>
      <c r="L29" s="204">
        <v>0.17423872926196121</v>
      </c>
      <c r="M29" s="204">
        <v>0.25549169108428199</v>
      </c>
      <c r="N29" s="204">
        <v>0.30658784821154039</v>
      </c>
      <c r="O29" s="204">
        <v>0.37106298217898631</v>
      </c>
      <c r="P29" s="204">
        <v>0.51583542087976564</v>
      </c>
      <c r="Q29" s="204">
        <v>0.37597812238470002</v>
      </c>
      <c r="R29" s="204">
        <v>0.40501546415323691</v>
      </c>
      <c r="S29" s="204">
        <v>0.50697975649028115</v>
      </c>
      <c r="T29" s="204">
        <v>0.61068399350920233</v>
      </c>
      <c r="U29" s="204">
        <v>0.51391899533331287</v>
      </c>
      <c r="V29" s="204">
        <v>0.55772181131235543</v>
      </c>
      <c r="W29" s="204">
        <v>0.68025914064436166</v>
      </c>
      <c r="X29" s="204">
        <v>0.77815963643551533</v>
      </c>
      <c r="Y29" s="204">
        <v>0.90248827576344015</v>
      </c>
      <c r="DA29" s="71" t="s">
        <v>2885</v>
      </c>
    </row>
    <row r="30" spans="1:105" ht="12" customHeight="1" x14ac:dyDescent="0.25">
      <c r="A30" s="14" t="s">
        <v>39</v>
      </c>
      <c r="B30" s="204">
        <v>5.1590713671539117</v>
      </c>
      <c r="C30" s="204">
        <v>5.8994840928632843</v>
      </c>
      <c r="D30" s="204">
        <v>10.007652622527941</v>
      </c>
      <c r="E30" s="204">
        <v>11.416852966466029</v>
      </c>
      <c r="F30" s="204">
        <v>29.664660361134999</v>
      </c>
      <c r="G30" s="204">
        <v>44.03989681857265</v>
      </c>
      <c r="H30" s="204">
        <v>45.881771281169392</v>
      </c>
      <c r="I30" s="204">
        <v>51.084092863284603</v>
      </c>
      <c r="J30" s="204">
        <v>52.017626827171107</v>
      </c>
      <c r="K30" s="204">
        <v>50.511349957007738</v>
      </c>
      <c r="L30" s="204">
        <v>47.18056749785039</v>
      </c>
      <c r="M30" s="204">
        <v>50.895012897678413</v>
      </c>
      <c r="N30" s="204">
        <v>63.166294067067923</v>
      </c>
      <c r="O30" s="204">
        <v>68.556663800515906</v>
      </c>
      <c r="P30" s="204">
        <v>77.638091143594153</v>
      </c>
      <c r="Q30" s="204">
        <v>73.346173688736016</v>
      </c>
      <c r="R30" s="204">
        <v>68.480137575236455</v>
      </c>
      <c r="S30" s="204">
        <v>72.304299226139293</v>
      </c>
      <c r="T30" s="204">
        <v>75.278675838349088</v>
      </c>
      <c r="U30" s="204">
        <v>68.969733447979365</v>
      </c>
      <c r="V30" s="204">
        <v>61.51633705932931</v>
      </c>
      <c r="W30" s="204">
        <v>65.759845227858989</v>
      </c>
      <c r="X30" s="204">
        <v>58.174806534823723</v>
      </c>
      <c r="Y30" s="204">
        <v>53.134221840068783</v>
      </c>
      <c r="DA30" s="71" t="s">
        <v>2886</v>
      </c>
    </row>
    <row r="31" spans="1:105" ht="12" customHeight="1" x14ac:dyDescent="0.25">
      <c r="A31" s="21" t="s">
        <v>40</v>
      </c>
      <c r="B31" s="207">
        <v>81.255374032674112</v>
      </c>
      <c r="C31" s="207">
        <v>92.34737747205503</v>
      </c>
      <c r="D31" s="207">
        <v>90.025795356835758</v>
      </c>
      <c r="E31" s="207">
        <v>105.41702493551161</v>
      </c>
      <c r="F31" s="207">
        <v>113.4995700773861</v>
      </c>
      <c r="G31" s="207">
        <v>146.70902837489251</v>
      </c>
      <c r="H31" s="207">
        <v>156.45674978503871</v>
      </c>
      <c r="I31" s="207">
        <v>166.0614789337919</v>
      </c>
      <c r="J31" s="207">
        <v>158.0006878761823</v>
      </c>
      <c r="K31" s="207">
        <v>138.99484092863281</v>
      </c>
      <c r="L31" s="207">
        <v>144.6650902837489</v>
      </c>
      <c r="M31" s="207">
        <v>149.53895098882199</v>
      </c>
      <c r="N31" s="207">
        <v>148.46552020636281</v>
      </c>
      <c r="O31" s="207">
        <v>156.33181427343081</v>
      </c>
      <c r="P31" s="207">
        <v>150.99449699054171</v>
      </c>
      <c r="Q31" s="207">
        <v>155.69716251074809</v>
      </c>
      <c r="R31" s="207">
        <v>156.82906276870159</v>
      </c>
      <c r="S31" s="207">
        <v>160.993981083405</v>
      </c>
      <c r="T31" s="207">
        <v>156.63886500429919</v>
      </c>
      <c r="U31" s="207">
        <v>158.54496990541699</v>
      </c>
      <c r="V31" s="207">
        <v>155.64247635425619</v>
      </c>
      <c r="W31" s="207">
        <v>151.8493551160791</v>
      </c>
      <c r="X31" s="207">
        <v>126.9412725709372</v>
      </c>
      <c r="Y31" s="207">
        <v>121.0140154772141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185.42269223947551</v>
      </c>
      <c r="C33" s="203">
        <f>WWP_emi!C5</f>
        <v>234.0580262407411</v>
      </c>
      <c r="D33" s="203">
        <f>WWP_emi!D5</f>
        <v>222.26370732059809</v>
      </c>
      <c r="E33" s="203">
        <f>WWP_emi!E5</f>
        <v>262.235095920513</v>
      </c>
      <c r="F33" s="203">
        <f>WWP_emi!F5</f>
        <v>300.84970176080037</v>
      </c>
      <c r="G33" s="203">
        <f>WWP_emi!G5</f>
        <v>345.02020415962852</v>
      </c>
      <c r="H33" s="203">
        <f>WWP_emi!H5</f>
        <v>317.50999847957951</v>
      </c>
      <c r="I33" s="203">
        <f>WWP_emi!I5</f>
        <v>303.20164331958063</v>
      </c>
      <c r="J33" s="203">
        <f>WWP_emi!J5</f>
        <v>295.96970339962837</v>
      </c>
      <c r="K33" s="203">
        <f>WWP_emi!K5</f>
        <v>274.67655768845958</v>
      </c>
      <c r="L33" s="203">
        <f>WWP_emi!L5</f>
        <v>301.41042803969128</v>
      </c>
      <c r="M33" s="203">
        <f>WWP_emi!M5</f>
        <v>310.22132003940959</v>
      </c>
      <c r="N33" s="203">
        <f>WWP_emi!N5</f>
        <v>296.89582571962512</v>
      </c>
      <c r="O33" s="203">
        <f>WWP_emi!O5</f>
        <v>255.6421840796545</v>
      </c>
      <c r="P33" s="203">
        <f>WWP_emi!P5</f>
        <v>254.20127255962251</v>
      </c>
      <c r="Q33" s="203">
        <f>WWP_emi!Q5</f>
        <v>224.31321647969219</v>
      </c>
      <c r="R33" s="203">
        <f>WWP_emi!R5</f>
        <v>223.7111139597564</v>
      </c>
      <c r="S33" s="203">
        <f>WWP_emi!S5</f>
        <v>228.7355849997779</v>
      </c>
      <c r="T33" s="203">
        <f>WWP_emi!T5</f>
        <v>267.21776411968909</v>
      </c>
      <c r="U33" s="203">
        <f>WWP_emi!U5</f>
        <v>233.7365161329864</v>
      </c>
      <c r="V33" s="203">
        <f>WWP_emi!V5</f>
        <v>181.98963142192861</v>
      </c>
      <c r="W33" s="203">
        <f>WWP_emi!W5</f>
        <v>253.84543318465319</v>
      </c>
      <c r="X33" s="203">
        <f>WWP_emi!X5</f>
        <v>265.97995321884321</v>
      </c>
      <c r="Y33" s="203">
        <f>WWP_emi!Y5</f>
        <v>280.88005088279567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108.93100229192342</v>
      </c>
      <c r="C35" s="284">
        <f t="shared" si="5"/>
        <v>112.01600527519047</v>
      </c>
      <c r="D35" s="284">
        <f t="shared" si="5"/>
        <v>114.73802352500178</v>
      </c>
      <c r="E35" s="284">
        <f t="shared" si="5"/>
        <v>126.96155950876451</v>
      </c>
      <c r="F35" s="284">
        <f t="shared" si="5"/>
        <v>131.83466363416596</v>
      </c>
      <c r="G35" s="284">
        <f t="shared" si="5"/>
        <v>231.59938094983875</v>
      </c>
      <c r="H35" s="284">
        <f t="shared" si="5"/>
        <v>186.53772440346177</v>
      </c>
      <c r="I35" s="284">
        <f t="shared" si="5"/>
        <v>192.75522246686316</v>
      </c>
      <c r="J35" s="284">
        <f t="shared" si="5"/>
        <v>204.24671153276765</v>
      </c>
      <c r="K35" s="284">
        <f t="shared" si="5"/>
        <v>230.50255353747585</v>
      </c>
      <c r="L35" s="284">
        <f t="shared" si="5"/>
        <v>212.45389888361547</v>
      </c>
      <c r="M35" s="284">
        <f t="shared" si="5"/>
        <v>210.48551124988381</v>
      </c>
      <c r="N35" s="284">
        <f t="shared" si="5"/>
        <v>236.64927210578688</v>
      </c>
      <c r="O35" s="284">
        <f t="shared" si="5"/>
        <v>257.93619353852495</v>
      </c>
      <c r="P35" s="284">
        <f t="shared" si="5"/>
        <v>254.02653232889327</v>
      </c>
      <c r="Q35" s="284">
        <f t="shared" si="5"/>
        <v>241.00148996594049</v>
      </c>
      <c r="R35" s="284">
        <f t="shared" si="5"/>
        <v>213.38261039943953</v>
      </c>
      <c r="S35" s="284">
        <f t="shared" si="5"/>
        <v>215.98403335265584</v>
      </c>
      <c r="T35" s="284">
        <f t="shared" si="5"/>
        <v>183.96433504195221</v>
      </c>
      <c r="U35" s="284">
        <f t="shared" si="5"/>
        <v>164.52494723034872</v>
      </c>
      <c r="V35" s="284">
        <f t="shared" si="5"/>
        <v>166.49195512567366</v>
      </c>
      <c r="W35" s="284">
        <f t="shared" si="5"/>
        <v>153.58037309371818</v>
      </c>
      <c r="X35" s="284">
        <f t="shared" si="5"/>
        <v>154.60075471093339</v>
      </c>
      <c r="Y35" s="284">
        <f t="shared" si="5"/>
        <v>199.57654241901034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124.16635121602802</v>
      </c>
      <c r="C36" s="344">
        <f t="shared" si="6"/>
        <v>118.81908485023362</v>
      </c>
      <c r="D36" s="344">
        <f t="shared" si="6"/>
        <v>124.76757653104977</v>
      </c>
      <c r="E36" s="344">
        <f t="shared" si="6"/>
        <v>137.51505167952953</v>
      </c>
      <c r="F36" s="344">
        <f t="shared" si="6"/>
        <v>149.60895259320566</v>
      </c>
      <c r="G36" s="344">
        <f t="shared" si="6"/>
        <v>145.53955666894092</v>
      </c>
      <c r="H36" s="344">
        <f t="shared" si="6"/>
        <v>135.15873100424494</v>
      </c>
      <c r="I36" s="344">
        <f t="shared" si="6"/>
        <v>138.86565895518805</v>
      </c>
      <c r="J36" s="344">
        <f t="shared" si="6"/>
        <v>151.50062581690801</v>
      </c>
      <c r="K36" s="344">
        <f t="shared" si="6"/>
        <v>169.74113620264799</v>
      </c>
      <c r="L36" s="344">
        <f t="shared" si="6"/>
        <v>172.65246391315131</v>
      </c>
      <c r="M36" s="344">
        <f t="shared" si="6"/>
        <v>177.03919286140342</v>
      </c>
      <c r="N36" s="344">
        <f t="shared" si="6"/>
        <v>192.15121550228392</v>
      </c>
      <c r="O36" s="344">
        <f t="shared" si="6"/>
        <v>200.40871792545514</v>
      </c>
      <c r="P36" s="344">
        <f t="shared" si="6"/>
        <v>192.49793257338936</v>
      </c>
      <c r="Q36" s="344">
        <f t="shared" si="6"/>
        <v>189.32826560729598</v>
      </c>
      <c r="R36" s="344">
        <f t="shared" si="6"/>
        <v>198.98309626481162</v>
      </c>
      <c r="S36" s="344">
        <f t="shared" si="6"/>
        <v>195.81649866469533</v>
      </c>
      <c r="T36" s="344">
        <f t="shared" si="6"/>
        <v>195.6635436142669</v>
      </c>
      <c r="U36" s="344">
        <f t="shared" si="6"/>
        <v>186.79312230126803</v>
      </c>
      <c r="V36" s="344">
        <f t="shared" si="6"/>
        <v>191.12818539845694</v>
      </c>
      <c r="W36" s="344">
        <f t="shared" si="6"/>
        <v>167.87837833336215</v>
      </c>
      <c r="X36" s="344">
        <f t="shared" si="6"/>
        <v>155.97334992040177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52.864396133291265</v>
      </c>
      <c r="C37" s="344">
        <f>IF(WWP_ued!C$5=0,"",WWP_ued!C$5/C$5*1000)</f>
        <v>51.009786145136857</v>
      </c>
      <c r="D37" s="344">
        <f>IF(WWP_ued!D$5=0,"",WWP_ued!D$5/D$5*1000)</f>
        <v>53.519594325291344</v>
      </c>
      <c r="E37" s="344">
        <f>IF(WWP_ued!E$5=0,"",WWP_ued!E$5/E$5*1000)</f>
        <v>59.207883252423137</v>
      </c>
      <c r="F37" s="344">
        <f>IF(WWP_ued!F$5=0,"",WWP_ued!F$5/F$5*1000)</f>
        <v>64.763408625872103</v>
      </c>
      <c r="G37" s="344">
        <f>IF(WWP_ued!G$5=0,"",WWP_ued!G$5/G$5*1000)</f>
        <v>61.851545224915895</v>
      </c>
      <c r="H37" s="344">
        <f>IF(WWP_ued!H$5=0,"",WWP_ued!H$5/H$5*1000)</f>
        <v>58.072187475649649</v>
      </c>
      <c r="I37" s="344">
        <f>IF(WWP_ued!I$5=0,"",WWP_ued!I$5/I$5*1000)</f>
        <v>59.357070483290535</v>
      </c>
      <c r="J37" s="344">
        <f>IF(WWP_ued!J$5=0,"",WWP_ued!J$5/J$5*1000)</f>
        <v>65.004943241013422</v>
      </c>
      <c r="K37" s="344">
        <f>IF(WWP_ued!K$5=0,"",WWP_ued!K$5/K$5*1000)</f>
        <v>72.17621690051071</v>
      </c>
      <c r="L37" s="344">
        <f>IF(WWP_ued!L$5=0,"",WWP_ued!L$5/L$5*1000)</f>
        <v>73.508076350363311</v>
      </c>
      <c r="M37" s="344">
        <f>IF(WWP_ued!M$5=0,"",WWP_ued!M$5/M$5*1000)</f>
        <v>75.519901544400525</v>
      </c>
      <c r="N37" s="344">
        <f>IF(WWP_ued!N$5=0,"",WWP_ued!N$5/N$5*1000)</f>
        <v>81.709123102148212</v>
      </c>
      <c r="O37" s="344">
        <f>IF(WWP_ued!O$5=0,"",WWP_ued!O$5/O$5*1000)</f>
        <v>85.005773414973532</v>
      </c>
      <c r="P37" s="344">
        <f>IF(WWP_ued!P$5=0,"",WWP_ued!P$5/P$5*1000)</f>
        <v>81.710887690875481</v>
      </c>
      <c r="Q37" s="344">
        <f>IF(WWP_ued!Q$5=0,"",WWP_ued!Q$5/Q$5*1000)</f>
        <v>80.318841025968979</v>
      </c>
      <c r="R37" s="344">
        <f>IF(WWP_ued!R$5=0,"",WWP_ued!R$5/R$5*1000)</f>
        <v>84.913572412363933</v>
      </c>
      <c r="S37" s="344">
        <f>IF(WWP_ued!S$5=0,"",WWP_ued!S$5/S$5*1000)</f>
        <v>83.793774436213582</v>
      </c>
      <c r="T37" s="344">
        <f>IF(WWP_ued!T$5=0,"",WWP_ued!T$5/T$5*1000)</f>
        <v>84.42320431971217</v>
      </c>
      <c r="U37" s="344">
        <f>IF(WWP_ued!U$5=0,"",WWP_ued!U$5/U$5*1000)</f>
        <v>80.939530937585147</v>
      </c>
      <c r="V37" s="344">
        <f>IF(WWP_ued!V$5=0,"",WWP_ued!V$5/V$5*1000)</f>
        <v>82.615781915248718</v>
      </c>
      <c r="W37" s="344">
        <f>IF(WWP_ued!W$5=0,"",WWP_ued!W$5/W$5*1000)</f>
        <v>71.967019255986443</v>
      </c>
      <c r="X37" s="344">
        <f>IF(WWP_ued!X$5=0,"",WWP_ued!X$5/X$5*1000)</f>
        <v>66.078160851483318</v>
      </c>
      <c r="Y37" s="344">
        <f>IF(WWP_ued!Y$5=0,"",WWP_ued!Y$5/Y$5*1000)</f>
        <v>69.005169040144253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0.60082160783827587</v>
      </c>
      <c r="C38" s="345">
        <f t="shared" si="7"/>
        <v>0.72671789782943153</v>
      </c>
      <c r="D38" s="345">
        <f t="shared" si="7"/>
        <v>0.68481198164454804</v>
      </c>
      <c r="E38" s="345">
        <f t="shared" si="7"/>
        <v>0.72027585015540507</v>
      </c>
      <c r="F38" s="345">
        <f t="shared" si="7"/>
        <v>0.7794021571117683</v>
      </c>
      <c r="G38" s="345">
        <f t="shared" si="7"/>
        <v>0.53376260570218237</v>
      </c>
      <c r="H38" s="345">
        <f t="shared" si="7"/>
        <v>0.53696618211219427</v>
      </c>
      <c r="I38" s="345">
        <f t="shared" si="7"/>
        <v>0.45978394578253379</v>
      </c>
      <c r="J38" s="345">
        <f t="shared" si="7"/>
        <v>0.47276309169630287</v>
      </c>
      <c r="K38" s="345">
        <f t="shared" si="7"/>
        <v>0.44564815675653635</v>
      </c>
      <c r="L38" s="345">
        <f t="shared" si="7"/>
        <v>0.49130174712868541</v>
      </c>
      <c r="M38" s="345">
        <f t="shared" si="7"/>
        <v>0.50579692800879505</v>
      </c>
      <c r="N38" s="345">
        <f t="shared" si="7"/>
        <v>0.45038587525517282</v>
      </c>
      <c r="O38" s="345">
        <f t="shared" si="7"/>
        <v>0.35742410937486208</v>
      </c>
      <c r="P38" s="345">
        <f t="shared" si="7"/>
        <v>0.36246075176416559</v>
      </c>
      <c r="Q38" s="345">
        <f t="shared" si="7"/>
        <v>0.31565899604696118</v>
      </c>
      <c r="R38" s="345">
        <f t="shared" si="7"/>
        <v>0.34125181482702754</v>
      </c>
      <c r="S38" s="345">
        <f t="shared" si="7"/>
        <v>0.34554751673780842</v>
      </c>
      <c r="T38" s="345">
        <f t="shared" si="7"/>
        <v>0.44007776548858429</v>
      </c>
      <c r="U38" s="345">
        <f t="shared" si="7"/>
        <v>0.40999733682617912</v>
      </c>
      <c r="V38" s="345">
        <f t="shared" si="7"/>
        <v>0.32634501513369985</v>
      </c>
      <c r="W38" s="345">
        <f t="shared" si="7"/>
        <v>0.41180247209785281</v>
      </c>
      <c r="X38" s="345">
        <f t="shared" si="7"/>
        <v>0.43942007847045977</v>
      </c>
      <c r="Y38" s="345">
        <f t="shared" si="7"/>
        <v>0.48532021215969223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AT: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308.61521926053308</v>
      </c>
      <c r="C5" s="223">
        <v>322.07549441100588</v>
      </c>
      <c r="D5" s="223">
        <v>324.56165090283753</v>
      </c>
      <c r="E5" s="223">
        <v>364.07592433361998</v>
      </c>
      <c r="F5" s="223">
        <v>386.00060189165958</v>
      </c>
      <c r="G5" s="223">
        <v>646.39261063585218</v>
      </c>
      <c r="H5" s="223">
        <v>591.30352908004647</v>
      </c>
      <c r="I5" s="223">
        <v>659.4437367828134</v>
      </c>
      <c r="J5" s="223">
        <v>626.0423214038791</v>
      </c>
      <c r="K5" s="223">
        <v>616.35295361160684</v>
      </c>
      <c r="L5" s="223">
        <v>613.49349926236596</v>
      </c>
      <c r="M5" s="223">
        <v>613.33175996279545</v>
      </c>
      <c r="N5" s="223">
        <v>659.20323445182294</v>
      </c>
      <c r="O5" s="223">
        <v>715.23486349808638</v>
      </c>
      <c r="P5" s="223">
        <v>701.3208225232014</v>
      </c>
      <c r="Q5" s="223">
        <v>710.61879841473205</v>
      </c>
      <c r="R5" s="223">
        <v>655.56021752778156</v>
      </c>
      <c r="S5" s="223">
        <v>661.95117580120211</v>
      </c>
      <c r="T5" s="223">
        <v>607.2057828757105</v>
      </c>
      <c r="U5" s="223">
        <v>570.09276680272808</v>
      </c>
      <c r="V5" s="223">
        <v>557.6602153624732</v>
      </c>
      <c r="W5" s="223">
        <v>616.4252290460613</v>
      </c>
      <c r="X5" s="223">
        <v>605.29767812310797</v>
      </c>
      <c r="Y5" s="223">
        <v>578.75201536088809</v>
      </c>
      <c r="DA5" s="89" t="s">
        <v>2871</v>
      </c>
    </row>
    <row r="6" spans="1:105" ht="12" customHeight="1" x14ac:dyDescent="0.25">
      <c r="A6" s="55" t="s">
        <v>91</v>
      </c>
      <c r="B6" s="259">
        <v>3.4108985465425561</v>
      </c>
      <c r="C6" s="259">
        <v>3.8715096576802188</v>
      </c>
      <c r="D6" s="259">
        <v>3.776911416044848</v>
      </c>
      <c r="E6" s="259">
        <v>4.4184202966676827</v>
      </c>
      <c r="F6" s="259">
        <v>4.7428857834279734</v>
      </c>
      <c r="G6" s="259">
        <v>6.19144736788739</v>
      </c>
      <c r="H6" s="259">
        <v>6.5601497128538897</v>
      </c>
      <c r="I6" s="259">
        <v>6.9601989571211682</v>
      </c>
      <c r="J6" s="259">
        <v>6.6365278698734542</v>
      </c>
      <c r="K6" s="259">
        <v>5.8512737753651933</v>
      </c>
      <c r="L6" s="259">
        <v>6.0748772300549012</v>
      </c>
      <c r="M6" s="259">
        <v>6.2618703127027304</v>
      </c>
      <c r="N6" s="259">
        <v>6.2323150743765918</v>
      </c>
      <c r="O6" s="259">
        <v>6.5605531441237188</v>
      </c>
      <c r="P6" s="259">
        <v>6.3293469485862648</v>
      </c>
      <c r="Q6" s="259">
        <v>6.5226159626565066</v>
      </c>
      <c r="R6" s="259">
        <v>6.5531751971506234</v>
      </c>
      <c r="S6" s="259">
        <v>6.7323086949303423</v>
      </c>
      <c r="T6" s="259">
        <v>6.5556938298307497</v>
      </c>
      <c r="U6" s="259">
        <v>6.6153254039679359</v>
      </c>
      <c r="V6" s="259">
        <v>6.4860099830653368</v>
      </c>
      <c r="W6" s="259">
        <v>6.3598559367081338</v>
      </c>
      <c r="X6" s="259">
        <v>5.3448853264575433</v>
      </c>
      <c r="Y6" s="259">
        <v>5.1235931120140243</v>
      </c>
      <c r="DA6" s="67" t="s">
        <v>2888</v>
      </c>
    </row>
    <row r="7" spans="1:105" ht="12" customHeight="1" x14ac:dyDescent="0.25">
      <c r="A7" s="173" t="s">
        <v>92</v>
      </c>
      <c r="B7" s="224">
        <v>3.7074984201549541</v>
      </c>
      <c r="C7" s="224">
        <v>4.2081626713915439</v>
      </c>
      <c r="D7" s="224">
        <v>4.1053384957009218</v>
      </c>
      <c r="E7" s="224">
        <v>4.8026307572474822</v>
      </c>
      <c r="F7" s="224">
        <v>5.1553106341608386</v>
      </c>
      <c r="G7" s="224">
        <v>6.729834095529772</v>
      </c>
      <c r="H7" s="224">
        <v>7.1305975139716198</v>
      </c>
      <c r="I7" s="224">
        <v>7.5654336490447491</v>
      </c>
      <c r="J7" s="224">
        <v>7.21361724986245</v>
      </c>
      <c r="K7" s="224">
        <v>6.360080190614342</v>
      </c>
      <c r="L7" s="224">
        <v>6.6031274239727207</v>
      </c>
      <c r="M7" s="224">
        <v>6.8063807746768799</v>
      </c>
      <c r="N7" s="224">
        <v>6.7742555156267317</v>
      </c>
      <c r="O7" s="224">
        <v>7.1310360262214347</v>
      </c>
      <c r="P7" s="224">
        <v>6.8797249441155071</v>
      </c>
      <c r="Q7" s="224">
        <v>7.0897999594092438</v>
      </c>
      <c r="R7" s="224">
        <v>7.1230165186419789</v>
      </c>
      <c r="S7" s="224">
        <v>7.3177268423155919</v>
      </c>
      <c r="T7" s="224">
        <v>7.1257541628595114</v>
      </c>
      <c r="U7" s="224">
        <v>7.1905710912694962</v>
      </c>
      <c r="V7" s="224">
        <v>7.0500108511579738</v>
      </c>
      <c r="W7" s="224">
        <v>6.9128868877262306</v>
      </c>
      <c r="X7" s="224">
        <v>5.8096579635408077</v>
      </c>
      <c r="Y7" s="224">
        <v>5.5691229478413309</v>
      </c>
      <c r="DA7" s="177" t="s">
        <v>2889</v>
      </c>
    </row>
    <row r="8" spans="1:105" ht="12" customHeight="1" x14ac:dyDescent="0.25">
      <c r="A8" s="173" t="s">
        <v>93</v>
      </c>
      <c r="B8" s="224">
        <v>9.1945960819842831</v>
      </c>
      <c r="C8" s="224">
        <v>10.43624342505103</v>
      </c>
      <c r="D8" s="224">
        <v>10.181239469338291</v>
      </c>
      <c r="E8" s="224">
        <v>11.910524277973749</v>
      </c>
      <c r="F8" s="224">
        <v>12.785170372718881</v>
      </c>
      <c r="G8" s="224">
        <v>16.689988556913828</v>
      </c>
      <c r="H8" s="224">
        <v>17.683881834649611</v>
      </c>
      <c r="I8" s="224">
        <v>18.76227544963098</v>
      </c>
      <c r="J8" s="224">
        <v>17.889770779658871</v>
      </c>
      <c r="K8" s="224">
        <v>15.772998872723569</v>
      </c>
      <c r="L8" s="224">
        <v>16.375756011452349</v>
      </c>
      <c r="M8" s="224">
        <v>16.879824321198662</v>
      </c>
      <c r="N8" s="224">
        <v>16.800153678754292</v>
      </c>
      <c r="O8" s="224">
        <v>17.684969345029149</v>
      </c>
      <c r="P8" s="224">
        <v>17.06171786140645</v>
      </c>
      <c r="Q8" s="224">
        <v>17.58270389933493</v>
      </c>
      <c r="R8" s="224">
        <v>17.665080966232122</v>
      </c>
      <c r="S8" s="224">
        <v>18.14796256894266</v>
      </c>
      <c r="T8" s="224">
        <v>17.671870323891589</v>
      </c>
      <c r="U8" s="224">
        <v>17.832616306348349</v>
      </c>
      <c r="V8" s="224">
        <v>17.48402691087178</v>
      </c>
      <c r="W8" s="224">
        <v>17.143959481561058</v>
      </c>
      <c r="X8" s="224">
        <v>14.40795174958121</v>
      </c>
      <c r="Y8" s="224">
        <v>13.811424910646499</v>
      </c>
      <c r="DA8" s="177" t="s">
        <v>2890</v>
      </c>
    </row>
    <row r="9" spans="1:105" ht="12" customHeight="1" x14ac:dyDescent="0.25">
      <c r="A9" s="173" t="s">
        <v>94</v>
      </c>
      <c r="B9" s="224">
        <v>28.176987993177651</v>
      </c>
      <c r="C9" s="224">
        <v>31.982036302575729</v>
      </c>
      <c r="D9" s="224">
        <v>31.200572567327001</v>
      </c>
      <c r="E9" s="224">
        <v>36.499993755080872</v>
      </c>
      <c r="F9" s="224">
        <v>39.180360819622393</v>
      </c>
      <c r="G9" s="224">
        <v>51.146739126026269</v>
      </c>
      <c r="H9" s="224">
        <v>54.192541106184308</v>
      </c>
      <c r="I9" s="224">
        <v>57.497295732740078</v>
      </c>
      <c r="J9" s="224">
        <v>54.823491098954612</v>
      </c>
      <c r="K9" s="224">
        <v>48.336609448668987</v>
      </c>
      <c r="L9" s="224">
        <v>50.183768422192678</v>
      </c>
      <c r="M9" s="224">
        <v>51.728493887544282</v>
      </c>
      <c r="N9" s="224">
        <v>51.484341918763157</v>
      </c>
      <c r="O9" s="224">
        <v>54.1958737992829</v>
      </c>
      <c r="P9" s="224">
        <v>52.285909575277849</v>
      </c>
      <c r="Q9" s="224">
        <v>53.88247969151027</v>
      </c>
      <c r="R9" s="224">
        <v>54.134925541679053</v>
      </c>
      <c r="S9" s="224">
        <v>55.614724001598503</v>
      </c>
      <c r="T9" s="224">
        <v>54.155731637732281</v>
      </c>
      <c r="U9" s="224">
        <v>54.648340293648168</v>
      </c>
      <c r="V9" s="224">
        <v>53.580082468800597</v>
      </c>
      <c r="W9" s="224">
        <v>52.537940346719353</v>
      </c>
      <c r="X9" s="224">
        <v>44.153400522910147</v>
      </c>
      <c r="Y9" s="224">
        <v>42.32533440359412</v>
      </c>
      <c r="DA9" s="177" t="s">
        <v>2891</v>
      </c>
    </row>
    <row r="10" spans="1:105" ht="12" customHeight="1" x14ac:dyDescent="0.25">
      <c r="A10" s="56" t="s">
        <v>95</v>
      </c>
      <c r="B10" s="260">
        <v>6.0325308984879689</v>
      </c>
      <c r="C10" s="260">
        <v>6.6378630077316396</v>
      </c>
      <c r="D10" s="260">
        <v>6.5809623089485747</v>
      </c>
      <c r="E10" s="260">
        <v>7.5939838234020893</v>
      </c>
      <c r="F10" s="260">
        <v>8.1311536753682141</v>
      </c>
      <c r="G10" s="260">
        <v>11.678124646111581</v>
      </c>
      <c r="H10" s="260">
        <v>11.631744617813091</v>
      </c>
      <c r="I10" s="260">
        <v>12.481080250095969</v>
      </c>
      <c r="J10" s="260">
        <v>11.841356206449319</v>
      </c>
      <c r="K10" s="260">
        <v>10.88288065275365</v>
      </c>
      <c r="L10" s="260">
        <v>11.08716756312265</v>
      </c>
      <c r="M10" s="260">
        <v>11.29161341901351</v>
      </c>
      <c r="N10" s="260">
        <v>11.539118385795421</v>
      </c>
      <c r="O10" s="260">
        <v>12.24084897060469</v>
      </c>
      <c r="P10" s="260">
        <v>11.875139548313619</v>
      </c>
      <c r="Q10" s="260">
        <v>12.08364121692669</v>
      </c>
      <c r="R10" s="260">
        <v>11.85996930661301</v>
      </c>
      <c r="S10" s="260">
        <v>12.191744691143629</v>
      </c>
      <c r="T10" s="260">
        <v>11.778145819826999</v>
      </c>
      <c r="U10" s="260">
        <v>11.649592730183629</v>
      </c>
      <c r="V10" s="260">
        <v>11.43107654806853</v>
      </c>
      <c r="W10" s="260">
        <v>11.55656049047426</v>
      </c>
      <c r="X10" s="260">
        <v>10.297877285979441</v>
      </c>
      <c r="Y10" s="260">
        <v>10.22055862996406</v>
      </c>
      <c r="DA10" s="68" t="s">
        <v>2892</v>
      </c>
    </row>
    <row r="11" spans="1:105" ht="12" customHeight="1" x14ac:dyDescent="0.25">
      <c r="A11" s="37" t="s">
        <v>159</v>
      </c>
      <c r="B11" s="226">
        <v>8.6896284777468538E-2</v>
      </c>
      <c r="C11" s="226">
        <v>0.14338134561257959</v>
      </c>
      <c r="D11" s="226">
        <v>0.1192158314483968</v>
      </c>
      <c r="E11" s="226">
        <v>0.1821646886468683</v>
      </c>
      <c r="F11" s="226">
        <v>0.2478109205483352</v>
      </c>
      <c r="G11" s="226">
        <v>0.42340359562029112</v>
      </c>
      <c r="H11" s="226">
        <v>0.35413385574698147</v>
      </c>
      <c r="I11" s="226">
        <v>0.34195254563289768</v>
      </c>
      <c r="J11" s="226">
        <v>0.10547064956605311</v>
      </c>
      <c r="K11" s="226">
        <v>0.1233591161071443</v>
      </c>
      <c r="L11" s="226">
        <v>0.12131014290450021</v>
      </c>
      <c r="M11" s="226">
        <v>0.10798195659444861</v>
      </c>
      <c r="N11" s="226">
        <v>0.2252576905737031</v>
      </c>
      <c r="O11" s="226">
        <v>3.9507803306790927E-2</v>
      </c>
      <c r="P11" s="226">
        <v>4.8674451433125883E-2</v>
      </c>
      <c r="Q11" s="226">
        <v>0.32082673549601798</v>
      </c>
      <c r="R11" s="226">
        <v>0.12863130101595879</v>
      </c>
      <c r="S11" s="226">
        <v>0.1362674225579022</v>
      </c>
      <c r="T11" s="226">
        <v>0.17262131636019831</v>
      </c>
      <c r="U11" s="226">
        <v>0.132987767820754</v>
      </c>
      <c r="V11" s="226">
        <v>0.1207008900363998</v>
      </c>
      <c r="W11" s="226">
        <v>0.13591245508154889</v>
      </c>
      <c r="X11" s="226">
        <v>0.19402111004063491</v>
      </c>
      <c r="Y11" s="226">
        <v>0.1721665081410218</v>
      </c>
      <c r="DA11" s="69" t="s">
        <v>2893</v>
      </c>
    </row>
    <row r="12" spans="1:105" ht="12" customHeight="1" x14ac:dyDescent="0.25">
      <c r="A12" s="37" t="s">
        <v>35</v>
      </c>
      <c r="B12" s="226">
        <v>1.738009748646768</v>
      </c>
      <c r="C12" s="226">
        <v>1.5994575626098391</v>
      </c>
      <c r="D12" s="226">
        <v>1.751453603582021</v>
      </c>
      <c r="E12" s="226">
        <v>1.8011455445830831</v>
      </c>
      <c r="F12" s="226">
        <v>1.5193761530579419</v>
      </c>
      <c r="G12" s="226">
        <v>4.1616509460557456</v>
      </c>
      <c r="H12" s="226">
        <v>2.7905193595255868</v>
      </c>
      <c r="I12" s="226">
        <v>3.0393048642426401</v>
      </c>
      <c r="J12" s="226">
        <v>3.5302116870276081</v>
      </c>
      <c r="K12" s="226">
        <v>3.7518673354420331</v>
      </c>
      <c r="L12" s="226">
        <v>3.350081280709011</v>
      </c>
      <c r="M12" s="226">
        <v>2.8366714885763509</v>
      </c>
      <c r="N12" s="226">
        <v>3.32162106346791</v>
      </c>
      <c r="O12" s="226">
        <v>3.6928021933143911</v>
      </c>
      <c r="P12" s="226">
        <v>3.2878245831228292</v>
      </c>
      <c r="Q12" s="226">
        <v>3.027060683823537</v>
      </c>
      <c r="R12" s="226">
        <v>2.524939855924162</v>
      </c>
      <c r="S12" s="226">
        <v>2.6285885743969621</v>
      </c>
      <c r="T12" s="226">
        <v>2.4405482159658769</v>
      </c>
      <c r="U12" s="226">
        <v>1.8892882526038071</v>
      </c>
      <c r="V12" s="226">
        <v>1.620682997839417</v>
      </c>
      <c r="W12" s="226">
        <v>2.551883923704577</v>
      </c>
      <c r="X12" s="226">
        <v>3.1184119028431359</v>
      </c>
      <c r="Y12" s="226">
        <v>3.8671738209838962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0.24076196861253429</v>
      </c>
      <c r="H14" s="226">
        <v>0.2155669132372586</v>
      </c>
      <c r="I14" s="226">
        <v>0.26015982666645321</v>
      </c>
      <c r="J14" s="226">
        <v>0.1154942327701669</v>
      </c>
      <c r="K14" s="226">
        <v>0.18545576122053051</v>
      </c>
      <c r="L14" s="226">
        <v>0.17423872926235309</v>
      </c>
      <c r="M14" s="226">
        <v>0.25549169108539083</v>
      </c>
      <c r="N14" s="226">
        <v>0.3065878482124797</v>
      </c>
      <c r="O14" s="226">
        <v>0.37106298218033079</v>
      </c>
      <c r="P14" s="226">
        <v>0.5158354208819429</v>
      </c>
      <c r="Q14" s="226">
        <v>0.37597812238620359</v>
      </c>
      <c r="R14" s="226">
        <v>0.40501546415440859</v>
      </c>
      <c r="S14" s="226">
        <v>0.50697975649153737</v>
      </c>
      <c r="T14" s="226">
        <v>0.61068399351078639</v>
      </c>
      <c r="U14" s="226">
        <v>0.51391899533165886</v>
      </c>
      <c r="V14" s="226">
        <v>0.5577218113096456</v>
      </c>
      <c r="W14" s="226">
        <v>0.68025914064728776</v>
      </c>
      <c r="X14" s="226">
        <v>0.77815963643859021</v>
      </c>
      <c r="Y14" s="226">
        <v>0.9024882757660484</v>
      </c>
      <c r="DA14" s="69" t="s">
        <v>2896</v>
      </c>
    </row>
    <row r="15" spans="1:105" ht="12" customHeight="1" x14ac:dyDescent="0.25">
      <c r="A15" s="37" t="s">
        <v>40</v>
      </c>
      <c r="B15" s="226">
        <v>4.2076248650637327</v>
      </c>
      <c r="C15" s="226">
        <v>4.8950240995092207</v>
      </c>
      <c r="D15" s="226">
        <v>4.7102928739181564</v>
      </c>
      <c r="E15" s="226">
        <v>5.6106735901721372</v>
      </c>
      <c r="F15" s="226">
        <v>6.3639666017619367</v>
      </c>
      <c r="G15" s="226">
        <v>6.852308135823006</v>
      </c>
      <c r="H15" s="226">
        <v>8.2715244893032587</v>
      </c>
      <c r="I15" s="226">
        <v>8.8396630135539773</v>
      </c>
      <c r="J15" s="226">
        <v>8.0901796370854875</v>
      </c>
      <c r="K15" s="226">
        <v>6.822198439983941</v>
      </c>
      <c r="L15" s="226">
        <v>7.4415374102467888</v>
      </c>
      <c r="M15" s="226">
        <v>8.0914682827573206</v>
      </c>
      <c r="N15" s="226">
        <v>7.6856517835413296</v>
      </c>
      <c r="O15" s="226">
        <v>8.1374759918031785</v>
      </c>
      <c r="P15" s="226">
        <v>8.0228050928757177</v>
      </c>
      <c r="Q15" s="226">
        <v>8.3597756752209271</v>
      </c>
      <c r="R15" s="226">
        <v>8.8013826855184796</v>
      </c>
      <c r="S15" s="226">
        <v>8.9199089376972331</v>
      </c>
      <c r="T15" s="226">
        <v>8.5542922939901409</v>
      </c>
      <c r="U15" s="226">
        <v>9.1133977144274088</v>
      </c>
      <c r="V15" s="226">
        <v>9.1319708488830642</v>
      </c>
      <c r="W15" s="226">
        <v>8.1885049710408477</v>
      </c>
      <c r="X15" s="226">
        <v>6.2072846366570769</v>
      </c>
      <c r="Y15" s="226">
        <v>5.2787300250730906</v>
      </c>
      <c r="DA15" s="69" t="s">
        <v>2897</v>
      </c>
    </row>
    <row r="16" spans="1:105" ht="12" customHeight="1" x14ac:dyDescent="0.25">
      <c r="A16" s="57" t="s">
        <v>2898</v>
      </c>
      <c r="B16" s="261">
        <v>193.9729125516499</v>
      </c>
      <c r="C16" s="261">
        <v>195.99845963728319</v>
      </c>
      <c r="D16" s="261">
        <v>199.78275979503431</v>
      </c>
      <c r="E16" s="261">
        <v>220.29529252896879</v>
      </c>
      <c r="F16" s="261">
        <v>232.7716872809944</v>
      </c>
      <c r="G16" s="261">
        <v>426.65903720754261</v>
      </c>
      <c r="H16" s="261">
        <v>371.77261348235629</v>
      </c>
      <c r="I16" s="261">
        <v>423.05790456496771</v>
      </c>
      <c r="J16" s="261">
        <v>400.65676478355579</v>
      </c>
      <c r="K16" s="261">
        <v>409.3233828415087</v>
      </c>
      <c r="L16" s="261">
        <v>402.25568430119108</v>
      </c>
      <c r="M16" s="261">
        <v>398.76614543943771</v>
      </c>
      <c r="N16" s="261">
        <v>439.26395461632478</v>
      </c>
      <c r="O16" s="261">
        <v>481.4068964378647</v>
      </c>
      <c r="P16" s="261">
        <v>474.83582602817171</v>
      </c>
      <c r="Q16" s="261">
        <v>479.01914215289622</v>
      </c>
      <c r="R16" s="261">
        <v>430.46816753943972</v>
      </c>
      <c r="S16" s="261">
        <v>431.84133089491951</v>
      </c>
      <c r="T16" s="261">
        <v>387.32582407920961</v>
      </c>
      <c r="U16" s="261">
        <v>354.17342295091908</v>
      </c>
      <c r="V16" s="261">
        <v>346.80892865620018</v>
      </c>
      <c r="W16" s="261">
        <v>400.09551333628508</v>
      </c>
      <c r="X16" s="261">
        <v>412.20051547747568</v>
      </c>
      <c r="Y16" s="261">
        <v>391.85772226076688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1.7822944337850338E-2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0.70135080516969406</v>
      </c>
      <c r="C19" s="229">
        <v>0.70778648575056391</v>
      </c>
      <c r="D19" s="229">
        <v>0.7298969601964852</v>
      </c>
      <c r="E19" s="229">
        <v>0.73784255376645225</v>
      </c>
      <c r="F19" s="229">
        <v>0</v>
      </c>
      <c r="G19" s="229">
        <v>0.64807767425083196</v>
      </c>
      <c r="H19" s="229">
        <v>0.82234170134939666</v>
      </c>
      <c r="I19" s="229">
        <v>0.67023518830580486</v>
      </c>
      <c r="J19" s="229">
        <v>0.57469783266481145</v>
      </c>
      <c r="K19" s="229">
        <v>0.87451246884385636</v>
      </c>
      <c r="L19" s="229">
        <v>1.2577837647280801</v>
      </c>
      <c r="M19" s="229">
        <v>1.1904245860613161</v>
      </c>
      <c r="N19" s="229">
        <v>1.170627597821212</v>
      </c>
      <c r="O19" s="229">
        <v>0.52393153133604875</v>
      </c>
      <c r="P19" s="229">
        <v>0.79449304419357303</v>
      </c>
      <c r="Q19" s="229">
        <v>1.011149285716801</v>
      </c>
      <c r="R19" s="229">
        <v>0.46818854599445547</v>
      </c>
      <c r="S19" s="229">
        <v>0.67733925894108626</v>
      </c>
      <c r="T19" s="229">
        <v>0.52758611405649991</v>
      </c>
      <c r="U19" s="229">
        <v>0.48135197612235192</v>
      </c>
      <c r="V19" s="229">
        <v>0.41542710290305968</v>
      </c>
      <c r="W19" s="229">
        <v>0.3371578725958585</v>
      </c>
      <c r="X19" s="229">
        <v>0.28757029284572749</v>
      </c>
      <c r="Y19" s="229">
        <v>0.22733025888083849</v>
      </c>
      <c r="DA19" s="73" t="s">
        <v>2902</v>
      </c>
    </row>
    <row r="20" spans="1:105" ht="12" customHeight="1" x14ac:dyDescent="0.25">
      <c r="A20" s="46" t="s">
        <v>159</v>
      </c>
      <c r="B20" s="229">
        <v>1.249642484123382</v>
      </c>
      <c r="C20" s="229">
        <v>2.5418095493566319</v>
      </c>
      <c r="D20" s="229">
        <v>1.9581505129557639</v>
      </c>
      <c r="E20" s="229">
        <v>3.3101532113804342</v>
      </c>
      <c r="F20" s="229">
        <v>4.4244626394033766</v>
      </c>
      <c r="G20" s="229">
        <v>4.6034018276781499</v>
      </c>
      <c r="H20" s="229">
        <v>5.0360742860268104</v>
      </c>
      <c r="I20" s="229">
        <v>4.2108987847725663</v>
      </c>
      <c r="J20" s="229">
        <v>1.366001675536562</v>
      </c>
      <c r="K20" s="229">
        <v>1.2436296136904601</v>
      </c>
      <c r="L20" s="229">
        <v>1.3031825691680421</v>
      </c>
      <c r="M20" s="229">
        <v>1.1950059847875409</v>
      </c>
      <c r="N20" s="229">
        <v>2.1278810759656821</v>
      </c>
      <c r="O20" s="229">
        <v>0.34296344203024581</v>
      </c>
      <c r="P20" s="229">
        <v>0.39681126089141189</v>
      </c>
      <c r="Q20" s="229">
        <v>2.701449207271057</v>
      </c>
      <c r="R20" s="229">
        <v>1.2952627985862371</v>
      </c>
      <c r="S20" s="229">
        <v>1.45603212560526</v>
      </c>
      <c r="T20" s="229">
        <v>2.2003268795494448</v>
      </c>
      <c r="U20" s="229">
        <v>1.9632672268604561</v>
      </c>
      <c r="V20" s="229">
        <v>1.754621653804129</v>
      </c>
      <c r="W20" s="229">
        <v>1.5504756140478471</v>
      </c>
      <c r="X20" s="229">
        <v>1.6254013988488949</v>
      </c>
      <c r="Y20" s="229">
        <v>1.633814072513839</v>
      </c>
      <c r="DA20" s="73" t="s">
        <v>2903</v>
      </c>
    </row>
    <row r="21" spans="1:105" ht="12" customHeight="1" x14ac:dyDescent="0.25">
      <c r="A21" s="46" t="s">
        <v>32</v>
      </c>
      <c r="B21" s="229">
        <v>5.6930277205987636</v>
      </c>
      <c r="C21" s="229">
        <v>2.5734669062428561</v>
      </c>
      <c r="D21" s="229">
        <v>7.8977730010679847</v>
      </c>
      <c r="E21" s="229">
        <v>8.6395369302345149</v>
      </c>
      <c r="F21" s="229">
        <v>8.2236450748103298</v>
      </c>
      <c r="G21" s="229">
        <v>7.4538248461331307</v>
      </c>
      <c r="H21" s="229">
        <v>6.9668220111459007</v>
      </c>
      <c r="I21" s="229">
        <v>5.1537278767958634</v>
      </c>
      <c r="J21" s="229">
        <v>1.9741874248242319</v>
      </c>
      <c r="K21" s="229">
        <v>2.3580943555265188</v>
      </c>
      <c r="L21" s="229">
        <v>3.121573764587589</v>
      </c>
      <c r="M21" s="229">
        <v>3.169251623887078</v>
      </c>
      <c r="N21" s="229">
        <v>3.2648684014466549</v>
      </c>
      <c r="O21" s="229">
        <v>4.4774440808368769</v>
      </c>
      <c r="P21" s="229">
        <v>4.852868300324765</v>
      </c>
      <c r="Q21" s="229">
        <v>3.4996820703476241</v>
      </c>
      <c r="R21" s="229">
        <v>3.5377109829205411</v>
      </c>
      <c r="S21" s="229">
        <v>2.8783074839592331</v>
      </c>
      <c r="T21" s="229">
        <v>1.582940362564206</v>
      </c>
      <c r="U21" s="229">
        <v>1.4314565099095891</v>
      </c>
      <c r="V21" s="229">
        <v>0.60539734842497051</v>
      </c>
      <c r="W21" s="229">
        <v>0.35374011339164352</v>
      </c>
      <c r="X21" s="229">
        <v>0.22663395082576379</v>
      </c>
      <c r="Y21" s="229">
        <v>8.9105969649894048E-2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24.994058437498971</v>
      </c>
      <c r="C23" s="229">
        <v>28.354570736262389</v>
      </c>
      <c r="D23" s="229">
        <v>28.76807325507669</v>
      </c>
      <c r="E23" s="229">
        <v>32.728997880170411</v>
      </c>
      <c r="F23" s="229">
        <v>27.127226715959409</v>
      </c>
      <c r="G23" s="229">
        <v>45.247021445732408</v>
      </c>
      <c r="H23" s="229">
        <v>39.683477202494501</v>
      </c>
      <c r="I23" s="229">
        <v>37.42684569201063</v>
      </c>
      <c r="J23" s="229">
        <v>45.721488388657527</v>
      </c>
      <c r="K23" s="229">
        <v>37.823984738517481</v>
      </c>
      <c r="L23" s="229">
        <v>35.988478999262469</v>
      </c>
      <c r="M23" s="229">
        <v>31.392646629438801</v>
      </c>
      <c r="N23" s="229">
        <v>31.377461894779358</v>
      </c>
      <c r="O23" s="229">
        <v>32.056860795858228</v>
      </c>
      <c r="P23" s="229">
        <v>26.803503275454698</v>
      </c>
      <c r="Q23" s="229">
        <v>25.488682145001519</v>
      </c>
      <c r="R23" s="229">
        <v>25.425076464401979</v>
      </c>
      <c r="S23" s="229">
        <v>28.08675277977482</v>
      </c>
      <c r="T23" s="229">
        <v>31.10857890355156</v>
      </c>
      <c r="U23" s="229">
        <v>27.891119380459749</v>
      </c>
      <c r="V23" s="229">
        <v>23.559772269315172</v>
      </c>
      <c r="W23" s="229">
        <v>29.111635068402411</v>
      </c>
      <c r="X23" s="229">
        <v>26.124327749731549</v>
      </c>
      <c r="Y23" s="229">
        <v>36.69844430140455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156.56239918250091</v>
      </c>
      <c r="C25" s="229">
        <v>156.36346822953951</v>
      </c>
      <c r="D25" s="229">
        <v>151.1712192036901</v>
      </c>
      <c r="E25" s="229">
        <v>164.31752476564219</v>
      </c>
      <c r="F25" s="229">
        <v>165.55485780054971</v>
      </c>
      <c r="G25" s="229">
        <v>327.96730648397551</v>
      </c>
      <c r="H25" s="229">
        <v>276.82065490094078</v>
      </c>
      <c r="I25" s="229">
        <v>328.34051081654559</v>
      </c>
      <c r="J25" s="229">
        <v>302.90113133718478</v>
      </c>
      <c r="K25" s="229">
        <v>320.27947221992639</v>
      </c>
      <c r="L25" s="229">
        <v>316.93996158322858</v>
      </c>
      <c r="M25" s="229">
        <v>314.73804011198507</v>
      </c>
      <c r="N25" s="229">
        <v>342.89070735725591</v>
      </c>
      <c r="O25" s="229">
        <v>380.58689025616752</v>
      </c>
      <c r="P25" s="229">
        <v>370.16850792376522</v>
      </c>
      <c r="Q25" s="229">
        <v>378.46880454109282</v>
      </c>
      <c r="R25" s="229">
        <v>336.39391351905039</v>
      </c>
      <c r="S25" s="229">
        <v>331.85731737363341</v>
      </c>
      <c r="T25" s="229">
        <v>282.26934270946367</v>
      </c>
      <c r="U25" s="229">
        <v>258.60530864971639</v>
      </c>
      <c r="V25" s="229">
        <v>263.56760590122099</v>
      </c>
      <c r="W25" s="229">
        <v>307.91091430579093</v>
      </c>
      <c r="X25" s="229">
        <v>330.12158315606098</v>
      </c>
      <c r="Y25" s="229">
        <v>304.05685575183969</v>
      </c>
      <c r="DA25" s="73" t="s">
        <v>2908</v>
      </c>
    </row>
    <row r="26" spans="1:105" ht="12" customHeight="1" x14ac:dyDescent="0.25">
      <c r="A26" s="46" t="s">
        <v>39</v>
      </c>
      <c r="B26" s="229">
        <v>4.7724339217582239</v>
      </c>
      <c r="C26" s="229">
        <v>5.4573577301311653</v>
      </c>
      <c r="D26" s="229">
        <v>9.257646862047288</v>
      </c>
      <c r="E26" s="229">
        <v>10.56123718777482</v>
      </c>
      <c r="F26" s="229">
        <v>27.441495050271559</v>
      </c>
      <c r="G26" s="229">
        <v>40.739404929772633</v>
      </c>
      <c r="H26" s="229">
        <v>42.44324338039894</v>
      </c>
      <c r="I26" s="229">
        <v>47.255686206537277</v>
      </c>
      <c r="J26" s="229">
        <v>48.119258124687853</v>
      </c>
      <c r="K26" s="229">
        <v>46.7258665006661</v>
      </c>
      <c r="L26" s="229">
        <v>43.644703620216319</v>
      </c>
      <c r="M26" s="229">
        <v>47.080776503277782</v>
      </c>
      <c r="N26" s="229">
        <v>58.432408289055971</v>
      </c>
      <c r="O26" s="229">
        <v>63.4188063316358</v>
      </c>
      <c r="P26" s="229">
        <v>71.819642223542047</v>
      </c>
      <c r="Q26" s="229">
        <v>67.849374903466341</v>
      </c>
      <c r="R26" s="229">
        <v>63.348015228486119</v>
      </c>
      <c r="S26" s="229">
        <v>66.885581873005634</v>
      </c>
      <c r="T26" s="229">
        <v>69.637049110024194</v>
      </c>
      <c r="U26" s="229">
        <v>63.80091920785047</v>
      </c>
      <c r="V26" s="229">
        <v>56.9061043805319</v>
      </c>
      <c r="W26" s="229">
        <v>60.831590362056382</v>
      </c>
      <c r="X26" s="229">
        <v>53.814998929162833</v>
      </c>
      <c r="Y26" s="229">
        <v>49.152171906478067</v>
      </c>
      <c r="DA26" s="73" t="s">
        <v>2909</v>
      </c>
    </row>
    <row r="27" spans="1:105" ht="12" customHeight="1" x14ac:dyDescent="0.25">
      <c r="A27" s="57" t="s">
        <v>2910</v>
      </c>
      <c r="B27" s="261">
        <v>17.351092606325189</v>
      </c>
      <c r="C27" s="261">
        <v>19.694201302112429</v>
      </c>
      <c r="D27" s="261">
        <v>19.212984159880321</v>
      </c>
      <c r="E27" s="261">
        <v>22.476311943918219</v>
      </c>
      <c r="F27" s="261">
        <v>24.126853767872749</v>
      </c>
      <c r="G27" s="261">
        <v>31.495623567079331</v>
      </c>
      <c r="H27" s="261">
        <v>33.371196365387192</v>
      </c>
      <c r="I27" s="261">
        <v>35.406229477529443</v>
      </c>
      <c r="J27" s="261">
        <v>33.759728729356269</v>
      </c>
      <c r="K27" s="261">
        <v>29.765175292075121</v>
      </c>
      <c r="L27" s="261">
        <v>30.902636344192349</v>
      </c>
      <c r="M27" s="261">
        <v>31.85386202548781</v>
      </c>
      <c r="N27" s="261">
        <v>31.703515813133109</v>
      </c>
      <c r="O27" s="261">
        <v>33.373248602716323</v>
      </c>
      <c r="P27" s="261">
        <v>32.197112738460582</v>
      </c>
      <c r="Q27" s="261">
        <v>33.180263810035278</v>
      </c>
      <c r="R27" s="261">
        <v>33.335717307244487</v>
      </c>
      <c r="S27" s="261">
        <v>34.246961622036963</v>
      </c>
      <c r="T27" s="261">
        <v>33.348529482182521</v>
      </c>
      <c r="U27" s="261">
        <v>33.651872707141258</v>
      </c>
      <c r="V27" s="261">
        <v>32.994050783419333</v>
      </c>
      <c r="W27" s="261">
        <v>32.352310634558769</v>
      </c>
      <c r="X27" s="261">
        <v>27.189199269370999</v>
      </c>
      <c r="Y27" s="261">
        <v>26.063495395897441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33.045026010164925</v>
      </c>
      <c r="C28" s="261">
        <f t="shared" si="0"/>
        <v>33.670083462757297</v>
      </c>
      <c r="D28" s="261">
        <f t="shared" si="0"/>
        <v>34.524561714876697</v>
      </c>
      <c r="E28" s="261">
        <f t="shared" si="0"/>
        <v>38.3013489393337</v>
      </c>
      <c r="F28" s="261">
        <f t="shared" si="0"/>
        <v>40.024281714084324</v>
      </c>
      <c r="G28" s="261">
        <f t="shared" si="0"/>
        <v>70.890662180748137</v>
      </c>
      <c r="H28" s="261">
        <f t="shared" si="0"/>
        <v>62.566184689113179</v>
      </c>
      <c r="I28" s="261">
        <f t="shared" si="0"/>
        <v>69.709109506379249</v>
      </c>
      <c r="J28" s="261">
        <f t="shared" si="0"/>
        <v>66.519139074077401</v>
      </c>
      <c r="K28" s="261">
        <f t="shared" si="0"/>
        <v>66.518079704319277</v>
      </c>
      <c r="L28" s="261">
        <f t="shared" si="0"/>
        <v>65.568345493609755</v>
      </c>
      <c r="M28" s="261">
        <f t="shared" si="0"/>
        <v>64.549070707190069</v>
      </c>
      <c r="N28" s="261">
        <f t="shared" si="0"/>
        <v>70.329995232404798</v>
      </c>
      <c r="O28" s="261">
        <f t="shared" si="0"/>
        <v>76.245194217582181</v>
      </c>
      <c r="P28" s="261">
        <f t="shared" si="0"/>
        <v>74.390055025731328</v>
      </c>
      <c r="Q28" s="261">
        <f t="shared" si="0"/>
        <v>75.014548192213809</v>
      </c>
      <c r="R28" s="261">
        <f t="shared" si="0"/>
        <v>68.053607205375485</v>
      </c>
      <c r="S28" s="261">
        <f t="shared" si="0"/>
        <v>68.771118805799532</v>
      </c>
      <c r="T28" s="261">
        <f t="shared" si="0"/>
        <v>62.86754193093654</v>
      </c>
      <c r="U28" s="261">
        <f t="shared" si="0"/>
        <v>57.714407367806871</v>
      </c>
      <c r="V28" s="261">
        <f t="shared" si="0"/>
        <v>55.729708994242905</v>
      </c>
      <c r="W28" s="261">
        <f t="shared" si="0"/>
        <v>63.877459828421074</v>
      </c>
      <c r="X28" s="261">
        <f t="shared" si="0"/>
        <v>64.389160609949343</v>
      </c>
      <c r="Y28" s="261">
        <f t="shared" si="0"/>
        <v>63.16609819643439</v>
      </c>
      <c r="DA28" s="70"/>
    </row>
    <row r="29" spans="1:105" ht="12" customHeight="1" x14ac:dyDescent="0.25">
      <c r="A29" s="60" t="s">
        <v>2913</v>
      </c>
      <c r="B29" s="329">
        <v>15.847363513941451</v>
      </c>
      <c r="C29" s="329">
        <v>16.108056115893781</v>
      </c>
      <c r="D29" s="329">
        <v>16.69707998295608</v>
      </c>
      <c r="E29" s="329">
        <v>18.53313300274575</v>
      </c>
      <c r="F29" s="329">
        <v>19.104222075134849</v>
      </c>
      <c r="G29" s="329">
        <v>33.633061862056103</v>
      </c>
      <c r="H29" s="329">
        <v>29.594887799111049</v>
      </c>
      <c r="I29" s="329">
        <v>32.409014154836797</v>
      </c>
      <c r="J29" s="329">
        <v>31.174592572191319</v>
      </c>
      <c r="K29" s="329">
        <v>30.812824304579792</v>
      </c>
      <c r="L29" s="329">
        <v>30.338458889145119</v>
      </c>
      <c r="M29" s="329">
        <v>29.5205868109819</v>
      </c>
      <c r="N29" s="329">
        <v>32.033442365748073</v>
      </c>
      <c r="O29" s="329">
        <v>34.391730095679023</v>
      </c>
      <c r="P29" s="329">
        <v>33.169468831400181</v>
      </c>
      <c r="Q29" s="329">
        <v>33.371021765621379</v>
      </c>
      <c r="R29" s="329">
        <v>30.330138252252151</v>
      </c>
      <c r="S29" s="329">
        <v>30.858519264784078</v>
      </c>
      <c r="T29" s="329">
        <v>28.63814322500571</v>
      </c>
      <c r="U29" s="329">
        <v>26.14491471514442</v>
      </c>
      <c r="V29" s="329">
        <v>24.813072954136651</v>
      </c>
      <c r="W29" s="329">
        <v>28.69867510582467</v>
      </c>
      <c r="X29" s="329">
        <v>28.670983977503461</v>
      </c>
      <c r="Y29" s="329">
        <v>29.192201469166989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1.297733068436052E-2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0.3405396809035649</v>
      </c>
      <c r="C31" s="295">
        <v>0.33358261540527412</v>
      </c>
      <c r="D31" s="295">
        <v>0.30968086684252372</v>
      </c>
      <c r="E31" s="295">
        <v>0.30109156315432839</v>
      </c>
      <c r="F31" s="295">
        <v>0</v>
      </c>
      <c r="G31" s="295">
        <v>0.37611668230629758</v>
      </c>
      <c r="H31" s="295">
        <v>0.46348706668591849</v>
      </c>
      <c r="I31" s="295">
        <v>0.45766709269158118</v>
      </c>
      <c r="J31" s="295">
        <v>0.36094438140047819</v>
      </c>
      <c r="K31" s="295">
        <v>0.63675435891262266</v>
      </c>
      <c r="L31" s="295">
        <v>0.91572564971661363</v>
      </c>
      <c r="M31" s="295">
        <v>0.95113864663896197</v>
      </c>
      <c r="N31" s="295">
        <v>0.98836063472918856</v>
      </c>
      <c r="O31" s="295">
        <v>0.48177362989854972</v>
      </c>
      <c r="P31" s="295">
        <v>0.80227631208133576</v>
      </c>
      <c r="Q31" s="295">
        <v>1.031868239565473</v>
      </c>
      <c r="R31" s="295">
        <v>0.46215299647657199</v>
      </c>
      <c r="S31" s="295">
        <v>0.6315008152935857</v>
      </c>
      <c r="T31" s="295">
        <v>0.42657619656586099</v>
      </c>
      <c r="U31" s="295">
        <v>0.39616045189708099</v>
      </c>
      <c r="V31" s="295">
        <v>0.39141589277501382</v>
      </c>
      <c r="W31" s="295">
        <v>0.30861421777171028</v>
      </c>
      <c r="X31" s="295">
        <v>0.29171181322009598</v>
      </c>
      <c r="Y31" s="295">
        <v>0.17170749971117499</v>
      </c>
      <c r="DA31" s="122" t="s">
        <v>2916</v>
      </c>
    </row>
    <row r="32" spans="1:105" ht="12" customHeight="1" x14ac:dyDescent="0.25">
      <c r="A32" s="59" t="s">
        <v>159</v>
      </c>
      <c r="B32" s="295">
        <v>0.60676176551041505</v>
      </c>
      <c r="C32" s="295">
        <v>1.197965056421411</v>
      </c>
      <c r="D32" s="295">
        <v>0.83080459479791813</v>
      </c>
      <c r="E32" s="295">
        <v>1.35077490395102</v>
      </c>
      <c r="F32" s="295">
        <v>2.1250837494449568</v>
      </c>
      <c r="G32" s="295">
        <v>2.671618374681004</v>
      </c>
      <c r="H32" s="295">
        <v>2.8384250666271522</v>
      </c>
      <c r="I32" s="295">
        <v>2.8753933515738712</v>
      </c>
      <c r="J32" s="295">
        <v>0.85793020565666467</v>
      </c>
      <c r="K32" s="295">
        <v>0.90551776630141168</v>
      </c>
      <c r="L32" s="295">
        <v>0.94877811140197355</v>
      </c>
      <c r="M32" s="295">
        <v>0.95479914343581695</v>
      </c>
      <c r="N32" s="295">
        <v>1.796569545074808</v>
      </c>
      <c r="O32" s="295">
        <v>0.31536705181317592</v>
      </c>
      <c r="P32" s="295">
        <v>0.40069863078970153</v>
      </c>
      <c r="Q32" s="295">
        <v>2.7568032506755409</v>
      </c>
      <c r="R32" s="295">
        <v>1.278565203511725</v>
      </c>
      <c r="S32" s="295">
        <v>1.357496206333656</v>
      </c>
      <c r="T32" s="295">
        <v>1.7790594681559699</v>
      </c>
      <c r="U32" s="295">
        <v>1.615800641462561</v>
      </c>
      <c r="V32" s="295">
        <v>1.653206534447939</v>
      </c>
      <c r="W32" s="295">
        <v>1.4192129494690799</v>
      </c>
      <c r="X32" s="295">
        <v>1.648810051193492</v>
      </c>
      <c r="Y32" s="295">
        <v>1.2340553816521871</v>
      </c>
      <c r="DA32" s="122" t="s">
        <v>2917</v>
      </c>
    </row>
    <row r="33" spans="1:105" ht="12" customHeight="1" x14ac:dyDescent="0.25">
      <c r="A33" s="59" t="s">
        <v>32</v>
      </c>
      <c r="B33" s="295">
        <v>2.764239848386254</v>
      </c>
      <c r="C33" s="295">
        <v>1.2128852959562559</v>
      </c>
      <c r="D33" s="295">
        <v>3.3508691260172072</v>
      </c>
      <c r="E33" s="295">
        <v>3.52553761771409</v>
      </c>
      <c r="F33" s="295">
        <v>3.949843389804069</v>
      </c>
      <c r="G33" s="295">
        <v>4.3258825029895611</v>
      </c>
      <c r="H33" s="295">
        <v>3.9266303688239601</v>
      </c>
      <c r="I33" s="295">
        <v>3.519199968982424</v>
      </c>
      <c r="J33" s="295">
        <v>1.239906988195288</v>
      </c>
      <c r="K33" s="295">
        <v>1.716987365078793</v>
      </c>
      <c r="L33" s="295">
        <v>2.2726522983330799</v>
      </c>
      <c r="M33" s="295">
        <v>2.5322038335715482</v>
      </c>
      <c r="N33" s="295">
        <v>2.756527704939622</v>
      </c>
      <c r="O33" s="295">
        <v>4.1171686727687877</v>
      </c>
      <c r="P33" s="295">
        <v>4.9004095271253076</v>
      </c>
      <c r="Q33" s="295">
        <v>3.571392303766971</v>
      </c>
      <c r="R33" s="295">
        <v>3.4921053609973818</v>
      </c>
      <c r="S33" s="295">
        <v>2.6835201101845199</v>
      </c>
      <c r="T33" s="295">
        <v>1.2798757610608971</v>
      </c>
      <c r="U33" s="295">
        <v>1.1781118307752769</v>
      </c>
      <c r="V33" s="295">
        <v>0.570406075967271</v>
      </c>
      <c r="W33" s="295">
        <v>0.32379261248838243</v>
      </c>
      <c r="X33" s="295">
        <v>0.22989788019614579</v>
      </c>
      <c r="Y33" s="295">
        <v>6.7303681143226796E-2</v>
      </c>
      <c r="DA33" s="122" t="s">
        <v>2918</v>
      </c>
    </row>
    <row r="34" spans="1:105" ht="12" customHeight="1" x14ac:dyDescent="0.25">
      <c r="A34" s="59" t="s">
        <v>35</v>
      </c>
      <c r="B34" s="295">
        <v>12.13582221914122</v>
      </c>
      <c r="C34" s="295">
        <v>13.36362314811084</v>
      </c>
      <c r="D34" s="295">
        <v>12.20572539529844</v>
      </c>
      <c r="E34" s="295">
        <v>13.35572891792631</v>
      </c>
      <c r="F34" s="295">
        <v>13.029294935885821</v>
      </c>
      <c r="G34" s="295">
        <v>26.259444302079238</v>
      </c>
      <c r="H34" s="295">
        <v>22.366345296974021</v>
      </c>
      <c r="I34" s="295">
        <v>25.556753741588921</v>
      </c>
      <c r="J34" s="295">
        <v>28.715810996938892</v>
      </c>
      <c r="K34" s="295">
        <v>27.5405874836026</v>
      </c>
      <c r="L34" s="295">
        <v>26.20130282969345</v>
      </c>
      <c r="M34" s="295">
        <v>25.082445187335569</v>
      </c>
      <c r="N34" s="295">
        <v>26.491984481004451</v>
      </c>
      <c r="O34" s="295">
        <v>29.4774207411985</v>
      </c>
      <c r="P34" s="295">
        <v>27.066084361403838</v>
      </c>
      <c r="Q34" s="295">
        <v>26.01095797161339</v>
      </c>
      <c r="R34" s="295">
        <v>25.09731469126648</v>
      </c>
      <c r="S34" s="295">
        <v>26.18600213297232</v>
      </c>
      <c r="T34" s="295">
        <v>25.152631799222981</v>
      </c>
      <c r="U34" s="295">
        <v>22.9548417910095</v>
      </c>
      <c r="V34" s="295">
        <v>22.19804445094643</v>
      </c>
      <c r="W34" s="295">
        <v>26.647055326095501</v>
      </c>
      <c r="X34" s="295">
        <v>26.500564232893719</v>
      </c>
      <c r="Y34" s="295">
        <v>27.7191349066604</v>
      </c>
      <c r="DA34" s="122" t="s">
        <v>2919</v>
      </c>
    </row>
    <row r="35" spans="1:105" ht="12" customHeight="1" x14ac:dyDescent="0.25">
      <c r="A35" s="60" t="s">
        <v>2920</v>
      </c>
      <c r="B35" s="329">
        <v>15.71466312816149</v>
      </c>
      <c r="C35" s="329">
        <v>15.878762278306899</v>
      </c>
      <c r="D35" s="329">
        <v>16.185346333640251</v>
      </c>
      <c r="E35" s="329">
        <v>17.847163633688961</v>
      </c>
      <c r="F35" s="329">
        <v>18.857935385285138</v>
      </c>
      <c r="G35" s="329">
        <v>34.565666680480128</v>
      </c>
      <c r="H35" s="329">
        <v>30.119057884413479</v>
      </c>
      <c r="I35" s="329">
        <v>34.273921891924559</v>
      </c>
      <c r="J35" s="329">
        <v>32.459099601941098</v>
      </c>
      <c r="K35" s="329">
        <v>33.161223323493751</v>
      </c>
      <c r="L35" s="329">
        <v>32.588635634875537</v>
      </c>
      <c r="M35" s="329">
        <v>32.305931586337422</v>
      </c>
      <c r="N35" s="329">
        <v>35.586850660406029</v>
      </c>
      <c r="O35" s="329">
        <v>39.001049711414574</v>
      </c>
      <c r="P35" s="329">
        <v>38.468696216684947</v>
      </c>
      <c r="Q35" s="329">
        <v>38.807606442828728</v>
      </c>
      <c r="R35" s="329">
        <v>34.874262345666537</v>
      </c>
      <c r="S35" s="329">
        <v>34.985508804089221</v>
      </c>
      <c r="T35" s="329">
        <v>31.37909704078703</v>
      </c>
      <c r="U35" s="329">
        <v>28.693264216154649</v>
      </c>
      <c r="V35" s="329">
        <v>28.096631699643059</v>
      </c>
      <c r="W35" s="329">
        <v>32.413629967505912</v>
      </c>
      <c r="X35" s="329">
        <v>33.394313447029553</v>
      </c>
      <c r="Y35" s="329">
        <v>31.746247548130871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1.4439210224608701E-3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5.6819746081669162E-2</v>
      </c>
      <c r="C38" s="229">
        <v>5.7341131005978582E-2</v>
      </c>
      <c r="D38" s="229">
        <v>5.9132405122301168E-2</v>
      </c>
      <c r="E38" s="229">
        <v>5.9776115239671683E-2</v>
      </c>
      <c r="F38" s="229">
        <v>0</v>
      </c>
      <c r="G38" s="229">
        <v>5.2503837766638611E-2</v>
      </c>
      <c r="H38" s="229">
        <v>6.6621790862185171E-2</v>
      </c>
      <c r="I38" s="229">
        <v>5.4298922784185508E-2</v>
      </c>
      <c r="J38" s="229">
        <v>4.6558989716707327E-2</v>
      </c>
      <c r="K38" s="229">
        <v>7.0848391502080013E-2</v>
      </c>
      <c r="L38" s="229">
        <v>0.10189901203607191</v>
      </c>
      <c r="M38" s="229">
        <v>9.644192636666965E-2</v>
      </c>
      <c r="N38" s="229">
        <v>9.4838078710556467E-2</v>
      </c>
      <c r="O38" s="229">
        <v>4.2446171523951581E-2</v>
      </c>
      <c r="P38" s="229">
        <v>6.4365639423210913E-2</v>
      </c>
      <c r="Q38" s="229">
        <v>8.1917986322392208E-2</v>
      </c>
      <c r="R38" s="229">
        <v>3.7930168619845397E-2</v>
      </c>
      <c r="S38" s="229">
        <v>5.4874457148254938E-2</v>
      </c>
      <c r="T38" s="229">
        <v>4.2742246556132152E-2</v>
      </c>
      <c r="U38" s="229">
        <v>3.899660035688448E-2</v>
      </c>
      <c r="V38" s="229">
        <v>3.3655714555976199E-2</v>
      </c>
      <c r="W38" s="229">
        <v>2.731475399917347E-2</v>
      </c>
      <c r="X38" s="229">
        <v>2.3297429616797909E-2</v>
      </c>
      <c r="Y38" s="229">
        <v>1.8417099532899359E-2</v>
      </c>
      <c r="DA38" s="73" t="s">
        <v>2924</v>
      </c>
    </row>
    <row r="39" spans="1:105" ht="12" customHeight="1" x14ac:dyDescent="0.25">
      <c r="A39" s="64" t="s">
        <v>159</v>
      </c>
      <c r="B39" s="229">
        <v>0.1012394483864278</v>
      </c>
      <c r="C39" s="229">
        <v>0.20592401422774681</v>
      </c>
      <c r="D39" s="229">
        <v>0.15863903501032789</v>
      </c>
      <c r="E39" s="229">
        <v>0.2681711685160908</v>
      </c>
      <c r="F39" s="229">
        <v>0.35844664590911152</v>
      </c>
      <c r="G39" s="229">
        <v>0.37294335592482558</v>
      </c>
      <c r="H39" s="229">
        <v>0.40799619829513439</v>
      </c>
      <c r="I39" s="229">
        <v>0.34114482789892309</v>
      </c>
      <c r="J39" s="229">
        <v>0.1106662568560717</v>
      </c>
      <c r="K39" s="229">
        <v>0.100752317312075</v>
      </c>
      <c r="L39" s="229">
        <v>0.1055769839178692</v>
      </c>
      <c r="M39" s="229">
        <v>9.6813087147272131E-2</v>
      </c>
      <c r="N39" s="229">
        <v>0.17238971073699061</v>
      </c>
      <c r="O39" s="229">
        <v>2.7785090639111561E-2</v>
      </c>
      <c r="P39" s="229">
        <v>3.2147557142593937E-2</v>
      </c>
      <c r="Q39" s="229">
        <v>0.218857178003138</v>
      </c>
      <c r="R39" s="229">
        <v>0.1049353658429111</v>
      </c>
      <c r="S39" s="229">
        <v>0.1179600494557453</v>
      </c>
      <c r="T39" s="229">
        <v>0.1782588879504052</v>
      </c>
      <c r="U39" s="229">
        <v>0.15905356420555239</v>
      </c>
      <c r="V39" s="229">
        <v>0.1421501994489433</v>
      </c>
      <c r="W39" s="229">
        <v>0.12561136316754251</v>
      </c>
      <c r="X39" s="229">
        <v>0.13168145538955861</v>
      </c>
      <c r="Y39" s="229">
        <v>0.1323630058746891</v>
      </c>
      <c r="DA39" s="73" t="s">
        <v>2925</v>
      </c>
    </row>
    <row r="40" spans="1:105" ht="12" customHeight="1" x14ac:dyDescent="0.25">
      <c r="A40" s="64" t="s">
        <v>32</v>
      </c>
      <c r="B40" s="229">
        <v>0.46121910338729782</v>
      </c>
      <c r="C40" s="229">
        <v>0.20848872644684341</v>
      </c>
      <c r="D40" s="229">
        <v>0.63983594689503298</v>
      </c>
      <c r="E40" s="229">
        <v>0.69992975130377821</v>
      </c>
      <c r="F40" s="229">
        <v>0.66623638494780901</v>
      </c>
      <c r="G40" s="229">
        <v>0.60386960701078574</v>
      </c>
      <c r="H40" s="229">
        <v>0.56441520384897226</v>
      </c>
      <c r="I40" s="229">
        <v>0.4175278721790428</v>
      </c>
      <c r="J40" s="229">
        <v>0.15993826109459819</v>
      </c>
      <c r="K40" s="229">
        <v>0.19104037741172289</v>
      </c>
      <c r="L40" s="229">
        <v>0.25289345555987841</v>
      </c>
      <c r="M40" s="229">
        <v>0.25675606445566351</v>
      </c>
      <c r="N40" s="229">
        <v>0.26450243186842792</v>
      </c>
      <c r="O40" s="229">
        <v>0.36273892307925598</v>
      </c>
      <c r="P40" s="229">
        <v>0.39315381483809481</v>
      </c>
      <c r="Q40" s="229">
        <v>0.28352579784321991</v>
      </c>
      <c r="R40" s="229">
        <v>0.2866066999256412</v>
      </c>
      <c r="S40" s="229">
        <v>0.23318530352861219</v>
      </c>
      <c r="T40" s="229">
        <v>0.12824148600151911</v>
      </c>
      <c r="U40" s="229">
        <v>0.1159690625867834</v>
      </c>
      <c r="V40" s="229">
        <v>4.9046102695639998E-2</v>
      </c>
      <c r="W40" s="229">
        <v>2.86581597592248E-2</v>
      </c>
      <c r="X40" s="229">
        <v>1.8360688323854849E-2</v>
      </c>
      <c r="Y40" s="229">
        <v>7.2188960681992742E-3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2.0248868946909968</v>
      </c>
      <c r="C42" s="229">
        <v>2.2971378910719928</v>
      </c>
      <c r="D42" s="229">
        <v>2.3306376859677509</v>
      </c>
      <c r="E42" s="229">
        <v>2.6515309248255901</v>
      </c>
      <c r="F42" s="229">
        <v>2.1977049467102949</v>
      </c>
      <c r="G42" s="229">
        <v>3.6656752235085999</v>
      </c>
      <c r="H42" s="229">
        <v>3.2149461890727959</v>
      </c>
      <c r="I42" s="229">
        <v>3.0321257966522528</v>
      </c>
      <c r="J42" s="229">
        <v>3.7041140347603081</v>
      </c>
      <c r="K42" s="229">
        <v>3.0642999092579619</v>
      </c>
      <c r="L42" s="229">
        <v>2.915596907468891</v>
      </c>
      <c r="M42" s="229">
        <v>2.5432667891280212</v>
      </c>
      <c r="N42" s="229">
        <v>2.542036601950211</v>
      </c>
      <c r="O42" s="229">
        <v>2.5970779204500531</v>
      </c>
      <c r="P42" s="229">
        <v>2.171478579599031</v>
      </c>
      <c r="Q42" s="229">
        <v>2.0649587007816281</v>
      </c>
      <c r="R42" s="229">
        <v>2.0598057037445141</v>
      </c>
      <c r="S42" s="229">
        <v>2.2754406916511511</v>
      </c>
      <c r="T42" s="229">
        <v>2.5202531190274988</v>
      </c>
      <c r="U42" s="229">
        <v>2.2595915046362638</v>
      </c>
      <c r="V42" s="229">
        <v>1.9086885881032749</v>
      </c>
      <c r="W42" s="229">
        <v>2.3584712534957761</v>
      </c>
      <c r="X42" s="229">
        <v>2.116455357793309</v>
      </c>
      <c r="Y42" s="229">
        <v>2.9731145546964401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12.68386049023534</v>
      </c>
      <c r="C44" s="229">
        <v>12.6677441528023</v>
      </c>
      <c r="D44" s="229">
        <v>12.247095500135281</v>
      </c>
      <c r="E44" s="229">
        <v>13.312139895088849</v>
      </c>
      <c r="F44" s="229">
        <v>13.412382096771211</v>
      </c>
      <c r="G44" s="229">
        <v>26.570182767523381</v>
      </c>
      <c r="H44" s="229">
        <v>22.426550601631039</v>
      </c>
      <c r="I44" s="229">
        <v>26.60041781574305</v>
      </c>
      <c r="J44" s="229">
        <v>24.539453357104168</v>
      </c>
      <c r="K44" s="229">
        <v>25.947354950714171</v>
      </c>
      <c r="L44" s="229">
        <v>25.676805398313931</v>
      </c>
      <c r="M44" s="229">
        <v>25.498417324948061</v>
      </c>
      <c r="N44" s="229">
        <v>27.77919805922123</v>
      </c>
      <c r="O44" s="229">
        <v>30.833144136956289</v>
      </c>
      <c r="P44" s="229">
        <v>29.9891017057715</v>
      </c>
      <c r="Q44" s="229">
        <v>30.66154799473664</v>
      </c>
      <c r="R44" s="229">
        <v>27.252862060872321</v>
      </c>
      <c r="S44" s="229">
        <v>26.885330949255081</v>
      </c>
      <c r="T44" s="229">
        <v>22.86797457302529</v>
      </c>
      <c r="U44" s="229">
        <v>20.950839244125959</v>
      </c>
      <c r="V44" s="229">
        <v>21.352858415892701</v>
      </c>
      <c r="W44" s="229">
        <v>24.94531957141842</v>
      </c>
      <c r="X44" s="229">
        <v>26.74471091035192</v>
      </c>
      <c r="Y44" s="229">
        <v>24.633084058455101</v>
      </c>
      <c r="DA44" s="73" t="s">
        <v>2930</v>
      </c>
    </row>
    <row r="45" spans="1:105" ht="12" customHeight="1" x14ac:dyDescent="0.25">
      <c r="A45" s="64" t="s">
        <v>39</v>
      </c>
      <c r="B45" s="229">
        <v>0.38663744537975803</v>
      </c>
      <c r="C45" s="229">
        <v>0.44212636275203382</v>
      </c>
      <c r="D45" s="229">
        <v>0.75000576050955903</v>
      </c>
      <c r="E45" s="229">
        <v>0.85561577871498196</v>
      </c>
      <c r="F45" s="229">
        <v>2.223165310946714</v>
      </c>
      <c r="G45" s="229">
        <v>3.3004918887459009</v>
      </c>
      <c r="H45" s="229">
        <v>3.4385279007033511</v>
      </c>
      <c r="I45" s="229">
        <v>3.8284066566670951</v>
      </c>
      <c r="J45" s="229">
        <v>3.898368702409245</v>
      </c>
      <c r="K45" s="229">
        <v>3.7854834562732771</v>
      </c>
      <c r="L45" s="229">
        <v>3.5358638775789002</v>
      </c>
      <c r="M45" s="229">
        <v>3.814236394291735</v>
      </c>
      <c r="N45" s="229">
        <v>4.7338857779186094</v>
      </c>
      <c r="O45" s="229">
        <v>5.1378574687659118</v>
      </c>
      <c r="P45" s="229">
        <v>5.8184489199105274</v>
      </c>
      <c r="Q45" s="229">
        <v>5.4967987851417073</v>
      </c>
      <c r="R45" s="229">
        <v>5.1321223466613128</v>
      </c>
      <c r="S45" s="229">
        <v>5.4187173530503747</v>
      </c>
      <c r="T45" s="229">
        <v>5.6416267282261821</v>
      </c>
      <c r="U45" s="229">
        <v>5.1688142402432051</v>
      </c>
      <c r="V45" s="229">
        <v>4.6102326789465291</v>
      </c>
      <c r="W45" s="229">
        <v>4.928254865665779</v>
      </c>
      <c r="X45" s="229">
        <v>4.3598076055541091</v>
      </c>
      <c r="Y45" s="229">
        <v>3.9820499335035429</v>
      </c>
      <c r="DA45" s="73" t="s">
        <v>2931</v>
      </c>
    </row>
    <row r="46" spans="1:105" ht="12" customHeight="1" x14ac:dyDescent="0.25">
      <c r="A46" s="60" t="s">
        <v>2932</v>
      </c>
      <c r="B46" s="329">
        <v>1.4829993680619811</v>
      </c>
      <c r="C46" s="329">
        <v>1.6832650685566171</v>
      </c>
      <c r="D46" s="329">
        <v>1.642135398280369</v>
      </c>
      <c r="E46" s="329">
        <v>1.921052302898993</v>
      </c>
      <c r="F46" s="329">
        <v>2.062124253664336</v>
      </c>
      <c r="G46" s="329">
        <v>2.6919336382119079</v>
      </c>
      <c r="H46" s="329">
        <v>2.8522390055886482</v>
      </c>
      <c r="I46" s="329">
        <v>3.0261734596179002</v>
      </c>
      <c r="J46" s="329">
        <v>2.8854468999449798</v>
      </c>
      <c r="K46" s="329">
        <v>2.544032076245736</v>
      </c>
      <c r="L46" s="329">
        <v>2.6412509695890889</v>
      </c>
      <c r="M46" s="329">
        <v>2.722552309870752</v>
      </c>
      <c r="N46" s="329">
        <v>2.709702206250693</v>
      </c>
      <c r="O46" s="329">
        <v>2.8524144104885729</v>
      </c>
      <c r="P46" s="329">
        <v>2.751889977646202</v>
      </c>
      <c r="Q46" s="329">
        <v>2.835919983763699</v>
      </c>
      <c r="R46" s="329">
        <v>2.849206607456793</v>
      </c>
      <c r="S46" s="329">
        <v>2.9270907369262371</v>
      </c>
      <c r="T46" s="329">
        <v>2.850301665143804</v>
      </c>
      <c r="U46" s="329">
        <v>2.8762284365077981</v>
      </c>
      <c r="V46" s="329">
        <v>2.82000434046319</v>
      </c>
      <c r="W46" s="329">
        <v>2.7651547550904931</v>
      </c>
      <c r="X46" s="329">
        <v>2.3238631854163239</v>
      </c>
      <c r="Y46" s="329">
        <v>2.2276491791365332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13.72367615204559</v>
      </c>
      <c r="C48" s="316">
        <v>15.576934944422939</v>
      </c>
      <c r="D48" s="316">
        <v>15.19632097568654</v>
      </c>
      <c r="E48" s="316">
        <v>17.77741801102729</v>
      </c>
      <c r="F48" s="316">
        <v>19.082897843409778</v>
      </c>
      <c r="G48" s="316">
        <v>24.911153888013029</v>
      </c>
      <c r="H48" s="316">
        <v>26.394619757717368</v>
      </c>
      <c r="I48" s="316">
        <v>28.004209195304071</v>
      </c>
      <c r="J48" s="316">
        <v>26.701925612090871</v>
      </c>
      <c r="K48" s="316">
        <v>23.542472833578049</v>
      </c>
      <c r="L48" s="316">
        <v>24.442136472577442</v>
      </c>
      <c r="M48" s="316">
        <v>25.194499075543948</v>
      </c>
      <c r="N48" s="316">
        <v>25.075584216643922</v>
      </c>
      <c r="O48" s="316">
        <v>26.396242954661279</v>
      </c>
      <c r="P48" s="316">
        <v>25.46598985313798</v>
      </c>
      <c r="Q48" s="316">
        <v>26.243603529749279</v>
      </c>
      <c r="R48" s="316">
        <v>26.36655794540518</v>
      </c>
      <c r="S48" s="316">
        <v>27.087297679515409</v>
      </c>
      <c r="T48" s="316">
        <v>26.37669160924078</v>
      </c>
      <c r="U48" s="316">
        <v>26.616617951443189</v>
      </c>
      <c r="V48" s="316">
        <v>26.096320166646379</v>
      </c>
      <c r="W48" s="316">
        <v>25.58874210360743</v>
      </c>
      <c r="X48" s="316">
        <v>21.50502991784267</v>
      </c>
      <c r="Y48" s="316">
        <v>20.614665503729491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1.0000000000000004</v>
      </c>
      <c r="D52" s="232">
        <f t="shared" si="1"/>
        <v>0.99999999999999978</v>
      </c>
      <c r="E52" s="232">
        <f t="shared" si="1"/>
        <v>0.99999999999999967</v>
      </c>
      <c r="F52" s="232">
        <f t="shared" si="1"/>
        <v>0.99999999999999989</v>
      </c>
      <c r="G52" s="232">
        <f t="shared" si="1"/>
        <v>0.99999999999999956</v>
      </c>
      <c r="H52" s="232">
        <f t="shared" si="1"/>
        <v>1</v>
      </c>
      <c r="I52" s="232">
        <f t="shared" si="1"/>
        <v>1</v>
      </c>
      <c r="J52" s="232">
        <f t="shared" si="1"/>
        <v>0.99999999999999978</v>
      </c>
      <c r="K52" s="232">
        <f t="shared" si="1"/>
        <v>1</v>
      </c>
      <c r="L52" s="232">
        <f t="shared" si="1"/>
        <v>0.99999999999999978</v>
      </c>
      <c r="M52" s="232">
        <f t="shared" si="1"/>
        <v>1</v>
      </c>
      <c r="N52" s="232">
        <f t="shared" si="1"/>
        <v>0.99999999999999978</v>
      </c>
      <c r="O52" s="232">
        <f t="shared" si="1"/>
        <v>1</v>
      </c>
      <c r="P52" s="232">
        <f t="shared" si="1"/>
        <v>1</v>
      </c>
      <c r="Q52" s="232">
        <f t="shared" si="1"/>
        <v>1.0000000000000002</v>
      </c>
      <c r="R52" s="232">
        <f t="shared" si="1"/>
        <v>1</v>
      </c>
      <c r="S52" s="232">
        <f t="shared" si="1"/>
        <v>1</v>
      </c>
      <c r="T52" s="232">
        <f t="shared" si="1"/>
        <v>1.0000000000000002</v>
      </c>
      <c r="U52" s="232">
        <f t="shared" si="1"/>
        <v>0.99999999999999978</v>
      </c>
      <c r="V52" s="232">
        <f t="shared" si="1"/>
        <v>0.99999999999999956</v>
      </c>
      <c r="W52" s="232">
        <f t="shared" si="1"/>
        <v>1.0000000000000002</v>
      </c>
      <c r="X52" s="232">
        <f t="shared" si="1"/>
        <v>0.99999999999999967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1.1052269407566302E-2</v>
      </c>
      <c r="C53" s="299">
        <f t="shared" si="2"/>
        <v>1.2020503654772694E-2</v>
      </c>
      <c r="D53" s="299">
        <f t="shared" si="2"/>
        <v>1.1636961438723776E-2</v>
      </c>
      <c r="E53" s="299">
        <f t="shared" si="2"/>
        <v>1.2135985934128606E-2</v>
      </c>
      <c r="F53" s="299">
        <f t="shared" si="2"/>
        <v>1.228724970941672E-2</v>
      </c>
      <c r="G53" s="299">
        <f t="shared" si="2"/>
        <v>9.5784624793233686E-3</v>
      </c>
      <c r="H53" s="299">
        <f t="shared" si="2"/>
        <v>1.1094386199690385E-2</v>
      </c>
      <c r="I53" s="299">
        <f t="shared" si="2"/>
        <v>1.0554651699442096E-2</v>
      </c>
      <c r="J53" s="299">
        <f t="shared" si="2"/>
        <v>1.0600765544078971E-2</v>
      </c>
      <c r="K53" s="299">
        <f t="shared" si="2"/>
        <v>9.4933815780046671E-3</v>
      </c>
      <c r="L53" s="299">
        <f t="shared" si="2"/>
        <v>9.9021052991743689E-3</v>
      </c>
      <c r="M53" s="299">
        <f t="shared" si="2"/>
        <v>1.0209597352471319E-2</v>
      </c>
      <c r="N53" s="299">
        <f t="shared" si="2"/>
        <v>9.4543150710709577E-3</v>
      </c>
      <c r="O53" s="299">
        <f t="shared" si="2"/>
        <v>9.172585788166451E-3</v>
      </c>
      <c r="P53" s="299">
        <f t="shared" si="2"/>
        <v>9.0248952338455261E-3</v>
      </c>
      <c r="Q53" s="299">
        <f t="shared" si="2"/>
        <v>9.1787833043642207E-3</v>
      </c>
      <c r="R53" s="299">
        <f t="shared" si="2"/>
        <v>9.9962978563032014E-3</v>
      </c>
      <c r="S53" s="299">
        <f t="shared" si="2"/>
        <v>1.0170400689721255E-2</v>
      </c>
      <c r="T53" s="299">
        <f t="shared" si="2"/>
        <v>1.0796494392367538E-2</v>
      </c>
      <c r="U53" s="299">
        <f t="shared" si="2"/>
        <v>1.1603945514111511E-2</v>
      </c>
      <c r="V53" s="299">
        <f t="shared" si="2"/>
        <v>1.1630756156505623E-2</v>
      </c>
      <c r="W53" s="299">
        <f t="shared" si="2"/>
        <v>1.0317319339038449E-2</v>
      </c>
      <c r="X53" s="299">
        <f t="shared" si="2"/>
        <v>8.8301764894106842E-3</v>
      </c>
      <c r="Y53" s="299">
        <f t="shared" si="2"/>
        <v>8.8528298408069358E-3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1.2013336312572072E-2</v>
      </c>
      <c r="C54" s="233">
        <f t="shared" si="3"/>
        <v>1.3065764842144239E-2</v>
      </c>
      <c r="D54" s="233">
        <f t="shared" si="3"/>
        <v>1.2648871129047582E-2</v>
      </c>
      <c r="E54" s="233">
        <f t="shared" si="3"/>
        <v>1.3191289058835444E-2</v>
      </c>
      <c r="F54" s="233">
        <f t="shared" si="3"/>
        <v>1.3355706205887734E-2</v>
      </c>
      <c r="G54" s="233">
        <f t="shared" si="3"/>
        <v>1.0411372260134097E-2</v>
      </c>
      <c r="H54" s="233">
        <f t="shared" si="3"/>
        <v>1.2059115434446072E-2</v>
      </c>
      <c r="I54" s="233">
        <f t="shared" si="3"/>
        <v>1.1472447499393586E-2</v>
      </c>
      <c r="J54" s="233">
        <f t="shared" si="3"/>
        <v>1.1522571243564098E-2</v>
      </c>
      <c r="K54" s="233">
        <f t="shared" si="3"/>
        <v>1.0318893019570292E-2</v>
      </c>
      <c r="L54" s="233">
        <f t="shared" si="3"/>
        <v>1.0763157933885187E-2</v>
      </c>
      <c r="M54" s="233">
        <f t="shared" si="3"/>
        <v>1.1097388426599257E-2</v>
      </c>
      <c r="N54" s="233">
        <f t="shared" si="3"/>
        <v>1.027642942507713E-2</v>
      </c>
      <c r="O54" s="233">
        <f t="shared" si="3"/>
        <v>9.970201943659187E-3</v>
      </c>
      <c r="P54" s="233">
        <f t="shared" si="3"/>
        <v>9.8096687324407926E-3</v>
      </c>
      <c r="Q54" s="233">
        <f t="shared" si="3"/>
        <v>9.9769383743089322E-3</v>
      </c>
      <c r="R54" s="233">
        <f t="shared" si="3"/>
        <v>1.0865541148155649E-2</v>
      </c>
      <c r="S54" s="233">
        <f t="shared" si="3"/>
        <v>1.1054783358392673E-2</v>
      </c>
      <c r="T54" s="233">
        <f t="shared" si="3"/>
        <v>1.1735319991703849E-2</v>
      </c>
      <c r="U54" s="233">
        <f t="shared" si="3"/>
        <v>1.2612984254469035E-2</v>
      </c>
      <c r="V54" s="233">
        <f t="shared" si="3"/>
        <v>1.2642126257071328E-2</v>
      </c>
      <c r="W54" s="233">
        <f t="shared" si="3"/>
        <v>1.1214477542433094E-2</v>
      </c>
      <c r="X54" s="233">
        <f t="shared" si="3"/>
        <v>9.5980179232724814E-3</v>
      </c>
      <c r="Y54" s="233">
        <f t="shared" si="3"/>
        <v>9.6226411313118879E-3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2.9793074055178729E-2</v>
      </c>
      <c r="C55" s="233">
        <f t="shared" si="4"/>
        <v>3.2403096808517717E-2</v>
      </c>
      <c r="D55" s="233">
        <f t="shared" si="4"/>
        <v>3.1369200400038016E-2</v>
      </c>
      <c r="E55" s="233">
        <f t="shared" si="4"/>
        <v>3.2714396865911884E-2</v>
      </c>
      <c r="F55" s="233">
        <f t="shared" si="4"/>
        <v>3.3122151390601581E-2</v>
      </c>
      <c r="G55" s="233">
        <f t="shared" si="4"/>
        <v>2.5820203205132553E-2</v>
      </c>
      <c r="H55" s="233">
        <f t="shared" si="4"/>
        <v>2.9906606277426247E-2</v>
      </c>
      <c r="I55" s="233">
        <f t="shared" si="4"/>
        <v>2.8451669798496095E-2</v>
      </c>
      <c r="J55" s="233">
        <f t="shared" si="4"/>
        <v>2.8575976684038957E-2</v>
      </c>
      <c r="K55" s="233">
        <f t="shared" si="4"/>
        <v>2.5590854688534326E-2</v>
      </c>
      <c r="L55" s="233">
        <f t="shared" si="4"/>
        <v>2.6692631676035267E-2</v>
      </c>
      <c r="M55" s="233">
        <f t="shared" si="4"/>
        <v>2.7521523297966158E-2</v>
      </c>
      <c r="N55" s="233">
        <f t="shared" si="4"/>
        <v>2.5485544974191279E-2</v>
      </c>
      <c r="O55" s="233">
        <f t="shared" si="4"/>
        <v>2.4726100820274773E-2</v>
      </c>
      <c r="P55" s="233">
        <f t="shared" si="4"/>
        <v>2.4327978456453153E-2</v>
      </c>
      <c r="Q55" s="233">
        <f t="shared" si="4"/>
        <v>2.4742807168286161E-2</v>
      </c>
      <c r="R55" s="233">
        <f t="shared" si="4"/>
        <v>2.6946542047426032E-2</v>
      </c>
      <c r="S55" s="233">
        <f t="shared" si="4"/>
        <v>2.7415862728813818E-2</v>
      </c>
      <c r="T55" s="233">
        <f t="shared" si="4"/>
        <v>2.9103593579425546E-2</v>
      </c>
      <c r="U55" s="233">
        <f t="shared" si="4"/>
        <v>3.1280200951083199E-2</v>
      </c>
      <c r="V55" s="233">
        <f t="shared" si="4"/>
        <v>3.1352473117536903E-2</v>
      </c>
      <c r="W55" s="233">
        <f t="shared" si="4"/>
        <v>2.7811904305234083E-2</v>
      </c>
      <c r="X55" s="233">
        <f t="shared" si="4"/>
        <v>2.3803084449715767E-2</v>
      </c>
      <c r="Y55" s="233">
        <f t="shared" si="4"/>
        <v>2.3864150005653478E-2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9.1301355975547754E-2</v>
      </c>
      <c r="C56" s="233">
        <f t="shared" si="5"/>
        <v>9.9299812800296205E-2</v>
      </c>
      <c r="D56" s="233">
        <f t="shared" si="5"/>
        <v>9.6131420580761615E-2</v>
      </c>
      <c r="E56" s="233">
        <f t="shared" si="5"/>
        <v>0.1002537968471494</v>
      </c>
      <c r="F56" s="233">
        <f t="shared" si="5"/>
        <v>0.10150336716474684</v>
      </c>
      <c r="G56" s="233">
        <f t="shared" si="5"/>
        <v>7.9126429177019147E-2</v>
      </c>
      <c r="H56" s="233">
        <f t="shared" si="5"/>
        <v>9.1649277301790136E-2</v>
      </c>
      <c r="I56" s="233">
        <f t="shared" si="5"/>
        <v>8.7190600995391221E-2</v>
      </c>
      <c r="J56" s="233">
        <f t="shared" si="5"/>
        <v>8.7571541451087129E-2</v>
      </c>
      <c r="K56" s="233">
        <f t="shared" si="5"/>
        <v>7.8423586948734206E-2</v>
      </c>
      <c r="L56" s="233">
        <f t="shared" si="5"/>
        <v>8.1800000297527431E-2</v>
      </c>
      <c r="M56" s="233">
        <f t="shared" si="5"/>
        <v>8.4340152042154351E-2</v>
      </c>
      <c r="N56" s="233">
        <f t="shared" si="5"/>
        <v>7.8100863630586187E-2</v>
      </c>
      <c r="O56" s="233">
        <f t="shared" si="5"/>
        <v>7.5773534771809828E-2</v>
      </c>
      <c r="P56" s="233">
        <f t="shared" si="5"/>
        <v>7.4553482366550017E-2</v>
      </c>
      <c r="Q56" s="233">
        <f t="shared" si="5"/>
        <v>7.5824731644747914E-2</v>
      </c>
      <c r="R56" s="233">
        <f t="shared" si="5"/>
        <v>8.2578112725982949E-2</v>
      </c>
      <c r="S56" s="233">
        <f t="shared" si="5"/>
        <v>8.4016353523784323E-2</v>
      </c>
      <c r="T56" s="233">
        <f t="shared" si="5"/>
        <v>8.9188431936949239E-2</v>
      </c>
      <c r="U56" s="233">
        <f t="shared" si="5"/>
        <v>9.5858680333964649E-2</v>
      </c>
      <c r="V56" s="233">
        <f t="shared" si="5"/>
        <v>9.6080159553742078E-2</v>
      </c>
      <c r="W56" s="233">
        <f t="shared" si="5"/>
        <v>8.5230029322491518E-2</v>
      </c>
      <c r="X56" s="233">
        <f t="shared" si="5"/>
        <v>7.294493621687087E-2</v>
      </c>
      <c r="Y56" s="233">
        <f t="shared" si="5"/>
        <v>7.3132072597970346E-2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1.954709464083592E-2</v>
      </c>
      <c r="C57" s="300">
        <f t="shared" si="6"/>
        <v>2.0609649361466018E-2</v>
      </c>
      <c r="D57" s="300">
        <f t="shared" si="6"/>
        <v>2.0276463009854129E-2</v>
      </c>
      <c r="E57" s="300">
        <f t="shared" si="6"/>
        <v>2.0858242239724049E-2</v>
      </c>
      <c r="F57" s="300">
        <f t="shared" si="6"/>
        <v>2.1065132115131828E-2</v>
      </c>
      <c r="G57" s="300">
        <f t="shared" si="6"/>
        <v>1.806661223219103E-2</v>
      </c>
      <c r="H57" s="300">
        <f t="shared" si="6"/>
        <v>1.9671360047368275E-2</v>
      </c>
      <c r="I57" s="300">
        <f t="shared" si="6"/>
        <v>1.8926679493517718E-2</v>
      </c>
      <c r="J57" s="300">
        <f t="shared" si="6"/>
        <v>1.8914625739511463E-2</v>
      </c>
      <c r="K57" s="300">
        <f t="shared" si="6"/>
        <v>1.7656897057090226E-2</v>
      </c>
      <c r="L57" s="300">
        <f t="shared" si="6"/>
        <v>1.8072184263489846E-2</v>
      </c>
      <c r="M57" s="300">
        <f t="shared" si="6"/>
        <v>1.8410286497634588E-2</v>
      </c>
      <c r="N57" s="300">
        <f t="shared" si="6"/>
        <v>1.7504644672126139E-2</v>
      </c>
      <c r="O57" s="300">
        <f t="shared" si="6"/>
        <v>1.7114446729759335E-2</v>
      </c>
      <c r="P57" s="300">
        <f t="shared" si="6"/>
        <v>1.6932535249116691E-2</v>
      </c>
      <c r="Q57" s="300">
        <f t="shared" si="6"/>
        <v>1.7004392852937762E-2</v>
      </c>
      <c r="R57" s="300">
        <f t="shared" si="6"/>
        <v>1.8091349946979363E-2</v>
      </c>
      <c r="S57" s="300">
        <f t="shared" si="6"/>
        <v>1.8417891132812291E-2</v>
      </c>
      <c r="T57" s="300">
        <f t="shared" si="6"/>
        <v>1.9397288616136054E-2</v>
      </c>
      <c r="U57" s="300">
        <f t="shared" si="6"/>
        <v>2.0434556283740385E-2</v>
      </c>
      <c r="V57" s="300">
        <f t="shared" si="6"/>
        <v>2.0498282346784327E-2</v>
      </c>
      <c r="W57" s="300">
        <f t="shared" si="6"/>
        <v>1.8747708474486719E-2</v>
      </c>
      <c r="X57" s="300">
        <f t="shared" si="6"/>
        <v>1.7012913906940538E-2</v>
      </c>
      <c r="Y57" s="300">
        <f t="shared" si="6"/>
        <v>1.7659651039989732E-2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0.62852672339499205</v>
      </c>
      <c r="C58" s="301">
        <f t="shared" si="7"/>
        <v>0.60854819145962813</v>
      </c>
      <c r="D58" s="301">
        <f t="shared" si="7"/>
        <v>0.61554641233582563</v>
      </c>
      <c r="E58" s="301">
        <f t="shared" si="7"/>
        <v>0.60508063787019817</v>
      </c>
      <c r="F58" s="301">
        <f t="shared" si="7"/>
        <v>0.603034518962557</v>
      </c>
      <c r="G58" s="301">
        <f t="shared" si="7"/>
        <v>0.66006174914010995</v>
      </c>
      <c r="H58" s="301">
        <f t="shared" si="7"/>
        <v>0.62873396690319494</v>
      </c>
      <c r="I58" s="301">
        <f t="shared" si="7"/>
        <v>0.64153752771830641</v>
      </c>
      <c r="J58" s="301">
        <f t="shared" si="7"/>
        <v>0.63998351403000409</v>
      </c>
      <c r="K58" s="301">
        <f t="shared" si="7"/>
        <v>0.66410549417021658</v>
      </c>
      <c r="L58" s="301">
        <f t="shared" si="7"/>
        <v>0.65568043473132687</v>
      </c>
      <c r="M58" s="301">
        <f t="shared" si="7"/>
        <v>0.65016386150234051</v>
      </c>
      <c r="N58" s="301">
        <f t="shared" si="7"/>
        <v>0.66635588489125941</v>
      </c>
      <c r="O58" s="301">
        <f t="shared" si="7"/>
        <v>0.67307526661017236</v>
      </c>
      <c r="P58" s="301">
        <f t="shared" si="7"/>
        <v>0.67705935825463526</v>
      </c>
      <c r="Q58" s="301">
        <f t="shared" si="7"/>
        <v>0.67408734925322167</v>
      </c>
      <c r="R58" s="301">
        <f t="shared" si="7"/>
        <v>0.65664168756731667</v>
      </c>
      <c r="S58" s="301">
        <f t="shared" si="7"/>
        <v>0.65237640883745562</v>
      </c>
      <c r="T58" s="301">
        <f t="shared" si="7"/>
        <v>0.63788230448801853</v>
      </c>
      <c r="U58" s="301">
        <f t="shared" si="7"/>
        <v>0.62125577375282748</v>
      </c>
      <c r="V58" s="301">
        <f t="shared" si="7"/>
        <v>0.6219000730234594</v>
      </c>
      <c r="W58" s="301">
        <f t="shared" si="7"/>
        <v>0.64905765449517094</v>
      </c>
      <c r="X58" s="301">
        <f t="shared" si="7"/>
        <v>0.68098809953412809</v>
      </c>
      <c r="Y58" s="301">
        <f t="shared" si="7"/>
        <v>0.67707362023857331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5.6222413942837307E-2</v>
      </c>
      <c r="C59" s="301">
        <f t="shared" si="8"/>
        <v>6.1147779461235049E-2</v>
      </c>
      <c r="D59" s="301">
        <f t="shared" si="8"/>
        <v>5.9196716883942707E-2</v>
      </c>
      <c r="E59" s="301">
        <f t="shared" si="8"/>
        <v>6.1735232795349884E-2</v>
      </c>
      <c r="F59" s="301">
        <f t="shared" si="8"/>
        <v>6.2504705043554654E-2</v>
      </c>
      <c r="G59" s="301">
        <f t="shared" si="8"/>
        <v>4.8725222177427571E-2</v>
      </c>
      <c r="H59" s="301">
        <f t="shared" si="8"/>
        <v>5.6436660233207633E-2</v>
      </c>
      <c r="I59" s="301">
        <f t="shared" si="8"/>
        <v>5.3691054297162005E-2</v>
      </c>
      <c r="J59" s="301">
        <f t="shared" si="8"/>
        <v>5.3925633419879986E-2</v>
      </c>
      <c r="K59" s="301">
        <f t="shared" si="8"/>
        <v>4.8292419331588968E-2</v>
      </c>
      <c r="L59" s="301">
        <f t="shared" si="8"/>
        <v>5.0371579130582704E-2</v>
      </c>
      <c r="M59" s="301">
        <f t="shared" si="8"/>
        <v>5.1935777836484544E-2</v>
      </c>
      <c r="N59" s="301">
        <f t="shared" si="8"/>
        <v>4.8093689709360975E-2</v>
      </c>
      <c r="O59" s="301">
        <f t="shared" si="8"/>
        <v>4.6660545096325008E-2</v>
      </c>
      <c r="P59" s="301">
        <f t="shared" si="8"/>
        <v>4.5909249667822921E-2</v>
      </c>
      <c r="Q59" s="301">
        <f t="shared" si="8"/>
        <v>4.6692071591765826E-2</v>
      </c>
      <c r="R59" s="301">
        <f t="shared" si="8"/>
        <v>5.085073257336848E-2</v>
      </c>
      <c r="S59" s="301">
        <f t="shared" si="8"/>
        <v>5.1736386117277697E-2</v>
      </c>
      <c r="T59" s="301">
        <f t="shared" si="8"/>
        <v>5.4921297561174018E-2</v>
      </c>
      <c r="U59" s="301">
        <f t="shared" si="8"/>
        <v>5.902876631091511E-2</v>
      </c>
      <c r="V59" s="301">
        <f t="shared" si="8"/>
        <v>5.9165150883093841E-2</v>
      </c>
      <c r="W59" s="301">
        <f t="shared" si="8"/>
        <v>5.2483754898586893E-2</v>
      </c>
      <c r="X59" s="301">
        <f t="shared" si="8"/>
        <v>4.4918723880915244E-2</v>
      </c>
      <c r="Y59" s="301">
        <f t="shared" si="8"/>
        <v>4.503396049453965E-2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0.10707516657585284</v>
      </c>
      <c r="C60" s="301">
        <f t="shared" si="9"/>
        <v>0.10454096647225929</v>
      </c>
      <c r="D60" s="301">
        <f t="shared" si="9"/>
        <v>0.10637289285052395</v>
      </c>
      <c r="E60" s="301">
        <f t="shared" si="9"/>
        <v>0.10520154280851694</v>
      </c>
      <c r="F60" s="301">
        <f t="shared" si="9"/>
        <v>0.10368968731638949</v>
      </c>
      <c r="G60" s="301">
        <f t="shared" si="9"/>
        <v>0.10967121377054954</v>
      </c>
      <c r="H60" s="301">
        <f t="shared" si="9"/>
        <v>0.10581060591073085</v>
      </c>
      <c r="I60" s="301">
        <f t="shared" si="9"/>
        <v>0.10570895683453556</v>
      </c>
      <c r="J60" s="301">
        <f t="shared" si="9"/>
        <v>0.1062534221726583</v>
      </c>
      <c r="K60" s="301">
        <f t="shared" si="9"/>
        <v>0.10792205880501948</v>
      </c>
      <c r="L60" s="301">
        <f t="shared" si="9"/>
        <v>0.10687700125990882</v>
      </c>
      <c r="M60" s="301">
        <f t="shared" si="9"/>
        <v>0.10524332004444968</v>
      </c>
      <c r="N60" s="301">
        <f t="shared" si="9"/>
        <v>0.10668939646646224</v>
      </c>
      <c r="O60" s="301">
        <f t="shared" si="9"/>
        <v>0.10660161872518421</v>
      </c>
      <c r="P60" s="301">
        <f t="shared" si="9"/>
        <v>0.10607136225913259</v>
      </c>
      <c r="Q60" s="301">
        <f t="shared" si="9"/>
        <v>0.10556229072402577</v>
      </c>
      <c r="R60" s="301">
        <f t="shared" si="9"/>
        <v>0.10380984902045476</v>
      </c>
      <c r="S60" s="301">
        <f t="shared" si="9"/>
        <v>0.10389152753231599</v>
      </c>
      <c r="T60" s="301">
        <f t="shared" si="9"/>
        <v>0.10353580895293442</v>
      </c>
      <c r="U60" s="301">
        <f t="shared" si="9"/>
        <v>0.10123687008254581</v>
      </c>
      <c r="V60" s="301">
        <f t="shared" si="9"/>
        <v>9.9934884108630898E-2</v>
      </c>
      <c r="W60" s="301">
        <f t="shared" si="9"/>
        <v>0.10362564155148805</v>
      </c>
      <c r="X60" s="301">
        <f t="shared" si="9"/>
        <v>0.10637602445396066</v>
      </c>
      <c r="Y60" s="301">
        <f t="shared" si="9"/>
        <v>0.1091419062394908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5.1349909288054586E-2</v>
      </c>
      <c r="C61" s="302">
        <f t="shared" si="10"/>
        <v>5.0013293142191141E-2</v>
      </c>
      <c r="D61" s="302">
        <f t="shared" si="10"/>
        <v>5.1445018031272598E-2</v>
      </c>
      <c r="E61" s="302">
        <f t="shared" si="10"/>
        <v>5.0904582709410257E-2</v>
      </c>
      <c r="F61" s="302">
        <f t="shared" si="10"/>
        <v>4.9492726129211871E-2</v>
      </c>
      <c r="G61" s="302">
        <f t="shared" si="10"/>
        <v>5.2031940508991091E-2</v>
      </c>
      <c r="H61" s="302">
        <f t="shared" si="10"/>
        <v>5.0050247197331886E-2</v>
      </c>
      <c r="I61" s="302">
        <f t="shared" si="10"/>
        <v>4.9145988273311403E-2</v>
      </c>
      <c r="J61" s="302">
        <f t="shared" si="10"/>
        <v>4.9796302113063746E-2</v>
      </c>
      <c r="K61" s="302">
        <f t="shared" si="10"/>
        <v>4.9992174328082173E-2</v>
      </c>
      <c r="L61" s="302">
        <f t="shared" si="10"/>
        <v>4.9451964732507472E-2</v>
      </c>
      <c r="M61" s="302">
        <f t="shared" si="10"/>
        <v>4.8131515010363418E-2</v>
      </c>
      <c r="N61" s="302">
        <f t="shared" si="10"/>
        <v>4.8594182630772871E-2</v>
      </c>
      <c r="O61" s="302">
        <f t="shared" si="10"/>
        <v>4.8084526986667278E-2</v>
      </c>
      <c r="P61" s="302">
        <f t="shared" si="10"/>
        <v>4.7295713696427225E-2</v>
      </c>
      <c r="Q61" s="302">
        <f t="shared" si="10"/>
        <v>4.6960510811234334E-2</v>
      </c>
      <c r="R61" s="302">
        <f t="shared" si="10"/>
        <v>4.6265983568423007E-2</v>
      </c>
      <c r="S61" s="302">
        <f t="shared" si="10"/>
        <v>4.661751560065442E-2</v>
      </c>
      <c r="T61" s="302">
        <f t="shared" si="10"/>
        <v>4.7163818317698197E-2</v>
      </c>
      <c r="U61" s="302">
        <f t="shared" si="10"/>
        <v>4.5860807639735358E-2</v>
      </c>
      <c r="V61" s="302">
        <f t="shared" si="10"/>
        <v>4.44949671333617E-2</v>
      </c>
      <c r="W61" s="302">
        <f t="shared" si="10"/>
        <v>4.6556619933023881E-2</v>
      </c>
      <c r="X61" s="302">
        <f t="shared" si="10"/>
        <v>4.7366750301117519E-2</v>
      </c>
      <c r="Y61" s="302">
        <f t="shared" si="10"/>
        <v>5.0439913286459699E-2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5.091992276276941E-2</v>
      </c>
      <c r="C62" s="302">
        <f t="shared" si="11"/>
        <v>4.9301367393210449E-2</v>
      </c>
      <c r="D62" s="302">
        <f t="shared" si="11"/>
        <v>4.9868326367632325E-2</v>
      </c>
      <c r="E62" s="302">
        <f t="shared" si="11"/>
        <v>4.9020444475572522E-2</v>
      </c>
      <c r="F62" s="302">
        <f t="shared" si="11"/>
        <v>4.8854678704822525E-2</v>
      </c>
      <c r="G62" s="302">
        <f t="shared" si="11"/>
        <v>5.3474724357504812E-2</v>
      </c>
      <c r="H62" s="302">
        <f t="shared" si="11"/>
        <v>5.0936712539620538E-2</v>
      </c>
      <c r="I62" s="302">
        <f t="shared" si="11"/>
        <v>5.1973989561466732E-2</v>
      </c>
      <c r="J62" s="302">
        <f t="shared" si="11"/>
        <v>5.1848091562168908E-2</v>
      </c>
      <c r="K62" s="302">
        <f t="shared" si="11"/>
        <v>5.3802327269109197E-2</v>
      </c>
      <c r="L62" s="302">
        <f t="shared" si="11"/>
        <v>5.3119773353847252E-2</v>
      </c>
      <c r="M62" s="302">
        <f t="shared" si="11"/>
        <v>5.2672849663446569E-2</v>
      </c>
      <c r="N62" s="302">
        <f t="shared" si="11"/>
        <v>5.3984642065658506E-2</v>
      </c>
      <c r="O62" s="302">
        <f t="shared" si="11"/>
        <v>5.4529010961053247E-2</v>
      </c>
      <c r="P62" s="302">
        <f t="shared" si="11"/>
        <v>5.4851781069729051E-2</v>
      </c>
      <c r="Q62" s="302">
        <f t="shared" si="11"/>
        <v>5.4611004563067854E-2</v>
      </c>
      <c r="R62" s="302">
        <f t="shared" si="11"/>
        <v>5.3197648992769492E-2</v>
      </c>
      <c r="S62" s="302">
        <f t="shared" si="11"/>
        <v>5.2852098588304502E-2</v>
      </c>
      <c r="T62" s="302">
        <f t="shared" si="11"/>
        <v>5.1677862638554686E-2</v>
      </c>
      <c r="U62" s="302">
        <f t="shared" si="11"/>
        <v>5.0330868741022841E-2</v>
      </c>
      <c r="V62" s="302">
        <f t="shared" si="11"/>
        <v>5.0383066472440653E-2</v>
      </c>
      <c r="W62" s="302">
        <f t="shared" si="11"/>
        <v>5.2583230601490942E-2</v>
      </c>
      <c r="X62" s="302">
        <f t="shared" si="11"/>
        <v>5.517006698353414E-2</v>
      </c>
      <c r="Y62" s="302">
        <f t="shared" si="11"/>
        <v>5.485293650050635E-2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4.8053345250288274E-3</v>
      </c>
      <c r="C63" s="302">
        <f t="shared" si="12"/>
        <v>5.2263059368576944E-3</v>
      </c>
      <c r="D63" s="302">
        <f t="shared" si="12"/>
        <v>5.0595484516190335E-3</v>
      </c>
      <c r="E63" s="302">
        <f t="shared" si="12"/>
        <v>5.2765156235341781E-3</v>
      </c>
      <c r="F63" s="302">
        <f t="shared" si="12"/>
        <v>5.3422824823550954E-3</v>
      </c>
      <c r="G63" s="302">
        <f t="shared" si="12"/>
        <v>4.1645489040536372E-3</v>
      </c>
      <c r="H63" s="302">
        <f t="shared" si="12"/>
        <v>4.8236461737784292E-3</v>
      </c>
      <c r="I63" s="302">
        <f t="shared" si="12"/>
        <v>4.5889789997574345E-3</v>
      </c>
      <c r="J63" s="302">
        <f t="shared" si="12"/>
        <v>4.6090284974256391E-3</v>
      </c>
      <c r="K63" s="302">
        <f t="shared" si="12"/>
        <v>4.1275572078281154E-3</v>
      </c>
      <c r="L63" s="302">
        <f t="shared" si="12"/>
        <v>4.3052631735540758E-3</v>
      </c>
      <c r="M63" s="302">
        <f t="shared" si="12"/>
        <v>4.4389553706397035E-3</v>
      </c>
      <c r="N63" s="302">
        <f t="shared" si="12"/>
        <v>4.1105717700308528E-3</v>
      </c>
      <c r="O63" s="302">
        <f t="shared" si="12"/>
        <v>3.9880807774636739E-3</v>
      </c>
      <c r="P63" s="302">
        <f t="shared" si="12"/>
        <v>3.9238674929763162E-3</v>
      </c>
      <c r="Q63" s="302">
        <f t="shared" si="12"/>
        <v>3.990775349723575E-3</v>
      </c>
      <c r="R63" s="302">
        <f t="shared" si="12"/>
        <v>4.3462164592622619E-3</v>
      </c>
      <c r="S63" s="302">
        <f t="shared" si="12"/>
        <v>4.4219133433570697E-3</v>
      </c>
      <c r="T63" s="302">
        <f t="shared" si="12"/>
        <v>4.6941279966815378E-3</v>
      </c>
      <c r="U63" s="302">
        <f t="shared" si="12"/>
        <v>5.0451937017876132E-3</v>
      </c>
      <c r="V63" s="302">
        <f t="shared" si="12"/>
        <v>5.0568505028285322E-3</v>
      </c>
      <c r="W63" s="302">
        <f t="shared" si="12"/>
        <v>4.485791016973239E-3</v>
      </c>
      <c r="X63" s="302">
        <f t="shared" si="12"/>
        <v>3.8392071693089938E-3</v>
      </c>
      <c r="Y63" s="302">
        <f t="shared" si="12"/>
        <v>3.8490564525247564E-3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4.4468565694616824E-2</v>
      </c>
      <c r="C65" s="235">
        <f t="shared" si="14"/>
        <v>4.8364235139681119E-2</v>
      </c>
      <c r="D65" s="235">
        <f t="shared" si="14"/>
        <v>4.6821061371282557E-2</v>
      </c>
      <c r="E65" s="235">
        <f t="shared" si="14"/>
        <v>4.8828875580185303E-2</v>
      </c>
      <c r="F65" s="235">
        <f t="shared" si="14"/>
        <v>4.9437482091714086E-2</v>
      </c>
      <c r="G65" s="235">
        <f t="shared" si="14"/>
        <v>3.8538735558112415E-2</v>
      </c>
      <c r="H65" s="235">
        <f t="shared" si="14"/>
        <v>4.4638021692145612E-2</v>
      </c>
      <c r="I65" s="235">
        <f t="shared" si="14"/>
        <v>4.2466411663755338E-2</v>
      </c>
      <c r="J65" s="235">
        <f t="shared" si="14"/>
        <v>4.2651949715176905E-2</v>
      </c>
      <c r="K65" s="235">
        <f t="shared" si="14"/>
        <v>3.8196414401241399E-2</v>
      </c>
      <c r="L65" s="235">
        <f t="shared" si="14"/>
        <v>3.9840905408069442E-2</v>
      </c>
      <c r="M65" s="235">
        <f t="shared" si="14"/>
        <v>4.1078092999899826E-2</v>
      </c>
      <c r="N65" s="235">
        <f t="shared" si="14"/>
        <v>3.8039231159865523E-2</v>
      </c>
      <c r="O65" s="235">
        <f t="shared" si="14"/>
        <v>3.6905699514648872E-2</v>
      </c>
      <c r="P65" s="235">
        <f t="shared" si="14"/>
        <v>3.6311469780002867E-2</v>
      </c>
      <c r="Q65" s="235">
        <f t="shared" si="14"/>
        <v>3.6930635086341979E-2</v>
      </c>
      <c r="R65" s="235">
        <f t="shared" si="14"/>
        <v>4.0219887114012996E-2</v>
      </c>
      <c r="S65" s="235">
        <f t="shared" si="14"/>
        <v>4.0920386079426337E-2</v>
      </c>
      <c r="T65" s="235">
        <f t="shared" si="14"/>
        <v>4.3439460481290985E-2</v>
      </c>
      <c r="U65" s="235">
        <f t="shared" si="14"/>
        <v>4.6688222516342616E-2</v>
      </c>
      <c r="V65" s="235">
        <f t="shared" si="14"/>
        <v>4.6796094553175266E-2</v>
      </c>
      <c r="W65" s="235">
        <f t="shared" si="14"/>
        <v>4.1511510071070366E-2</v>
      </c>
      <c r="X65" s="235">
        <f t="shared" si="14"/>
        <v>3.5528023144785446E-2</v>
      </c>
      <c r="Y65" s="235">
        <f t="shared" si="14"/>
        <v>3.5619168411664119E-2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</v>
      </c>
      <c r="C69" s="322">
        <f t="shared" si="15"/>
        <v>118.81908485023362</v>
      </c>
      <c r="D69" s="322">
        <f t="shared" si="15"/>
        <v>124.7675765310498</v>
      </c>
      <c r="E69" s="322">
        <f t="shared" si="15"/>
        <v>137.51505167952953</v>
      </c>
      <c r="F69" s="322">
        <f t="shared" si="15"/>
        <v>149.60895259320566</v>
      </c>
      <c r="G69" s="322">
        <f t="shared" si="15"/>
        <v>145.53955666894092</v>
      </c>
      <c r="H69" s="322">
        <f t="shared" si="15"/>
        <v>135.15873100424488</v>
      </c>
      <c r="I69" s="322">
        <f t="shared" si="15"/>
        <v>138.86565895518802</v>
      </c>
      <c r="J69" s="322">
        <f t="shared" si="15"/>
        <v>151.50062581690798</v>
      </c>
      <c r="K69" s="322">
        <f t="shared" si="15"/>
        <v>169.74113620264797</v>
      </c>
      <c r="L69" s="322">
        <f t="shared" si="15"/>
        <v>172.65246391315128</v>
      </c>
      <c r="M69" s="322">
        <f t="shared" si="15"/>
        <v>177.03919286140354</v>
      </c>
      <c r="N69" s="322">
        <f t="shared" si="15"/>
        <v>192.15121550228395</v>
      </c>
      <c r="O69" s="322">
        <f t="shared" si="15"/>
        <v>200.40871792545516</v>
      </c>
      <c r="P69" s="322">
        <f t="shared" si="15"/>
        <v>192.49793257338936</v>
      </c>
      <c r="Q69" s="322">
        <f t="shared" si="15"/>
        <v>189.32826560729606</v>
      </c>
      <c r="R69" s="322">
        <f t="shared" si="15"/>
        <v>198.98309626481168</v>
      </c>
      <c r="S69" s="322">
        <f t="shared" si="15"/>
        <v>195.81649866469533</v>
      </c>
      <c r="T69" s="322">
        <f t="shared" si="15"/>
        <v>195.66354361426696</v>
      </c>
      <c r="U69" s="322">
        <f t="shared" si="15"/>
        <v>186.79312230126803</v>
      </c>
      <c r="V69" s="322">
        <f t="shared" si="15"/>
        <v>191.12818539845688</v>
      </c>
      <c r="W69" s="322">
        <f t="shared" si="15"/>
        <v>167.87837833336218</v>
      </c>
      <c r="X69" s="322">
        <f t="shared" si="15"/>
        <v>155.97334992040174</v>
      </c>
      <c r="Y69" s="322">
        <f t="shared" si="15"/>
        <v>162.40565192708956</v>
      </c>
      <c r="DA69" s="95"/>
    </row>
    <row r="70" spans="1:105" ht="12" customHeight="1" x14ac:dyDescent="0.25">
      <c r="A70" s="55" t="s">
        <v>91</v>
      </c>
      <c r="B70" s="334">
        <f>IF(B$6=0,0,B$6/WWP!B$5*1000)</f>
        <v>1.3723199649940394</v>
      </c>
      <c r="C70" s="334">
        <f>IF(C$6=0,0,C$6/WWP!C$5*1000)</f>
        <v>1.4282652436989798</v>
      </c>
      <c r="D70" s="334">
        <f>IF(D$6=0,0,D$6/WWP!D$5*1000)</f>
        <v>1.4519154768948441</v>
      </c>
      <c r="E70" s="334">
        <f>IF(E$6=0,0,E$6/WWP!E$5*1000)</f>
        <v>1.6688807329137392</v>
      </c>
      <c r="F70" s="334">
        <f>IF(F$6=0,0,F$6/WWP!F$5*1000)</f>
        <v>1.8382825592770062</v>
      </c>
      <c r="G70" s="334">
        <f>IF(G$6=0,0,G$6/WWP!G$5*1000)</f>
        <v>1.3940451828108082</v>
      </c>
      <c r="H70" s="334">
        <f>IF(H$6=0,0,H$6/WWP!H$5*1000)</f>
        <v>1.4995031600211595</v>
      </c>
      <c r="I70" s="334">
        <f>IF(I$6=0,0,I$6/WWP!I$5*1000)</f>
        <v>1.4656786632855219</v>
      </c>
      <c r="J70" s="334">
        <f>IF(J$6=0,0,J$6/WWP!J$5*1000)</f>
        <v>1.6060226140662797</v>
      </c>
      <c r="K70" s="334">
        <f>IF(K$6=0,0,K$6/WWP!K$5*1000)</f>
        <v>1.6114173754557992</v>
      </c>
      <c r="L70" s="334">
        <f>IF(L$6=0,0,L$6/WWP!L$5*1000)</f>
        <v>1.7096228778299272</v>
      </c>
      <c r="M70" s="334">
        <f>IF(M$6=0,0,M$6/WWP!M$5*1000)</f>
        <v>1.807498874721444</v>
      </c>
      <c r="N70" s="334">
        <f>IF(N$6=0,0,N$6/WWP!N$5*1000)</f>
        <v>1.8166581326478468</v>
      </c>
      <c r="O70" s="334">
        <f>IF(O$6=0,0,O$6/WWP!O$5*1000)</f>
        <v>1.8382661578676895</v>
      </c>
      <c r="P70" s="334">
        <f>IF(P$6=0,0,P$6/WWP!P$5*1000)</f>
        <v>1.7372736742066996</v>
      </c>
      <c r="Q70" s="334">
        <f>IF(Q$6=0,0,Q$6/WWP!Q$5*1000)</f>
        <v>1.7378031234004834</v>
      </c>
      <c r="R70" s="334">
        <f>IF(R$6=0,0,R$6/WWP!R$5*1000)</f>
        <v>1.98909429863251</v>
      </c>
      <c r="S70" s="334">
        <f>IF(S$6=0,0,S$6/WWP!S$5*1000)</f>
        <v>1.9915322530782185</v>
      </c>
      <c r="T70" s="334">
        <f>IF(T$6=0,0,T$6/WWP!T$5*1000)</f>
        <v>2.1124803514221941</v>
      </c>
      <c r="U70" s="334">
        <f>IF(U$6=0,0,U$6/WWP!U$5*1000)</f>
        <v>2.1675372135946827</v>
      </c>
      <c r="V70" s="334">
        <f>IF(V$6=0,0,V$6/WWP!V$5*1000)</f>
        <v>2.2229653190048517</v>
      </c>
      <c r="W70" s="334">
        <f>IF(W$6=0,0,W$6/WWP!W$5*1000)</f>
        <v>1.7320548393852107</v>
      </c>
      <c r="X70" s="334">
        <f>IF(X$6=0,0,X$6/WWP!X$5*1000)</f>
        <v>1.3772722074417572</v>
      </c>
      <c r="Y70" s="334">
        <f>IF(Y$6=0,0,Y$6/WWP!Y$5*1000)</f>
        <v>1.4377496016958426</v>
      </c>
      <c r="DA70" s="67"/>
    </row>
    <row r="71" spans="1:105" ht="12" customHeight="1" x14ac:dyDescent="0.25">
      <c r="A71" s="173" t="s">
        <v>92</v>
      </c>
      <c r="B71" s="335">
        <f>IF(B$7=0,0,B$7/WWP!B$5*1000)</f>
        <v>1.4916521358630872</v>
      </c>
      <c r="C71" s="335">
        <f>IF(C$7=0,0,C$7/WWP!C$5*1000)</f>
        <v>1.552462221411935</v>
      </c>
      <c r="D71" s="335">
        <f>IF(D$7=0,0,D$7/WWP!D$5*1000)</f>
        <v>1.5781689966248307</v>
      </c>
      <c r="E71" s="335">
        <f>IF(E$7=0,0,E$7/WWP!E$5*1000)</f>
        <v>1.8140007966453691</v>
      </c>
      <c r="F71" s="335">
        <f>IF(F$7=0,0,F$7/WWP!F$5*1000)</f>
        <v>1.9981332166054406</v>
      </c>
      <c r="G71" s="335">
        <f>IF(G$7=0,0,G$7/WWP!G$5*1000)</f>
        <v>1.5152665030552264</v>
      </c>
      <c r="H71" s="335">
        <f>IF(H$7=0,0,H$7/WWP!H$5*1000)</f>
        <v>1.6298947391534342</v>
      </c>
      <c r="I71" s="335">
        <f>IF(I$7=0,0,I$7/WWP!I$5*1000)</f>
        <v>1.5931289818320893</v>
      </c>
      <c r="J71" s="335">
        <f>IF(J$7=0,0,J$7/WWP!J$5*1000)</f>
        <v>1.7456767544198692</v>
      </c>
      <c r="K71" s="335">
        <f>IF(K$7=0,0,K$7/WWP!K$5*1000)</f>
        <v>1.7515406254954342</v>
      </c>
      <c r="L71" s="335">
        <f>IF(L$7=0,0,L$7/WWP!L$5*1000)</f>
        <v>1.8582857367716605</v>
      </c>
      <c r="M71" s="335">
        <f>IF(M$7=0,0,M$7/WWP!M$5*1000)</f>
        <v>1.9646726899146125</v>
      </c>
      <c r="N71" s="335">
        <f>IF(N$7=0,0,N$7/WWP!N$5*1000)</f>
        <v>1.974628405052008</v>
      </c>
      <c r="O71" s="335">
        <f>IF(O$7=0,0,O$7/WWP!O$5*1000)</f>
        <v>1.9981153889866194</v>
      </c>
      <c r="P71" s="335">
        <f>IF(P$7=0,0,P$7/WWP!P$5*1000)</f>
        <v>1.888340950224674</v>
      </c>
      <c r="Q71" s="335">
        <f>IF(Q$7=0,0,Q$7/WWP!Q$5*1000)</f>
        <v>1.8889164384787855</v>
      </c>
      <c r="R71" s="335">
        <f>IF(R$7=0,0,R$7/WWP!R$5*1000)</f>
        <v>2.1620590202527277</v>
      </c>
      <c r="S71" s="335">
        <f>IF(S$7=0,0,S$7/WWP!S$5*1000)</f>
        <v>2.1647089707371947</v>
      </c>
      <c r="T71" s="335">
        <f>IF(T$7=0,0,T$7/WWP!T$5*1000)</f>
        <v>2.2961742950241248</v>
      </c>
      <c r="U71" s="335">
        <f>IF(U$7=0,0,U$7/WWP!U$5*1000)</f>
        <v>2.3560187104290029</v>
      </c>
      <c r="V71" s="335">
        <f>IF(V$7=0,0,V$7/WWP!V$5*1000)</f>
        <v>2.4162666510922297</v>
      </c>
      <c r="W71" s="335">
        <f>IF(W$7=0,0,W$7/WWP!W$5*1000)</f>
        <v>1.8826683036795764</v>
      </c>
      <c r="X71" s="335">
        <f>IF(X$7=0,0,X$7/WWP!X$5*1000)</f>
        <v>1.4970350080888664</v>
      </c>
      <c r="Y71" s="335">
        <f>IF(Y$7=0,0,Y$7/WWP!Y$5*1000)</f>
        <v>1.5627713061911332</v>
      </c>
      <c r="DA71" s="177"/>
    </row>
    <row r="72" spans="1:105" ht="12" customHeight="1" x14ac:dyDescent="0.25">
      <c r="A72" s="173" t="s">
        <v>93</v>
      </c>
      <c r="B72" s="335">
        <f>IF(B$8=0,0,B$8/WWP!B$5*1000)</f>
        <v>3.6992972969404549</v>
      </c>
      <c r="C72" s="335">
        <f>IF(C$8=0,0,C$8/WWP!C$5*1000)</f>
        <v>3.8501063091015997</v>
      </c>
      <c r="D72" s="335">
        <f>IF(D$8=0,0,D$8/WWP!D$5*1000)</f>
        <v>3.913859111629582</v>
      </c>
      <c r="E72" s="335">
        <f>IF(E$8=0,0,E$8/WWP!E$5*1000)</f>
        <v>4.498721975680513</v>
      </c>
      <c r="F72" s="335">
        <f>IF(F$8=0,0,F$8/WWP!F$5*1000)</f>
        <v>4.9553703771814934</v>
      </c>
      <c r="G72" s="335">
        <f>IF(G$8=0,0,G$8/WWP!G$5*1000)</f>
        <v>3.7578609275769601</v>
      </c>
      <c r="H72" s="335">
        <f>IF(H$8=0,0,H$8/WWP!H$5*1000)</f>
        <v>4.0421389531005154</v>
      </c>
      <c r="I72" s="335">
        <f>IF(I$8=0,0,I$8/WWP!I$5*1000)</f>
        <v>3.9509598749435817</v>
      </c>
      <c r="J72" s="335">
        <f>IF(J$8=0,0,J$8/WWP!J$5*1000)</f>
        <v>4.3292783509612747</v>
      </c>
      <c r="K72" s="335">
        <f>IF(K$8=0,0,K$8/WWP!K$5*1000)</f>
        <v>4.3438207512286775</v>
      </c>
      <c r="L72" s="335">
        <f>IF(L$8=0,0,L$8/WWP!L$5*1000)</f>
        <v>4.6085486271937182</v>
      </c>
      <c r="M72" s="335">
        <f>IF(M$8=0,0,M$8/WWP!M$5*1000)</f>
        <v>4.8723882709882398</v>
      </c>
      <c r="N72" s="335">
        <f>IF(N$8=0,0,N$8/WWP!N$5*1000)</f>
        <v>4.8970784445289786</v>
      </c>
      <c r="O72" s="335">
        <f>IF(O$8=0,0,O$8/WWP!O$5*1000)</f>
        <v>4.955326164686813</v>
      </c>
      <c r="P72" s="335">
        <f>IF(P$8=0,0,P$8/WWP!P$5*1000)</f>
        <v>4.6830855565571889</v>
      </c>
      <c r="Q72" s="335">
        <f>IF(Q$8=0,0,Q$8/WWP!Q$5*1000)</f>
        <v>4.6845127674273899</v>
      </c>
      <c r="R72" s="335">
        <f>IF(R$8=0,0,R$8/WWP!R$5*1000)</f>
        <v>5.3619063702267677</v>
      </c>
      <c r="S72" s="335">
        <f>IF(S$8=0,0,S$8/WWP!S$5*1000)</f>
        <v>5.3684782474282402</v>
      </c>
      <c r="T72" s="335">
        <f>IF(T$8=0,0,T$8/WWP!T$5*1000)</f>
        <v>5.6945122516598286</v>
      </c>
      <c r="U72" s="335">
        <f>IF(U$8=0,0,U$8/WWP!U$5*1000)</f>
        <v>5.8429264018639264</v>
      </c>
      <c r="V72" s="335">
        <f>IF(V$8=0,0,V$8/WWP!V$5*1000)</f>
        <v>5.9923412947087318</v>
      </c>
      <c r="W72" s="335">
        <f>IF(W$8=0,0,W$8/WWP!W$5*1000)</f>
        <v>4.6690173931253511</v>
      </c>
      <c r="X72" s="335">
        <f>IF(X$8=0,0,X$8/WWP!X$5*1000)</f>
        <v>3.7126468200603906</v>
      </c>
      <c r="Y72" s="335">
        <f>IF(Y$8=0,0,Y$8/WWP!Y$5*1000)</f>
        <v>3.8756728393540101</v>
      </c>
      <c r="DA72" s="177"/>
    </row>
    <row r="73" spans="1:105" ht="12" customHeight="1" x14ac:dyDescent="0.25">
      <c r="A73" s="173" t="s">
        <v>94</v>
      </c>
      <c r="B73" s="335">
        <f>IF(B$9=0,0,B$9/WWP!B$5*1000)</f>
        <v>11.336556232559463</v>
      </c>
      <c r="C73" s="335">
        <f>IF(C$9=0,0,C$9/WWP!C$5*1000)</f>
        <v>11.798712882730706</v>
      </c>
      <c r="D73" s="335">
        <f>IF(D$9=0,0,D$9/WWP!D$5*1000)</f>
        <v>11.994084374348711</v>
      </c>
      <c r="E73" s="335">
        <f>IF(E$9=0,0,E$9/WWP!E$5*1000)</f>
        <v>13.786406054504807</v>
      </c>
      <c r="F73" s="335">
        <f>IF(F$9=0,0,F$9/WWP!F$5*1000)</f>
        <v>15.185812446201357</v>
      </c>
      <c r="G73" s="335">
        <f>IF(G$9=0,0,G$9/WWP!G$5*1000)</f>
        <v>11.516025423219721</v>
      </c>
      <c r="H73" s="335">
        <f>IF(H$9=0,0,H$9/WWP!H$5*1000)</f>
        <v>12.3872000175661</v>
      </c>
      <c r="I73" s="335">
        <f>IF(I$9=0,0,I$9/WWP!I$5*1000)</f>
        <v>12.107780261923875</v>
      </c>
      <c r="J73" s="335">
        <f>IF(J$9=0,0,J$9/WWP!J$5*1000)</f>
        <v>13.267143333591005</v>
      </c>
      <c r="K73" s="335">
        <f>IF(K$9=0,0,K$9/WWP!K$5*1000)</f>
        <v>13.311708753765297</v>
      </c>
      <c r="L73" s="335">
        <f>IF(L$9=0,0,L$9/WWP!L$5*1000)</f>
        <v>14.12297159946462</v>
      </c>
      <c r="M73" s="335">
        <f>IF(M$9=0,0,M$9/WWP!M$5*1000)</f>
        <v>14.931512443351055</v>
      </c>
      <c r="N73" s="335">
        <f>IF(N$9=0,0,N$9/WWP!N$5*1000)</f>
        <v>15.007175878395259</v>
      </c>
      <c r="O73" s="335">
        <f>IF(O$9=0,0,O$9/WWP!O$5*1000)</f>
        <v>15.185676956298305</v>
      </c>
      <c r="P73" s="335">
        <f>IF(P$9=0,0,P$9/WWP!P$5*1000)</f>
        <v>14.351391221707521</v>
      </c>
      <c r="Q73" s="335">
        <f>IF(Q$9=0,0,Q$9/WWP!Q$5*1000)</f>
        <v>14.355764932438776</v>
      </c>
      <c r="R73" s="335">
        <f>IF(R$9=0,0,R$9/WWP!R$5*1000)</f>
        <v>16.431648553920731</v>
      </c>
      <c r="S73" s="335">
        <f>IF(S$9=0,0,S$9/WWP!S$5*1000)</f>
        <v>16.45178817760268</v>
      </c>
      <c r="T73" s="335">
        <f>IF(T$9=0,0,T$9/WWP!T$5*1000)</f>
        <v>17.450924642183345</v>
      </c>
      <c r="U73" s="335">
        <f>IF(U$9=0,0,U$9/WWP!U$5*1000)</f>
        <v>17.905742199260423</v>
      </c>
      <c r="V73" s="335">
        <f>IF(V$9=0,0,V$9/WWP!V$5*1000)</f>
        <v>18.363626548300942</v>
      </c>
      <c r="W73" s="335">
        <f>IF(W$9=0,0,W$9/WWP!W$5*1000)</f>
        <v>14.308279107964779</v>
      </c>
      <c r="X73" s="335">
        <f>IF(X$9=0,0,X$9/WWP!X$5*1000)</f>
        <v>11.377466061475388</v>
      </c>
      <c r="Y73" s="335">
        <f>IF(Y$9=0,0,Y$9/WWP!Y$5*1000)</f>
        <v>11.877061927052615</v>
      </c>
      <c r="DA73" s="177"/>
    </row>
    <row r="74" spans="1:105" ht="12" customHeight="1" x14ac:dyDescent="0.25">
      <c r="A74" s="56" t="s">
        <v>95</v>
      </c>
      <c r="B74" s="336">
        <f>IF(B$10=0,0,B$10/WWP!B$5*1000)</f>
        <v>2.4270914184269725</v>
      </c>
      <c r="C74" s="336">
        <f>IF(C$10=0,0,C$10/WWP!C$5*1000)</f>
        <v>2.4488196762135934</v>
      </c>
      <c r="D74" s="336">
        <f>IF(D$10=0,0,D$10/WWP!D$5*1000)</f>
        <v>2.529845150360976</v>
      </c>
      <c r="E74" s="336">
        <f>IF(E$10=0,0,E$10/WWP!E$5*1000)</f>
        <v>2.8683222595397995</v>
      </c>
      <c r="F74" s="336">
        <f>IF(F$10=0,0,F$10/WWP!F$5*1000)</f>
        <v>3.1515323519823721</v>
      </c>
      <c r="G74" s="336">
        <f>IF(G$10=0,0,G$10/WWP!G$5*1000)</f>
        <v>2.6294067347827479</v>
      </c>
      <c r="H74" s="336">
        <f>IF(H$10=0,0,H$10/WWP!H$5*1000)</f>
        <v>2.6587560611298984</v>
      </c>
      <c r="I74" s="336">
        <f>IF(I$10=0,0,I$10/WWP!I$5*1000)</f>
        <v>2.6282658197009821</v>
      </c>
      <c r="J74" s="336">
        <f>IF(J$10=0,0,J$10/WWP!J$5*1000)</f>
        <v>2.8655776366285832</v>
      </c>
      <c r="K74" s="336">
        <f>IF(K$10=0,0,K$10/WWP!K$5*1000)</f>
        <v>2.9971017682836867</v>
      </c>
      <c r="L74" s="336">
        <f>IF(L$10=0,0,L$10/WWP!L$5*1000)</f>
        <v>3.1202071413840016</v>
      </c>
      <c r="M74" s="336">
        <f>IF(M$10=0,0,M$10/WWP!M$5*1000)</f>
        <v>3.2593422618884218</v>
      </c>
      <c r="N74" s="336">
        <f>IF(N$10=0,0,N$10/WWP!N$5*1000)</f>
        <v>3.3635387506846164</v>
      </c>
      <c r="O74" s="336">
        <f>IF(O$10=0,0,O$10/WWP!O$5*1000)</f>
        <v>3.4298843271145678</v>
      </c>
      <c r="P74" s="336">
        <f>IF(P$10=0,0,P$10/WWP!P$5*1000)</f>
        <v>3.2594780286810043</v>
      </c>
      <c r="Q74" s="336">
        <f>IF(Q$10=0,0,Q$10/WWP!Q$5*1000)</f>
        <v>3.2194122065518065</v>
      </c>
      <c r="R74" s="336">
        <f>IF(R$10=0,0,R$10/WWP!R$5*1000)</f>
        <v>3.5998728280601893</v>
      </c>
      <c r="S74" s="336">
        <f>IF(S$10=0,0,S$10/WWP!S$5*1000)</f>
        <v>3.6065269544148411</v>
      </c>
      <c r="T74" s="336">
        <f>IF(T$10=0,0,T$10/WWP!T$5*1000)</f>
        <v>3.7953422271418602</v>
      </c>
      <c r="U74" s="336">
        <f>IF(U$10=0,0,U$10/WWP!U$5*1000)</f>
        <v>3.817034571080864</v>
      </c>
      <c r="V74" s="336">
        <f>IF(V$10=0,0,V$10/WWP!V$5*1000)</f>
        <v>3.9177995087261128</v>
      </c>
      <c r="W74" s="336">
        <f>IF(W$10=0,0,W$10/WWP!W$5*1000)</f>
        <v>3.1473348961634611</v>
      </c>
      <c r="X74" s="336">
        <f>IF(X$10=0,0,X$10/WWP!X$5*1000)</f>
        <v>2.6535611739729061</v>
      </c>
      <c r="Y74" s="336">
        <f>IF(Y$10=0,0,Y$10/WWP!Y$5*1000)</f>
        <v>2.8680271399544366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78.04186988572188</v>
      </c>
      <c r="C75" s="349">
        <f>IF(C$16=0,0,C$16/WWP!C$5*1000)</f>
        <v>72.307139196497744</v>
      </c>
      <c r="D75" s="349">
        <f>IF(D$16=0,0,D$16/WWP!D$5*1000)</f>
        <v>76.800234109523259</v>
      </c>
      <c r="E75" s="349">
        <f>IF(E$16=0,0,E$16/WWP!E$5*1000)</f>
        <v>83.207695187003026</v>
      </c>
      <c r="F75" s="349">
        <f>IF(F$16=0,0,F$16/WWP!F$5*1000)</f>
        <v>90.219362759535784</v>
      </c>
      <c r="G75" s="349">
        <f>IF(G$16=0,0,G$16/WWP!G$5*1000)</f>
        <v>96.065094343977322</v>
      </c>
      <c r="H75" s="349">
        <f>IF(H$16=0,0,H$16/WWP!H$5*1000)</f>
        <v>84.978885105900716</v>
      </c>
      <c r="I75" s="349">
        <f>IF(I$16=0,0,I$16/WWP!I$5*1000)</f>
        <v>89.087531531084821</v>
      </c>
      <c r="J75" s="349">
        <f>IF(J$16=0,0,J$16/WWP!J$5*1000)</f>
        <v>96.95790288804956</v>
      </c>
      <c r="K75" s="349">
        <f>IF(K$16=0,0,K$16/WWP!K$5*1000)</f>
        <v>112.72602113887356</v>
      </c>
      <c r="L75" s="349">
        <f>IF(L$16=0,0,L$16/WWP!L$5*1000)</f>
        <v>113.20484259600977</v>
      </c>
      <c r="M75" s="349">
        <f>IF(M$16=0,0,M$16/WWP!M$5*1000)</f>
        <v>115.10448526802769</v>
      </c>
      <c r="N75" s="349">
        <f>IF(N$16=0,0,N$16/WWP!N$5*1000)</f>
        <v>128.04109323895551</v>
      </c>
      <c r="O75" s="349">
        <f>IF(O$16=0,0,O$16/WWP!O$5*1000)</f>
        <v>134.89015124867856</v>
      </c>
      <c r="P75" s="349">
        <f>IF(P$16=0,0,P$16/WWP!P$5*1000)</f>
        <v>130.33252669348309</v>
      </c>
      <c r="Q75" s="349">
        <f>IF(Q$16=0,0,Q$16/WWP!Q$5*1000)</f>
        <v>127.62378870193206</v>
      </c>
      <c r="R75" s="349">
        <f>IF(R$16=0,0,R$16/WWP!R$5*1000)</f>
        <v>130.66059612869574</v>
      </c>
      <c r="S75" s="349">
        <f>IF(S$16=0,0,S$16/WWP!S$5*1000)</f>
        <v>127.74606418999835</v>
      </c>
      <c r="T75" s="349">
        <f>IF(T$16=0,0,T$16/WWP!T$5*1000)</f>
        <v>124.8103121049605</v>
      </c>
      <c r="U75" s="349">
        <f>IF(U$16=0,0,U$16/WWP!U$5*1000)</f>
        <v>116.04630572698083</v>
      </c>
      <c r="V75" s="349">
        <f>IF(V$16=0,0,V$16/WWP!V$5*1000)</f>
        <v>118.86263245614168</v>
      </c>
      <c r="W75" s="349">
        <f>IF(W$16=0,0,W$16/WWP!W$5*1000)</f>
        <v>108.96274648150496</v>
      </c>
      <c r="X75" s="349">
        <f>IF(X$16=0,0,X$16/WWP!X$5*1000)</f>
        <v>106.21599514026595</v>
      </c>
      <c r="Y75" s="349">
        <f>IF(Y$16=0,0,Y$16/WWP!Y$5*1000)</f>
        <v>109.96058269748013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6.9809319958392493</v>
      </c>
      <c r="C76" s="349">
        <f>IF(C$27=0,0,C$27/WWP!C$5*1000)</f>
        <v>7.2655231962078579</v>
      </c>
      <c r="D76" s="349">
        <f>IF(D$27=0,0,D$27/WWP!D$5*1000)</f>
        <v>7.3858309042042105</v>
      </c>
      <c r="E76" s="349">
        <f>IF(E$27=0,0,E$27/WWP!E$5*1000)</f>
        <v>8.4895237283003286</v>
      </c>
      <c r="F76" s="349">
        <f>IF(F$27=0,0,F$27/WWP!F$5*1000)</f>
        <v>9.3512634537134716</v>
      </c>
      <c r="G76" s="349">
        <f>IF(G$27=0,0,G$27/WWP!G$5*1000)</f>
        <v>7.0914472342984594</v>
      </c>
      <c r="H76" s="349">
        <f>IF(H$27=0,0,H$27/WWP!H$5*1000)</f>
        <v>7.6279073792380743</v>
      </c>
      <c r="I76" s="349">
        <f>IF(I$27=0,0,I$27/WWP!I$5*1000)</f>
        <v>7.4558436349741815</v>
      </c>
      <c r="J76" s="349">
        <f>IF(J$27=0,0,J$27/WWP!J$5*1000)</f>
        <v>8.1697672106849879</v>
      </c>
      <c r="K76" s="349">
        <f>IF(K$27=0,0,K$27/WWP!K$5*1000)</f>
        <v>8.1972101273186322</v>
      </c>
      <c r="L76" s="349">
        <f>IF(L$27=0,0,L$27/WWP!L$5*1000)</f>
        <v>8.6967772480913741</v>
      </c>
      <c r="M76" s="349">
        <f>IF(M$27=0,0,M$27/WWP!M$5*1000)</f>
        <v>9.1946681888003923</v>
      </c>
      <c r="N76" s="349">
        <f>IF(N$27=0,0,N$27/WWP!N$5*1000)</f>
        <v>9.2412609356433997</v>
      </c>
      <c r="O76" s="349">
        <f>IF(O$27=0,0,O$27/WWP!O$5*1000)</f>
        <v>9.3511800204573809</v>
      </c>
      <c r="P76" s="349">
        <f>IF(P$27=0,0,P$27/WWP!P$5*1000)</f>
        <v>8.8374356470514783</v>
      </c>
      <c r="Q76" s="349">
        <f>IF(Q$27=0,0,Q$27/WWP!Q$5*1000)</f>
        <v>8.8401289320807201</v>
      </c>
      <c r="R76" s="349">
        <f>IF(R$27=0,0,R$27/WWP!R$5*1000)</f>
        <v>10.118436214782772</v>
      </c>
      <c r="S76" s="349">
        <f>IF(S$27=0,0,S$27/WWP!S$5*1000)</f>
        <v>10.130837983050071</v>
      </c>
      <c r="T76" s="349">
        <f>IF(T$27=0,0,T$27/WWP!T$5*1000)</f>
        <v>10.746095700712905</v>
      </c>
      <c r="U76" s="349">
        <f>IF(U$27=0,0,U$27/WWP!U$5*1000)</f>
        <v>11.026167564807739</v>
      </c>
      <c r="V76" s="349">
        <f>IF(V$27=0,0,V$27/WWP!V$5*1000)</f>
        <v>11.30812792711164</v>
      </c>
      <c r="W76" s="349">
        <f>IF(W$27=0,0,W$27/WWP!W$5*1000)</f>
        <v>8.8108876612204199</v>
      </c>
      <c r="X76" s="349">
        <f>IF(X$27=0,0,X$27/WWP!X$5*1000)</f>
        <v>7.0061238378559008</v>
      </c>
      <c r="Y76" s="349">
        <f>IF(Y$27=0,0,Y$27/WWP!Y$5*1000)</f>
        <v>7.3137697129745067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13.295132739572049</v>
      </c>
      <c r="C77" s="349">
        <f>IF(C$28=0,0,C$28/WWP!C$5*1000)</f>
        <v>12.421461965592799</v>
      </c>
      <c r="D77" s="349">
        <f>IF(D$28=0,0,D$28/WWP!D$5*1000)</f>
        <v>13.271888049556908</v>
      </c>
      <c r="E77" s="349">
        <f>IF(E$28=0,0,E$28/WWP!E$5*1000)</f>
        <v>14.46679559607945</v>
      </c>
      <c r="F77" s="349">
        <f>IF(F$28=0,0,F$28/WWP!F$5*1000)</f>
        <v>15.512905514122036</v>
      </c>
      <c r="G77" s="349">
        <f>IF(G$28=0,0,G$28/WWP!G$5*1000)</f>
        <v>15.96149983151043</v>
      </c>
      <c r="H77" s="349">
        <f>IF(H$28=0,0,H$28/WWP!H$5*1000)</f>
        <v>14.301227221684636</v>
      </c>
      <c r="I77" s="349">
        <f>IF(I$28=0,0,I$28/WWP!I$5*1000)</f>
        <v>14.679343948293308</v>
      </c>
      <c r="J77" s="349">
        <f>IF(J$28=0,0,J$28/WWP!J$5*1000)</f>
        <v>16.097459954345865</v>
      </c>
      <c r="K77" s="349">
        <f>IF(K$28=0,0,K$28/WWP!K$5*1000)</f>
        <v>18.318812882892995</v>
      </c>
      <c r="L77" s="349">
        <f>IF(L$28=0,0,L$28/WWP!L$5*1000)</f>
        <v>18.452577603172234</v>
      </c>
      <c r="M77" s="349">
        <f>IF(M$28=0,0,M$28/WWP!M$5*1000)</f>
        <v>18.632192434723734</v>
      </c>
      <c r="N77" s="349">
        <f>IF(N$28=0,0,N$28/WWP!N$5*1000)</f>
        <v>20.5004972122358</v>
      </c>
      <c r="O77" s="349">
        <f>IF(O$28=0,0,O$28/WWP!O$5*1000)</f>
        <v>21.363893737492369</v>
      </c>
      <c r="P77" s="349">
        <f>IF(P$28=0,0,P$28/WWP!P$5*1000)</f>
        <v>20.418517940126069</v>
      </c>
      <c r="Q77" s="349">
        <f>IF(Q$28=0,0,Q$28/WWP!Q$5*1000)</f>
        <v>19.985925416312952</v>
      </c>
      <c r="R77" s="349">
        <f>IF(R$28=0,0,R$28/WWP!R$5*1000)</f>
        <v>20.656405180872714</v>
      </c>
      <c r="S77" s="349">
        <f>IF(S$28=0,0,S$28/WWP!S$5*1000)</f>
        <v>20.343675162304912</v>
      </c>
      <c r="T77" s="349">
        <f>IF(T$28=0,0,T$28/WWP!T$5*1000)</f>
        <v>20.25818327070089</v>
      </c>
      <c r="U77" s="349">
        <f>IF(U$28=0,0,U$28/WWP!U$5*1000)</f>
        <v>18.910351054726569</v>
      </c>
      <c r="V77" s="349">
        <f>IF(V$28=0,0,V$28/WWP!V$5*1000)</f>
        <v>19.100373057687715</v>
      </c>
      <c r="W77" s="349">
        <f>IF(W$28=0,0,W$28/WWP!W$5*1000)</f>
        <v>17.396504657418085</v>
      </c>
      <c r="X77" s="349">
        <f>IF(X$28=0,0,X$28/WWP!X$5*1000)</f>
        <v>16.591824885298823</v>
      </c>
      <c r="Y77" s="349">
        <f>IF(Y$28=0,0,Y$28/WWP!Y$5*1000)</f>
        <v>17.72526243538978</v>
      </c>
      <c r="DA77" s="178"/>
    </row>
    <row r="78" spans="1:105" ht="12" customHeight="1" x14ac:dyDescent="0.25">
      <c r="A78" s="41" t="s">
        <v>2936</v>
      </c>
      <c r="B78" s="337">
        <f>IF(B$48=0,0,B$48/WWP!B$5*1000)</f>
        <v>5.5214995461108085</v>
      </c>
      <c r="C78" s="337">
        <f>IF(C$48=0,0,C$48/WWP!C$5*1000)</f>
        <v>5.7465941587784188</v>
      </c>
      <c r="D78" s="337">
        <f>IF(D$48=0,0,D$48/WWP!D$5*1000)</f>
        <v>5.8417503579064762</v>
      </c>
      <c r="E78" s="337">
        <f>IF(E$48=0,0,E$48/WWP!E$5*1000)</f>
        <v>6.7147053488625019</v>
      </c>
      <c r="F78" s="337">
        <f>IF(F$48=0,0,F$48/WWP!F$5*1000)</f>
        <v>7.3962899145867071</v>
      </c>
      <c r="G78" s="337">
        <f>IF(G$48=0,0,G$48/WWP!G$5*1000)</f>
        <v>5.6089104877092311</v>
      </c>
      <c r="H78" s="337">
        <f>IF(H$48=0,0,H$48/WWP!H$5*1000)</f>
        <v>6.0332183664503569</v>
      </c>
      <c r="I78" s="337">
        <f>IF(I$48=0,0,I$48/WWP!I$5*1000)</f>
        <v>5.8971262391496673</v>
      </c>
      <c r="J78" s="337">
        <f>IF(J$48=0,0,J$48/WWP!J$5*1000)</f>
        <v>6.4617970741605948</v>
      </c>
      <c r="K78" s="337">
        <f>IF(K$48=0,0,K$48/WWP!K$5*1000)</f>
        <v>6.4835027793339002</v>
      </c>
      <c r="L78" s="337">
        <f>IF(L$48=0,0,L$48/WWP!L$5*1000)</f>
        <v>6.8786304832339837</v>
      </c>
      <c r="M78" s="337">
        <f>IF(M$48=0,0,M$48/WWP!M$5*1000)</f>
        <v>7.2724324289879334</v>
      </c>
      <c r="N78" s="337">
        <f>IF(N$48=0,0,N$48/WWP!N$5*1000)</f>
        <v>7.3092845041405159</v>
      </c>
      <c r="O78" s="337">
        <f>IF(O$48=0,0,O$48/WWP!O$5*1000)</f>
        <v>7.3962239238728742</v>
      </c>
      <c r="P78" s="337">
        <f>IF(P$48=0,0,P$48/WWP!P$5*1000)</f>
        <v>6.989882861351659</v>
      </c>
      <c r="Q78" s="337">
        <f>IF(Q$48=0,0,Q$48/WWP!Q$5*1000)</f>
        <v>6.9920130886730796</v>
      </c>
      <c r="R78" s="337">
        <f>IF(R$48=0,0,R$48/WWP!R$5*1000)</f>
        <v>8.0030776693675048</v>
      </c>
      <c r="S78" s="337">
        <f>IF(S$48=0,0,S$48/WWP!S$5*1000)</f>
        <v>8.0128867260808043</v>
      </c>
      <c r="T78" s="337">
        <f>IF(T$48=0,0,T$48/WWP!T$5*1000)</f>
        <v>8.4995187704613038</v>
      </c>
      <c r="U78" s="337">
        <f>IF(U$48=0,0,U$48/WWP!U$5*1000)</f>
        <v>8.721038858524004</v>
      </c>
      <c r="V78" s="337">
        <f>IF(V$48=0,0,V$48/WWP!V$5*1000)</f>
        <v>8.9440526356830059</v>
      </c>
      <c r="W78" s="337">
        <f>IF(W$48=0,0,W$48/WWP!W$5*1000)</f>
        <v>6.9688849929003238</v>
      </c>
      <c r="X78" s="337">
        <f>IF(X$48=0,0,X$48/WWP!X$5*1000)</f>
        <v>5.5414247859417527</v>
      </c>
      <c r="Y78" s="337">
        <f>IF(Y$48=0,0,Y$48/WWP!Y$5*1000)</f>
        <v>5.7847542669971048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AT: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131.39435156120919</v>
      </c>
      <c r="C5" s="223">
        <v>138.26905091217199</v>
      </c>
      <c r="D5" s="223">
        <v>139.22213104414891</v>
      </c>
      <c r="E5" s="223">
        <v>156.75494834702411</v>
      </c>
      <c r="F5" s="223">
        <v>167.09370847689109</v>
      </c>
      <c r="G5" s="223">
        <v>274.70457314047133</v>
      </c>
      <c r="H5" s="223">
        <v>254.05898043442909</v>
      </c>
      <c r="I5" s="223">
        <v>281.87421323952589</v>
      </c>
      <c r="J5" s="223">
        <v>268.61833309199199</v>
      </c>
      <c r="K5" s="223">
        <v>262.08157587699571</v>
      </c>
      <c r="L5" s="223">
        <v>261.19944055310089</v>
      </c>
      <c r="M5" s="223">
        <v>261.62994406953271</v>
      </c>
      <c r="N5" s="223">
        <v>280.31526156293319</v>
      </c>
      <c r="O5" s="223">
        <v>303.37548872311493</v>
      </c>
      <c r="P5" s="223">
        <v>297.69435026331053</v>
      </c>
      <c r="Q5" s="223">
        <v>301.46622912779941</v>
      </c>
      <c r="R5" s="223">
        <v>279.75220532114292</v>
      </c>
      <c r="S5" s="223">
        <v>283.26207388607941</v>
      </c>
      <c r="T5" s="223">
        <v>261.99187096849181</v>
      </c>
      <c r="U5" s="223">
        <v>247.02751668501699</v>
      </c>
      <c r="V5" s="223">
        <v>241.05044810187721</v>
      </c>
      <c r="W5" s="223">
        <v>264.25253072520132</v>
      </c>
      <c r="X5" s="223">
        <v>256.43455986846368</v>
      </c>
      <c r="Y5" s="223">
        <v>245.90819456352131</v>
      </c>
      <c r="DA5" s="89" t="s">
        <v>2938</v>
      </c>
    </row>
    <row r="6" spans="1:105" ht="12" customHeight="1" x14ac:dyDescent="0.25">
      <c r="A6" s="55" t="s">
        <v>91</v>
      </c>
      <c r="B6" s="259">
        <v>1.589185279924807</v>
      </c>
      <c r="C6" s="259">
        <v>1.8037904309140591</v>
      </c>
      <c r="D6" s="259">
        <v>1.759715788686401</v>
      </c>
      <c r="E6" s="259">
        <v>2.0586037374529318</v>
      </c>
      <c r="F6" s="259">
        <v>2.209776740216606</v>
      </c>
      <c r="G6" s="259">
        <v>2.884681817478699</v>
      </c>
      <c r="H6" s="259">
        <v>3.0564653904285448</v>
      </c>
      <c r="I6" s="259">
        <v>3.2428539216497478</v>
      </c>
      <c r="J6" s="259">
        <v>3.092051040716008</v>
      </c>
      <c r="K6" s="259">
        <v>2.7261901888128768</v>
      </c>
      <c r="L6" s="259">
        <v>2.8303701618857828</v>
      </c>
      <c r="M6" s="259">
        <v>2.9174928512114189</v>
      </c>
      <c r="N6" s="259">
        <v>2.9037226528159912</v>
      </c>
      <c r="O6" s="259">
        <v>3.056653354692719</v>
      </c>
      <c r="P6" s="259">
        <v>2.9489311584556068</v>
      </c>
      <c r="Q6" s="259">
        <v>3.03897789189989</v>
      </c>
      <c r="R6" s="259">
        <v>3.0532158661348752</v>
      </c>
      <c r="S6" s="259">
        <v>3.136676665079345</v>
      </c>
      <c r="T6" s="259">
        <v>3.0543893322835101</v>
      </c>
      <c r="U6" s="259">
        <v>3.082172515671834</v>
      </c>
      <c r="V6" s="259">
        <v>3.0219226546567648</v>
      </c>
      <c r="W6" s="259">
        <v>2.9631457222038668</v>
      </c>
      <c r="X6" s="259">
        <v>2.4902567366896178</v>
      </c>
      <c r="Y6" s="259">
        <v>2.3871536027332949</v>
      </c>
      <c r="DA6" s="67" t="s">
        <v>2939</v>
      </c>
    </row>
    <row r="7" spans="1:105" ht="12" customHeight="1" x14ac:dyDescent="0.25">
      <c r="A7" s="173" t="s">
        <v>92</v>
      </c>
      <c r="B7" s="224">
        <v>0.44813756528571858</v>
      </c>
      <c r="C7" s="224">
        <v>0.50865450505163901</v>
      </c>
      <c r="D7" s="224">
        <v>0.49622580771329178</v>
      </c>
      <c r="E7" s="224">
        <v>0.58050982377201965</v>
      </c>
      <c r="F7" s="224">
        <v>0.62313940400488543</v>
      </c>
      <c r="G7" s="224">
        <v>0.81345724922021134</v>
      </c>
      <c r="H7" s="224">
        <v>0.86189884574787889</v>
      </c>
      <c r="I7" s="224">
        <v>0.91445892394253925</v>
      </c>
      <c r="J7" s="224">
        <v>0.87193371511168705</v>
      </c>
      <c r="K7" s="224">
        <v>0.76876387489457576</v>
      </c>
      <c r="L7" s="224">
        <v>0.79814179581681888</v>
      </c>
      <c r="M7" s="224">
        <v>0.82270969886043488</v>
      </c>
      <c r="N7" s="224">
        <v>0.81882661281604352</v>
      </c>
      <c r="O7" s="224">
        <v>0.86195185017019016</v>
      </c>
      <c r="P7" s="224">
        <v>0.83157505058693837</v>
      </c>
      <c r="Q7" s="224">
        <v>0.85696751073454391</v>
      </c>
      <c r="R7" s="224">
        <v>0.86098250583226388</v>
      </c>
      <c r="S7" s="224">
        <v>0.88451778501478073</v>
      </c>
      <c r="T7" s="224">
        <v>0.86131341392047611</v>
      </c>
      <c r="U7" s="224">
        <v>0.86914804989200956</v>
      </c>
      <c r="V7" s="224">
        <v>0.85215806995375221</v>
      </c>
      <c r="W7" s="224">
        <v>0.8355834441142459</v>
      </c>
      <c r="X7" s="224">
        <v>0.70223252443493955</v>
      </c>
      <c r="Y7" s="224">
        <v>0.67315826354907238</v>
      </c>
      <c r="DA7" s="177" t="s">
        <v>2940</v>
      </c>
    </row>
    <row r="8" spans="1:105" ht="12" customHeight="1" x14ac:dyDescent="0.25">
      <c r="A8" s="173" t="s">
        <v>93</v>
      </c>
      <c r="B8" s="224">
        <v>6.0794315950805364</v>
      </c>
      <c r="C8" s="224">
        <v>6.90040404673376</v>
      </c>
      <c r="D8" s="224">
        <v>6.7317964111826836</v>
      </c>
      <c r="E8" s="224">
        <v>7.8751928811059653</v>
      </c>
      <c r="F8" s="224">
        <v>8.4535055177345679</v>
      </c>
      <c r="G8" s="224">
        <v>11.03535629512257</v>
      </c>
      <c r="H8" s="224">
        <v>11.69251471088422</v>
      </c>
      <c r="I8" s="224">
        <v>12.405544424902491</v>
      </c>
      <c r="J8" s="224">
        <v>11.82864769010444</v>
      </c>
      <c r="K8" s="224">
        <v>10.42904623987693</v>
      </c>
      <c r="L8" s="224">
        <v>10.82758694364184</v>
      </c>
      <c r="M8" s="224">
        <v>11.16087497293929</v>
      </c>
      <c r="N8" s="224">
        <v>11.10819705032497</v>
      </c>
      <c r="O8" s="224">
        <v>11.69323376856793</v>
      </c>
      <c r="P8" s="224">
        <v>11.2811422827178</v>
      </c>
      <c r="Q8" s="224">
        <v>11.62561624887539</v>
      </c>
      <c r="R8" s="224">
        <v>11.680083648937281</v>
      </c>
      <c r="S8" s="224">
        <v>11.999363108962021</v>
      </c>
      <c r="T8" s="224">
        <v>11.684572746130589</v>
      </c>
      <c r="U8" s="224">
        <v>11.79085737199302</v>
      </c>
      <c r="V8" s="224">
        <v>11.5603714033138</v>
      </c>
      <c r="W8" s="224">
        <v>11.335520125914</v>
      </c>
      <c r="X8" s="224">
        <v>9.526482327856284</v>
      </c>
      <c r="Y8" s="224">
        <v>9.1320610743725155</v>
      </c>
      <c r="DA8" s="177" t="s">
        <v>2941</v>
      </c>
    </row>
    <row r="9" spans="1:105" ht="12" customHeight="1" x14ac:dyDescent="0.25">
      <c r="A9" s="173" t="s">
        <v>94</v>
      </c>
      <c r="B9" s="224">
        <v>13.86920049000565</v>
      </c>
      <c r="C9" s="224">
        <v>15.742111032820819</v>
      </c>
      <c r="D9" s="224">
        <v>15.35746107582551</v>
      </c>
      <c r="E9" s="224">
        <v>17.965927777509101</v>
      </c>
      <c r="F9" s="224">
        <v>19.285250773066149</v>
      </c>
      <c r="G9" s="224">
        <v>25.175308997563171</v>
      </c>
      <c r="H9" s="224">
        <v>26.67450537461724</v>
      </c>
      <c r="I9" s="224">
        <v>28.301162719861999</v>
      </c>
      <c r="J9" s="224">
        <v>26.985069866145501</v>
      </c>
      <c r="K9" s="224">
        <v>23.792114601213221</v>
      </c>
      <c r="L9" s="224">
        <v>24.701318173536709</v>
      </c>
      <c r="M9" s="224">
        <v>25.461658745998399</v>
      </c>
      <c r="N9" s="224">
        <v>25.34148292713958</v>
      </c>
      <c r="O9" s="224">
        <v>26.676145783761299</v>
      </c>
      <c r="P9" s="224">
        <v>25.736028381650119</v>
      </c>
      <c r="Q9" s="224">
        <v>26.521887787337501</v>
      </c>
      <c r="R9" s="224">
        <v>26.646145997963441</v>
      </c>
      <c r="S9" s="224">
        <v>27.374528376179079</v>
      </c>
      <c r="T9" s="224">
        <v>26.65638711804506</v>
      </c>
      <c r="U9" s="224">
        <v>26.89885761253737</v>
      </c>
      <c r="V9" s="224">
        <v>26.373042647807441</v>
      </c>
      <c r="W9" s="224">
        <v>25.86008228335243</v>
      </c>
      <c r="X9" s="224">
        <v>21.733066867048809</v>
      </c>
      <c r="Y9" s="224">
        <v>20.83326112755957</v>
      </c>
      <c r="DA9" s="177" t="s">
        <v>2942</v>
      </c>
    </row>
    <row r="10" spans="1:105" ht="12" customHeight="1" x14ac:dyDescent="0.25">
      <c r="A10" s="56" t="s">
        <v>95</v>
      </c>
      <c r="B10" s="260">
        <v>4.6455452253943541</v>
      </c>
      <c r="C10" s="260">
        <v>5.1515340142467556</v>
      </c>
      <c r="D10" s="260">
        <v>5.0857486340045828</v>
      </c>
      <c r="E10" s="260">
        <v>5.8940974948056368</v>
      </c>
      <c r="F10" s="260">
        <v>6.3653026238583967</v>
      </c>
      <c r="G10" s="260">
        <v>8.8334289180909078</v>
      </c>
      <c r="H10" s="260">
        <v>9.0302426774863918</v>
      </c>
      <c r="I10" s="260">
        <v>9.6942223392588858</v>
      </c>
      <c r="J10" s="260">
        <v>9.1274427199658756</v>
      </c>
      <c r="K10" s="260">
        <v>8.3094716146260392</v>
      </c>
      <c r="L10" s="260">
        <v>8.5412299551656794</v>
      </c>
      <c r="M10" s="260">
        <v>8.8042109055530933</v>
      </c>
      <c r="N10" s="260">
        <v>8.9078329303979018</v>
      </c>
      <c r="O10" s="260">
        <v>9.4725773505045598</v>
      </c>
      <c r="P10" s="260">
        <v>9.2525644530107876</v>
      </c>
      <c r="Q10" s="260">
        <v>9.3882026806398073</v>
      </c>
      <c r="R10" s="260">
        <v>9.3329622761861319</v>
      </c>
      <c r="S10" s="260">
        <v>9.5980399039142412</v>
      </c>
      <c r="T10" s="260">
        <v>9.2928232540171063</v>
      </c>
      <c r="U10" s="260">
        <v>9.2746998834932768</v>
      </c>
      <c r="V10" s="260">
        <v>9.1467476913444425</v>
      </c>
      <c r="W10" s="260">
        <v>9.109297237602533</v>
      </c>
      <c r="X10" s="260">
        <v>7.9833622522184182</v>
      </c>
      <c r="Y10" s="260">
        <v>7.817761159797012</v>
      </c>
      <c r="DA10" s="68" t="s">
        <v>2943</v>
      </c>
    </row>
    <row r="11" spans="1:105" ht="12" customHeight="1" x14ac:dyDescent="0.25">
      <c r="A11" s="37" t="s">
        <v>159</v>
      </c>
      <c r="B11" s="226">
        <v>5.1545909820073912E-2</v>
      </c>
      <c r="C11" s="226">
        <v>8.5052219778482749E-2</v>
      </c>
      <c r="D11" s="226">
        <v>7.0717505503268205E-2</v>
      </c>
      <c r="E11" s="226">
        <v>0.10805806758527869</v>
      </c>
      <c r="F11" s="226">
        <v>0.146998682345578</v>
      </c>
      <c r="G11" s="226">
        <v>0.25115830456076671</v>
      </c>
      <c r="H11" s="226">
        <v>0.2100682651659477</v>
      </c>
      <c r="I11" s="226">
        <v>0.2028424474656986</v>
      </c>
      <c r="J11" s="226">
        <v>6.2564016460759542E-2</v>
      </c>
      <c r="K11" s="226">
        <v>7.3175255888404026E-2</v>
      </c>
      <c r="L11" s="226">
        <v>7.1959827769725385E-2</v>
      </c>
      <c r="M11" s="226">
        <v>6.4053695863598117E-2</v>
      </c>
      <c r="N11" s="226">
        <v>0.1336203571225737</v>
      </c>
      <c r="O11" s="226">
        <v>2.3435589584252299E-2</v>
      </c>
      <c r="P11" s="226">
        <v>2.8873143317216111E-2</v>
      </c>
      <c r="Q11" s="226">
        <v>0.19031085181715879</v>
      </c>
      <c r="R11" s="226">
        <v>7.6302657348206931E-2</v>
      </c>
      <c r="S11" s="226">
        <v>8.0832319731174565E-2</v>
      </c>
      <c r="T11" s="226">
        <v>0.10239704526967749</v>
      </c>
      <c r="U11" s="226">
        <v>7.8886865011735766E-2</v>
      </c>
      <c r="V11" s="226">
        <v>7.1598425743423011E-2</v>
      </c>
      <c r="W11" s="226">
        <v>8.062175697153498E-2</v>
      </c>
      <c r="X11" s="226">
        <v>0.115091164909485</v>
      </c>
      <c r="Y11" s="226">
        <v>0.102127258091651</v>
      </c>
      <c r="DA11" s="69" t="s">
        <v>2944</v>
      </c>
    </row>
    <row r="12" spans="1:105" ht="12" customHeight="1" x14ac:dyDescent="0.25">
      <c r="A12" s="37" t="s">
        <v>35</v>
      </c>
      <c r="B12" s="226">
        <v>1.143774374575296</v>
      </c>
      <c r="C12" s="226">
        <v>1.0525939654585941</v>
      </c>
      <c r="D12" s="226">
        <v>1.152621699386001</v>
      </c>
      <c r="E12" s="226">
        <v>1.185323684391653</v>
      </c>
      <c r="F12" s="226">
        <v>0.99989284327176797</v>
      </c>
      <c r="G12" s="226">
        <v>2.7387589233787542</v>
      </c>
      <c r="H12" s="226">
        <v>1.8364249899442411</v>
      </c>
      <c r="I12" s="226">
        <v>2.0001493219180428</v>
      </c>
      <c r="J12" s="226">
        <v>2.3232123223659991</v>
      </c>
      <c r="K12" s="226">
        <v>2.4690826495224991</v>
      </c>
      <c r="L12" s="226">
        <v>2.2046695219073338</v>
      </c>
      <c r="M12" s="226">
        <v>1.866797444748628</v>
      </c>
      <c r="N12" s="226">
        <v>2.185940014089232</v>
      </c>
      <c r="O12" s="226">
        <v>2.4302122139286571</v>
      </c>
      <c r="P12" s="226">
        <v>2.163698741737544</v>
      </c>
      <c r="Q12" s="226">
        <v>1.9920914961135849</v>
      </c>
      <c r="R12" s="226">
        <v>1.661648622396102</v>
      </c>
      <c r="S12" s="226">
        <v>1.7298592571402751</v>
      </c>
      <c r="T12" s="226">
        <v>1.606110961984343</v>
      </c>
      <c r="U12" s="226">
        <v>1.2433299014558969</v>
      </c>
      <c r="V12" s="226">
        <v>1.0665623041999051</v>
      </c>
      <c r="W12" s="226">
        <v>1.679380360838912</v>
      </c>
      <c r="X12" s="226">
        <v>2.0522092160988641</v>
      </c>
      <c r="Y12" s="226">
        <v>2.5449651947658771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0.22466371966609891</v>
      </c>
      <c r="H14" s="226">
        <v>0.20115330026546571</v>
      </c>
      <c r="I14" s="226">
        <v>0.24276456411866229</v>
      </c>
      <c r="J14" s="226">
        <v>0.1077718548475812</v>
      </c>
      <c r="K14" s="226">
        <v>0.17305549289790581</v>
      </c>
      <c r="L14" s="226">
        <v>0.16258847380074409</v>
      </c>
      <c r="M14" s="226">
        <v>0.23840855760488039</v>
      </c>
      <c r="N14" s="226">
        <v>0.28608823387173082</v>
      </c>
      <c r="O14" s="226">
        <v>0.34625231836839399</v>
      </c>
      <c r="P14" s="226">
        <v>0.4813447284000637</v>
      </c>
      <c r="Q14" s="226">
        <v>0.35083881385061388</v>
      </c>
      <c r="R14" s="226">
        <v>0.37793460995352512</v>
      </c>
      <c r="S14" s="226">
        <v>0.47308118697145468</v>
      </c>
      <c r="T14" s="226">
        <v>0.56985136943899539</v>
      </c>
      <c r="U14" s="226">
        <v>0.47955644225557348</v>
      </c>
      <c r="V14" s="226">
        <v>0.52043043753886264</v>
      </c>
      <c r="W14" s="226">
        <v>0.6347744610804249</v>
      </c>
      <c r="X14" s="226">
        <v>0.72612896224346368</v>
      </c>
      <c r="Y14" s="226">
        <v>0.84214452206505508</v>
      </c>
      <c r="DA14" s="69" t="s">
        <v>2947</v>
      </c>
    </row>
    <row r="15" spans="1:105" ht="12" customHeight="1" x14ac:dyDescent="0.25">
      <c r="A15" s="37" t="s">
        <v>40</v>
      </c>
      <c r="B15" s="226">
        <v>3.450224940998984</v>
      </c>
      <c r="C15" s="226">
        <v>4.0138878290096791</v>
      </c>
      <c r="D15" s="226">
        <v>3.862409429115313</v>
      </c>
      <c r="E15" s="226">
        <v>4.6007157428287053</v>
      </c>
      <c r="F15" s="226">
        <v>5.2184110982410514</v>
      </c>
      <c r="G15" s="226">
        <v>5.6188479704852892</v>
      </c>
      <c r="H15" s="226">
        <v>6.7825961221107383</v>
      </c>
      <c r="I15" s="226">
        <v>7.2484660057564829</v>
      </c>
      <c r="J15" s="226">
        <v>6.6338945262915363</v>
      </c>
      <c r="K15" s="226">
        <v>5.5941582163172301</v>
      </c>
      <c r="L15" s="226">
        <v>6.1020121316878768</v>
      </c>
      <c r="M15" s="226">
        <v>6.6349512073359866</v>
      </c>
      <c r="N15" s="226">
        <v>6.3021843253143643</v>
      </c>
      <c r="O15" s="226">
        <v>6.6726772286232574</v>
      </c>
      <c r="P15" s="226">
        <v>6.5786478395559644</v>
      </c>
      <c r="Q15" s="226">
        <v>6.8549615188584507</v>
      </c>
      <c r="R15" s="226">
        <v>7.2170763864882987</v>
      </c>
      <c r="S15" s="226">
        <v>7.3142671400713359</v>
      </c>
      <c r="T15" s="226">
        <v>7.0144638773240908</v>
      </c>
      <c r="U15" s="226">
        <v>7.4729266747700711</v>
      </c>
      <c r="V15" s="226">
        <v>7.4881565238622514</v>
      </c>
      <c r="W15" s="226">
        <v>6.7145206587116606</v>
      </c>
      <c r="X15" s="226">
        <v>5.0899329089666061</v>
      </c>
      <c r="Y15" s="226">
        <v>4.3285241848744276</v>
      </c>
      <c r="DA15" s="69" t="s">
        <v>2948</v>
      </c>
    </row>
    <row r="16" spans="1:105" ht="12" customHeight="1" x14ac:dyDescent="0.25">
      <c r="A16" s="57" t="s">
        <v>2898</v>
      </c>
      <c r="B16" s="261">
        <v>80.476946576173916</v>
      </c>
      <c r="C16" s="261">
        <v>81.64572351740199</v>
      </c>
      <c r="D16" s="261">
        <v>83.489130411196669</v>
      </c>
      <c r="E16" s="261">
        <v>92.215663159058536</v>
      </c>
      <c r="F16" s="261">
        <v>98.104369349866886</v>
      </c>
      <c r="G16" s="261">
        <v>178.58677344210599</v>
      </c>
      <c r="H16" s="261">
        <v>156.2274304630196</v>
      </c>
      <c r="I16" s="261">
        <v>177.0113093983812</v>
      </c>
      <c r="J16" s="261">
        <v>168.52541919231339</v>
      </c>
      <c r="K16" s="261">
        <v>171.32578068374471</v>
      </c>
      <c r="L16" s="261">
        <v>168.13766571894979</v>
      </c>
      <c r="M16" s="261">
        <v>166.63722081960969</v>
      </c>
      <c r="N16" s="261">
        <v>183.84700935088321</v>
      </c>
      <c r="O16" s="261">
        <v>201.1242176303895</v>
      </c>
      <c r="P16" s="261">
        <v>198.74042483060521</v>
      </c>
      <c r="Q16" s="261">
        <v>200.14172613268369</v>
      </c>
      <c r="R16" s="261">
        <v>180.14768558919269</v>
      </c>
      <c r="S16" s="261">
        <v>181.187475669441</v>
      </c>
      <c r="T16" s="261">
        <v>163.72343181545</v>
      </c>
      <c r="U16" s="261">
        <v>149.67483662716251</v>
      </c>
      <c r="V16" s="261">
        <v>145.8405953836477</v>
      </c>
      <c r="W16" s="261">
        <v>167.99559893360691</v>
      </c>
      <c r="X16" s="261">
        <v>172.11038679389881</v>
      </c>
      <c r="Y16" s="261">
        <v>164.36171442080291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7.0408926193956398E-3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0.32478264954817582</v>
      </c>
      <c r="C19" s="229">
        <v>0.32776289477680282</v>
      </c>
      <c r="D19" s="229">
        <v>0.33800184855055099</v>
      </c>
      <c r="E19" s="229">
        <v>0.34168130669455699</v>
      </c>
      <c r="F19" s="229">
        <v>0</v>
      </c>
      <c r="G19" s="229">
        <v>0.30011284310891673</v>
      </c>
      <c r="H19" s="229">
        <v>0.38081130673770358</v>
      </c>
      <c r="I19" s="229">
        <v>0.31037358005985499</v>
      </c>
      <c r="J19" s="229">
        <v>0.26613198902268409</v>
      </c>
      <c r="K19" s="229">
        <v>0.40497062896406483</v>
      </c>
      <c r="L19" s="229">
        <v>0.58245651199933512</v>
      </c>
      <c r="M19" s="229">
        <v>0.55126371610101532</v>
      </c>
      <c r="N19" s="229">
        <v>0.54209609520958502</v>
      </c>
      <c r="O19" s="229">
        <v>0.2426230492285289</v>
      </c>
      <c r="P19" s="229">
        <v>0.36791510616196071</v>
      </c>
      <c r="Q19" s="229">
        <v>0.4682446240642581</v>
      </c>
      <c r="R19" s="229">
        <v>0.21680949866364799</v>
      </c>
      <c r="S19" s="229">
        <v>0.31366334442099508</v>
      </c>
      <c r="T19" s="229">
        <v>0.24431541922396061</v>
      </c>
      <c r="U19" s="229">
        <v>0.22290524088361471</v>
      </c>
      <c r="V19" s="229">
        <v>0.19237664543970009</v>
      </c>
      <c r="W19" s="229">
        <v>0.1561316054256395</v>
      </c>
      <c r="X19" s="229">
        <v>0.1331685099002379</v>
      </c>
      <c r="Y19" s="229">
        <v>0.10527245888586011</v>
      </c>
      <c r="DA19" s="73" t="s">
        <v>2952</v>
      </c>
    </row>
    <row r="20" spans="1:105" ht="12" customHeight="1" x14ac:dyDescent="0.25">
      <c r="A20" s="46" t="s">
        <v>159</v>
      </c>
      <c r="B20" s="229">
        <v>0.56369681952593365</v>
      </c>
      <c r="C20" s="229">
        <v>1.146575902321447</v>
      </c>
      <c r="D20" s="229">
        <v>0.88329520669309891</v>
      </c>
      <c r="E20" s="229">
        <v>1.49316533416967</v>
      </c>
      <c r="F20" s="229">
        <v>1.995815242863298</v>
      </c>
      <c r="G20" s="229">
        <v>2.0765322900192289</v>
      </c>
      <c r="H20" s="229">
        <v>2.2717049828224019</v>
      </c>
      <c r="I20" s="229">
        <v>1.899479477113835</v>
      </c>
      <c r="J20" s="229">
        <v>0.61618487667471966</v>
      </c>
      <c r="K20" s="229">
        <v>0.56098449501526615</v>
      </c>
      <c r="L20" s="229">
        <v>0.58784802760365407</v>
      </c>
      <c r="M20" s="229">
        <v>0.53905103379366548</v>
      </c>
      <c r="N20" s="229">
        <v>0.95985836756558884</v>
      </c>
      <c r="O20" s="229">
        <v>0.1547061691182296</v>
      </c>
      <c r="P20" s="229">
        <v>0.17899619175757761</v>
      </c>
      <c r="Q20" s="229">
        <v>1.218587192414305</v>
      </c>
      <c r="R20" s="229">
        <v>0.58427552623221535</v>
      </c>
      <c r="S20" s="229">
        <v>0.65679639477608653</v>
      </c>
      <c r="T20" s="229">
        <v>0.9925376895212723</v>
      </c>
      <c r="U20" s="229">
        <v>0.88560328711701464</v>
      </c>
      <c r="V20" s="229">
        <v>0.79148609165168748</v>
      </c>
      <c r="W20" s="229">
        <v>0.69939857478868939</v>
      </c>
      <c r="X20" s="229">
        <v>0.73319658272250499</v>
      </c>
      <c r="Y20" s="229">
        <v>0.73699142600679446</v>
      </c>
      <c r="DA20" s="73" t="s">
        <v>2953</v>
      </c>
    </row>
    <row r="21" spans="1:105" ht="12" customHeight="1" x14ac:dyDescent="0.25">
      <c r="A21" s="46" t="s">
        <v>32</v>
      </c>
      <c r="B21" s="229">
        <v>2.3208362929244828</v>
      </c>
      <c r="C21" s="229">
        <v>1.0491070284162149</v>
      </c>
      <c r="D21" s="229">
        <v>3.2196291874422651</v>
      </c>
      <c r="E21" s="229">
        <v>3.5220188352852042</v>
      </c>
      <c r="F21" s="229">
        <v>3.3524751479239492</v>
      </c>
      <c r="G21" s="229">
        <v>3.0386479871537642</v>
      </c>
      <c r="H21" s="229">
        <v>2.8401149903608731</v>
      </c>
      <c r="I21" s="229">
        <v>2.1009837449142941</v>
      </c>
      <c r="J21" s="229">
        <v>0.80480300631406632</v>
      </c>
      <c r="K21" s="229">
        <v>0.96130762593067365</v>
      </c>
      <c r="L21" s="229">
        <v>1.272549869673536</v>
      </c>
      <c r="M21" s="229">
        <v>1.2919863649203149</v>
      </c>
      <c r="N21" s="229">
        <v>1.3309657794715259</v>
      </c>
      <c r="O21" s="229">
        <v>1.825287919246809</v>
      </c>
      <c r="P21" s="229">
        <v>1.97833445205707</v>
      </c>
      <c r="Q21" s="229">
        <v>1.4266906049257051</v>
      </c>
      <c r="R21" s="229">
        <v>1.442193582394151</v>
      </c>
      <c r="S21" s="229">
        <v>1.173379227857714</v>
      </c>
      <c r="T21" s="229">
        <v>0.64530608724801042</v>
      </c>
      <c r="U21" s="229">
        <v>0.58355173784254466</v>
      </c>
      <c r="V21" s="229">
        <v>0.2467980496179889</v>
      </c>
      <c r="W21" s="229">
        <v>0.1442067268444992</v>
      </c>
      <c r="X21" s="229">
        <v>9.2390257715094223E-2</v>
      </c>
      <c r="Y21" s="229">
        <v>3.6325199600108632E-2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11.951984590280061</v>
      </c>
      <c r="C23" s="229">
        <v>13.55895815604587</v>
      </c>
      <c r="D23" s="229">
        <v>13.75669217932461</v>
      </c>
      <c r="E23" s="229">
        <v>15.650778735966201</v>
      </c>
      <c r="F23" s="229">
        <v>12.9720507974704</v>
      </c>
      <c r="G23" s="229">
        <v>21.63681038146678</v>
      </c>
      <c r="H23" s="229">
        <v>18.976362290221349</v>
      </c>
      <c r="I23" s="229">
        <v>17.89725682574911</v>
      </c>
      <c r="J23" s="229">
        <v>21.863697167565121</v>
      </c>
      <c r="K23" s="229">
        <v>18.087165950588432</v>
      </c>
      <c r="L23" s="229">
        <v>17.20943989558199</v>
      </c>
      <c r="M23" s="229">
        <v>15.01174487934439</v>
      </c>
      <c r="N23" s="229">
        <v>15.004483645035011</v>
      </c>
      <c r="O23" s="229">
        <v>15.329367465589939</v>
      </c>
      <c r="P23" s="229">
        <v>12.8172485038733</v>
      </c>
      <c r="Q23" s="229">
        <v>12.188510200750271</v>
      </c>
      <c r="R23" s="229">
        <v>12.158094407481601</v>
      </c>
      <c r="S23" s="229">
        <v>13.43088947536546</v>
      </c>
      <c r="T23" s="229">
        <v>14.8759056721628</v>
      </c>
      <c r="U23" s="229">
        <v>13.337338946954681</v>
      </c>
      <c r="V23" s="229">
        <v>11.26611893852718</v>
      </c>
      <c r="W23" s="229">
        <v>13.920981044574161</v>
      </c>
      <c r="X23" s="229">
        <v>12.492471499857039</v>
      </c>
      <c r="Y23" s="229">
        <v>17.548940356143639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63.031850871904091</v>
      </c>
      <c r="C25" s="229">
        <v>62.951761487566998</v>
      </c>
      <c r="D25" s="229">
        <v>60.86136770211133</v>
      </c>
      <c r="E25" s="229">
        <v>66.154055959472061</v>
      </c>
      <c r="F25" s="229">
        <v>66.652204887582585</v>
      </c>
      <c r="G25" s="229">
        <v>132.03927929758359</v>
      </c>
      <c r="H25" s="229">
        <v>111.4476932461901</v>
      </c>
      <c r="I25" s="229">
        <v>132.18953095416359</v>
      </c>
      <c r="J25" s="229">
        <v>121.9476645674094</v>
      </c>
      <c r="K25" s="229">
        <v>128.9441656215688</v>
      </c>
      <c r="L25" s="229">
        <v>127.5996822875333</v>
      </c>
      <c r="M25" s="229">
        <v>126.7131911087332</v>
      </c>
      <c r="N25" s="229">
        <v>138.0474241858704</v>
      </c>
      <c r="O25" s="229">
        <v>153.22386623920471</v>
      </c>
      <c r="P25" s="229">
        <v>149.02943689389949</v>
      </c>
      <c r="Q25" s="229">
        <v>152.37112724425049</v>
      </c>
      <c r="R25" s="229">
        <v>135.43182208412989</v>
      </c>
      <c r="S25" s="229">
        <v>133.60539343205841</v>
      </c>
      <c r="T25" s="229">
        <v>113.6413290053997</v>
      </c>
      <c r="U25" s="229">
        <v>104.1142147450789</v>
      </c>
      <c r="V25" s="229">
        <v>106.1120301973976</v>
      </c>
      <c r="W25" s="229">
        <v>123.9645977175567</v>
      </c>
      <c r="X25" s="229">
        <v>132.90658873229299</v>
      </c>
      <c r="Y25" s="229">
        <v>122.4129579541608</v>
      </c>
      <c r="DA25" s="73" t="s">
        <v>2958</v>
      </c>
    </row>
    <row r="26" spans="1:105" ht="12" customHeight="1" x14ac:dyDescent="0.25">
      <c r="A26" s="46" t="s">
        <v>39</v>
      </c>
      <c r="B26" s="229">
        <v>2.2837953519911731</v>
      </c>
      <c r="C26" s="229">
        <v>2.6115580482746519</v>
      </c>
      <c r="D26" s="229">
        <v>4.4301442870748167</v>
      </c>
      <c r="E26" s="229">
        <v>5.0539629874708591</v>
      </c>
      <c r="F26" s="229">
        <v>13.13182327402666</v>
      </c>
      <c r="G26" s="229">
        <v>19.495390642773689</v>
      </c>
      <c r="H26" s="229">
        <v>20.310743646687179</v>
      </c>
      <c r="I26" s="229">
        <v>22.613684816380509</v>
      </c>
      <c r="J26" s="229">
        <v>23.026937585327339</v>
      </c>
      <c r="K26" s="229">
        <v>22.360145469058089</v>
      </c>
      <c r="L26" s="229">
        <v>20.88568912655801</v>
      </c>
      <c r="M26" s="229">
        <v>22.52998371671708</v>
      </c>
      <c r="N26" s="229">
        <v>27.96218127773108</v>
      </c>
      <c r="O26" s="229">
        <v>30.348366788001329</v>
      </c>
      <c r="P26" s="229">
        <v>34.368493682855807</v>
      </c>
      <c r="Q26" s="229">
        <v>32.468566266278643</v>
      </c>
      <c r="R26" s="229">
        <v>30.31449049029116</v>
      </c>
      <c r="S26" s="229">
        <v>32.007353794962377</v>
      </c>
      <c r="T26" s="229">
        <v>33.324037941894261</v>
      </c>
      <c r="U26" s="229">
        <v>30.5312226692858</v>
      </c>
      <c r="V26" s="229">
        <v>27.231785461013509</v>
      </c>
      <c r="W26" s="229">
        <v>29.110283264417209</v>
      </c>
      <c r="X26" s="229">
        <v>25.75257121141097</v>
      </c>
      <c r="Y26" s="229">
        <v>23.521227026005661</v>
      </c>
      <c r="DA26" s="73" t="s">
        <v>2959</v>
      </c>
    </row>
    <row r="27" spans="1:105" ht="12" customHeight="1" x14ac:dyDescent="0.25">
      <c r="A27" s="57" t="s">
        <v>2910</v>
      </c>
      <c r="B27" s="261">
        <v>7.4788713106855971</v>
      </c>
      <c r="C27" s="261">
        <v>8.4888254847733453</v>
      </c>
      <c r="D27" s="261">
        <v>8.2814056316894007</v>
      </c>
      <c r="E27" s="261">
        <v>9.6880034232605929</v>
      </c>
      <c r="F27" s="261">
        <v>10.39943930654095</v>
      </c>
      <c r="G27" s="261">
        <v>13.57561283616886</v>
      </c>
      <c r="H27" s="261">
        <v>14.3840442076465</v>
      </c>
      <c r="I27" s="261">
        <v>15.261208032658161</v>
      </c>
      <c r="J27" s="261">
        <v>14.55151398122732</v>
      </c>
      <c r="K27" s="261">
        <v>12.82973473775813</v>
      </c>
      <c r="L27" s="261">
        <v>13.320016532842351</v>
      </c>
      <c r="M27" s="261">
        <v>13.73002497549424</v>
      </c>
      <c r="N27" s="261">
        <v>13.66522098880812</v>
      </c>
      <c r="O27" s="261">
        <v>14.38492878703477</v>
      </c>
      <c r="P27" s="261">
        <v>13.877976921107649</v>
      </c>
      <c r="Q27" s="261">
        <v>14.301746219681361</v>
      </c>
      <c r="R27" s="261">
        <v>14.368751608148941</v>
      </c>
      <c r="S27" s="261">
        <v>14.76152681358138</v>
      </c>
      <c r="T27" s="261">
        <v>14.3742740619647</v>
      </c>
      <c r="U27" s="261">
        <v>14.50502461433094</v>
      </c>
      <c r="V27" s="261">
        <v>14.221482498310509</v>
      </c>
      <c r="W27" s="261">
        <v>13.94487213738841</v>
      </c>
      <c r="X27" s="261">
        <v>11.719407358939749</v>
      </c>
      <c r="Y27" s="261">
        <v>11.23419328080268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9.9058038069265155</v>
      </c>
      <c r="C28" s="261">
        <f t="shared" si="0"/>
        <v>10.194829286887053</v>
      </c>
      <c r="D28" s="261">
        <f t="shared" si="0"/>
        <v>10.378868166904757</v>
      </c>
      <c r="E28" s="261">
        <f t="shared" si="0"/>
        <v>11.5372137857862</v>
      </c>
      <c r="F28" s="261">
        <f t="shared" si="0"/>
        <v>12.056701408338983</v>
      </c>
      <c r="G28" s="261">
        <f t="shared" si="0"/>
        <v>21.27287312458769</v>
      </c>
      <c r="H28" s="261">
        <f t="shared" si="0"/>
        <v>18.858807316123922</v>
      </c>
      <c r="I28" s="261">
        <f t="shared" si="0"/>
        <v>20.960967240416092</v>
      </c>
      <c r="J28" s="261">
        <f t="shared" si="0"/>
        <v>20.208648438032469</v>
      </c>
      <c r="K28" s="261">
        <f t="shared" si="0"/>
        <v>20.061662585036551</v>
      </c>
      <c r="L28" s="261">
        <f t="shared" si="0"/>
        <v>19.751885758947608</v>
      </c>
      <c r="M28" s="261">
        <f t="shared" si="0"/>
        <v>19.426184748547481</v>
      </c>
      <c r="N28" s="261">
        <f t="shared" si="0"/>
        <v>21.113201454120453</v>
      </c>
      <c r="O28" s="261">
        <f t="shared" si="0"/>
        <v>22.831892491917884</v>
      </c>
      <c r="P28" s="261">
        <f t="shared" si="0"/>
        <v>22.219616173844205</v>
      </c>
      <c r="Q28" s="261">
        <f t="shared" si="0"/>
        <v>22.393974789586522</v>
      </c>
      <c r="R28" s="261">
        <f t="shared" si="0"/>
        <v>20.403417833410149</v>
      </c>
      <c r="S28" s="261">
        <f t="shared" si="0"/>
        <v>20.698546932423518</v>
      </c>
      <c r="T28" s="261">
        <f t="shared" si="0"/>
        <v>19.080623312350582</v>
      </c>
      <c r="U28" s="261">
        <f t="shared" si="0"/>
        <v>17.547212253993958</v>
      </c>
      <c r="V28" s="261">
        <f t="shared" si="0"/>
        <v>16.911062321566963</v>
      </c>
      <c r="W28" s="261">
        <f t="shared" si="0"/>
        <v>19.340611363586621</v>
      </c>
      <c r="X28" s="261">
        <f t="shared" si="0"/>
        <v>19.355123270946866</v>
      </c>
      <c r="Y28" s="261">
        <f t="shared" si="0"/>
        <v>19.102387754362429</v>
      </c>
      <c r="DA28" s="70"/>
    </row>
    <row r="29" spans="1:105" ht="12" customHeight="1" x14ac:dyDescent="0.25">
      <c r="A29" s="60" t="s">
        <v>2913</v>
      </c>
      <c r="B29" s="329">
        <v>5.0861028766337659</v>
      </c>
      <c r="C29" s="329">
        <v>5.2285827238296489</v>
      </c>
      <c r="D29" s="329">
        <v>5.3343861648428232</v>
      </c>
      <c r="E29" s="329">
        <v>5.9195215686362399</v>
      </c>
      <c r="F29" s="329">
        <v>6.0723951510124961</v>
      </c>
      <c r="G29" s="329">
        <v>10.834000273153601</v>
      </c>
      <c r="H29" s="329">
        <v>9.5138889152937978</v>
      </c>
      <c r="I29" s="329">
        <v>10.460859684992229</v>
      </c>
      <c r="J29" s="329">
        <v>10.210052060432631</v>
      </c>
      <c r="K29" s="329">
        <v>10.063683280531251</v>
      </c>
      <c r="L29" s="329">
        <v>9.878039505027898</v>
      </c>
      <c r="M29" s="329">
        <v>9.5955356551050954</v>
      </c>
      <c r="N29" s="329">
        <v>10.393203342013679</v>
      </c>
      <c r="O29" s="329">
        <v>11.152412994775821</v>
      </c>
      <c r="P29" s="329">
        <v>10.707140341545561</v>
      </c>
      <c r="Q29" s="329">
        <v>10.772646136173661</v>
      </c>
      <c r="R29" s="329">
        <v>9.8160232296123358</v>
      </c>
      <c r="S29" s="329">
        <v>10.0237291639038</v>
      </c>
      <c r="T29" s="329">
        <v>9.3467671337587159</v>
      </c>
      <c r="U29" s="329">
        <v>8.5327326994862069</v>
      </c>
      <c r="V29" s="329">
        <v>8.1200313330586233</v>
      </c>
      <c r="W29" s="329">
        <v>9.4210845851660814</v>
      </c>
      <c r="X29" s="329">
        <v>9.410644537272626</v>
      </c>
      <c r="Y29" s="329">
        <v>9.6020227226351498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3.5663413148048079E-3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0.108619315529539</v>
      </c>
      <c r="C31" s="295">
        <v>0.1064002740054691</v>
      </c>
      <c r="D31" s="295">
        <v>9.8776517613977419E-2</v>
      </c>
      <c r="E31" s="295">
        <v>9.6036853663474947E-2</v>
      </c>
      <c r="F31" s="295">
        <v>0</v>
      </c>
      <c r="G31" s="295">
        <v>0.1199670372714073</v>
      </c>
      <c r="H31" s="295">
        <v>0.14783489491339111</v>
      </c>
      <c r="I31" s="295">
        <v>0.14597854269626531</v>
      </c>
      <c r="J31" s="295">
        <v>0.11512764547123409</v>
      </c>
      <c r="K31" s="295">
        <v>0.20310062675229179</v>
      </c>
      <c r="L31" s="295">
        <v>0.29208194775171559</v>
      </c>
      <c r="M31" s="295">
        <v>0.30337735824939682</v>
      </c>
      <c r="N31" s="295">
        <v>0.31524976870764809</v>
      </c>
      <c r="O31" s="295">
        <v>0.15366761894212511</v>
      </c>
      <c r="P31" s="295">
        <v>0.25589588752952058</v>
      </c>
      <c r="Q31" s="295">
        <v>0.32912705386016788</v>
      </c>
      <c r="R31" s="295">
        <v>0.14740937682802999</v>
      </c>
      <c r="S31" s="295">
        <v>0.2014249444632549</v>
      </c>
      <c r="T31" s="295">
        <v>0.1360617193545178</v>
      </c>
      <c r="U31" s="295">
        <v>0.1263602438657343</v>
      </c>
      <c r="V31" s="295">
        <v>0.12484690843603929</v>
      </c>
      <c r="W31" s="295">
        <v>9.8436296786629005E-2</v>
      </c>
      <c r="X31" s="295">
        <v>9.3045067170367035E-2</v>
      </c>
      <c r="Y31" s="295">
        <v>5.4768216850470133E-2</v>
      </c>
      <c r="DA31" s="122" t="s">
        <v>2963</v>
      </c>
    </row>
    <row r="32" spans="1:105" ht="12" customHeight="1" x14ac:dyDescent="0.25">
      <c r="A32" s="59" t="s">
        <v>159</v>
      </c>
      <c r="B32" s="295">
        <v>0.18500286868414481</v>
      </c>
      <c r="C32" s="295">
        <v>0.36526192752915038</v>
      </c>
      <c r="D32" s="295">
        <v>0.2533139727818679</v>
      </c>
      <c r="E32" s="295">
        <v>0.41185395386156609</v>
      </c>
      <c r="F32" s="295">
        <v>0.64794226035428604</v>
      </c>
      <c r="G32" s="295">
        <v>0.81458175422355994</v>
      </c>
      <c r="H32" s="295">
        <v>0.86544144624748032</v>
      </c>
      <c r="I32" s="295">
        <v>0.87671314982907067</v>
      </c>
      <c r="J32" s="295">
        <v>0.26158462546456701</v>
      </c>
      <c r="K32" s="295">
        <v>0.27609416732001502</v>
      </c>
      <c r="L32" s="295">
        <v>0.28928433255255492</v>
      </c>
      <c r="M32" s="295">
        <v>0.29112015719085121</v>
      </c>
      <c r="N32" s="295">
        <v>0.54777762628107374</v>
      </c>
      <c r="O32" s="295">
        <v>9.6156041119069835E-2</v>
      </c>
      <c r="P32" s="295">
        <v>0.1221738092075469</v>
      </c>
      <c r="Q32" s="295">
        <v>0.84055479228114993</v>
      </c>
      <c r="R32" s="295">
        <v>0.38983707262836159</v>
      </c>
      <c r="S32" s="295">
        <v>0.41390329232150552</v>
      </c>
      <c r="T32" s="295">
        <v>0.54243876901451527</v>
      </c>
      <c r="U32" s="295">
        <v>0.4926608281601158</v>
      </c>
      <c r="V32" s="295">
        <v>0.50406595930275766</v>
      </c>
      <c r="W32" s="295">
        <v>0.43272085001038069</v>
      </c>
      <c r="X32" s="295">
        <v>0.50272546281727093</v>
      </c>
      <c r="Y32" s="295">
        <v>0.37626593944776671</v>
      </c>
      <c r="DA32" s="122" t="s">
        <v>2964</v>
      </c>
    </row>
    <row r="33" spans="1:105" ht="12" customHeight="1" x14ac:dyDescent="0.25">
      <c r="A33" s="59" t="s">
        <v>32</v>
      </c>
      <c r="B33" s="295">
        <v>0.78566968407157112</v>
      </c>
      <c r="C33" s="295">
        <v>0.34473390861698161</v>
      </c>
      <c r="D33" s="295">
        <v>0.95240515729489228</v>
      </c>
      <c r="E33" s="295">
        <v>1.002050537658272</v>
      </c>
      <c r="F33" s="295">
        <v>1.122649400344625</v>
      </c>
      <c r="G33" s="295">
        <v>1.2295296088140439</v>
      </c>
      <c r="H33" s="295">
        <v>1.1160516491145951</v>
      </c>
      <c r="I33" s="295">
        <v>1.000249211163514</v>
      </c>
      <c r="J33" s="295">
        <v>0.35241418441392908</v>
      </c>
      <c r="K33" s="295">
        <v>0.48801297812990541</v>
      </c>
      <c r="L33" s="295">
        <v>0.64594757009898252</v>
      </c>
      <c r="M33" s="295">
        <v>0.71971894446439666</v>
      </c>
      <c r="N33" s="295">
        <v>0.78347769001983614</v>
      </c>
      <c r="O33" s="295">
        <v>1.1702076476077281</v>
      </c>
      <c r="P33" s="295">
        <v>1.392825303218721</v>
      </c>
      <c r="Q33" s="295">
        <v>1.015083645738746</v>
      </c>
      <c r="R33" s="295">
        <v>0.9925482107933481</v>
      </c>
      <c r="S33" s="295">
        <v>0.76272701097165163</v>
      </c>
      <c r="T33" s="295">
        <v>0.36377436112521699</v>
      </c>
      <c r="U33" s="295">
        <v>0.33485037502319309</v>
      </c>
      <c r="V33" s="295">
        <v>0.16212441252496149</v>
      </c>
      <c r="W33" s="295">
        <v>9.2030378516889402E-2</v>
      </c>
      <c r="X33" s="295">
        <v>6.5343025500437954E-2</v>
      </c>
      <c r="Y33" s="295">
        <v>1.9129476746210301E-2</v>
      </c>
      <c r="DA33" s="122" t="s">
        <v>2965</v>
      </c>
    </row>
    <row r="34" spans="1:105" ht="12" customHeight="1" x14ac:dyDescent="0.25">
      <c r="A34" s="59" t="s">
        <v>35</v>
      </c>
      <c r="B34" s="295">
        <v>4.0068110083485111</v>
      </c>
      <c r="C34" s="295">
        <v>4.4121866136780481</v>
      </c>
      <c r="D34" s="295">
        <v>4.0298905171520856</v>
      </c>
      <c r="E34" s="295">
        <v>4.4095802234529264</v>
      </c>
      <c r="F34" s="295">
        <v>4.3018034903135849</v>
      </c>
      <c r="G34" s="295">
        <v>8.6699218728445828</v>
      </c>
      <c r="H34" s="295">
        <v>7.3845609250183308</v>
      </c>
      <c r="I34" s="295">
        <v>8.4379187813033774</v>
      </c>
      <c r="J34" s="295">
        <v>9.4809256050829038</v>
      </c>
      <c r="K34" s="295">
        <v>9.0929091670142324</v>
      </c>
      <c r="L34" s="295">
        <v>8.6507256546246456</v>
      </c>
      <c r="M34" s="295">
        <v>8.2813191952004512</v>
      </c>
      <c r="N34" s="295">
        <v>8.7466982570051268</v>
      </c>
      <c r="O34" s="295">
        <v>9.7323816871068924</v>
      </c>
      <c r="P34" s="295">
        <v>8.9362453415897747</v>
      </c>
      <c r="Q34" s="295">
        <v>8.5878806442935964</v>
      </c>
      <c r="R34" s="295">
        <v>8.2862285693625957</v>
      </c>
      <c r="S34" s="295">
        <v>8.6456739161473877</v>
      </c>
      <c r="T34" s="295">
        <v>8.304492284264466</v>
      </c>
      <c r="U34" s="295">
        <v>7.5788612524371626</v>
      </c>
      <c r="V34" s="295">
        <v>7.3289940527948652</v>
      </c>
      <c r="W34" s="295">
        <v>8.7978970598521826</v>
      </c>
      <c r="X34" s="295">
        <v>8.7495309817845506</v>
      </c>
      <c r="Y34" s="295">
        <v>9.1518590895907028</v>
      </c>
      <c r="DA34" s="122" t="s">
        <v>2966</v>
      </c>
    </row>
    <row r="35" spans="1:105" ht="12" customHeight="1" x14ac:dyDescent="0.25">
      <c r="A35" s="60" t="s">
        <v>2920</v>
      </c>
      <c r="B35" s="329">
        <v>4.1845377949673406</v>
      </c>
      <c r="C35" s="329">
        <v>4.2453103701274308</v>
      </c>
      <c r="D35" s="329">
        <v>4.3411614945396364</v>
      </c>
      <c r="E35" s="329">
        <v>4.7949126326731424</v>
      </c>
      <c r="F35" s="329">
        <v>5.1011060789611609</v>
      </c>
      <c r="G35" s="329">
        <v>9.2859276468996832</v>
      </c>
      <c r="H35" s="329">
        <v>8.1233150013259134</v>
      </c>
      <c r="I35" s="329">
        <v>9.2040086736277722</v>
      </c>
      <c r="J35" s="329">
        <v>8.7627701599669283</v>
      </c>
      <c r="K35" s="329">
        <v>8.9083797910352995</v>
      </c>
      <c r="L35" s="329">
        <v>8.7426082485941645</v>
      </c>
      <c r="M35" s="329">
        <v>8.6645900252684136</v>
      </c>
      <c r="N35" s="329">
        <v>9.5594426957079506</v>
      </c>
      <c r="O35" s="329">
        <v>10.45780097236903</v>
      </c>
      <c r="P35" s="329">
        <v>10.33385154970267</v>
      </c>
      <c r="Q35" s="329">
        <v>10.406714630499771</v>
      </c>
      <c r="R35" s="329">
        <v>9.3670899691794585</v>
      </c>
      <c r="S35" s="329">
        <v>9.4211556497841933</v>
      </c>
      <c r="T35" s="329">
        <v>8.5130825348229884</v>
      </c>
      <c r="U35" s="329">
        <v>7.7826015706136698</v>
      </c>
      <c r="V35" s="329">
        <v>7.5832335766587331</v>
      </c>
      <c r="W35" s="329">
        <v>8.7352212407867302</v>
      </c>
      <c r="X35" s="329">
        <v>8.9491767404945435</v>
      </c>
      <c r="Y35" s="329">
        <v>8.5462711409965735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3.6610336909688961E-4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1.6887634658176019E-2</v>
      </c>
      <c r="C38" s="229">
        <v>1.7042597654761089E-2</v>
      </c>
      <c r="D38" s="229">
        <v>1.7574989735599018E-2</v>
      </c>
      <c r="E38" s="229">
        <v>1.7766309515034499E-2</v>
      </c>
      <c r="F38" s="229">
        <v>0</v>
      </c>
      <c r="G38" s="229">
        <v>1.5604885475565119E-2</v>
      </c>
      <c r="H38" s="229">
        <v>1.9800941432171589E-2</v>
      </c>
      <c r="I38" s="229">
        <v>1.6138410210313581E-2</v>
      </c>
      <c r="J38" s="229">
        <v>1.383799229337263E-2</v>
      </c>
      <c r="K38" s="229">
        <v>2.105714710669122E-2</v>
      </c>
      <c r="L38" s="229">
        <v>3.02858320560047E-2</v>
      </c>
      <c r="M38" s="229">
        <v>2.86639087733703E-2</v>
      </c>
      <c r="N38" s="229">
        <v>2.8187222495594959E-2</v>
      </c>
      <c r="O38" s="229">
        <v>1.26156043764163E-2</v>
      </c>
      <c r="P38" s="229">
        <v>1.9130381215655471E-2</v>
      </c>
      <c r="Q38" s="229">
        <v>2.434718773571436E-2</v>
      </c>
      <c r="R38" s="229">
        <v>1.127338424311636E-2</v>
      </c>
      <c r="S38" s="229">
        <v>1.6309467188633409E-2</v>
      </c>
      <c r="T38" s="229">
        <v>1.27036020765061E-2</v>
      </c>
      <c r="U38" s="229">
        <v>1.159034288522494E-2</v>
      </c>
      <c r="V38" s="229">
        <v>1.000295585207737E-2</v>
      </c>
      <c r="W38" s="229">
        <v>8.1183324130483878E-3</v>
      </c>
      <c r="X38" s="229">
        <v>6.9243266113429786E-3</v>
      </c>
      <c r="Y38" s="229">
        <v>5.4738232713646053E-3</v>
      </c>
      <c r="DA38" s="73" t="s">
        <v>2970</v>
      </c>
    </row>
    <row r="39" spans="1:105" ht="12" customHeight="1" x14ac:dyDescent="0.25">
      <c r="A39" s="64" t="s">
        <v>159</v>
      </c>
      <c r="B39" s="229">
        <v>2.9310389453909839E-2</v>
      </c>
      <c r="C39" s="229">
        <v>5.9618193808105333E-2</v>
      </c>
      <c r="D39" s="229">
        <v>4.5928459438035592E-2</v>
      </c>
      <c r="E39" s="229">
        <v>7.7639709765254375E-2</v>
      </c>
      <c r="F39" s="229">
        <v>0.1037758596821063</v>
      </c>
      <c r="G39" s="229">
        <v>0.10797288192129439</v>
      </c>
      <c r="H39" s="229">
        <v>0.11812122308390791</v>
      </c>
      <c r="I39" s="229">
        <v>9.8766715201156333E-2</v>
      </c>
      <c r="J39" s="229">
        <v>3.2039596615312353E-2</v>
      </c>
      <c r="K39" s="229">
        <v>2.9169357457667772E-2</v>
      </c>
      <c r="L39" s="229">
        <v>3.0566173219260379E-2</v>
      </c>
      <c r="M39" s="229">
        <v>2.8028889269434941E-2</v>
      </c>
      <c r="N39" s="229">
        <v>4.9909493187493881E-2</v>
      </c>
      <c r="O39" s="229">
        <v>8.0442143909757024E-3</v>
      </c>
      <c r="P39" s="229">
        <v>9.3072160591460545E-3</v>
      </c>
      <c r="Q39" s="229">
        <v>6.3362545176763457E-2</v>
      </c>
      <c r="R39" s="229">
        <v>3.0380414841894389E-2</v>
      </c>
      <c r="S39" s="229">
        <v>3.4151262621990613E-2</v>
      </c>
      <c r="T39" s="229">
        <v>5.1608710959232119E-2</v>
      </c>
      <c r="U39" s="229">
        <v>4.6048472064987807E-2</v>
      </c>
      <c r="V39" s="229">
        <v>4.1154685976717037E-2</v>
      </c>
      <c r="W39" s="229">
        <v>3.6366436531974897E-2</v>
      </c>
      <c r="X39" s="229">
        <v>3.8123822312756107E-2</v>
      </c>
      <c r="Y39" s="229">
        <v>3.8321141741793553E-2</v>
      </c>
      <c r="DA39" s="73" t="s">
        <v>2971</v>
      </c>
    </row>
    <row r="40" spans="1:105" ht="12" customHeight="1" x14ac:dyDescent="0.25">
      <c r="A40" s="64" t="s">
        <v>32</v>
      </c>
      <c r="B40" s="229">
        <v>0.1206758903865971</v>
      </c>
      <c r="C40" s="229">
        <v>5.4550131412083681E-2</v>
      </c>
      <c r="D40" s="229">
        <v>0.16741017886258711</v>
      </c>
      <c r="E40" s="229">
        <v>0.18313345073160539</v>
      </c>
      <c r="F40" s="229">
        <v>0.17431773395997349</v>
      </c>
      <c r="G40" s="229">
        <v>0.15799974885740611</v>
      </c>
      <c r="H40" s="229">
        <v>0.14767668288668559</v>
      </c>
      <c r="I40" s="229">
        <v>0.1092442775383422</v>
      </c>
      <c r="J40" s="229">
        <v>4.1847121948605369E-2</v>
      </c>
      <c r="K40" s="229">
        <v>4.998484987858838E-2</v>
      </c>
      <c r="L40" s="229">
        <v>6.6168427757001991E-2</v>
      </c>
      <c r="M40" s="229">
        <v>6.717906188791882E-2</v>
      </c>
      <c r="N40" s="229">
        <v>6.9205863852390123E-2</v>
      </c>
      <c r="O40" s="229">
        <v>9.4908997044960919E-2</v>
      </c>
      <c r="P40" s="229">
        <v>0.102866915780447</v>
      </c>
      <c r="Q40" s="229">
        <v>7.4183241437789899E-2</v>
      </c>
      <c r="R40" s="229">
        <v>7.4989345519905312E-2</v>
      </c>
      <c r="S40" s="229">
        <v>6.1011879000064773E-2</v>
      </c>
      <c r="T40" s="229">
        <v>3.3553804242011917E-2</v>
      </c>
      <c r="U40" s="229">
        <v>3.034278021482428E-2</v>
      </c>
      <c r="V40" s="229">
        <v>1.2832690730545829E-2</v>
      </c>
      <c r="W40" s="229">
        <v>7.4982777608015366E-3</v>
      </c>
      <c r="X40" s="229">
        <v>4.8039909780827218E-3</v>
      </c>
      <c r="Y40" s="229">
        <v>1.8887914751153051E-3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0.62146407599541309</v>
      </c>
      <c r="C42" s="229">
        <v>0.70502144127263033</v>
      </c>
      <c r="D42" s="229">
        <v>0.71530296323591291</v>
      </c>
      <c r="E42" s="229">
        <v>0.81378926422527975</v>
      </c>
      <c r="F42" s="229">
        <v>0.67450417976372234</v>
      </c>
      <c r="G42" s="229">
        <v>1.1250433155797039</v>
      </c>
      <c r="H42" s="229">
        <v>0.98670872333933235</v>
      </c>
      <c r="I42" s="229">
        <v>0.93059877144688874</v>
      </c>
      <c r="J42" s="229">
        <v>1.1368406857832141</v>
      </c>
      <c r="K42" s="229">
        <v>0.94047342430473713</v>
      </c>
      <c r="L42" s="229">
        <v>0.89483454252477856</v>
      </c>
      <c r="M42" s="229">
        <v>0.78056159544479731</v>
      </c>
      <c r="N42" s="229">
        <v>0.78018403502907074</v>
      </c>
      <c r="O42" s="229">
        <v>0.7970769302484324</v>
      </c>
      <c r="P42" s="229">
        <v>0.66645496721449216</v>
      </c>
      <c r="Q42" s="229">
        <v>0.63376263351527973</v>
      </c>
      <c r="R42" s="229">
        <v>0.63218111182600711</v>
      </c>
      <c r="S42" s="229">
        <v>0.69836228908733289</v>
      </c>
      <c r="T42" s="229">
        <v>0.7734984013168773</v>
      </c>
      <c r="U42" s="229">
        <v>0.69349796783101492</v>
      </c>
      <c r="V42" s="229">
        <v>0.58580130716368017</v>
      </c>
      <c r="W42" s="229">
        <v>0.72384544645846316</v>
      </c>
      <c r="X42" s="229">
        <v>0.6495676261054959</v>
      </c>
      <c r="Y42" s="229">
        <v>0.91248745517951424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3.277449921768238</v>
      </c>
      <c r="C44" s="229">
        <v>3.2732855359410848</v>
      </c>
      <c r="D44" s="229">
        <v>3.1645919016302391</v>
      </c>
      <c r="E44" s="229">
        <v>3.4397943663378521</v>
      </c>
      <c r="F44" s="229">
        <v>3.4656964799975412</v>
      </c>
      <c r="G44" s="229">
        <v>6.8656103163408044</v>
      </c>
      <c r="H44" s="229">
        <v>5.7949152445686742</v>
      </c>
      <c r="I44" s="229">
        <v>6.8734229106608451</v>
      </c>
      <c r="J44" s="229">
        <v>6.3408793834805168</v>
      </c>
      <c r="K44" s="229">
        <v>6.7046745364930258</v>
      </c>
      <c r="L44" s="229">
        <v>6.6347658040506259</v>
      </c>
      <c r="M44" s="229">
        <v>6.5886711645244782</v>
      </c>
      <c r="N44" s="229">
        <v>7.1780141839363374</v>
      </c>
      <c r="O44" s="229">
        <v>7.9671394933216568</v>
      </c>
      <c r="P44" s="229">
        <v>7.749042897085415</v>
      </c>
      <c r="Q44" s="229">
        <v>7.9227998568737101</v>
      </c>
      <c r="R44" s="229">
        <v>7.0420114363548363</v>
      </c>
      <c r="S44" s="229">
        <v>6.9470431249369824</v>
      </c>
      <c r="T44" s="229">
        <v>5.9089771235704553</v>
      </c>
      <c r="U44" s="229">
        <v>5.4135983673504988</v>
      </c>
      <c r="V44" s="229">
        <v>5.5174782313769573</v>
      </c>
      <c r="W44" s="229">
        <v>6.4457533052156757</v>
      </c>
      <c r="X44" s="229">
        <v>6.9107075679622723</v>
      </c>
      <c r="Y44" s="229">
        <v>6.3650731165363146</v>
      </c>
      <c r="DA44" s="73" t="s">
        <v>2976</v>
      </c>
    </row>
    <row r="45" spans="1:105" ht="12" customHeight="1" x14ac:dyDescent="0.25">
      <c r="A45" s="64" t="s">
        <v>39</v>
      </c>
      <c r="B45" s="229">
        <v>0.1187498827050075</v>
      </c>
      <c r="C45" s="229">
        <v>0.13579247003876541</v>
      </c>
      <c r="D45" s="229">
        <v>0.23035300163726169</v>
      </c>
      <c r="E45" s="229">
        <v>0.26278953209811667</v>
      </c>
      <c r="F45" s="229">
        <v>0.68281182555781805</v>
      </c>
      <c r="G45" s="229">
        <v>1.01369649872491</v>
      </c>
      <c r="H45" s="229">
        <v>1.056092186015142</v>
      </c>
      <c r="I45" s="229">
        <v>1.175837588570227</v>
      </c>
      <c r="J45" s="229">
        <v>1.197325379845908</v>
      </c>
      <c r="K45" s="229">
        <v>1.1626543724254921</v>
      </c>
      <c r="L45" s="229">
        <v>1.0859874689864939</v>
      </c>
      <c r="M45" s="229">
        <v>1.1714854053684149</v>
      </c>
      <c r="N45" s="229">
        <v>1.4539418972070639</v>
      </c>
      <c r="O45" s="229">
        <v>1.578015732986582</v>
      </c>
      <c r="P45" s="229">
        <v>1.787049172347511</v>
      </c>
      <c r="Q45" s="229">
        <v>1.688259165760511</v>
      </c>
      <c r="R45" s="229">
        <v>1.576254276393698</v>
      </c>
      <c r="S45" s="229">
        <v>1.664277626949189</v>
      </c>
      <c r="T45" s="229">
        <v>1.732740892657906</v>
      </c>
      <c r="U45" s="229">
        <v>1.5875236402671189</v>
      </c>
      <c r="V45" s="229">
        <v>1.4159637055587551</v>
      </c>
      <c r="W45" s="229">
        <v>1.513639442406767</v>
      </c>
      <c r="X45" s="229">
        <v>1.3390494065245939</v>
      </c>
      <c r="Y45" s="229">
        <v>1.2230268127924711</v>
      </c>
      <c r="DA45" s="73" t="s">
        <v>2977</v>
      </c>
    </row>
    <row r="46" spans="1:105" ht="12" customHeight="1" x14ac:dyDescent="0.25">
      <c r="A46" s="60" t="s">
        <v>2932</v>
      </c>
      <c r="B46" s="329">
        <v>0.6351631353254088</v>
      </c>
      <c r="C46" s="329">
        <v>0.7209361929299728</v>
      </c>
      <c r="D46" s="329">
        <v>0.70332050752229702</v>
      </c>
      <c r="E46" s="329">
        <v>0.82277958447681843</v>
      </c>
      <c r="F46" s="329">
        <v>0.88320017836532649</v>
      </c>
      <c r="G46" s="329">
        <v>1.1529452045344031</v>
      </c>
      <c r="H46" s="329">
        <v>1.2216033995042099</v>
      </c>
      <c r="I46" s="329">
        <v>1.2960988817960919</v>
      </c>
      <c r="J46" s="329">
        <v>1.2358262176329109</v>
      </c>
      <c r="K46" s="329">
        <v>1.0895995134699989</v>
      </c>
      <c r="L46" s="329">
        <v>1.1312380053255471</v>
      </c>
      <c r="M46" s="329">
        <v>1.1660590681739711</v>
      </c>
      <c r="N46" s="329">
        <v>1.1605554163988261</v>
      </c>
      <c r="O46" s="329">
        <v>1.221678524773032</v>
      </c>
      <c r="P46" s="329">
        <v>1.178624282595971</v>
      </c>
      <c r="Q46" s="329">
        <v>1.21461402291309</v>
      </c>
      <c r="R46" s="329">
        <v>1.2203046346183559</v>
      </c>
      <c r="S46" s="329">
        <v>1.2536621187355259</v>
      </c>
      <c r="T46" s="329">
        <v>1.220773643768881</v>
      </c>
      <c r="U46" s="329">
        <v>1.231877983894083</v>
      </c>
      <c r="V46" s="329">
        <v>1.207797411849606</v>
      </c>
      <c r="W46" s="329">
        <v>1.184305537633807</v>
      </c>
      <c r="X46" s="329">
        <v>0.99530199317969925</v>
      </c>
      <c r="Y46" s="329">
        <v>0.95409389073070572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6.9012297117320784</v>
      </c>
      <c r="C48" s="316">
        <v>7.8331785933425611</v>
      </c>
      <c r="D48" s="316">
        <v>7.6417791169455329</v>
      </c>
      <c r="E48" s="316">
        <v>8.9397362642731473</v>
      </c>
      <c r="F48" s="316">
        <v>9.5962233532636709</v>
      </c>
      <c r="G48" s="316">
        <v>12.527080460133149</v>
      </c>
      <c r="H48" s="316">
        <v>13.27307144847472</v>
      </c>
      <c r="I48" s="316">
        <v>14.082486238454861</v>
      </c>
      <c r="J48" s="316">
        <v>13.42760644837527</v>
      </c>
      <c r="K48" s="316">
        <v>11.83881135103271</v>
      </c>
      <c r="L48" s="316">
        <v>12.291225512314281</v>
      </c>
      <c r="M48" s="316">
        <v>12.669566351318601</v>
      </c>
      <c r="N48" s="316">
        <v>12.609767595626961</v>
      </c>
      <c r="O48" s="316">
        <v>13.273887706076049</v>
      </c>
      <c r="P48" s="316">
        <v>12.80609101133208</v>
      </c>
      <c r="Q48" s="316">
        <v>13.19712986636068</v>
      </c>
      <c r="R48" s="316">
        <v>13.258959995337211</v>
      </c>
      <c r="S48" s="316">
        <v>13.621398631483981</v>
      </c>
      <c r="T48" s="316">
        <v>13.26405591432977</v>
      </c>
      <c r="U48" s="316">
        <v>13.384707755942021</v>
      </c>
      <c r="V48" s="316">
        <v>13.12306543127576</v>
      </c>
      <c r="W48" s="316">
        <v>12.86781947743229</v>
      </c>
      <c r="X48" s="316">
        <v>10.814241736430191</v>
      </c>
      <c r="Y48" s="316">
        <v>10.366503879541829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0.99999999999999989</v>
      </c>
      <c r="D52" s="232">
        <f t="shared" si="1"/>
        <v>0.99999999999999956</v>
      </c>
      <c r="E52" s="232">
        <f t="shared" si="1"/>
        <v>1.0000000000000002</v>
      </c>
      <c r="F52" s="232">
        <f t="shared" si="1"/>
        <v>0.99999999999999989</v>
      </c>
      <c r="G52" s="232">
        <f t="shared" si="1"/>
        <v>0.99999999999999967</v>
      </c>
      <c r="H52" s="232">
        <f t="shared" si="1"/>
        <v>0.99999999999999978</v>
      </c>
      <c r="I52" s="232">
        <f t="shared" si="1"/>
        <v>1.0000000000000004</v>
      </c>
      <c r="J52" s="232">
        <f t="shared" si="1"/>
        <v>1</v>
      </c>
      <c r="K52" s="232">
        <f t="shared" si="1"/>
        <v>1</v>
      </c>
      <c r="L52" s="232">
        <f t="shared" si="1"/>
        <v>1</v>
      </c>
      <c r="M52" s="232">
        <f t="shared" si="1"/>
        <v>0.99999999999999989</v>
      </c>
      <c r="N52" s="232">
        <f t="shared" si="1"/>
        <v>1</v>
      </c>
      <c r="O52" s="232">
        <f t="shared" si="1"/>
        <v>1</v>
      </c>
      <c r="P52" s="232">
        <f t="shared" si="1"/>
        <v>0.99999999999999956</v>
      </c>
      <c r="Q52" s="232">
        <f t="shared" si="1"/>
        <v>1</v>
      </c>
      <c r="R52" s="232">
        <f t="shared" si="1"/>
        <v>1.0000000000000002</v>
      </c>
      <c r="S52" s="232">
        <f t="shared" si="1"/>
        <v>0.99999999999999978</v>
      </c>
      <c r="T52" s="232">
        <f t="shared" si="1"/>
        <v>1</v>
      </c>
      <c r="U52" s="232">
        <f t="shared" si="1"/>
        <v>0.99999999999999967</v>
      </c>
      <c r="V52" s="232">
        <f t="shared" si="1"/>
        <v>0.99999999999999967</v>
      </c>
      <c r="W52" s="232">
        <f t="shared" si="1"/>
        <v>0.99999999999999989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1.2094776229284829E-2</v>
      </c>
      <c r="C53" s="299">
        <f t="shared" si="2"/>
        <v>1.3045511045416956E-2</v>
      </c>
      <c r="D53" s="299">
        <f t="shared" si="2"/>
        <v>1.2639626871739057E-2</v>
      </c>
      <c r="E53" s="299">
        <f t="shared" si="2"/>
        <v>1.3132623621524182E-2</v>
      </c>
      <c r="F53" s="299">
        <f t="shared" si="2"/>
        <v>1.3224775249525424E-2</v>
      </c>
      <c r="G53" s="299">
        <f t="shared" si="2"/>
        <v>1.0501033108042235E-2</v>
      </c>
      <c r="H53" s="299">
        <f t="shared" si="2"/>
        <v>1.2030534741193288E-2</v>
      </c>
      <c r="I53" s="299">
        <f t="shared" si="2"/>
        <v>1.1504613651530072E-2</v>
      </c>
      <c r="J53" s="299">
        <f t="shared" si="2"/>
        <v>1.1510945679411588E-2</v>
      </c>
      <c r="K53" s="299">
        <f t="shared" si="2"/>
        <v>1.0402067294086997E-2</v>
      </c>
      <c r="L53" s="299">
        <f t="shared" si="2"/>
        <v>1.0836049862481918E-2</v>
      </c>
      <c r="M53" s="299">
        <f t="shared" si="2"/>
        <v>1.1151219183214153E-2</v>
      </c>
      <c r="N53" s="299">
        <f t="shared" si="2"/>
        <v>1.0358774747496509E-2</v>
      </c>
      <c r="O53" s="299">
        <f t="shared" si="2"/>
        <v>1.0075478963570682E-2</v>
      </c>
      <c r="P53" s="299">
        <f t="shared" si="2"/>
        <v>9.9059023318624571E-3</v>
      </c>
      <c r="Q53" s="299">
        <f t="shared" si="2"/>
        <v>1.008065779272274E-2</v>
      </c>
      <c r="R53" s="299">
        <f t="shared" si="2"/>
        <v>1.0914001062582942E-2</v>
      </c>
      <c r="S53" s="299">
        <f t="shared" si="2"/>
        <v>1.1073408529589579E-2</v>
      </c>
      <c r="T53" s="299">
        <f t="shared" si="2"/>
        <v>1.1658336272009153E-2</v>
      </c>
      <c r="U53" s="299">
        <f t="shared" si="2"/>
        <v>1.2477041250436444E-2</v>
      </c>
      <c r="V53" s="299">
        <f t="shared" si="2"/>
        <v>1.2536473914288613E-2</v>
      </c>
      <c r="W53" s="299">
        <f t="shared" si="2"/>
        <v>1.1213310669426548E-2</v>
      </c>
      <c r="X53" s="299">
        <f t="shared" si="2"/>
        <v>9.7110808229864867E-3</v>
      </c>
      <c r="Y53" s="299">
        <f t="shared" si="2"/>
        <v>9.7074992029867555E-3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3.410630365468615E-3</v>
      </c>
      <c r="C54" s="233">
        <f t="shared" si="3"/>
        <v>3.6787299955847279E-3</v>
      </c>
      <c r="D54" s="233">
        <f t="shared" si="3"/>
        <v>3.5642738980624636E-3</v>
      </c>
      <c r="E54" s="233">
        <f t="shared" si="3"/>
        <v>3.7032950467814703E-3</v>
      </c>
      <c r="F54" s="233">
        <f t="shared" si="3"/>
        <v>3.7292810703944907E-3</v>
      </c>
      <c r="G54" s="233">
        <f t="shared" si="3"/>
        <v>2.9612075253084577E-3</v>
      </c>
      <c r="H54" s="233">
        <f t="shared" si="3"/>
        <v>3.3925147785528846E-3</v>
      </c>
      <c r="I54" s="233">
        <f t="shared" si="3"/>
        <v>3.2442092287649853E-3</v>
      </c>
      <c r="J54" s="233">
        <f t="shared" si="3"/>
        <v>3.2459948100902018E-3</v>
      </c>
      <c r="K54" s="233">
        <f t="shared" si="3"/>
        <v>2.9332999556419951E-3</v>
      </c>
      <c r="L54" s="233">
        <f t="shared" si="3"/>
        <v>3.0556795762147109E-3</v>
      </c>
      <c r="M54" s="233">
        <f t="shared" si="3"/>
        <v>3.1445548092223934E-3</v>
      </c>
      <c r="N54" s="233">
        <f t="shared" si="3"/>
        <v>2.921091803031245E-3</v>
      </c>
      <c r="O54" s="233">
        <f t="shared" si="3"/>
        <v>2.8412046530129445E-3</v>
      </c>
      <c r="P54" s="233">
        <f t="shared" si="3"/>
        <v>2.7933853963013088E-3</v>
      </c>
      <c r="Q54" s="233">
        <f t="shared" si="3"/>
        <v>2.8426650415003963E-3</v>
      </c>
      <c r="R54" s="233">
        <f t="shared" si="3"/>
        <v>3.0776611924967483E-3</v>
      </c>
      <c r="S54" s="233">
        <f t="shared" si="3"/>
        <v>3.1226128259249793E-3</v>
      </c>
      <c r="T54" s="233">
        <f t="shared" si="3"/>
        <v>3.2875577808445097E-3</v>
      </c>
      <c r="U54" s="233">
        <f t="shared" si="3"/>
        <v>3.5184260504883512E-3</v>
      </c>
      <c r="V54" s="233">
        <f t="shared" si="3"/>
        <v>3.5351855873489079E-3</v>
      </c>
      <c r="W54" s="233">
        <f t="shared" si="3"/>
        <v>3.1620641127678619E-3</v>
      </c>
      <c r="X54" s="233">
        <f t="shared" si="3"/>
        <v>2.7384472857135359E-3</v>
      </c>
      <c r="Y54" s="233">
        <f t="shared" si="3"/>
        <v>2.7374372974593442E-3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4.6268591631570051E-2</v>
      </c>
      <c r="C55" s="233">
        <f t="shared" si="4"/>
        <v>4.9905629648943434E-2</v>
      </c>
      <c r="D55" s="233">
        <f t="shared" si="4"/>
        <v>4.8352918897987235E-2</v>
      </c>
      <c r="E55" s="233">
        <f t="shared" si="4"/>
        <v>5.0238878990102841E-2</v>
      </c>
      <c r="F55" s="233">
        <f t="shared" si="4"/>
        <v>5.0591405234767892E-2</v>
      </c>
      <c r="G55" s="233">
        <f t="shared" si="4"/>
        <v>4.0171724005044485E-2</v>
      </c>
      <c r="H55" s="233">
        <f t="shared" si="4"/>
        <v>4.6022835685204128E-2</v>
      </c>
      <c r="I55" s="233">
        <f t="shared" si="4"/>
        <v>4.4010923462376943E-2</v>
      </c>
      <c r="J55" s="233">
        <f t="shared" si="4"/>
        <v>4.4035146648213168E-2</v>
      </c>
      <c r="K55" s="233">
        <f t="shared" si="4"/>
        <v>3.9793130077833687E-2</v>
      </c>
      <c r="L55" s="233">
        <f t="shared" si="4"/>
        <v>4.1453331296246142E-2</v>
      </c>
      <c r="M55" s="233">
        <f t="shared" si="4"/>
        <v>4.2659012188501988E-2</v>
      </c>
      <c r="N55" s="233">
        <f t="shared" si="4"/>
        <v>3.9627514350769957E-2</v>
      </c>
      <c r="O55" s="233">
        <f t="shared" si="4"/>
        <v>3.8543765739888512E-2</v>
      </c>
      <c r="P55" s="233">
        <f t="shared" si="4"/>
        <v>3.7895049982438818E-2</v>
      </c>
      <c r="Q55" s="233">
        <f t="shared" si="4"/>
        <v>3.8563577361585624E-2</v>
      </c>
      <c r="R55" s="233">
        <f t="shared" si="4"/>
        <v>4.1751533774431096E-2</v>
      </c>
      <c r="S55" s="233">
        <f t="shared" si="4"/>
        <v>4.2361347371155135E-2</v>
      </c>
      <c r="T55" s="233">
        <f t="shared" si="4"/>
        <v>4.4598989666881014E-2</v>
      </c>
      <c r="U55" s="233">
        <f t="shared" si="4"/>
        <v>4.7730947265390913E-2</v>
      </c>
      <c r="V55" s="233">
        <f t="shared" si="4"/>
        <v>4.7958307044623047E-2</v>
      </c>
      <c r="W55" s="233">
        <f t="shared" si="4"/>
        <v>4.2896543298205581E-2</v>
      </c>
      <c r="X55" s="233">
        <f t="shared" si="4"/>
        <v>3.7149759894855153E-2</v>
      </c>
      <c r="Y55" s="233">
        <f t="shared" si="4"/>
        <v>3.7136058400093638E-2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0.10555400841218637</v>
      </c>
      <c r="C56" s="233">
        <f t="shared" si="5"/>
        <v>0.11385129881899712</v>
      </c>
      <c r="D56" s="233">
        <f t="shared" si="5"/>
        <v>0.1103090504408059</v>
      </c>
      <c r="E56" s="233">
        <f t="shared" si="5"/>
        <v>0.11461155113098012</v>
      </c>
      <c r="F56" s="233">
        <f t="shared" si="5"/>
        <v>0.11541578045551178</v>
      </c>
      <c r="G56" s="233">
        <f t="shared" si="5"/>
        <v>9.164503054956305E-2</v>
      </c>
      <c r="H56" s="233">
        <f t="shared" si="5"/>
        <v>0.10499335756211046</v>
      </c>
      <c r="I56" s="233">
        <f t="shared" si="5"/>
        <v>0.10040351827363775</v>
      </c>
      <c r="J56" s="233">
        <f t="shared" si="5"/>
        <v>0.10045877939725022</v>
      </c>
      <c r="K56" s="233">
        <f t="shared" si="5"/>
        <v>9.0781332192460998E-2</v>
      </c>
      <c r="L56" s="233">
        <f t="shared" si="5"/>
        <v>9.4568801989891788E-2</v>
      </c>
      <c r="M56" s="233">
        <f t="shared" si="5"/>
        <v>9.7319360123516746E-2</v>
      </c>
      <c r="N56" s="233">
        <f t="shared" si="5"/>
        <v>9.0403507771374764E-2</v>
      </c>
      <c r="O56" s="233">
        <f t="shared" si="5"/>
        <v>8.7931117626012675E-2</v>
      </c>
      <c r="P56" s="233">
        <f t="shared" si="5"/>
        <v>8.6451181753656431E-2</v>
      </c>
      <c r="Q56" s="233">
        <f t="shared" si="5"/>
        <v>8.7976314508163969E-2</v>
      </c>
      <c r="R56" s="233">
        <f t="shared" si="5"/>
        <v>9.5249100779651999E-2</v>
      </c>
      <c r="S56" s="233">
        <f t="shared" si="5"/>
        <v>9.6640287916512246E-2</v>
      </c>
      <c r="T56" s="233">
        <f t="shared" si="5"/>
        <v>0.10174509239353791</v>
      </c>
      <c r="U56" s="233">
        <f t="shared" si="5"/>
        <v>0.1088901267903523</v>
      </c>
      <c r="V56" s="233">
        <f t="shared" si="5"/>
        <v>0.10940880987975254</v>
      </c>
      <c r="W56" s="233">
        <f t="shared" si="5"/>
        <v>9.786124739234596E-2</v>
      </c>
      <c r="X56" s="233">
        <f t="shared" si="5"/>
        <v>8.4750927793026939E-2</v>
      </c>
      <c r="Y56" s="233">
        <f t="shared" si="5"/>
        <v>8.4719670137621481E-2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3.5355745282781487E-2</v>
      </c>
      <c r="C57" s="300">
        <f t="shared" si="6"/>
        <v>3.72573181074266E-2</v>
      </c>
      <c r="D57" s="300">
        <f t="shared" si="6"/>
        <v>3.6529742763324276E-2</v>
      </c>
      <c r="E57" s="300">
        <f t="shared" si="6"/>
        <v>3.7600710899137191E-2</v>
      </c>
      <c r="F57" s="300">
        <f t="shared" si="6"/>
        <v>3.8094208823779334E-2</v>
      </c>
      <c r="G57" s="300">
        <f t="shared" si="6"/>
        <v>3.2156104345499543E-2</v>
      </c>
      <c r="H57" s="300">
        <f t="shared" si="6"/>
        <v>3.554388300718634E-2</v>
      </c>
      <c r="I57" s="300">
        <f t="shared" si="6"/>
        <v>3.4392015601019552E-2</v>
      </c>
      <c r="J57" s="300">
        <f t="shared" si="6"/>
        <v>3.3979224779270963E-2</v>
      </c>
      <c r="K57" s="300">
        <f t="shared" si="6"/>
        <v>3.1705668690446109E-2</v>
      </c>
      <c r="L57" s="300">
        <f t="shared" si="6"/>
        <v>3.2700031581535026E-2</v>
      </c>
      <c r="M57" s="300">
        <f t="shared" si="6"/>
        <v>3.3651388555177082E-2</v>
      </c>
      <c r="N57" s="300">
        <f t="shared" si="6"/>
        <v>3.1777909203841249E-2</v>
      </c>
      <c r="O57" s="300">
        <f t="shared" si="6"/>
        <v>3.1223937670027135E-2</v>
      </c>
      <c r="P57" s="300">
        <f t="shared" si="6"/>
        <v>3.1080752606916787E-2</v>
      </c>
      <c r="Q57" s="300">
        <f t="shared" si="6"/>
        <v>3.1141805527609871E-2</v>
      </c>
      <c r="R57" s="300">
        <f t="shared" si="6"/>
        <v>3.3361532451450425E-2</v>
      </c>
      <c r="S57" s="300">
        <f t="shared" si="6"/>
        <v>3.3883956903366888E-2</v>
      </c>
      <c r="T57" s="300">
        <f t="shared" si="6"/>
        <v>3.546989156443979E-2</v>
      </c>
      <c r="U57" s="300">
        <f t="shared" si="6"/>
        <v>3.7545209569990454E-2</v>
      </c>
      <c r="V57" s="300">
        <f t="shared" si="6"/>
        <v>3.7945366886348517E-2</v>
      </c>
      <c r="W57" s="300">
        <f t="shared" si="6"/>
        <v>3.4471939445966465E-2</v>
      </c>
      <c r="X57" s="300">
        <f t="shared" si="6"/>
        <v>3.113216196878232E-2</v>
      </c>
      <c r="Y57" s="300">
        <f t="shared" si="6"/>
        <v>3.1791381225311638E-2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0.61248406510598186</v>
      </c>
      <c r="C58" s="301">
        <f t="shared" si="7"/>
        <v>0.59048444303897818</v>
      </c>
      <c r="D58" s="301">
        <f t="shared" si="7"/>
        <v>0.59968289369684569</v>
      </c>
      <c r="E58" s="301">
        <f t="shared" si="7"/>
        <v>0.58827912057303289</v>
      </c>
      <c r="F58" s="301">
        <f t="shared" si="7"/>
        <v>0.58712186260103638</v>
      </c>
      <c r="G58" s="301">
        <f t="shared" si="7"/>
        <v>0.65010484317923933</v>
      </c>
      <c r="H58" s="301">
        <f t="shared" si="7"/>
        <v>0.61492583413456958</v>
      </c>
      <c r="I58" s="301">
        <f t="shared" si="7"/>
        <v>0.62797979057404507</v>
      </c>
      <c r="J58" s="301">
        <f t="shared" si="7"/>
        <v>0.62737869471701169</v>
      </c>
      <c r="K58" s="301">
        <f t="shared" si="7"/>
        <v>0.65371165489387184</v>
      </c>
      <c r="L58" s="301">
        <f t="shared" si="7"/>
        <v>0.64371372834073137</v>
      </c>
      <c r="M58" s="301">
        <f t="shared" si="7"/>
        <v>0.63691952926964257</v>
      </c>
      <c r="N58" s="301">
        <f t="shared" si="7"/>
        <v>0.65585800903533031</v>
      </c>
      <c r="O58" s="301">
        <f t="shared" si="7"/>
        <v>0.66295473796154891</v>
      </c>
      <c r="P58" s="301">
        <f t="shared" si="7"/>
        <v>0.66759891363346124</v>
      </c>
      <c r="Q58" s="301">
        <f t="shared" si="7"/>
        <v>0.66389434966474592</v>
      </c>
      <c r="R58" s="301">
        <f t="shared" si="7"/>
        <v>0.64395447886600665</v>
      </c>
      <c r="S58" s="301">
        <f t="shared" si="7"/>
        <v>0.63964608174940452</v>
      </c>
      <c r="T58" s="301">
        <f t="shared" si="7"/>
        <v>0.62491798394439513</v>
      </c>
      <c r="U58" s="301">
        <f t="shared" si="7"/>
        <v>0.60590349866979321</v>
      </c>
      <c r="V58" s="301">
        <f t="shared" si="7"/>
        <v>0.6050210507055761</v>
      </c>
      <c r="W58" s="301">
        <f t="shared" si="7"/>
        <v>0.63573884599162878</v>
      </c>
      <c r="X58" s="301">
        <f t="shared" si="7"/>
        <v>0.67116689295772625</v>
      </c>
      <c r="Y58" s="301">
        <f t="shared" si="7"/>
        <v>0.66838648753669794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5.6919275614382966E-2</v>
      </c>
      <c r="C59" s="301">
        <f t="shared" si="8"/>
        <v>6.1393532600186984E-2</v>
      </c>
      <c r="D59" s="301">
        <f t="shared" si="8"/>
        <v>5.9483399439298007E-2</v>
      </c>
      <c r="E59" s="301">
        <f t="shared" si="8"/>
        <v>6.1803493448980576E-2</v>
      </c>
      <c r="F59" s="301">
        <f t="shared" si="8"/>
        <v>6.2237168600391572E-2</v>
      </c>
      <c r="G59" s="301">
        <f t="shared" si="8"/>
        <v>4.941895462813032E-2</v>
      </c>
      <c r="H59" s="301">
        <f t="shared" si="8"/>
        <v>5.6616948485939962E-2</v>
      </c>
      <c r="I59" s="301">
        <f t="shared" si="8"/>
        <v>5.4141909106420361E-2</v>
      </c>
      <c r="J59" s="301">
        <f t="shared" si="8"/>
        <v>5.4171708288592336E-2</v>
      </c>
      <c r="K59" s="301">
        <f t="shared" si="8"/>
        <v>4.8953211208481076E-2</v>
      </c>
      <c r="L59" s="301">
        <f t="shared" si="8"/>
        <v>5.0995578339052529E-2</v>
      </c>
      <c r="M59" s="301">
        <f t="shared" si="8"/>
        <v>5.2478797961464409E-2</v>
      </c>
      <c r="N59" s="301">
        <f t="shared" si="8"/>
        <v>4.8749471978856776E-2</v>
      </c>
      <c r="O59" s="301">
        <f t="shared" si="8"/>
        <v>4.7416252537671635E-2</v>
      </c>
      <c r="P59" s="301">
        <f t="shared" si="8"/>
        <v>4.6618207261349048E-2</v>
      </c>
      <c r="Q59" s="301">
        <f t="shared" si="8"/>
        <v>4.7440624646611668E-2</v>
      </c>
      <c r="R59" s="301">
        <f t="shared" si="8"/>
        <v>5.1362424798954705E-2</v>
      </c>
      <c r="S59" s="301">
        <f t="shared" si="8"/>
        <v>5.2112612927906754E-2</v>
      </c>
      <c r="T59" s="301">
        <f t="shared" si="8"/>
        <v>5.4865343756003056E-2</v>
      </c>
      <c r="U59" s="301">
        <f t="shared" si="8"/>
        <v>5.8718254585484873E-2</v>
      </c>
      <c r="V59" s="301">
        <f t="shared" si="8"/>
        <v>5.8997950886612596E-2</v>
      </c>
      <c r="W59" s="301">
        <f t="shared" si="8"/>
        <v>5.2771006957317707E-2</v>
      </c>
      <c r="X59" s="301">
        <f t="shared" si="8"/>
        <v>4.5701356965890783E-2</v>
      </c>
      <c r="Y59" s="301">
        <f t="shared" si="8"/>
        <v>4.5684501489439956E-2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7.5389875510074436E-2</v>
      </c>
      <c r="C60" s="301">
        <f t="shared" si="9"/>
        <v>7.3731823713484315E-2</v>
      </c>
      <c r="D60" s="301">
        <f t="shared" si="9"/>
        <v>7.4548982184545795E-2</v>
      </c>
      <c r="E60" s="301">
        <f t="shared" si="9"/>
        <v>7.3600316337351701E-2</v>
      </c>
      <c r="F60" s="301">
        <f t="shared" si="9"/>
        <v>7.2155328397696158E-2</v>
      </c>
      <c r="G60" s="301">
        <f t="shared" si="9"/>
        <v>7.7439093501038003E-2</v>
      </c>
      <c r="H60" s="301">
        <f t="shared" si="9"/>
        <v>7.4230036206066149E-2</v>
      </c>
      <c r="I60" s="301">
        <f t="shared" si="9"/>
        <v>7.4362840784602979E-2</v>
      </c>
      <c r="J60" s="301">
        <f t="shared" si="9"/>
        <v>7.5231828763942715E-2</v>
      </c>
      <c r="K60" s="301">
        <f t="shared" si="9"/>
        <v>7.6547397572320042E-2</v>
      </c>
      <c r="L60" s="301">
        <f t="shared" si="9"/>
        <v>7.5619938990382801E-2</v>
      </c>
      <c r="M60" s="301">
        <f t="shared" si="9"/>
        <v>7.4250616907155828E-2</v>
      </c>
      <c r="N60" s="301">
        <f t="shared" si="9"/>
        <v>7.531948612573261E-2</v>
      </c>
      <c r="O60" s="301">
        <f t="shared" si="9"/>
        <v>7.5259516146197691E-2</v>
      </c>
      <c r="P60" s="301">
        <f t="shared" si="9"/>
        <v>7.4639025410428397E-2</v>
      </c>
      <c r="Q60" s="301">
        <f t="shared" si="9"/>
        <v>7.4283527061643553E-2</v>
      </c>
      <c r="R60" s="301">
        <f t="shared" si="9"/>
        <v>7.293389451564089E-2</v>
      </c>
      <c r="S60" s="301">
        <f t="shared" si="9"/>
        <v>7.3072072969245908E-2</v>
      </c>
      <c r="T60" s="301">
        <f t="shared" si="9"/>
        <v>7.2829066191314365E-2</v>
      </c>
      <c r="U60" s="301">
        <f t="shared" si="9"/>
        <v>7.1033431779052705E-2</v>
      </c>
      <c r="V60" s="301">
        <f t="shared" si="9"/>
        <v>7.0155697509509285E-2</v>
      </c>
      <c r="W60" s="301">
        <f t="shared" si="9"/>
        <v>7.3189881324917577E-2</v>
      </c>
      <c r="X60" s="301">
        <f t="shared" si="9"/>
        <v>7.5477826705085863E-2</v>
      </c>
      <c r="Y60" s="301">
        <f t="shared" si="9"/>
        <v>7.7680972723452826E-2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3.8708687368988144E-2</v>
      </c>
      <c r="C61" s="302">
        <f t="shared" si="10"/>
        <v>3.7814555674869181E-2</v>
      </c>
      <c r="D61" s="302">
        <f t="shared" si="10"/>
        <v>3.8315647985241869E-2</v>
      </c>
      <c r="E61" s="302">
        <f t="shared" si="10"/>
        <v>3.7762900827421425E-2</v>
      </c>
      <c r="F61" s="302">
        <f t="shared" si="10"/>
        <v>3.6341255492885916E-2</v>
      </c>
      <c r="G61" s="302">
        <f t="shared" si="10"/>
        <v>3.9438732851431596E-2</v>
      </c>
      <c r="H61" s="302">
        <f t="shared" si="10"/>
        <v>3.744756000762299E-2</v>
      </c>
      <c r="I61" s="302">
        <f t="shared" si="10"/>
        <v>3.7111800915619733E-2</v>
      </c>
      <c r="J61" s="302">
        <f t="shared" si="10"/>
        <v>3.8009513136752507E-2</v>
      </c>
      <c r="K61" s="302">
        <f t="shared" si="10"/>
        <v>3.8399049024546841E-2</v>
      </c>
      <c r="L61" s="302">
        <f t="shared" si="10"/>
        <v>3.7817996409604593E-2</v>
      </c>
      <c r="M61" s="302">
        <f t="shared" si="10"/>
        <v>3.6675984047739259E-2</v>
      </c>
      <c r="N61" s="302">
        <f t="shared" si="10"/>
        <v>3.7076837286935643E-2</v>
      </c>
      <c r="O61" s="302">
        <f t="shared" si="10"/>
        <v>3.6761087857544145E-2</v>
      </c>
      <c r="P61" s="302">
        <f t="shared" si="10"/>
        <v>3.5966891316798921E-2</v>
      </c>
      <c r="Q61" s="302">
        <f t="shared" si="10"/>
        <v>3.5734172173583177E-2</v>
      </c>
      <c r="R61" s="302">
        <f t="shared" si="10"/>
        <v>3.5088278279500902E-2</v>
      </c>
      <c r="S61" s="302">
        <f t="shared" si="10"/>
        <v>3.5386767548468499E-2</v>
      </c>
      <c r="T61" s="302">
        <f t="shared" si="10"/>
        <v>3.5675790623606013E-2</v>
      </c>
      <c r="U61" s="302">
        <f t="shared" si="10"/>
        <v>3.4541628454963717E-2</v>
      </c>
      <c r="V61" s="302">
        <f t="shared" si="10"/>
        <v>3.3686024635087117E-2</v>
      </c>
      <c r="W61" s="302">
        <f t="shared" si="10"/>
        <v>3.5651823501221848E-2</v>
      </c>
      <c r="X61" s="302">
        <f t="shared" si="10"/>
        <v>3.6698035327608534E-2</v>
      </c>
      <c r="Y61" s="302">
        <f t="shared" si="10"/>
        <v>3.9047184823093897E-2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3.1847166527687466E-2</v>
      </c>
      <c r="C62" s="302">
        <f t="shared" si="11"/>
        <v>3.0703258192059456E-2</v>
      </c>
      <c r="D62" s="302">
        <f t="shared" si="11"/>
        <v>3.1181547516773787E-2</v>
      </c>
      <c r="E62" s="302">
        <f t="shared" si="11"/>
        <v>3.0588588642561795E-2</v>
      </c>
      <c r="F62" s="302">
        <f t="shared" si="11"/>
        <v>3.0528415016096426E-2</v>
      </c>
      <c r="G62" s="302">
        <f t="shared" si="11"/>
        <v>3.3803323842560441E-2</v>
      </c>
      <c r="H62" s="302">
        <f t="shared" si="11"/>
        <v>3.1974130524476722E-2</v>
      </c>
      <c r="I62" s="302">
        <f t="shared" si="11"/>
        <v>3.2652893529521124E-2</v>
      </c>
      <c r="J62" s="302">
        <f t="shared" si="11"/>
        <v>3.2621638512535925E-2</v>
      </c>
      <c r="K62" s="302">
        <f t="shared" si="11"/>
        <v>3.3990866245463672E-2</v>
      </c>
      <c r="L62" s="302">
        <f t="shared" si="11"/>
        <v>3.3471006791137535E-2</v>
      </c>
      <c r="M62" s="302">
        <f t="shared" si="11"/>
        <v>3.3117730679045089E-2</v>
      </c>
      <c r="N62" s="302">
        <f t="shared" si="11"/>
        <v>3.410246963511037E-2</v>
      </c>
      <c r="O62" s="302">
        <f t="shared" si="11"/>
        <v>3.4471476309391846E-2</v>
      </c>
      <c r="P62" s="302">
        <f t="shared" si="11"/>
        <v>3.4712958242446933E-2</v>
      </c>
      <c r="Q62" s="302">
        <f t="shared" si="11"/>
        <v>3.452033304230602E-2</v>
      </c>
      <c r="R62" s="302">
        <f t="shared" si="11"/>
        <v>3.3483525030397747E-2</v>
      </c>
      <c r="S62" s="302">
        <f t="shared" si="11"/>
        <v>3.3259502483107342E-2</v>
      </c>
      <c r="T62" s="302">
        <f t="shared" si="11"/>
        <v>3.2493689607059624E-2</v>
      </c>
      <c r="U62" s="302">
        <f t="shared" si="11"/>
        <v>3.1504998613321324E-2</v>
      </c>
      <c r="V62" s="302">
        <f t="shared" si="11"/>
        <v>3.1459114207718734E-2</v>
      </c>
      <c r="W62" s="302">
        <f t="shared" si="11"/>
        <v>3.3056339013345412E-2</v>
      </c>
      <c r="X62" s="302">
        <f t="shared" si="11"/>
        <v>3.4898481488161978E-2</v>
      </c>
      <c r="Y62" s="302">
        <f t="shared" si="11"/>
        <v>3.4753909507431888E-2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4.8340216133988248E-3</v>
      </c>
      <c r="C63" s="302">
        <f t="shared" si="12"/>
        <v>5.2140098465556757E-3</v>
      </c>
      <c r="D63" s="302">
        <f t="shared" si="12"/>
        <v>5.0517866825301374E-3</v>
      </c>
      <c r="E63" s="302">
        <f t="shared" si="12"/>
        <v>5.2488268673684798E-3</v>
      </c>
      <c r="F63" s="302">
        <f t="shared" si="12"/>
        <v>5.2856578887138187E-3</v>
      </c>
      <c r="G63" s="302">
        <f t="shared" si="12"/>
        <v>4.1970368070459452E-3</v>
      </c>
      <c r="H63" s="302">
        <f t="shared" si="12"/>
        <v>4.8083456739664333E-3</v>
      </c>
      <c r="I63" s="302">
        <f t="shared" si="12"/>
        <v>4.5981463394621233E-3</v>
      </c>
      <c r="J63" s="302">
        <f t="shared" si="12"/>
        <v>4.6006771146542905E-3</v>
      </c>
      <c r="K63" s="302">
        <f t="shared" si="12"/>
        <v>4.1574823023095182E-3</v>
      </c>
      <c r="L63" s="302">
        <f t="shared" si="12"/>
        <v>4.3309357896406768E-3</v>
      </c>
      <c r="M63" s="302">
        <f t="shared" si="12"/>
        <v>4.456902180371489E-3</v>
      </c>
      <c r="N63" s="302">
        <f t="shared" si="12"/>
        <v>4.1401792036866013E-3</v>
      </c>
      <c r="O63" s="302">
        <f t="shared" si="12"/>
        <v>4.026951979261696E-3</v>
      </c>
      <c r="P63" s="302">
        <f t="shared" si="12"/>
        <v>3.9591758511825243E-3</v>
      </c>
      <c r="Q63" s="302">
        <f t="shared" si="12"/>
        <v>4.0290218457543492E-3</v>
      </c>
      <c r="R63" s="302">
        <f t="shared" si="12"/>
        <v>4.3620912057422429E-3</v>
      </c>
      <c r="S63" s="302">
        <f t="shared" si="12"/>
        <v>4.425802937670067E-3</v>
      </c>
      <c r="T63" s="302">
        <f t="shared" si="12"/>
        <v>4.6595859606487411E-3</v>
      </c>
      <c r="U63" s="302">
        <f t="shared" si="12"/>
        <v>4.9868047107676739E-3</v>
      </c>
      <c r="V63" s="302">
        <f t="shared" si="12"/>
        <v>5.0105586667034295E-3</v>
      </c>
      <c r="W63" s="302">
        <f t="shared" si="12"/>
        <v>4.4817188103503059E-3</v>
      </c>
      <c r="X63" s="302">
        <f t="shared" si="12"/>
        <v>3.8813098893153578E-3</v>
      </c>
      <c r="Y63" s="302">
        <f t="shared" si="12"/>
        <v>3.8798783929270431E-3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5.2523031848269265E-2</v>
      </c>
      <c r="C65" s="235">
        <f t="shared" si="14"/>
        <v>5.6651713030981661E-2</v>
      </c>
      <c r="D65" s="235">
        <f t="shared" si="14"/>
        <v>5.4889111807391013E-2</v>
      </c>
      <c r="E65" s="235">
        <f t="shared" si="14"/>
        <v>5.703000995210919E-2</v>
      </c>
      <c r="F65" s="235">
        <f t="shared" si="14"/>
        <v>5.7430189566896946E-2</v>
      </c>
      <c r="G65" s="235">
        <f t="shared" si="14"/>
        <v>4.560200915813431E-2</v>
      </c>
      <c r="H65" s="235">
        <f t="shared" si="14"/>
        <v>5.2244055399176925E-2</v>
      </c>
      <c r="I65" s="235">
        <f t="shared" si="14"/>
        <v>4.9960179317602584E-2</v>
      </c>
      <c r="J65" s="235">
        <f t="shared" si="14"/>
        <v>4.9987676916217048E-2</v>
      </c>
      <c r="K65" s="235">
        <f t="shared" si="14"/>
        <v>4.517223811485737E-2</v>
      </c>
      <c r="L65" s="235">
        <f t="shared" si="14"/>
        <v>4.705686002346364E-2</v>
      </c>
      <c r="M65" s="235">
        <f t="shared" si="14"/>
        <v>4.8425521002104573E-2</v>
      </c>
      <c r="N65" s="235">
        <f t="shared" si="14"/>
        <v>4.498423498356674E-2</v>
      </c>
      <c r="O65" s="235">
        <f t="shared" si="14"/>
        <v>4.3753988702069715E-2</v>
      </c>
      <c r="P65" s="235">
        <f t="shared" si="14"/>
        <v>4.3017581623585058E-2</v>
      </c>
      <c r="Q65" s="235">
        <f t="shared" si="14"/>
        <v>4.3776478395416131E-2</v>
      </c>
      <c r="R65" s="235">
        <f t="shared" si="14"/>
        <v>4.7395372558784739E-2</v>
      </c>
      <c r="S65" s="235">
        <f t="shared" si="14"/>
        <v>4.8087618806893828E-2</v>
      </c>
      <c r="T65" s="235">
        <f t="shared" si="14"/>
        <v>5.0627738430575039E-2</v>
      </c>
      <c r="U65" s="235">
        <f t="shared" si="14"/>
        <v>5.4183064039010541E-2</v>
      </c>
      <c r="V65" s="235">
        <f t="shared" si="14"/>
        <v>5.444115758594005E-2</v>
      </c>
      <c r="W65" s="235">
        <f t="shared" si="14"/>
        <v>4.869516080742347E-2</v>
      </c>
      <c r="X65" s="235">
        <f t="shared" si="14"/>
        <v>4.2171545605932684E-2</v>
      </c>
      <c r="Y65" s="235">
        <f t="shared" si="14"/>
        <v>4.2155991986936515E-2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0.42575460755318756</v>
      </c>
      <c r="C69" s="322">
        <f>IF(C$5=0,0,C$5/WWP_fec!C$5)</f>
        <v>0.42930633752509145</v>
      </c>
      <c r="D69" s="322">
        <f>IF(D$5=0,0,D$5/WWP_fec!D$5)</f>
        <v>0.42895434706125268</v>
      </c>
      <c r="E69" s="322">
        <f>IF(E$5=0,0,E$5/WWP_fec!E$5)</f>
        <v>0.430555655757622</v>
      </c>
      <c r="F69" s="322">
        <f>IF(F$5=0,0,F$5/WWP_fec!F$5)</f>
        <v>0.43288458012246828</v>
      </c>
      <c r="G69" s="322">
        <f>IF(G$5=0,0,G$5/WWP_fec!G$5)</f>
        <v>0.42498099238827347</v>
      </c>
      <c r="H69" s="322">
        <f>IF(H$5=0,0,H$5/WWP_fec!H$5)</f>
        <v>0.42965916477734467</v>
      </c>
      <c r="I69" s="322">
        <f>IF(I$5=0,0,I$5/WWP_fec!I$5)</f>
        <v>0.42744239958163505</v>
      </c>
      <c r="J69" s="322">
        <f>IF(J$5=0,0,J$5/WWP_fec!J$5)</f>
        <v>0.42907376052408774</v>
      </c>
      <c r="K69" s="322">
        <f>IF(K$5=0,0,K$5/WWP_fec!K$5)</f>
        <v>0.42521346631226775</v>
      </c>
      <c r="L69" s="322">
        <f>IF(L$5=0,0,L$5/WWP_fec!L$5)</f>
        <v>0.42575747072650988</v>
      </c>
      <c r="M69" s="322">
        <f>IF(M$5=0,0,M$5/WWP_fec!M$5)</f>
        <v>0.42657165525783813</v>
      </c>
      <c r="N69" s="322">
        <f>IF(N$5=0,0,N$5/WWP_fec!N$5)</f>
        <v>0.42523344381954742</v>
      </c>
      <c r="O69" s="322">
        <f>IF(O$5=0,0,O$5/WWP_fec!O$5)</f>
        <v>0.42416205390123102</v>
      </c>
      <c r="P69" s="322">
        <f>IF(P$5=0,0,P$5/WWP_fec!P$5)</f>
        <v>0.42447670267691512</v>
      </c>
      <c r="Q69" s="322">
        <f>IF(Q$5=0,0,Q$5/WWP_fec!Q$5)</f>
        <v>0.42423058579412559</v>
      </c>
      <c r="R69" s="322">
        <f>IF(R$5=0,0,R$5/WWP_fec!R$5)</f>
        <v>0.4267376174474582</v>
      </c>
      <c r="S69" s="322">
        <f>IF(S$5=0,0,S$5/WWP_fec!S$5)</f>
        <v>0.4279198893229989</v>
      </c>
      <c r="T69" s="322">
        <f>IF(T$5=0,0,T$5/WWP_fec!T$5)</f>
        <v>0.4314713040572592</v>
      </c>
      <c r="U69" s="322">
        <f>IF(U$5=0,0,U$5/WWP_fec!U$5)</f>
        <v>0.43331108736992113</v>
      </c>
      <c r="V69" s="322">
        <f>IF(V$5=0,0,V$5/WWP_fec!V$5)</f>
        <v>0.43225326365661032</v>
      </c>
      <c r="W69" s="322">
        <f>IF(W$5=0,0,W$5/WWP_fec!W$5)</f>
        <v>0.42868545652185741</v>
      </c>
      <c r="X69" s="322">
        <f>IF(X$5=0,0,X$5/WWP_fec!X$5)</f>
        <v>0.42365032799003888</v>
      </c>
      <c r="Y69" s="322">
        <f>IF(Y$5=0,0,Y$5/WWP_fec!Y$5)</f>
        <v>0.42489388898314617</v>
      </c>
      <c r="DA69" s="95"/>
    </row>
    <row r="70" spans="1:105" ht="12" customHeight="1" x14ac:dyDescent="0.25">
      <c r="A70" s="55" t="s">
        <v>91</v>
      </c>
      <c r="B70" s="334">
        <f>IF(B$6=0,0,B$6/WWP_fec!B$6)</f>
        <v>0.46591396907295246</v>
      </c>
      <c r="C70" s="334">
        <f>IF(C$6=0,0,C$6/WWP_fec!C$6)</f>
        <v>0.46591396907295268</v>
      </c>
      <c r="D70" s="334">
        <f>IF(D$6=0,0,D$6/WWP_fec!D$6)</f>
        <v>0.46591396907295263</v>
      </c>
      <c r="E70" s="334">
        <f>IF(E$6=0,0,E$6/WWP_fec!E$6)</f>
        <v>0.46591396907295241</v>
      </c>
      <c r="F70" s="334">
        <f>IF(F$6=0,0,F$6/WWP_fec!F$6)</f>
        <v>0.46591396907295229</v>
      </c>
      <c r="G70" s="334">
        <f>IF(G$6=0,0,G$6/WWP_fec!G$6)</f>
        <v>0.46591396907295257</v>
      </c>
      <c r="H70" s="334">
        <f>IF(H$6=0,0,H$6/WWP_fec!H$6)</f>
        <v>0.46591396907295241</v>
      </c>
      <c r="I70" s="334">
        <f>IF(I$6=0,0,I$6/WWP_fec!I$6)</f>
        <v>0.46591396907295246</v>
      </c>
      <c r="J70" s="334">
        <f>IF(J$6=0,0,J$6/WWP_fec!J$6)</f>
        <v>0.46591396907295252</v>
      </c>
      <c r="K70" s="334">
        <f>IF(K$6=0,0,K$6/WWP_fec!K$6)</f>
        <v>0.46591396907295252</v>
      </c>
      <c r="L70" s="334">
        <f>IF(L$6=0,0,L$6/WWP_fec!L$6)</f>
        <v>0.46591396907295252</v>
      </c>
      <c r="M70" s="334">
        <f>IF(M$6=0,0,M$6/WWP_fec!M$6)</f>
        <v>0.46591396907295241</v>
      </c>
      <c r="N70" s="334">
        <f>IF(N$6=0,0,N$6/WWP_fec!N$6)</f>
        <v>0.46591396907295252</v>
      </c>
      <c r="O70" s="334">
        <f>IF(O$6=0,0,O$6/WWP_fec!O$6)</f>
        <v>0.46591396907295241</v>
      </c>
      <c r="P70" s="334">
        <f>IF(P$6=0,0,P$6/WWP_fec!P$6)</f>
        <v>0.46591396907295246</v>
      </c>
      <c r="Q70" s="334">
        <f>IF(Q$6=0,0,Q$6/WWP_fec!Q$6)</f>
        <v>0.46591396907295252</v>
      </c>
      <c r="R70" s="334">
        <f>IF(R$6=0,0,R$6/WWP_fec!R$6)</f>
        <v>0.46591396907295252</v>
      </c>
      <c r="S70" s="334">
        <f>IF(S$6=0,0,S$6/WWP_fec!S$6)</f>
        <v>0.46591396907295252</v>
      </c>
      <c r="T70" s="334">
        <f>IF(T$6=0,0,T$6/WWP_fec!T$6)</f>
        <v>0.46591396907295257</v>
      </c>
      <c r="U70" s="334">
        <f>IF(U$6=0,0,U$6/WWP_fec!U$6)</f>
        <v>0.46591396907295252</v>
      </c>
      <c r="V70" s="334">
        <f>IF(V$6=0,0,V$6/WWP_fec!V$6)</f>
        <v>0.46591396907295252</v>
      </c>
      <c r="W70" s="334">
        <f>IF(W$6=0,0,W$6/WWP_fec!W$6)</f>
        <v>0.46591396907295252</v>
      </c>
      <c r="X70" s="334">
        <f>IF(X$6=0,0,X$6/WWP_fec!X$6)</f>
        <v>0.46591396907295257</v>
      </c>
      <c r="Y70" s="334">
        <f>IF(Y$6=0,0,Y$6/WWP_fec!Y$6)</f>
        <v>0.46591396907295257</v>
      </c>
      <c r="DA70" s="67"/>
    </row>
    <row r="71" spans="1:105" ht="12" customHeight="1" x14ac:dyDescent="0.25">
      <c r="A71" s="173" t="s">
        <v>92</v>
      </c>
      <c r="B71" s="335">
        <f>IF(B$7=0,0,B$7/WWP_fec!B$7)</f>
        <v>0.12087329905510485</v>
      </c>
      <c r="C71" s="335">
        <f>IF(C$7=0,0,C$7/WWP_fec!C$7)</f>
        <v>0.12087329905510485</v>
      </c>
      <c r="D71" s="335">
        <f>IF(D$7=0,0,D$7/WWP_fec!D$7)</f>
        <v>0.12087329905510484</v>
      </c>
      <c r="E71" s="335">
        <f>IF(E$7=0,0,E$7/WWP_fec!E$7)</f>
        <v>0.12087329905510487</v>
      </c>
      <c r="F71" s="335">
        <f>IF(F$7=0,0,F$7/WWP_fec!F$7)</f>
        <v>0.12087329905510488</v>
      </c>
      <c r="G71" s="335">
        <f>IF(G$7=0,0,G$7/WWP_fec!G$7)</f>
        <v>0.12087329905510487</v>
      </c>
      <c r="H71" s="335">
        <f>IF(H$7=0,0,H$7/WWP_fec!H$7)</f>
        <v>0.12087329905510487</v>
      </c>
      <c r="I71" s="335">
        <f>IF(I$7=0,0,I$7/WWP_fec!I$7)</f>
        <v>0.12087329905510487</v>
      </c>
      <c r="J71" s="335">
        <f>IF(J$7=0,0,J$7/WWP_fec!J$7)</f>
        <v>0.12087329905510487</v>
      </c>
      <c r="K71" s="335">
        <f>IF(K$7=0,0,K$7/WWP_fec!K$7)</f>
        <v>0.12087329905510487</v>
      </c>
      <c r="L71" s="335">
        <f>IF(L$7=0,0,L$7/WWP_fec!L$7)</f>
        <v>0.12087329905510487</v>
      </c>
      <c r="M71" s="335">
        <f>IF(M$7=0,0,M$7/WWP_fec!M$7)</f>
        <v>0.12087329905510487</v>
      </c>
      <c r="N71" s="335">
        <f>IF(N$7=0,0,N$7/WWP_fec!N$7)</f>
        <v>0.12087329905510485</v>
      </c>
      <c r="O71" s="335">
        <f>IF(O$7=0,0,O$7/WWP_fec!O$7)</f>
        <v>0.12087329905510487</v>
      </c>
      <c r="P71" s="335">
        <f>IF(P$7=0,0,P$7/WWP_fec!P$7)</f>
        <v>0.12087329905510488</v>
      </c>
      <c r="Q71" s="335">
        <f>IF(Q$7=0,0,Q$7/WWP_fec!Q$7)</f>
        <v>0.12087329905510487</v>
      </c>
      <c r="R71" s="335">
        <f>IF(R$7=0,0,R$7/WWP_fec!R$7)</f>
        <v>0.12087329905510487</v>
      </c>
      <c r="S71" s="335">
        <f>IF(S$7=0,0,S$7/WWP_fec!S$7)</f>
        <v>0.12087329905510487</v>
      </c>
      <c r="T71" s="335">
        <f>IF(T$7=0,0,T$7/WWP_fec!T$7)</f>
        <v>0.12087329905510487</v>
      </c>
      <c r="U71" s="335">
        <f>IF(U$7=0,0,U$7/WWP_fec!U$7)</f>
        <v>0.12087329905510487</v>
      </c>
      <c r="V71" s="335">
        <f>IF(V$7=0,0,V$7/WWP_fec!V$7)</f>
        <v>0.12087329905510487</v>
      </c>
      <c r="W71" s="335">
        <f>IF(W$7=0,0,W$7/WWP_fec!W$7)</f>
        <v>0.12087329905510488</v>
      </c>
      <c r="X71" s="335">
        <f>IF(X$7=0,0,X$7/WWP_fec!X$7)</f>
        <v>0.12087329905510487</v>
      </c>
      <c r="Y71" s="335">
        <f>IF(Y$7=0,0,Y$7/WWP_fec!Y$7)</f>
        <v>0.12087329905510487</v>
      </c>
      <c r="DA71" s="177"/>
    </row>
    <row r="72" spans="1:105" ht="12" customHeight="1" x14ac:dyDescent="0.25">
      <c r="A72" s="173" t="s">
        <v>93</v>
      </c>
      <c r="B72" s="335">
        <f>IF(B$8=0,0,B$8/WWP_fec!B$8)</f>
        <v>0.66119615705495305</v>
      </c>
      <c r="C72" s="335">
        <f>IF(C$8=0,0,C$8/WWP_fec!C$8)</f>
        <v>0.66119615705495283</v>
      </c>
      <c r="D72" s="335">
        <f>IF(D$8=0,0,D$8/WWP_fec!D$8)</f>
        <v>0.66119615705495272</v>
      </c>
      <c r="E72" s="335">
        <f>IF(E$8=0,0,E$8/WWP_fec!E$8)</f>
        <v>0.66119615705495327</v>
      </c>
      <c r="F72" s="335">
        <f>IF(F$8=0,0,F$8/WWP_fec!F$8)</f>
        <v>0.66119615705495327</v>
      </c>
      <c r="G72" s="335">
        <f>IF(G$8=0,0,G$8/WWP_fec!G$8)</f>
        <v>0.66119615705495338</v>
      </c>
      <c r="H72" s="335">
        <f>IF(H$8=0,0,H$8/WWP_fec!H$8)</f>
        <v>0.66119615705495327</v>
      </c>
      <c r="I72" s="335">
        <f>IF(I$8=0,0,I$8/WWP_fec!I$8)</f>
        <v>0.66119615705495283</v>
      </c>
      <c r="J72" s="335">
        <f>IF(J$8=0,0,J$8/WWP_fec!J$8)</f>
        <v>0.66119615705495316</v>
      </c>
      <c r="K72" s="335">
        <f>IF(K$8=0,0,K$8/WWP_fec!K$8)</f>
        <v>0.66119615705495305</v>
      </c>
      <c r="L72" s="335">
        <f>IF(L$8=0,0,L$8/WWP_fec!L$8)</f>
        <v>0.66119615705495316</v>
      </c>
      <c r="M72" s="335">
        <f>IF(M$8=0,0,M$8/WWP_fec!M$8)</f>
        <v>0.66119615705495327</v>
      </c>
      <c r="N72" s="335">
        <f>IF(N$8=0,0,N$8/WWP_fec!N$8)</f>
        <v>0.66119615705495305</v>
      </c>
      <c r="O72" s="335">
        <f>IF(O$8=0,0,O$8/WWP_fec!O$8)</f>
        <v>0.66119615705495349</v>
      </c>
      <c r="P72" s="335">
        <f>IF(P$8=0,0,P$8/WWP_fec!P$8)</f>
        <v>0.66119615705495327</v>
      </c>
      <c r="Q72" s="335">
        <f>IF(Q$8=0,0,Q$8/WWP_fec!Q$8)</f>
        <v>0.66119615705495283</v>
      </c>
      <c r="R72" s="335">
        <f>IF(R$8=0,0,R$8/WWP_fec!R$8)</f>
        <v>0.66119615705495338</v>
      </c>
      <c r="S72" s="335">
        <f>IF(S$8=0,0,S$8/WWP_fec!S$8)</f>
        <v>0.66119615705495305</v>
      </c>
      <c r="T72" s="335">
        <f>IF(T$8=0,0,T$8/WWP_fec!T$8)</f>
        <v>0.66119615705495316</v>
      </c>
      <c r="U72" s="335">
        <f>IF(U$8=0,0,U$8/WWP_fec!U$8)</f>
        <v>0.66119615705495305</v>
      </c>
      <c r="V72" s="335">
        <f>IF(V$8=0,0,V$8/WWP_fec!V$8)</f>
        <v>0.66119615705495294</v>
      </c>
      <c r="W72" s="335">
        <f>IF(W$8=0,0,W$8/WWP_fec!W$8)</f>
        <v>0.66119615705495327</v>
      </c>
      <c r="X72" s="335">
        <f>IF(X$8=0,0,X$8/WWP_fec!X$8)</f>
        <v>0.66119615705495305</v>
      </c>
      <c r="Y72" s="335">
        <f>IF(Y$8=0,0,Y$8/WWP_fec!Y$8)</f>
        <v>0.66119615705495316</v>
      </c>
      <c r="DA72" s="177"/>
    </row>
    <row r="73" spans="1:105" ht="12" customHeight="1" x14ac:dyDescent="0.25">
      <c r="A73" s="173" t="s">
        <v>94</v>
      </c>
      <c r="B73" s="335">
        <f>IF(B$9=0,0,B$9/WWP_fec!B$9)</f>
        <v>0.4922172835990748</v>
      </c>
      <c r="C73" s="335">
        <f>IF(C$9=0,0,C$9/WWP_fec!C$9)</f>
        <v>0.49221728359907468</v>
      </c>
      <c r="D73" s="335">
        <f>IF(D$9=0,0,D$9/WWP_fec!D$9)</f>
        <v>0.49221728359907491</v>
      </c>
      <c r="E73" s="335">
        <f>IF(E$9=0,0,E$9/WWP_fec!E$9)</f>
        <v>0.4922172835990748</v>
      </c>
      <c r="F73" s="335">
        <f>IF(F$9=0,0,F$9/WWP_fec!F$9)</f>
        <v>0.49221728359907468</v>
      </c>
      <c r="G73" s="335">
        <f>IF(G$9=0,0,G$9/WWP_fec!G$9)</f>
        <v>0.49221728359907485</v>
      </c>
      <c r="H73" s="335">
        <f>IF(H$9=0,0,H$9/WWP_fec!H$9)</f>
        <v>0.4922172835990748</v>
      </c>
      <c r="I73" s="335">
        <f>IF(I$9=0,0,I$9/WWP_fec!I$9)</f>
        <v>0.49221728359907485</v>
      </c>
      <c r="J73" s="335">
        <f>IF(J$9=0,0,J$9/WWP_fec!J$9)</f>
        <v>0.49221728359907491</v>
      </c>
      <c r="K73" s="335">
        <f>IF(K$9=0,0,K$9/WWP_fec!K$9)</f>
        <v>0.4922172835990748</v>
      </c>
      <c r="L73" s="335">
        <f>IF(L$9=0,0,L$9/WWP_fec!L$9)</f>
        <v>0.49221728359907485</v>
      </c>
      <c r="M73" s="335">
        <f>IF(M$9=0,0,M$9/WWP_fec!M$9)</f>
        <v>0.49221728359907496</v>
      </c>
      <c r="N73" s="335">
        <f>IF(N$9=0,0,N$9/WWP_fec!N$9)</f>
        <v>0.4922172835990748</v>
      </c>
      <c r="O73" s="335">
        <f>IF(O$9=0,0,O$9/WWP_fec!O$9)</f>
        <v>0.4922172835990748</v>
      </c>
      <c r="P73" s="335">
        <f>IF(P$9=0,0,P$9/WWP_fec!P$9)</f>
        <v>0.49221728359907485</v>
      </c>
      <c r="Q73" s="335">
        <f>IF(Q$9=0,0,Q$9/WWP_fec!Q$9)</f>
        <v>0.49221728359907485</v>
      </c>
      <c r="R73" s="335">
        <f>IF(R$9=0,0,R$9/WWP_fec!R$9)</f>
        <v>0.49221728359907491</v>
      </c>
      <c r="S73" s="335">
        <f>IF(S$9=0,0,S$9/WWP_fec!S$9)</f>
        <v>0.49221728359907474</v>
      </c>
      <c r="T73" s="335">
        <f>IF(T$9=0,0,T$9/WWP_fec!T$9)</f>
        <v>0.49221728359907485</v>
      </c>
      <c r="U73" s="335">
        <f>IF(U$9=0,0,U$9/WWP_fec!U$9)</f>
        <v>0.49221728359907485</v>
      </c>
      <c r="V73" s="335">
        <f>IF(V$9=0,0,V$9/WWP_fec!V$9)</f>
        <v>0.49221728359907485</v>
      </c>
      <c r="W73" s="335">
        <f>IF(W$9=0,0,W$9/WWP_fec!W$9)</f>
        <v>0.49221728359907474</v>
      </c>
      <c r="X73" s="335">
        <f>IF(X$9=0,0,X$9/WWP_fec!X$9)</f>
        <v>0.49221728359907496</v>
      </c>
      <c r="Y73" s="335">
        <f>IF(Y$9=0,0,Y$9/WWP_fec!Y$9)</f>
        <v>0.49221728359907496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0.7700822927502522</v>
      </c>
      <c r="C74" s="336">
        <f>IF(C$10=0,0,C$10/WWP_fec!C$10)</f>
        <v>0.77608320753928783</v>
      </c>
      <c r="D74" s="336">
        <f>IF(D$10=0,0,D$10/WWP_fec!D$10)</f>
        <v>0.77279710705669136</v>
      </c>
      <c r="E74" s="336">
        <f>IF(E$10=0,0,E$10/WWP_fec!E$10)</f>
        <v>0.77615354889775012</v>
      </c>
      <c r="F74" s="336">
        <f>IF(F$10=0,0,F$10/WWP_fec!F$10)</f>
        <v>0.78282896597328766</v>
      </c>
      <c r="G74" s="336">
        <f>IF(G$10=0,0,G$10/WWP_fec!G$10)</f>
        <v>0.75640817218303458</v>
      </c>
      <c r="H74" s="336">
        <f>IF(H$10=0,0,H$10/WWP_fec!H$10)</f>
        <v>0.77634464770291589</v>
      </c>
      <c r="I74" s="336">
        <f>IF(I$10=0,0,I$10/WWP_fec!I$10)</f>
        <v>0.77671340501030306</v>
      </c>
      <c r="J74" s="336">
        <f>IF(J$10=0,0,J$10/WWP_fec!J$10)</f>
        <v>0.77081058629033317</v>
      </c>
      <c r="K74" s="336">
        <f>IF(K$10=0,0,K$10/WWP_fec!K$10)</f>
        <v>0.76353604158321153</v>
      </c>
      <c r="L74" s="336">
        <f>IF(L$10=0,0,L$10/WWP_fec!L$10)</f>
        <v>0.77037078284763305</v>
      </c>
      <c r="M74" s="336">
        <f>IF(M$10=0,0,M$10/WWP_fec!M$10)</f>
        <v>0.77971239174093787</v>
      </c>
      <c r="N74" s="336">
        <f>IF(N$10=0,0,N$10/WWP_fec!N$10)</f>
        <v>0.77196824164343314</v>
      </c>
      <c r="O74" s="336">
        <f>IF(O$10=0,0,O$10/WWP_fec!O$10)</f>
        <v>0.77384970382790541</v>
      </c>
      <c r="P74" s="336">
        <f>IF(P$10=0,0,P$10/WWP_fec!P$10)</f>
        <v>0.77915416617775557</v>
      </c>
      <c r="Q74" s="336">
        <f>IF(Q$10=0,0,Q$10/WWP_fec!Q$10)</f>
        <v>0.77693490828649159</v>
      </c>
      <c r="R74" s="336">
        <f>IF(R$10=0,0,R$10/WWP_fec!R$10)</f>
        <v>0.78692971582836713</v>
      </c>
      <c r="S74" s="336">
        <f>IF(S$10=0,0,S$10/WWP_fec!S$10)</f>
        <v>0.78725729147580359</v>
      </c>
      <c r="T74" s="336">
        <f>IF(T$10=0,0,T$10/WWP_fec!T$10)</f>
        <v>0.78898864016217463</v>
      </c>
      <c r="U74" s="336">
        <f>IF(U$10=0,0,U$10/WWP_fec!U$10)</f>
        <v>0.79613941004674782</v>
      </c>
      <c r="V74" s="336">
        <f>IF(V$10=0,0,V$10/WWP_fec!V$10)</f>
        <v>0.80016502845394177</v>
      </c>
      <c r="W74" s="336">
        <f>IF(W$10=0,0,W$10/WWP_fec!W$10)</f>
        <v>0.78823601928195375</v>
      </c>
      <c r="X74" s="336">
        <f>IF(X$10=0,0,X$10/WWP_fec!X$10)</f>
        <v>0.77524348276006017</v>
      </c>
      <c r="Y74" s="336">
        <f>IF(Y$10=0,0,Y$10/WWP_fec!Y$10)</f>
        <v>0.76490546582036512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0.41488755062511634</v>
      </c>
      <c r="C75" s="349">
        <f>IF(C$16=0,0,C$16/WWP_fec!C$16)</f>
        <v>0.41656308763087435</v>
      </c>
      <c r="D75" s="349">
        <f>IF(D$16=0,0,D$16/WWP_fec!D$16)</f>
        <v>0.41789957500262659</v>
      </c>
      <c r="E75" s="349">
        <f>IF(E$16=0,0,E$16/WWP_fec!E$16)</f>
        <v>0.41860024379291805</v>
      </c>
      <c r="F75" s="349">
        <f>IF(F$16=0,0,F$16/WWP_fec!F$16)</f>
        <v>0.4214617786889111</v>
      </c>
      <c r="G75" s="349">
        <f>IF(G$16=0,0,G$16/WWP_fec!G$16)</f>
        <v>0.41857023493735313</v>
      </c>
      <c r="H75" s="349">
        <f>IF(H$16=0,0,H$16/WWP_fec!H$16)</f>
        <v>0.42022307399045117</v>
      </c>
      <c r="I75" s="349">
        <f>IF(I$16=0,0,I$16/WWP_fec!I$16)</f>
        <v>0.41840917635235464</v>
      </c>
      <c r="J75" s="349">
        <f>IF(J$16=0,0,J$16/WWP_fec!J$16)</f>
        <v>0.42062292217468183</v>
      </c>
      <c r="K75" s="349">
        <f>IF(K$16=0,0,K$16/WWP_fec!K$16)</f>
        <v>0.41855849889250668</v>
      </c>
      <c r="L75" s="349">
        <f>IF(L$16=0,0,L$16/WWP_fec!L$16)</f>
        <v>0.41798704724593977</v>
      </c>
      <c r="M75" s="349">
        <f>IF(M$16=0,0,M$16/WWP_fec!M$16)</f>
        <v>0.41788206628217289</v>
      </c>
      <c r="N75" s="349">
        <f>IF(N$16=0,0,N$16/WWP_fec!N$16)</f>
        <v>0.4185342489835398</v>
      </c>
      <c r="O75" s="349">
        <f>IF(O$16=0,0,O$16/WWP_fec!O$16)</f>
        <v>0.41778424679536896</v>
      </c>
      <c r="P75" s="349">
        <f>IF(P$16=0,0,P$16/WWP_fec!P$16)</f>
        <v>0.41854555603564347</v>
      </c>
      <c r="Q75" s="349">
        <f>IF(Q$16=0,0,Q$16/WWP_fec!Q$16)</f>
        <v>0.41781571657694055</v>
      </c>
      <c r="R75" s="349">
        <f>IF(R$16=0,0,R$16/WWP_fec!R$16)</f>
        <v>0.41849246744287422</v>
      </c>
      <c r="S75" s="349">
        <f>IF(S$16=0,0,S$16/WWP_fec!S$16)</f>
        <v>0.41956955647103072</v>
      </c>
      <c r="T75" s="349">
        <f>IF(T$16=0,0,T$16/WWP_fec!T$16)</f>
        <v>0.42270208087640426</v>
      </c>
      <c r="U75" s="349">
        <f>IF(U$16=0,0,U$16/WWP_fec!U$16)</f>
        <v>0.42260324159869067</v>
      </c>
      <c r="V75" s="349">
        <f>IF(V$16=0,0,V$16/WWP_fec!V$16)</f>
        <v>0.42052145528301232</v>
      </c>
      <c r="W75" s="349">
        <f>IF(W$16=0,0,W$16/WWP_fec!W$16)</f>
        <v>0.41988873489917045</v>
      </c>
      <c r="X75" s="349">
        <f>IF(X$16=0,0,X$16/WWP_fec!X$16)</f>
        <v>0.41754044532072798</v>
      </c>
      <c r="Y75" s="349">
        <f>IF(Y$16=0,0,Y$16/WWP_fec!Y$16)</f>
        <v>0.41944232583331931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0.43103172119312189</v>
      </c>
      <c r="C76" s="349">
        <f>IF(C$27=0,0,C$27/WWP_fec!C$27)</f>
        <v>0.43103172119312205</v>
      </c>
      <c r="D76" s="349">
        <f>IF(D$27=0,0,D$27/WWP_fec!D$27)</f>
        <v>0.43103172119312183</v>
      </c>
      <c r="E76" s="349">
        <f>IF(E$27=0,0,E$27/WWP_fec!E$27)</f>
        <v>0.43103172119312189</v>
      </c>
      <c r="F76" s="349">
        <f>IF(F$27=0,0,F$27/WWP_fec!F$27)</f>
        <v>0.43103172119312194</v>
      </c>
      <c r="G76" s="349">
        <f>IF(G$27=0,0,G$27/WWP_fec!G$27)</f>
        <v>0.431031721193122</v>
      </c>
      <c r="H76" s="349">
        <f>IF(H$27=0,0,H$27/WWP_fec!H$27)</f>
        <v>0.43103172119312205</v>
      </c>
      <c r="I76" s="349">
        <f>IF(I$27=0,0,I$27/WWP_fec!I$27)</f>
        <v>0.43103172119312178</v>
      </c>
      <c r="J76" s="349">
        <f>IF(J$27=0,0,J$27/WWP_fec!J$27)</f>
        <v>0.43103172119312194</v>
      </c>
      <c r="K76" s="349">
        <f>IF(K$27=0,0,K$27/WWP_fec!K$27)</f>
        <v>0.43103172119312211</v>
      </c>
      <c r="L76" s="349">
        <f>IF(L$27=0,0,L$27/WWP_fec!L$27)</f>
        <v>0.43103172119312183</v>
      </c>
      <c r="M76" s="349">
        <f>IF(M$27=0,0,M$27/WWP_fec!M$27)</f>
        <v>0.43103172119312205</v>
      </c>
      <c r="N76" s="349">
        <f>IF(N$27=0,0,N$27/WWP_fec!N$27)</f>
        <v>0.43103172119312183</v>
      </c>
      <c r="O76" s="349">
        <f>IF(O$27=0,0,O$27/WWP_fec!O$27)</f>
        <v>0.431031721193122</v>
      </c>
      <c r="P76" s="349">
        <f>IF(P$27=0,0,P$27/WWP_fec!P$27)</f>
        <v>0.43103172119312172</v>
      </c>
      <c r="Q76" s="349">
        <f>IF(Q$27=0,0,Q$27/WWP_fec!Q$27)</f>
        <v>0.43103172119312194</v>
      </c>
      <c r="R76" s="349">
        <f>IF(R$27=0,0,R$27/WWP_fec!R$27)</f>
        <v>0.43103172119312211</v>
      </c>
      <c r="S76" s="349">
        <f>IF(S$27=0,0,S$27/WWP_fec!S$27)</f>
        <v>0.43103172119312183</v>
      </c>
      <c r="T76" s="349">
        <f>IF(T$27=0,0,T$27/WWP_fec!T$27)</f>
        <v>0.43103172119312183</v>
      </c>
      <c r="U76" s="349">
        <f>IF(U$27=0,0,U$27/WWP_fec!U$27)</f>
        <v>0.43103172119312194</v>
      </c>
      <c r="V76" s="349">
        <f>IF(V$27=0,0,V$27/WWP_fec!V$27)</f>
        <v>0.43103172119312194</v>
      </c>
      <c r="W76" s="349">
        <f>IF(W$27=0,0,W$27/WWP_fec!W$27)</f>
        <v>0.43103172119312194</v>
      </c>
      <c r="X76" s="349">
        <f>IF(X$27=0,0,X$27/WWP_fec!X$27)</f>
        <v>0.43103172119312172</v>
      </c>
      <c r="Y76" s="349">
        <f>IF(Y$27=0,0,Y$27/WWP_fec!Y$27)</f>
        <v>0.43103172119312183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0.2997668636689651</v>
      </c>
      <c r="C77" s="349">
        <f>IF(C$28=0,0,C$28/WWP_fec!C$28)</f>
        <v>0.30278598204734541</v>
      </c>
      <c r="D77" s="349">
        <f>IF(D$28=0,0,D$28/WWP_fec!D$28)</f>
        <v>0.30062273498558229</v>
      </c>
      <c r="E77" s="349">
        <f>IF(E$28=0,0,E$28/WWP_fec!E$28)</f>
        <v>0.30122212677313875</v>
      </c>
      <c r="F77" s="349">
        <f>IF(F$28=0,0,F$28/WWP_fec!F$28)</f>
        <v>0.30123467285351169</v>
      </c>
      <c r="G77" s="349">
        <f>IF(G$28=0,0,G$28/WWP_fec!G$28)</f>
        <v>0.30008004538522692</v>
      </c>
      <c r="H77" s="349">
        <f>IF(H$28=0,0,H$28/WWP_fec!H$28)</f>
        <v>0.30142172500739761</v>
      </c>
      <c r="I77" s="349">
        <f>IF(I$28=0,0,I$28/WWP_fec!I$28)</f>
        <v>0.30069193809595146</v>
      </c>
      <c r="J77" s="349">
        <f>IF(J$28=0,0,J$28/WWP_fec!J$28)</f>
        <v>0.30380201426731646</v>
      </c>
      <c r="K77" s="349">
        <f>IF(K$28=0,0,K$28/WWP_fec!K$28)</f>
        <v>0.30159713981842246</v>
      </c>
      <c r="L77" s="349">
        <f>IF(L$28=0,0,L$28/WWP_fec!L$28)</f>
        <v>0.30124117987501475</v>
      </c>
      <c r="M77" s="349">
        <f>IF(M$28=0,0,M$28/WWP_fec!M$28)</f>
        <v>0.30095219862527955</v>
      </c>
      <c r="N77" s="349">
        <f>IF(N$28=0,0,N$28/WWP_fec!N$28)</f>
        <v>0.30020194632961483</v>
      </c>
      <c r="O77" s="349">
        <f>IF(O$28=0,0,O$28/WWP_fec!O$28)</f>
        <v>0.29945352918588064</v>
      </c>
      <c r="P77" s="349">
        <f>IF(P$28=0,0,P$28/WWP_fec!P$28)</f>
        <v>0.29869068071207228</v>
      </c>
      <c r="Q77" s="349">
        <f>IF(Q$28=0,0,Q$28/WWP_fec!Q$28)</f>
        <v>0.29852842320939182</v>
      </c>
      <c r="R77" s="349">
        <f>IF(R$28=0,0,R$28/WWP_fec!R$28)</f>
        <v>0.29981390658449186</v>
      </c>
      <c r="S77" s="349">
        <f>IF(S$28=0,0,S$28/WWP_fec!S$28)</f>
        <v>0.30097731855829557</v>
      </c>
      <c r="T77" s="349">
        <f>IF(T$28=0,0,T$28/WWP_fec!T$28)</f>
        <v>0.30350515904235126</v>
      </c>
      <c r="U77" s="349">
        <f>IF(U$28=0,0,U$28/WWP_fec!U$28)</f>
        <v>0.30403521502296155</v>
      </c>
      <c r="V77" s="349">
        <f>IF(V$28=0,0,V$28/WWP_fec!V$28)</f>
        <v>0.30344788492102015</v>
      </c>
      <c r="W77" s="349">
        <f>IF(W$28=0,0,W$28/WWP_fec!W$28)</f>
        <v>0.30277677627658856</v>
      </c>
      <c r="X77" s="349">
        <f>IF(X$28=0,0,X$28/WWP_fec!X$28)</f>
        <v>0.30059598677166377</v>
      </c>
      <c r="Y77" s="349">
        <f>IF(Y$28=0,0,Y$28/WWP_fec!Y$28)</f>
        <v>0.30241519263953404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0.50287034139197551</v>
      </c>
      <c r="C78" s="337">
        <f>IF(C$48=0,0,C$48/WWP_fec!C$48)</f>
        <v>0.50287034139197584</v>
      </c>
      <c r="D78" s="337">
        <f>IF(D$48=0,0,D$48/WWP_fec!D$48)</f>
        <v>0.50287034139197584</v>
      </c>
      <c r="E78" s="337">
        <f>IF(E$48=0,0,E$48/WWP_fec!E$48)</f>
        <v>0.50287034139197551</v>
      </c>
      <c r="F78" s="337">
        <f>IF(F$48=0,0,F$48/WWP_fec!F$48)</f>
        <v>0.50287034139197562</v>
      </c>
      <c r="G78" s="337">
        <f>IF(G$48=0,0,G$48/WWP_fec!G$48)</f>
        <v>0.50287034139197551</v>
      </c>
      <c r="H78" s="337">
        <f>IF(H$48=0,0,H$48/WWP_fec!H$48)</f>
        <v>0.50287034139197573</v>
      </c>
      <c r="I78" s="337">
        <f>IF(I$48=0,0,I$48/WWP_fec!I$48)</f>
        <v>0.50287034139197562</v>
      </c>
      <c r="J78" s="337">
        <f>IF(J$48=0,0,J$48/WWP_fec!J$48)</f>
        <v>0.50287034139197551</v>
      </c>
      <c r="K78" s="337">
        <f>IF(K$48=0,0,K$48/WWP_fec!K$48)</f>
        <v>0.50287034139197584</v>
      </c>
      <c r="L78" s="337">
        <f>IF(L$48=0,0,L$48/WWP_fec!L$48)</f>
        <v>0.50287034139197573</v>
      </c>
      <c r="M78" s="337">
        <f>IF(M$48=0,0,M$48/WWP_fec!M$48)</f>
        <v>0.50287034139197562</v>
      </c>
      <c r="N78" s="337">
        <f>IF(N$48=0,0,N$48/WWP_fec!N$48)</f>
        <v>0.50287034139197551</v>
      </c>
      <c r="O78" s="337">
        <f>IF(O$48=0,0,O$48/WWP_fec!O$48)</f>
        <v>0.50287034139197562</v>
      </c>
      <c r="P78" s="337">
        <f>IF(P$48=0,0,P$48/WWP_fec!P$48)</f>
        <v>0.50287034139197551</v>
      </c>
      <c r="Q78" s="337">
        <f>IF(Q$48=0,0,Q$48/WWP_fec!Q$48)</f>
        <v>0.50287034139197573</v>
      </c>
      <c r="R78" s="337">
        <f>IF(R$48=0,0,R$48/WWP_fec!R$48)</f>
        <v>0.50287034139197562</v>
      </c>
      <c r="S78" s="337">
        <f>IF(S$48=0,0,S$48/WWP_fec!S$48)</f>
        <v>0.50287034139197551</v>
      </c>
      <c r="T78" s="337">
        <f>IF(T$48=0,0,T$48/WWP_fec!T$48)</f>
        <v>0.50287034139197562</v>
      </c>
      <c r="U78" s="337">
        <f>IF(U$48=0,0,U$48/WWP_fec!U$48)</f>
        <v>0.50287034139197551</v>
      </c>
      <c r="V78" s="337">
        <f>IF(V$48=0,0,V$48/WWP_fec!V$48)</f>
        <v>0.50287034139197551</v>
      </c>
      <c r="W78" s="337">
        <f>IF(W$48=0,0,W$48/WWP_fec!W$48)</f>
        <v>0.50287034139197562</v>
      </c>
      <c r="X78" s="337">
        <f>IF(X$48=0,0,X$48/WWP_fec!X$48)</f>
        <v>0.50287034139197551</v>
      </c>
      <c r="Y78" s="337">
        <f>IF(Y$48=0,0,Y$48/WWP_fec!Y$48)</f>
        <v>0.50287034139197551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AT: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185.42269223947551</v>
      </c>
      <c r="C5" s="223">
        <v>234.0580262407411</v>
      </c>
      <c r="D5" s="223">
        <v>222.26370732059809</v>
      </c>
      <c r="E5" s="223">
        <v>262.235095920513</v>
      </c>
      <c r="F5" s="223">
        <v>300.84970176080037</v>
      </c>
      <c r="G5" s="223">
        <v>345.02020415962852</v>
      </c>
      <c r="H5" s="223">
        <v>317.50999847957951</v>
      </c>
      <c r="I5" s="223">
        <v>303.20164331958063</v>
      </c>
      <c r="J5" s="223">
        <v>295.96970339962837</v>
      </c>
      <c r="K5" s="223">
        <v>274.67655768845958</v>
      </c>
      <c r="L5" s="223">
        <v>301.41042803969128</v>
      </c>
      <c r="M5" s="223">
        <v>310.22132003940959</v>
      </c>
      <c r="N5" s="223">
        <v>296.89582571962512</v>
      </c>
      <c r="O5" s="223">
        <v>255.6421840796545</v>
      </c>
      <c r="P5" s="223">
        <v>254.20127255962251</v>
      </c>
      <c r="Q5" s="223">
        <v>224.31321647969219</v>
      </c>
      <c r="R5" s="223">
        <v>223.7111139597564</v>
      </c>
      <c r="S5" s="223">
        <v>228.7355849997779</v>
      </c>
      <c r="T5" s="223">
        <v>267.21776411968909</v>
      </c>
      <c r="U5" s="223">
        <v>233.7365161329864</v>
      </c>
      <c r="V5" s="223">
        <v>181.98963142192861</v>
      </c>
      <c r="W5" s="223">
        <v>253.84543318465319</v>
      </c>
      <c r="X5" s="223">
        <v>265.97995321884321</v>
      </c>
      <c r="Y5" s="223">
        <v>280.88005088279567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4.280289543040527</v>
      </c>
      <c r="C10" s="260">
        <v>4.2016265880764294</v>
      </c>
      <c r="D10" s="260">
        <v>4.4836625532778509</v>
      </c>
      <c r="E10" s="260">
        <v>4.7956724439141061</v>
      </c>
      <c r="F10" s="260">
        <v>4.3375160663009602</v>
      </c>
      <c r="G10" s="260">
        <v>11.08701203365047</v>
      </c>
      <c r="H10" s="260">
        <v>7.6480192200700241</v>
      </c>
      <c r="I10" s="260">
        <v>8.1865746017694541</v>
      </c>
      <c r="J10" s="260">
        <v>8.6105532579510413</v>
      </c>
      <c r="K10" s="260">
        <v>9.180435329985535</v>
      </c>
      <c r="L10" s="260">
        <v>8.2305541815878005</v>
      </c>
      <c r="M10" s="260">
        <v>6.9824095268079214</v>
      </c>
      <c r="N10" s="260">
        <v>8.4763165613892202</v>
      </c>
      <c r="O10" s="260">
        <v>8.7758866856525</v>
      </c>
      <c r="P10" s="260">
        <v>7.8572027214798794</v>
      </c>
      <c r="Q10" s="260">
        <v>8.0336636423293992</v>
      </c>
      <c r="R10" s="260">
        <v>6.2942875702488399</v>
      </c>
      <c r="S10" s="260">
        <v>6.5587970377898399</v>
      </c>
      <c r="T10" s="260">
        <v>6.2374956655043716</v>
      </c>
      <c r="U10" s="260">
        <v>4.8172446339412938</v>
      </c>
      <c r="V10" s="260">
        <v>4.1594962784937897</v>
      </c>
      <c r="W10" s="260">
        <v>6.3853477509056908</v>
      </c>
      <c r="X10" s="260">
        <v>7.8887593121087818</v>
      </c>
      <c r="Y10" s="260">
        <v>9.5732336838950687</v>
      </c>
      <c r="DA10" s="68" t="s">
        <v>2986</v>
      </c>
    </row>
    <row r="11" spans="1:105" ht="12" customHeight="1" x14ac:dyDescent="0.25">
      <c r="A11" s="37" t="s">
        <v>159</v>
      </c>
      <c r="B11" s="226">
        <v>0.2695886675437722</v>
      </c>
      <c r="C11" s="226">
        <v>0.44482898219776462</v>
      </c>
      <c r="D11" s="226">
        <v>0.36985743674313748</v>
      </c>
      <c r="E11" s="226">
        <v>0.56515115475419075</v>
      </c>
      <c r="F11" s="226">
        <v>0.7688132587544616</v>
      </c>
      <c r="G11" s="226">
        <v>1.3121479321396581</v>
      </c>
      <c r="H11" s="226">
        <v>1.093661859116994</v>
      </c>
      <c r="I11" s="226">
        <v>1.047871141021635</v>
      </c>
      <c r="J11" s="226">
        <v>0.31982303948762741</v>
      </c>
      <c r="K11" s="226">
        <v>0.37256183040516699</v>
      </c>
      <c r="L11" s="226">
        <v>0.36705989881461049</v>
      </c>
      <c r="M11" s="226">
        <v>0.32605024764893509</v>
      </c>
      <c r="N11" s="226">
        <v>0.68823577344654419</v>
      </c>
      <c r="O11" s="226">
        <v>0.1164260137259313</v>
      </c>
      <c r="P11" s="226">
        <v>0.14339527871722191</v>
      </c>
      <c r="Q11" s="226">
        <v>0.93522417059243035</v>
      </c>
      <c r="R11" s="226">
        <v>0.37530741567499498</v>
      </c>
      <c r="S11" s="226">
        <v>0.39837279523132102</v>
      </c>
      <c r="T11" s="226">
        <v>0.51395640596487235</v>
      </c>
      <c r="U11" s="226">
        <v>0.3940261424769082</v>
      </c>
      <c r="V11" s="226">
        <v>0.35870193027492359</v>
      </c>
      <c r="W11" s="226">
        <v>0.40010266353777868</v>
      </c>
      <c r="X11" s="226">
        <v>0.57614184946264657</v>
      </c>
      <c r="Y11" s="226">
        <v>0.50704595712766387</v>
      </c>
      <c r="DA11" s="69" t="s">
        <v>2987</v>
      </c>
    </row>
    <row r="12" spans="1:105" ht="12" customHeight="1" x14ac:dyDescent="0.25">
      <c r="A12" s="37" t="s">
        <v>35</v>
      </c>
      <c r="B12" s="226">
        <v>4.010700875496755</v>
      </c>
      <c r="C12" s="226">
        <v>3.7567976058786652</v>
      </c>
      <c r="D12" s="226">
        <v>4.1138051165347136</v>
      </c>
      <c r="E12" s="226">
        <v>4.2305212891599151</v>
      </c>
      <c r="F12" s="226">
        <v>3.568702807546499</v>
      </c>
      <c r="G12" s="226">
        <v>9.7748641015108166</v>
      </c>
      <c r="H12" s="226">
        <v>6.5543573609530297</v>
      </c>
      <c r="I12" s="226">
        <v>7.138703460747819</v>
      </c>
      <c r="J12" s="226">
        <v>8.2907302184634144</v>
      </c>
      <c r="K12" s="226">
        <v>8.8078734995803689</v>
      </c>
      <c r="L12" s="226">
        <v>7.86349428277319</v>
      </c>
      <c r="M12" s="226">
        <v>6.6563592791589858</v>
      </c>
      <c r="N12" s="226">
        <v>7.7880807879426763</v>
      </c>
      <c r="O12" s="226">
        <v>8.6594606719265688</v>
      </c>
      <c r="P12" s="226">
        <v>7.7138074427626577</v>
      </c>
      <c r="Q12" s="226">
        <v>7.0984394717369694</v>
      </c>
      <c r="R12" s="226">
        <v>5.9189801545738447</v>
      </c>
      <c r="S12" s="226">
        <v>6.1604242425585189</v>
      </c>
      <c r="T12" s="226">
        <v>5.7235392595394989</v>
      </c>
      <c r="U12" s="226">
        <v>4.4232184914643859</v>
      </c>
      <c r="V12" s="226">
        <v>3.800794348218866</v>
      </c>
      <c r="W12" s="226">
        <v>5.9852450873679119</v>
      </c>
      <c r="X12" s="226">
        <v>7.3126174626461351</v>
      </c>
      <c r="Y12" s="226">
        <v>9.0661877267674047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130.80067220091291</v>
      </c>
      <c r="C16" s="261">
        <v>175.70497296039139</v>
      </c>
      <c r="D16" s="261">
        <v>161.75255040967841</v>
      </c>
      <c r="E16" s="261">
        <v>193.94614947859671</v>
      </c>
      <c r="F16" s="261">
        <v>228.04161938213241</v>
      </c>
      <c r="G16" s="261">
        <v>230.30550132283199</v>
      </c>
      <c r="H16" s="261">
        <v>217.03048229754711</v>
      </c>
      <c r="I16" s="261">
        <v>197.55776566443669</v>
      </c>
      <c r="J16" s="261">
        <v>196.43276465199929</v>
      </c>
      <c r="K16" s="261">
        <v>176.50355948475669</v>
      </c>
      <c r="L16" s="261">
        <v>202.60961916917759</v>
      </c>
      <c r="M16" s="261">
        <v>213.4849504853336</v>
      </c>
      <c r="N16" s="261">
        <v>193.5882577810651</v>
      </c>
      <c r="O16" s="261">
        <v>150.04315111447079</v>
      </c>
      <c r="P16" s="261">
        <v>151.39680790923401</v>
      </c>
      <c r="Q16" s="261">
        <v>122.98477130411911</v>
      </c>
      <c r="R16" s="261">
        <v>131.65007100759101</v>
      </c>
      <c r="S16" s="261">
        <v>135.49633246381461</v>
      </c>
      <c r="T16" s="261">
        <v>177.07553463612021</v>
      </c>
      <c r="U16" s="261">
        <v>153.12039437653539</v>
      </c>
      <c r="V16" s="261">
        <v>109.13463912774741</v>
      </c>
      <c r="W16" s="261">
        <v>165.5102140219357</v>
      </c>
      <c r="X16" s="261">
        <v>175.33164467399931</v>
      </c>
      <c r="Y16" s="261">
        <v>186.8763109043195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7.9537146493576669E-2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1.852878212734304</v>
      </c>
      <c r="C19" s="229">
        <v>1.8698804493390311</v>
      </c>
      <c r="D19" s="229">
        <v>1.9282934661518569</v>
      </c>
      <c r="E19" s="229">
        <v>1.94928469779302</v>
      </c>
      <c r="F19" s="229">
        <v>0</v>
      </c>
      <c r="G19" s="229">
        <v>1.712137483735185</v>
      </c>
      <c r="H19" s="229">
        <v>2.1725205284172922</v>
      </c>
      <c r="I19" s="229">
        <v>1.770674773117608</v>
      </c>
      <c r="J19" s="229">
        <v>1.5182774229404521</v>
      </c>
      <c r="K19" s="229">
        <v>2.3103489556744941</v>
      </c>
      <c r="L19" s="229">
        <v>3.322902200749184</v>
      </c>
      <c r="M19" s="229">
        <v>3.144947953517478</v>
      </c>
      <c r="N19" s="229">
        <v>3.092646868358004</v>
      </c>
      <c r="O19" s="229">
        <v>1.3841594138359929</v>
      </c>
      <c r="P19" s="229">
        <v>2.098947974258111</v>
      </c>
      <c r="Q19" s="229">
        <v>2.6713257723760742</v>
      </c>
      <c r="R19" s="229">
        <v>1.2368936485572091</v>
      </c>
      <c r="S19" s="229">
        <v>1.789442809890095</v>
      </c>
      <c r="T19" s="229">
        <v>1.3938143492113371</v>
      </c>
      <c r="U19" s="229">
        <v>1.2716697302399389</v>
      </c>
      <c r="V19" s="229">
        <v>1.097504732688189</v>
      </c>
      <c r="W19" s="229">
        <v>0.89072753860111886</v>
      </c>
      <c r="X19" s="229">
        <v>0.75972355961657667</v>
      </c>
      <c r="Y19" s="229">
        <v>0.60057717289372803</v>
      </c>
      <c r="DA19" s="73" t="s">
        <v>2995</v>
      </c>
    </row>
    <row r="20" spans="1:105" ht="12" customHeight="1" x14ac:dyDescent="0.25">
      <c r="A20" s="46" t="s">
        <v>159</v>
      </c>
      <c r="B20" s="229">
        <v>3.8769143360230811</v>
      </c>
      <c r="C20" s="229">
        <v>7.8857577319435448</v>
      </c>
      <c r="D20" s="229">
        <v>6.0750029646236072</v>
      </c>
      <c r="E20" s="229">
        <v>10.269481553867029</v>
      </c>
      <c r="F20" s="229">
        <v>13.726536072382659</v>
      </c>
      <c r="G20" s="229">
        <v>14.26616176970966</v>
      </c>
      <c r="H20" s="229">
        <v>15.5527698832684</v>
      </c>
      <c r="I20" s="229">
        <v>12.9037767686726</v>
      </c>
      <c r="J20" s="229">
        <v>4.1421837223225877</v>
      </c>
      <c r="K20" s="229">
        <v>3.7559358387438619</v>
      </c>
      <c r="L20" s="229">
        <v>3.943166255705076</v>
      </c>
      <c r="M20" s="229">
        <v>3.6083065131454441</v>
      </c>
      <c r="N20" s="229">
        <v>6.5013712712300684</v>
      </c>
      <c r="O20" s="229">
        <v>1.010683031380855</v>
      </c>
      <c r="P20" s="229">
        <v>1.169008785478203</v>
      </c>
      <c r="Q20" s="229">
        <v>7.8748443154576524</v>
      </c>
      <c r="R20" s="229">
        <v>3.7791869453069662</v>
      </c>
      <c r="S20" s="229">
        <v>4.2566563374859427</v>
      </c>
      <c r="T20" s="229">
        <v>6.5511729304706154</v>
      </c>
      <c r="U20" s="229">
        <v>5.8169155308616149</v>
      </c>
      <c r="V20" s="229">
        <v>5.2144286088687144</v>
      </c>
      <c r="W20" s="229">
        <v>4.5643309331635624</v>
      </c>
      <c r="X20" s="229">
        <v>4.8265973112711649</v>
      </c>
      <c r="Y20" s="229">
        <v>4.8117303946704117</v>
      </c>
      <c r="DA20" s="73" t="s">
        <v>2996</v>
      </c>
    </row>
    <row r="21" spans="1:105" ht="12" customHeight="1" x14ac:dyDescent="0.25">
      <c r="A21" s="46" t="s">
        <v>32</v>
      </c>
      <c r="B21" s="229">
        <v>18.448729988506649</v>
      </c>
      <c r="C21" s="229">
        <v>8.3395336221265755</v>
      </c>
      <c r="D21" s="229">
        <v>25.593390504674499</v>
      </c>
      <c r="E21" s="229">
        <v>27.997138231897541</v>
      </c>
      <c r="F21" s="229">
        <v>26.649406072193099</v>
      </c>
      <c r="G21" s="229">
        <v>24.15473957212162</v>
      </c>
      <c r="H21" s="229">
        <v>22.576566366709621</v>
      </c>
      <c r="I21" s="229">
        <v>16.70108397491634</v>
      </c>
      <c r="J21" s="229">
        <v>6.397518602536671</v>
      </c>
      <c r="K21" s="229">
        <v>7.6416009525340653</v>
      </c>
      <c r="L21" s="229">
        <v>10.115719499083299</v>
      </c>
      <c r="M21" s="229">
        <v>10.270223568941191</v>
      </c>
      <c r="N21" s="229">
        <v>10.580077691938889</v>
      </c>
      <c r="O21" s="229">
        <v>14.50953006729943</v>
      </c>
      <c r="P21" s="229">
        <v>15.72612348584499</v>
      </c>
      <c r="Q21" s="229">
        <v>11.34101092250973</v>
      </c>
      <c r="R21" s="229">
        <v>11.464246777707791</v>
      </c>
      <c r="S21" s="229">
        <v>9.3273948769525639</v>
      </c>
      <c r="T21" s="229">
        <v>5.1296499455274764</v>
      </c>
      <c r="U21" s="229">
        <v>4.6387539175436494</v>
      </c>
      <c r="V21" s="229">
        <v>1.961840476630506</v>
      </c>
      <c r="W21" s="229">
        <v>1.146324268623055</v>
      </c>
      <c r="X21" s="229">
        <v>0.73442617359559648</v>
      </c>
      <c r="Y21" s="229">
        <v>0.28875530826715662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57.677289863043022</v>
      </c>
      <c r="C23" s="229">
        <v>66.599068301565268</v>
      </c>
      <c r="D23" s="229">
        <v>67.570300867543224</v>
      </c>
      <c r="E23" s="229">
        <v>76.873700030155291</v>
      </c>
      <c r="F23" s="229">
        <v>63.716289048866543</v>
      </c>
      <c r="G23" s="229">
        <v>106.2759686872248</v>
      </c>
      <c r="H23" s="229">
        <v>93.208344899137643</v>
      </c>
      <c r="I23" s="229">
        <v>87.907980541796988</v>
      </c>
      <c r="J23" s="229">
        <v>107.3772790481396</v>
      </c>
      <c r="K23" s="229">
        <v>88.79548316642969</v>
      </c>
      <c r="L23" s="229">
        <v>84.474129175907748</v>
      </c>
      <c r="M23" s="229">
        <v>73.664058573837821</v>
      </c>
      <c r="N23" s="229">
        <v>73.569562417815931</v>
      </c>
      <c r="O23" s="229">
        <v>75.171945529530191</v>
      </c>
      <c r="P23" s="229">
        <v>62.885673438798413</v>
      </c>
      <c r="Q23" s="229">
        <v>59.770809481130108</v>
      </c>
      <c r="R23" s="229">
        <v>59.601626814289517</v>
      </c>
      <c r="S23" s="229">
        <v>65.824798298443298</v>
      </c>
      <c r="T23" s="229">
        <v>72.955400552286818</v>
      </c>
      <c r="U23" s="229">
        <v>65.298937216840514</v>
      </c>
      <c r="V23" s="229">
        <v>55.251921199835529</v>
      </c>
      <c r="W23" s="229">
        <v>68.279073808912841</v>
      </c>
      <c r="X23" s="229">
        <v>61.261058915406409</v>
      </c>
      <c r="Y23" s="229">
        <v>86.035694468008415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48.944859800605883</v>
      </c>
      <c r="C25" s="229">
        <v>91.010732855417004</v>
      </c>
      <c r="D25" s="229">
        <v>60.585562606685208</v>
      </c>
      <c r="E25" s="229">
        <v>76.856544964883781</v>
      </c>
      <c r="F25" s="229">
        <v>123.94938818869009</v>
      </c>
      <c r="G25" s="229">
        <v>83.896493810040752</v>
      </c>
      <c r="H25" s="229">
        <v>83.520280620014134</v>
      </c>
      <c r="I25" s="229">
        <v>78.274249605933107</v>
      </c>
      <c r="J25" s="229">
        <v>76.997505856059988</v>
      </c>
      <c r="K25" s="229">
        <v>73.92065342488101</v>
      </c>
      <c r="L25" s="229">
        <v>100.7537020377323</v>
      </c>
      <c r="M25" s="229">
        <v>122.79741387589161</v>
      </c>
      <c r="N25" s="229">
        <v>99.844599531722238</v>
      </c>
      <c r="O25" s="229">
        <v>57.966833072424294</v>
      </c>
      <c r="P25" s="229">
        <v>69.517054224854292</v>
      </c>
      <c r="Q25" s="229">
        <v>41.326780812645531</v>
      </c>
      <c r="R25" s="229">
        <v>55.568116821729447</v>
      </c>
      <c r="S25" s="229">
        <v>54.298040141042677</v>
      </c>
      <c r="T25" s="229">
        <v>91.045496858623963</v>
      </c>
      <c r="U25" s="229">
        <v>76.094117981049678</v>
      </c>
      <c r="V25" s="229">
        <v>45.608944109724497</v>
      </c>
      <c r="W25" s="229">
        <v>90.629757472635063</v>
      </c>
      <c r="X25" s="229">
        <v>107.7498387141096</v>
      </c>
      <c r="Y25" s="229">
        <v>95.139553560479811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50.341730495522086</v>
      </c>
      <c r="C28" s="261">
        <f t="shared" si="0"/>
        <v>54.151426692273226</v>
      </c>
      <c r="D28" s="261">
        <f t="shared" si="0"/>
        <v>56.027494357641807</v>
      </c>
      <c r="E28" s="261">
        <f t="shared" si="0"/>
        <v>63.493273998002302</v>
      </c>
      <c r="F28" s="261">
        <f t="shared" si="0"/>
        <v>68.470566312366998</v>
      </c>
      <c r="G28" s="261">
        <f t="shared" si="0"/>
        <v>103.62769080314601</v>
      </c>
      <c r="H28" s="261">
        <f t="shared" si="0"/>
        <v>92.831496961962387</v>
      </c>
      <c r="I28" s="261">
        <f t="shared" si="0"/>
        <v>97.45730305337446</v>
      </c>
      <c r="J28" s="261">
        <f t="shared" si="0"/>
        <v>90.926385489678111</v>
      </c>
      <c r="K28" s="261">
        <f t="shared" si="0"/>
        <v>88.992562873717318</v>
      </c>
      <c r="L28" s="261">
        <f t="shared" si="0"/>
        <v>90.570254688925928</v>
      </c>
      <c r="M28" s="261">
        <f t="shared" si="0"/>
        <v>89.753960027268121</v>
      </c>
      <c r="N28" s="261">
        <f t="shared" si="0"/>
        <v>94.831251377170716</v>
      </c>
      <c r="O28" s="261">
        <f t="shared" si="0"/>
        <v>96.823146279531286</v>
      </c>
      <c r="P28" s="261">
        <f t="shared" si="0"/>
        <v>94.947261928908688</v>
      </c>
      <c r="Q28" s="261">
        <f t="shared" si="0"/>
        <v>93.294781533243651</v>
      </c>
      <c r="R28" s="261">
        <f t="shared" si="0"/>
        <v>85.766755381916639</v>
      </c>
      <c r="S28" s="261">
        <f t="shared" si="0"/>
        <v>86.680455498173487</v>
      </c>
      <c r="T28" s="261">
        <f t="shared" si="0"/>
        <v>83.9047338180645</v>
      </c>
      <c r="U28" s="261">
        <f t="shared" si="0"/>
        <v>75.798877122509737</v>
      </c>
      <c r="V28" s="261">
        <f t="shared" si="0"/>
        <v>68.695496015687269</v>
      </c>
      <c r="W28" s="261">
        <f t="shared" si="0"/>
        <v>81.949871411811898</v>
      </c>
      <c r="X28" s="261">
        <f t="shared" si="0"/>
        <v>82.759549232735111</v>
      </c>
      <c r="Y28" s="261">
        <f t="shared" si="0"/>
        <v>84.430506294581122</v>
      </c>
      <c r="DA28" s="70"/>
    </row>
    <row r="29" spans="1:105" ht="12" customHeight="1" x14ac:dyDescent="0.25">
      <c r="A29" s="60" t="s">
        <v>2913</v>
      </c>
      <c r="B29" s="329">
        <v>39.74494935976891</v>
      </c>
      <c r="C29" s="329">
        <v>39.916735756856909</v>
      </c>
      <c r="D29" s="329">
        <v>42.923155167332347</v>
      </c>
      <c r="E29" s="329">
        <v>47.78077907297687</v>
      </c>
      <c r="F29" s="329">
        <v>49.995836100557597</v>
      </c>
      <c r="G29" s="329">
        <v>84.969552807270091</v>
      </c>
      <c r="H29" s="329">
        <v>75.248831047512994</v>
      </c>
      <c r="I29" s="329">
        <v>81.452214018366902</v>
      </c>
      <c r="J29" s="329">
        <v>75.012438107887661</v>
      </c>
      <c r="K29" s="329">
        <v>74.693174666687113</v>
      </c>
      <c r="L29" s="329">
        <v>74.155891106480283</v>
      </c>
      <c r="M29" s="329">
        <v>72.458534415117526</v>
      </c>
      <c r="N29" s="329">
        <v>79.147750951372473</v>
      </c>
      <c r="O29" s="329">
        <v>84.667440911010331</v>
      </c>
      <c r="P29" s="329">
        <v>82.681890420713785</v>
      </c>
      <c r="Q29" s="329">
        <v>83.331203497967223</v>
      </c>
      <c r="R29" s="329">
        <v>75.101160431219824</v>
      </c>
      <c r="S29" s="329">
        <v>75.703256714280172</v>
      </c>
      <c r="T29" s="329">
        <v>69.559007198607958</v>
      </c>
      <c r="U29" s="329">
        <v>63.393869722119383</v>
      </c>
      <c r="V29" s="329">
        <v>59.853982698463867</v>
      </c>
      <c r="W29" s="329">
        <v>68.541106118709095</v>
      </c>
      <c r="X29" s="329">
        <v>68.555103387623873</v>
      </c>
      <c r="Y29" s="329">
        <v>69.290772432447213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5.7912981837997687E-2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0.89966183922044585</v>
      </c>
      <c r="C31" s="295">
        <v>0.88128217102682382</v>
      </c>
      <c r="D31" s="295">
        <v>0.81813683942995175</v>
      </c>
      <c r="E31" s="295">
        <v>0.79544500882377633</v>
      </c>
      <c r="F31" s="295">
        <v>0</v>
      </c>
      <c r="G31" s="295">
        <v>0.99365168037788443</v>
      </c>
      <c r="H31" s="295">
        <v>1.224472947655181</v>
      </c>
      <c r="I31" s="295">
        <v>1.2090973283027819</v>
      </c>
      <c r="J31" s="295">
        <v>0.95356842164598676</v>
      </c>
      <c r="K31" s="295">
        <v>1.6822227475839779</v>
      </c>
      <c r="L31" s="295">
        <v>2.4192288547973502</v>
      </c>
      <c r="M31" s="295">
        <v>2.5127854173069921</v>
      </c>
      <c r="N31" s="295">
        <v>2.61112110076051</v>
      </c>
      <c r="O31" s="295">
        <v>1.272783685038986</v>
      </c>
      <c r="P31" s="295">
        <v>2.1195103624193679</v>
      </c>
      <c r="Q31" s="295">
        <v>2.7260625715554272</v>
      </c>
      <c r="R31" s="295">
        <v>1.2209485065239589</v>
      </c>
      <c r="S31" s="295">
        <v>1.6683435641003179</v>
      </c>
      <c r="T31" s="295">
        <v>1.126959197682408</v>
      </c>
      <c r="U31" s="295">
        <v>1.046604729981703</v>
      </c>
      <c r="V31" s="295">
        <v>1.0340702177782399</v>
      </c>
      <c r="W31" s="295">
        <v>0.81531889039592254</v>
      </c>
      <c r="X31" s="295">
        <v>0.77066492136122577</v>
      </c>
      <c r="Y31" s="295">
        <v>0.45362902962796192</v>
      </c>
      <c r="DA31" s="122" t="s">
        <v>3006</v>
      </c>
    </row>
    <row r="32" spans="1:105" ht="12" customHeight="1" x14ac:dyDescent="0.25">
      <c r="A32" s="59" t="s">
        <v>159</v>
      </c>
      <c r="B32" s="295">
        <v>1.882429108440703</v>
      </c>
      <c r="C32" s="295">
        <v>3.7165893127848482</v>
      </c>
      <c r="D32" s="295">
        <v>2.577503794027443</v>
      </c>
      <c r="E32" s="295">
        <v>4.1906694565858391</v>
      </c>
      <c r="F32" s="295">
        <v>6.5928997758525263</v>
      </c>
      <c r="G32" s="295">
        <v>8.2794727349169293</v>
      </c>
      <c r="H32" s="295">
        <v>8.7658301655000361</v>
      </c>
      <c r="I32" s="295">
        <v>8.8112861000145255</v>
      </c>
      <c r="J32" s="295">
        <v>2.6015374625100809</v>
      </c>
      <c r="K32" s="295">
        <v>2.7347906431546969</v>
      </c>
      <c r="L32" s="295">
        <v>2.870810216115955</v>
      </c>
      <c r="M32" s="295">
        <v>2.8830047814510902</v>
      </c>
      <c r="N32" s="295">
        <v>5.4891063974595022</v>
      </c>
      <c r="O32" s="295">
        <v>0.92935890203736238</v>
      </c>
      <c r="P32" s="295">
        <v>1.180461004735528</v>
      </c>
      <c r="Q32" s="295">
        <v>8.03620380830621</v>
      </c>
      <c r="R32" s="295">
        <v>3.7304683892019872</v>
      </c>
      <c r="S32" s="295">
        <v>3.9685902035995602</v>
      </c>
      <c r="T32" s="295">
        <v>5.296906717727043</v>
      </c>
      <c r="U32" s="295">
        <v>4.7874154457974791</v>
      </c>
      <c r="V32" s="295">
        <v>4.9130406152826147</v>
      </c>
      <c r="W32" s="295">
        <v>4.17791644532638</v>
      </c>
      <c r="X32" s="295">
        <v>4.896108841498056</v>
      </c>
      <c r="Y32" s="295">
        <v>3.6344048496694099</v>
      </c>
      <c r="DA32" s="122" t="s">
        <v>3007</v>
      </c>
    </row>
    <row r="33" spans="1:105" ht="12" customHeight="1" x14ac:dyDescent="0.25">
      <c r="A33" s="59" t="s">
        <v>32</v>
      </c>
      <c r="B33" s="295">
        <v>8.957749213451045</v>
      </c>
      <c r="C33" s="295">
        <v>3.930455713602873</v>
      </c>
      <c r="D33" s="295">
        <v>10.85877019517004</v>
      </c>
      <c r="E33" s="295">
        <v>11.4247979749323</v>
      </c>
      <c r="F33" s="295">
        <v>12.799796131630121</v>
      </c>
      <c r="G33" s="295">
        <v>14.018382164361929</v>
      </c>
      <c r="H33" s="295">
        <v>12.72457240582073</v>
      </c>
      <c r="I33" s="295">
        <v>11.404260296924971</v>
      </c>
      <c r="J33" s="295">
        <v>4.018021755508248</v>
      </c>
      <c r="K33" s="295">
        <v>5.5640404098866032</v>
      </c>
      <c r="L33" s="295">
        <v>7.3647188574195681</v>
      </c>
      <c r="M33" s="295">
        <v>8.205817202047557</v>
      </c>
      <c r="N33" s="295">
        <v>8.9327573709618964</v>
      </c>
      <c r="O33" s="295">
        <v>13.34202763254083</v>
      </c>
      <c r="P33" s="295">
        <v>15.88018478672222</v>
      </c>
      <c r="Q33" s="295">
        <v>11.57339390019655</v>
      </c>
      <c r="R33" s="295">
        <v>11.316457965478049</v>
      </c>
      <c r="S33" s="295">
        <v>8.6961701859261087</v>
      </c>
      <c r="T33" s="295">
        <v>4.1475438893811587</v>
      </c>
      <c r="U33" s="295">
        <v>3.817769406531605</v>
      </c>
      <c r="V33" s="295">
        <v>1.848448346957462</v>
      </c>
      <c r="W33" s="295">
        <v>1.0492769003139619</v>
      </c>
      <c r="X33" s="295">
        <v>0.74500320827924293</v>
      </c>
      <c r="Y33" s="295">
        <v>0.2181031784108976</v>
      </c>
      <c r="DA33" s="122" t="s">
        <v>3008</v>
      </c>
    </row>
    <row r="34" spans="1:105" ht="12" customHeight="1" x14ac:dyDescent="0.25">
      <c r="A34" s="59" t="s">
        <v>35</v>
      </c>
      <c r="B34" s="295">
        <v>28.005109198656719</v>
      </c>
      <c r="C34" s="295">
        <v>31.388408559442361</v>
      </c>
      <c r="D34" s="295">
        <v>28.668744338704911</v>
      </c>
      <c r="E34" s="295">
        <v>31.36986663263496</v>
      </c>
      <c r="F34" s="295">
        <v>30.60314019307496</v>
      </c>
      <c r="G34" s="295">
        <v>61.678046227613351</v>
      </c>
      <c r="H34" s="295">
        <v>52.533955528537042</v>
      </c>
      <c r="I34" s="295">
        <v>60.027570293124619</v>
      </c>
      <c r="J34" s="295">
        <v>67.43931046822334</v>
      </c>
      <c r="K34" s="295">
        <v>64.654207884223837</v>
      </c>
      <c r="L34" s="295">
        <v>61.501133178147413</v>
      </c>
      <c r="M34" s="295">
        <v>58.856927014311893</v>
      </c>
      <c r="N34" s="295">
        <v>62.114766082190563</v>
      </c>
      <c r="O34" s="295">
        <v>69.123270691393145</v>
      </c>
      <c r="P34" s="295">
        <v>63.501734266836657</v>
      </c>
      <c r="Q34" s="295">
        <v>60.995543217909038</v>
      </c>
      <c r="R34" s="295">
        <v>58.833285570015832</v>
      </c>
      <c r="S34" s="295">
        <v>61.370152760654179</v>
      </c>
      <c r="T34" s="295">
        <v>58.987597393817353</v>
      </c>
      <c r="U34" s="295">
        <v>53.742080139808593</v>
      </c>
      <c r="V34" s="295">
        <v>52.058423518445558</v>
      </c>
      <c r="W34" s="295">
        <v>62.498593882672843</v>
      </c>
      <c r="X34" s="295">
        <v>62.143326416485351</v>
      </c>
      <c r="Y34" s="295">
        <v>64.984635374738943</v>
      </c>
      <c r="DA34" s="122" t="s">
        <v>3009</v>
      </c>
    </row>
    <row r="35" spans="1:105" ht="12" customHeight="1" x14ac:dyDescent="0.25">
      <c r="A35" s="60" t="s">
        <v>2920</v>
      </c>
      <c r="B35" s="329">
        <v>10.596781135753179</v>
      </c>
      <c r="C35" s="329">
        <v>14.234690935416319</v>
      </c>
      <c r="D35" s="329">
        <v>13.10433919030946</v>
      </c>
      <c r="E35" s="329">
        <v>15.71249492502543</v>
      </c>
      <c r="F35" s="329">
        <v>18.474730211809408</v>
      </c>
      <c r="G35" s="329">
        <v>18.658137995875919</v>
      </c>
      <c r="H35" s="329">
        <v>17.5826659144494</v>
      </c>
      <c r="I35" s="329">
        <v>16.005089035007551</v>
      </c>
      <c r="J35" s="329">
        <v>15.91394738179045</v>
      </c>
      <c r="K35" s="329">
        <v>14.2993882070302</v>
      </c>
      <c r="L35" s="329">
        <v>16.414363582445649</v>
      </c>
      <c r="M35" s="329">
        <v>17.295425612150591</v>
      </c>
      <c r="N35" s="329">
        <v>15.68350042579824</v>
      </c>
      <c r="O35" s="329">
        <v>12.15570536852095</v>
      </c>
      <c r="P35" s="329">
        <v>12.2653715081949</v>
      </c>
      <c r="Q35" s="329">
        <v>9.9635780352764218</v>
      </c>
      <c r="R35" s="329">
        <v>10.665594950696811</v>
      </c>
      <c r="S35" s="329">
        <v>10.97719878389332</v>
      </c>
      <c r="T35" s="329">
        <v>14.345726619456549</v>
      </c>
      <c r="U35" s="329">
        <v>12.40500740039035</v>
      </c>
      <c r="V35" s="329">
        <v>8.8415133172234004</v>
      </c>
      <c r="W35" s="329">
        <v>13.40876529310281</v>
      </c>
      <c r="X35" s="329">
        <v>14.204445845111239</v>
      </c>
      <c r="Y35" s="329">
        <v>15.139733862133911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6.4436804442423003E-3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0.1501104280365762</v>
      </c>
      <c r="C38" s="229">
        <v>0.15148785964366951</v>
      </c>
      <c r="D38" s="229">
        <v>0.15622017442637789</v>
      </c>
      <c r="E38" s="229">
        <v>0.15792077338912361</v>
      </c>
      <c r="F38" s="229">
        <v>0</v>
      </c>
      <c r="G38" s="229">
        <v>0.13870835588361979</v>
      </c>
      <c r="H38" s="229">
        <v>0.17600616392251389</v>
      </c>
      <c r="I38" s="229">
        <v>0.14345073857499441</v>
      </c>
      <c r="J38" s="229">
        <v>0.1230028354100694</v>
      </c>
      <c r="K38" s="229">
        <v>0.18717229673631339</v>
      </c>
      <c r="L38" s="229">
        <v>0.26920402444694708</v>
      </c>
      <c r="M38" s="229">
        <v>0.25478710916385472</v>
      </c>
      <c r="N38" s="229">
        <v>0.25054995087352078</v>
      </c>
      <c r="O38" s="229">
        <v>0.1121373011209192</v>
      </c>
      <c r="P38" s="229">
        <v>0.17004570331550981</v>
      </c>
      <c r="Q38" s="229">
        <v>0.21641673605992739</v>
      </c>
      <c r="R38" s="229">
        <v>0.1002066049158459</v>
      </c>
      <c r="S38" s="229">
        <v>0.14497122600582599</v>
      </c>
      <c r="T38" s="229">
        <v>0.1129194931030461</v>
      </c>
      <c r="U38" s="229">
        <v>0.1030239797821227</v>
      </c>
      <c r="V38" s="229">
        <v>8.8914049538568504E-2</v>
      </c>
      <c r="W38" s="229">
        <v>7.2162050999599631E-2</v>
      </c>
      <c r="X38" s="229">
        <v>6.1548799019673583E-2</v>
      </c>
      <c r="Y38" s="229">
        <v>4.8655597476660463E-2</v>
      </c>
      <c r="DA38" s="73" t="s">
        <v>3013</v>
      </c>
    </row>
    <row r="39" spans="1:105" ht="12" customHeight="1" x14ac:dyDescent="0.25">
      <c r="A39" s="64" t="s">
        <v>159</v>
      </c>
      <c r="B39" s="229">
        <v>0.31408716797568342</v>
      </c>
      <c r="C39" s="229">
        <v>0.63886253311162911</v>
      </c>
      <c r="D39" s="229">
        <v>0.49216472462989941</v>
      </c>
      <c r="E39" s="229">
        <v>0.83197927482228817</v>
      </c>
      <c r="F39" s="229">
        <v>1.112051613065371</v>
      </c>
      <c r="G39" s="229">
        <v>1.155769243208884</v>
      </c>
      <c r="H39" s="229">
        <v>1.260003452081482</v>
      </c>
      <c r="I39" s="229">
        <v>1.04539599026071</v>
      </c>
      <c r="J39" s="229">
        <v>0.33557789567097879</v>
      </c>
      <c r="K39" s="229">
        <v>0.30428612768874169</v>
      </c>
      <c r="L39" s="229">
        <v>0.31945454935744888</v>
      </c>
      <c r="M39" s="229">
        <v>0.29232597774255231</v>
      </c>
      <c r="N39" s="229">
        <v>0.52670683784924455</v>
      </c>
      <c r="O39" s="229">
        <v>8.1880212853277137E-2</v>
      </c>
      <c r="P39" s="229">
        <v>9.470693106574643E-2</v>
      </c>
      <c r="Q39" s="229">
        <v>0.63797838562218279</v>
      </c>
      <c r="R39" s="229">
        <v>0.30616980980801112</v>
      </c>
      <c r="S39" s="229">
        <v>0.34485186367521142</v>
      </c>
      <c r="T39" s="229">
        <v>0.53074150582372415</v>
      </c>
      <c r="U39" s="229">
        <v>0.47125584087995082</v>
      </c>
      <c r="V39" s="229">
        <v>0.42244552559574688</v>
      </c>
      <c r="W39" s="229">
        <v>0.36977803795678621</v>
      </c>
      <c r="X39" s="229">
        <v>0.39102547775437441</v>
      </c>
      <c r="Y39" s="229">
        <v>0.38982103852076178</v>
      </c>
      <c r="DA39" s="73" t="s">
        <v>3014</v>
      </c>
    </row>
    <row r="40" spans="1:105" ht="12" customHeight="1" x14ac:dyDescent="0.25">
      <c r="A40" s="64" t="s">
        <v>32</v>
      </c>
      <c r="B40" s="229">
        <v>1.49461887795594</v>
      </c>
      <c r="C40" s="229">
        <v>0.67562506431303659</v>
      </c>
      <c r="D40" s="229">
        <v>2.0734416202641359</v>
      </c>
      <c r="E40" s="229">
        <v>2.2681805932552019</v>
      </c>
      <c r="F40" s="229">
        <v>2.1589944362906031</v>
      </c>
      <c r="G40" s="229">
        <v>1.956889703469755</v>
      </c>
      <c r="H40" s="229">
        <v>1.829034427417555</v>
      </c>
      <c r="I40" s="229">
        <v>1.3530338081151541</v>
      </c>
      <c r="J40" s="229">
        <v>0.51829324194036863</v>
      </c>
      <c r="K40" s="229">
        <v>0.6190822375620888</v>
      </c>
      <c r="L40" s="229">
        <v>0.8195222834772885</v>
      </c>
      <c r="M40" s="229">
        <v>0.83203938897314034</v>
      </c>
      <c r="N40" s="229">
        <v>0.85714213707197229</v>
      </c>
      <c r="O40" s="229">
        <v>1.1754856601167289</v>
      </c>
      <c r="P40" s="229">
        <v>1.2740476473802409</v>
      </c>
      <c r="Q40" s="229">
        <v>0.91878893725733479</v>
      </c>
      <c r="R40" s="229">
        <v>0.92877285678647425</v>
      </c>
      <c r="S40" s="229">
        <v>0.75565637710172151</v>
      </c>
      <c r="T40" s="229">
        <v>0.4155772050795582</v>
      </c>
      <c r="U40" s="229">
        <v>0.37580739593847889</v>
      </c>
      <c r="V40" s="229">
        <v>0.15893797642096569</v>
      </c>
      <c r="W40" s="229">
        <v>9.2869151058659949E-2</v>
      </c>
      <c r="X40" s="229">
        <v>5.949933812272018E-2</v>
      </c>
      <c r="Y40" s="229">
        <v>2.339343332115263E-2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4.6727100625542226</v>
      </c>
      <c r="C42" s="229">
        <v>5.3955055334328641</v>
      </c>
      <c r="D42" s="229">
        <v>5.4741896774850876</v>
      </c>
      <c r="E42" s="229">
        <v>6.227902048269538</v>
      </c>
      <c r="F42" s="229">
        <v>5.1619579507674187</v>
      </c>
      <c r="G42" s="229">
        <v>8.6099189034658394</v>
      </c>
      <c r="H42" s="229">
        <v>7.5512488911739997</v>
      </c>
      <c r="I42" s="229">
        <v>7.12184130412267</v>
      </c>
      <c r="J42" s="229">
        <v>8.6991412649474817</v>
      </c>
      <c r="K42" s="229">
        <v>7.1937420895880013</v>
      </c>
      <c r="L42" s="229">
        <v>6.8436487630236229</v>
      </c>
      <c r="M42" s="229">
        <v>5.9678738124467623</v>
      </c>
      <c r="N42" s="229">
        <v>5.9602182318852517</v>
      </c>
      <c r="O42" s="229">
        <v>6.090034866958665</v>
      </c>
      <c r="P42" s="229">
        <v>5.0946658514247476</v>
      </c>
      <c r="Q42" s="229">
        <v>4.8423159890604577</v>
      </c>
      <c r="R42" s="229">
        <v>4.8286097009939946</v>
      </c>
      <c r="S42" s="229">
        <v>5.3327782582208556</v>
      </c>
      <c r="T42" s="229">
        <v>5.9104620742032683</v>
      </c>
      <c r="U42" s="229">
        <v>5.2901757647031173</v>
      </c>
      <c r="V42" s="229">
        <v>4.4762194752730906</v>
      </c>
      <c r="W42" s="229">
        <v>5.5316107259266536</v>
      </c>
      <c r="X42" s="229">
        <v>4.9630481445378356</v>
      </c>
      <c r="Y42" s="229">
        <v>6.9701585534638557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3.965254599230756</v>
      </c>
      <c r="C44" s="229">
        <v>7.3732099449151249</v>
      </c>
      <c r="D44" s="229">
        <v>4.9083229935039556</v>
      </c>
      <c r="E44" s="229">
        <v>6.2265122352892748</v>
      </c>
      <c r="F44" s="229">
        <v>10.04172621168602</v>
      </c>
      <c r="G44" s="229">
        <v>6.7968517898478176</v>
      </c>
      <c r="H44" s="229">
        <v>6.7663729798538457</v>
      </c>
      <c r="I44" s="229">
        <v>6.3413671939340226</v>
      </c>
      <c r="J44" s="229">
        <v>6.2379321438215554</v>
      </c>
      <c r="K44" s="229">
        <v>5.9886617750108178</v>
      </c>
      <c r="L44" s="229">
        <v>8.162533962140337</v>
      </c>
      <c r="M44" s="229">
        <v>9.9483993238242849</v>
      </c>
      <c r="N44" s="229">
        <v>8.0888832681182521</v>
      </c>
      <c r="O44" s="229">
        <v>4.696167327471362</v>
      </c>
      <c r="P44" s="229">
        <v>5.631905375008655</v>
      </c>
      <c r="Q44" s="229">
        <v>3.3480779872765192</v>
      </c>
      <c r="R44" s="229">
        <v>4.5018359781924806</v>
      </c>
      <c r="S44" s="229">
        <v>4.3989410588897098</v>
      </c>
      <c r="T44" s="229">
        <v>7.3760263412469502</v>
      </c>
      <c r="U44" s="229">
        <v>6.1647444190866763</v>
      </c>
      <c r="V44" s="229">
        <v>3.6949962903950291</v>
      </c>
      <c r="W44" s="229">
        <v>7.3423453271611061</v>
      </c>
      <c r="X44" s="229">
        <v>8.7293240856766392</v>
      </c>
      <c r="Y44" s="229">
        <v>7.7077052393514736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0.99999999999999978</v>
      </c>
      <c r="D52" s="232">
        <f t="shared" si="1"/>
        <v>0.99999999999999989</v>
      </c>
      <c r="E52" s="232">
        <f t="shared" si="1"/>
        <v>1.0000000000000004</v>
      </c>
      <c r="F52" s="232">
        <f t="shared" si="1"/>
        <v>1</v>
      </c>
      <c r="G52" s="232">
        <f t="shared" si="1"/>
        <v>0.99999999999999978</v>
      </c>
      <c r="H52" s="232">
        <f t="shared" si="1"/>
        <v>1</v>
      </c>
      <c r="I52" s="232">
        <f t="shared" si="1"/>
        <v>0.99999999999999978</v>
      </c>
      <c r="J52" s="232">
        <f t="shared" si="1"/>
        <v>1.0000000000000004</v>
      </c>
      <c r="K52" s="232">
        <f t="shared" si="1"/>
        <v>0.99999999999999989</v>
      </c>
      <c r="L52" s="232">
        <f t="shared" si="1"/>
        <v>1.0000000000000002</v>
      </c>
      <c r="M52" s="232">
        <f t="shared" si="1"/>
        <v>1.0000000000000002</v>
      </c>
      <c r="N52" s="232">
        <f t="shared" si="1"/>
        <v>0.99999999999999967</v>
      </c>
      <c r="O52" s="232">
        <f t="shared" si="1"/>
        <v>1.0000000000000002</v>
      </c>
      <c r="P52" s="232">
        <f t="shared" si="1"/>
        <v>1.0000000000000002</v>
      </c>
      <c r="Q52" s="232">
        <f t="shared" si="1"/>
        <v>0.99999999999999978</v>
      </c>
      <c r="R52" s="232">
        <f t="shared" si="1"/>
        <v>1.0000000000000004</v>
      </c>
      <c r="S52" s="232">
        <f t="shared" si="1"/>
        <v>1.0000000000000002</v>
      </c>
      <c r="T52" s="232">
        <f t="shared" si="1"/>
        <v>0.99999999999999989</v>
      </c>
      <c r="U52" s="232">
        <f t="shared" si="1"/>
        <v>1</v>
      </c>
      <c r="V52" s="232">
        <f t="shared" si="1"/>
        <v>0.99999999999999922</v>
      </c>
      <c r="W52" s="232">
        <f t="shared" si="1"/>
        <v>1.0000000000000004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2.3083957477612743E-2</v>
      </c>
      <c r="C57" s="300">
        <f t="shared" si="6"/>
        <v>1.7951217719638604E-2</v>
      </c>
      <c r="D57" s="300">
        <f t="shared" si="6"/>
        <v>2.0172715587842314E-2</v>
      </c>
      <c r="E57" s="300">
        <f t="shared" si="6"/>
        <v>1.8287683527180278E-2</v>
      </c>
      <c r="F57" s="300">
        <f t="shared" si="6"/>
        <v>1.4417551491374364E-2</v>
      </c>
      <c r="G57" s="300">
        <f t="shared" si="6"/>
        <v>3.2134384885242562E-2</v>
      </c>
      <c r="H57" s="300">
        <f t="shared" si="6"/>
        <v>2.4087490966247169E-2</v>
      </c>
      <c r="I57" s="300">
        <f t="shared" si="6"/>
        <v>2.7000429523202286E-2</v>
      </c>
      <c r="J57" s="300">
        <f t="shared" si="6"/>
        <v>2.9092684687137653E-2</v>
      </c>
      <c r="K57" s="300">
        <f t="shared" si="6"/>
        <v>3.3422711451037118E-2</v>
      </c>
      <c r="L57" s="300">
        <f t="shared" si="6"/>
        <v>2.7306799685457329E-2</v>
      </c>
      <c r="M57" s="300">
        <f t="shared" si="6"/>
        <v>2.2507832556192129E-2</v>
      </c>
      <c r="N57" s="300">
        <f t="shared" si="6"/>
        <v>2.854980039158202E-2</v>
      </c>
      <c r="O57" s="300">
        <f t="shared" si="6"/>
        <v>3.432878934768472E-2</v>
      </c>
      <c r="P57" s="300">
        <f t="shared" si="6"/>
        <v>3.09093760324783E-2</v>
      </c>
      <c r="Q57" s="300">
        <f t="shared" si="6"/>
        <v>3.5814490864191736E-2</v>
      </c>
      <c r="R57" s="300">
        <f t="shared" si="6"/>
        <v>2.8135783952965007E-2</v>
      </c>
      <c r="S57" s="300">
        <f t="shared" si="6"/>
        <v>2.867414371837337E-2</v>
      </c>
      <c r="T57" s="300">
        <f t="shared" si="6"/>
        <v>2.334236904516028E-2</v>
      </c>
      <c r="U57" s="300">
        <f t="shared" si="6"/>
        <v>2.060972206499596E-2</v>
      </c>
      <c r="V57" s="300">
        <f t="shared" si="6"/>
        <v>2.2855677249273204E-2</v>
      </c>
      <c r="W57" s="300">
        <f t="shared" si="6"/>
        <v>2.5154471643619593E-2</v>
      </c>
      <c r="X57" s="300">
        <f t="shared" si="6"/>
        <v>2.9659225128211304E-2</v>
      </c>
      <c r="Y57" s="300">
        <f t="shared" si="6"/>
        <v>3.4082996118117846E-2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0.70541890326984558</v>
      </c>
      <c r="C58" s="301">
        <f t="shared" si="7"/>
        <v>0.75068980022786957</v>
      </c>
      <c r="D58" s="301">
        <f t="shared" si="7"/>
        <v>0.7277506182165987</v>
      </c>
      <c r="E58" s="301">
        <f t="shared" si="7"/>
        <v>0.73958883648962226</v>
      </c>
      <c r="F58" s="301">
        <f t="shared" si="7"/>
        <v>0.75799184126645325</v>
      </c>
      <c r="G58" s="301">
        <f t="shared" si="7"/>
        <v>0.66751308632429496</v>
      </c>
      <c r="H58" s="301">
        <f t="shared" si="7"/>
        <v>0.68353904864985005</v>
      </c>
      <c r="I58" s="301">
        <f t="shared" si="7"/>
        <v>0.65157221280693001</v>
      </c>
      <c r="J58" s="301">
        <f t="shared" si="7"/>
        <v>0.66369213603856303</v>
      </c>
      <c r="K58" s="301">
        <f t="shared" si="7"/>
        <v>0.64258690646963945</v>
      </c>
      <c r="L58" s="301">
        <f t="shared" si="7"/>
        <v>0.6722050742799679</v>
      </c>
      <c r="M58" s="301">
        <f t="shared" si="7"/>
        <v>0.68816982165575569</v>
      </c>
      <c r="N58" s="301">
        <f t="shared" si="7"/>
        <v>0.65204102250962936</v>
      </c>
      <c r="O58" s="301">
        <f t="shared" si="7"/>
        <v>0.58692641691607306</v>
      </c>
      <c r="P58" s="301">
        <f t="shared" si="7"/>
        <v>0.5955784815110402</v>
      </c>
      <c r="Q58" s="301">
        <f t="shared" si="7"/>
        <v>0.54827251480856598</v>
      </c>
      <c r="R58" s="301">
        <f t="shared" si="7"/>
        <v>0.58848247937862252</v>
      </c>
      <c r="S58" s="301">
        <f t="shared" si="7"/>
        <v>0.5923710229169028</v>
      </c>
      <c r="T58" s="301">
        <f t="shared" si="7"/>
        <v>0.66266378367272982</v>
      </c>
      <c r="U58" s="301">
        <f t="shared" si="7"/>
        <v>0.65509830004232728</v>
      </c>
      <c r="V58" s="301">
        <f t="shared" si="7"/>
        <v>0.59967503794063604</v>
      </c>
      <c r="W58" s="301">
        <f t="shared" si="7"/>
        <v>0.65201178506741009</v>
      </c>
      <c r="X58" s="301">
        <f t="shared" si="7"/>
        <v>0.65919120051028735</v>
      </c>
      <c r="Y58" s="301">
        <f t="shared" si="7"/>
        <v>0.66532425609071955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0.27149713925254182</v>
      </c>
      <c r="C60" s="301">
        <f t="shared" si="9"/>
        <v>0.23135898205249159</v>
      </c>
      <c r="D60" s="301">
        <f t="shared" si="9"/>
        <v>0.25207666619555891</v>
      </c>
      <c r="E60" s="301">
        <f t="shared" si="9"/>
        <v>0.24212347998319786</v>
      </c>
      <c r="F60" s="301">
        <f t="shared" si="9"/>
        <v>0.22759060724217234</v>
      </c>
      <c r="G60" s="301">
        <f t="shared" si="9"/>
        <v>0.30035252879046231</v>
      </c>
      <c r="H60" s="301">
        <f t="shared" si="9"/>
        <v>0.29237346038390283</v>
      </c>
      <c r="I60" s="301">
        <f t="shared" si="9"/>
        <v>0.32142735766986757</v>
      </c>
      <c r="J60" s="301">
        <f t="shared" si="9"/>
        <v>0.30721517927429959</v>
      </c>
      <c r="K60" s="301">
        <f t="shared" si="9"/>
        <v>0.32399038207932335</v>
      </c>
      <c r="L60" s="301">
        <f t="shared" si="9"/>
        <v>0.30048812603457492</v>
      </c>
      <c r="M60" s="301">
        <f t="shared" si="9"/>
        <v>0.28932234578805238</v>
      </c>
      <c r="N60" s="301">
        <f t="shared" si="9"/>
        <v>0.31940917709878824</v>
      </c>
      <c r="O60" s="301">
        <f t="shared" si="9"/>
        <v>0.37874479373624254</v>
      </c>
      <c r="P60" s="301">
        <f t="shared" si="9"/>
        <v>0.37351214245648184</v>
      </c>
      <c r="Q60" s="301">
        <f t="shared" si="9"/>
        <v>0.4159129943272421</v>
      </c>
      <c r="R60" s="301">
        <f t="shared" si="9"/>
        <v>0.38338173666841291</v>
      </c>
      <c r="S60" s="301">
        <f t="shared" si="9"/>
        <v>0.37895483336472396</v>
      </c>
      <c r="T60" s="301">
        <f t="shared" si="9"/>
        <v>0.31399384728210983</v>
      </c>
      <c r="U60" s="301">
        <f t="shared" si="9"/>
        <v>0.32429197789267689</v>
      </c>
      <c r="V60" s="301">
        <f t="shared" si="9"/>
        <v>0.37746928481008996</v>
      </c>
      <c r="W60" s="301">
        <f t="shared" si="9"/>
        <v>0.32283374328897074</v>
      </c>
      <c r="X60" s="301">
        <f t="shared" si="9"/>
        <v>0.31114957436150137</v>
      </c>
      <c r="Y60" s="301">
        <f t="shared" si="9"/>
        <v>0.30059274779116263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0.2143478173018751</v>
      </c>
      <c r="C61" s="302">
        <f t="shared" si="10"/>
        <v>0.17054205061013558</v>
      </c>
      <c r="D61" s="302">
        <f t="shared" si="10"/>
        <v>0.19311814638914052</v>
      </c>
      <c r="E61" s="302">
        <f t="shared" si="10"/>
        <v>0.18220589012029065</v>
      </c>
      <c r="F61" s="302">
        <f t="shared" si="10"/>
        <v>0.1661821029169851</v>
      </c>
      <c r="G61" s="302">
        <f t="shared" si="10"/>
        <v>0.24627413636320764</v>
      </c>
      <c r="H61" s="302">
        <f t="shared" si="10"/>
        <v>0.23699672894664003</v>
      </c>
      <c r="I61" s="302">
        <f t="shared" si="10"/>
        <v>0.2686404108058037</v>
      </c>
      <c r="J61" s="302">
        <f t="shared" si="10"/>
        <v>0.25344634010259931</v>
      </c>
      <c r="K61" s="302">
        <f t="shared" si="10"/>
        <v>0.27193137738170114</v>
      </c>
      <c r="L61" s="302">
        <f t="shared" si="10"/>
        <v>0.24602961347015853</v>
      </c>
      <c r="M61" s="302">
        <f t="shared" si="10"/>
        <v>0.23357045352625219</v>
      </c>
      <c r="N61" s="302">
        <f t="shared" si="10"/>
        <v>0.26658424974326178</v>
      </c>
      <c r="O61" s="302">
        <f t="shared" si="10"/>
        <v>0.33119510856873741</v>
      </c>
      <c r="P61" s="302">
        <f t="shared" si="10"/>
        <v>0.32526151261229769</v>
      </c>
      <c r="Q61" s="302">
        <f t="shared" si="10"/>
        <v>0.37149484460052523</v>
      </c>
      <c r="R61" s="302">
        <f t="shared" si="10"/>
        <v>0.33570598752071762</v>
      </c>
      <c r="S61" s="302">
        <f t="shared" si="10"/>
        <v>0.33096405491237263</v>
      </c>
      <c r="T61" s="302">
        <f t="shared" si="10"/>
        <v>0.26030831979962188</v>
      </c>
      <c r="U61" s="302">
        <f t="shared" si="10"/>
        <v>0.27121936602345392</v>
      </c>
      <c r="V61" s="302">
        <f t="shared" si="10"/>
        <v>0.32888677355303353</v>
      </c>
      <c r="W61" s="302">
        <f t="shared" si="10"/>
        <v>0.27001118459693019</v>
      </c>
      <c r="X61" s="302">
        <f t="shared" si="10"/>
        <v>0.25774537726615077</v>
      </c>
      <c r="Y61" s="302">
        <f t="shared" si="10"/>
        <v>0.24669168285418941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5.7149321950666729E-2</v>
      </c>
      <c r="C62" s="302">
        <f t="shared" si="11"/>
        <v>6.0816931442356024E-2</v>
      </c>
      <c r="D62" s="302">
        <f t="shared" si="11"/>
        <v>5.8958519806418377E-2</v>
      </c>
      <c r="E62" s="302">
        <f t="shared" si="11"/>
        <v>5.9917589862907211E-2</v>
      </c>
      <c r="F62" s="302">
        <f t="shared" si="11"/>
        <v>6.1408504325187262E-2</v>
      </c>
      <c r="G62" s="302">
        <f t="shared" si="11"/>
        <v>5.4078392427254679E-2</v>
      </c>
      <c r="H62" s="302">
        <f t="shared" si="11"/>
        <v>5.5376731437262822E-2</v>
      </c>
      <c r="I62" s="302">
        <f t="shared" si="11"/>
        <v>5.2786946864063877E-2</v>
      </c>
      <c r="J62" s="302">
        <f t="shared" si="11"/>
        <v>5.3768839171700278E-2</v>
      </c>
      <c r="K62" s="302">
        <f t="shared" si="11"/>
        <v>5.2059004697622153E-2</v>
      </c>
      <c r="L62" s="302">
        <f t="shared" si="11"/>
        <v>5.4458512564416389E-2</v>
      </c>
      <c r="M62" s="302">
        <f t="shared" si="11"/>
        <v>5.5751892261800162E-2</v>
      </c>
      <c r="N62" s="302">
        <f t="shared" si="11"/>
        <v>5.2824927355526456E-2</v>
      </c>
      <c r="O62" s="302">
        <f t="shared" si="11"/>
        <v>4.7549685167505074E-2</v>
      </c>
      <c r="P62" s="302">
        <f t="shared" si="11"/>
        <v>4.8250629844184101E-2</v>
      </c>
      <c r="Q62" s="302">
        <f t="shared" si="11"/>
        <v>4.4418149726716871E-2</v>
      </c>
      <c r="R62" s="302">
        <f t="shared" si="11"/>
        <v>4.7675749147695248E-2</v>
      </c>
      <c r="S62" s="302">
        <f t="shared" si="11"/>
        <v>4.7990778452351342E-2</v>
      </c>
      <c r="T62" s="302">
        <f t="shared" si="11"/>
        <v>5.3685527482487942E-2</v>
      </c>
      <c r="U62" s="302">
        <f t="shared" si="11"/>
        <v>5.3072611869222928E-2</v>
      </c>
      <c r="V62" s="302">
        <f t="shared" si="11"/>
        <v>4.8582511257056447E-2</v>
      </c>
      <c r="W62" s="302">
        <f t="shared" si="11"/>
        <v>5.282255869204059E-2</v>
      </c>
      <c r="X62" s="302">
        <f t="shared" si="11"/>
        <v>5.3404197095350617E-2</v>
      </c>
      <c r="Y62" s="302">
        <f t="shared" si="11"/>
        <v>5.3901064936973213E-2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0.60082160783827576</v>
      </c>
      <c r="C69" s="322">
        <f>IF(C$5=0,0,C$5/WWP_fec!C$5)</f>
        <v>0.72671789782943175</v>
      </c>
      <c r="D69" s="322">
        <f>IF(D$5=0,0,D$5/WWP_fec!D$5)</f>
        <v>0.68481198164454771</v>
      </c>
      <c r="E69" s="322">
        <f>IF(E$5=0,0,E$5/WWP_fec!E$5)</f>
        <v>0.72027585015540496</v>
      </c>
      <c r="F69" s="322">
        <f>IF(F$5=0,0,F$5/WWP_fec!F$5)</f>
        <v>0.7794021571117683</v>
      </c>
      <c r="G69" s="322">
        <f>IF(G$5=0,0,G$5/WWP_fec!G$5)</f>
        <v>0.53376260570218215</v>
      </c>
      <c r="H69" s="322">
        <f>IF(H$5=0,0,H$5/WWP_fec!H$5)</f>
        <v>0.53696618211219449</v>
      </c>
      <c r="I69" s="322">
        <f>IF(I$5=0,0,I$5/WWP_fec!I$5)</f>
        <v>0.4597839457825339</v>
      </c>
      <c r="J69" s="322">
        <f>IF(J$5=0,0,J$5/WWP_fec!J$5)</f>
        <v>0.47276309169630282</v>
      </c>
      <c r="K69" s="322">
        <f>IF(K$5=0,0,K$5/WWP_fec!K$5)</f>
        <v>0.44564815675653641</v>
      </c>
      <c r="L69" s="322">
        <f>IF(L$5=0,0,L$5/WWP_fec!L$5)</f>
        <v>0.49130174712868541</v>
      </c>
      <c r="M69" s="322">
        <f>IF(M$5=0,0,M$5/WWP_fec!M$5)</f>
        <v>0.50579692800879505</v>
      </c>
      <c r="N69" s="322">
        <f>IF(N$5=0,0,N$5/WWP_fec!N$5)</f>
        <v>0.45038587525517276</v>
      </c>
      <c r="O69" s="322">
        <f>IF(O$5=0,0,O$5/WWP_fec!O$5)</f>
        <v>0.35742410937486196</v>
      </c>
      <c r="P69" s="322">
        <f>IF(P$5=0,0,P$5/WWP_fec!P$5)</f>
        <v>0.36246075176416553</v>
      </c>
      <c r="Q69" s="322">
        <f>IF(Q$5=0,0,Q$5/WWP_fec!Q$5)</f>
        <v>0.31565899604696113</v>
      </c>
      <c r="R69" s="322">
        <f>IF(R$5=0,0,R$5/WWP_fec!R$5)</f>
        <v>0.34125181482702754</v>
      </c>
      <c r="S69" s="322">
        <f>IF(S$5=0,0,S$5/WWP_fec!S$5)</f>
        <v>0.34554751673780848</v>
      </c>
      <c r="T69" s="322">
        <f>IF(T$5=0,0,T$5/WWP_fec!T$5)</f>
        <v>0.44007776548858418</v>
      </c>
      <c r="U69" s="322">
        <f>IF(U$5=0,0,U$5/WWP_fec!U$5)</f>
        <v>0.40999733682617895</v>
      </c>
      <c r="V69" s="322">
        <f>IF(V$5=0,0,V$5/WWP_fec!V$5)</f>
        <v>0.32634501513369979</v>
      </c>
      <c r="W69" s="322">
        <f>IF(W$5=0,0,W$5/WWP_fec!W$5)</f>
        <v>0.41180247209785281</v>
      </c>
      <c r="X69" s="322">
        <f>IF(X$5=0,0,X$5/WWP_fec!X$5)</f>
        <v>0.43942007847045977</v>
      </c>
      <c r="Y69" s="322">
        <f>IF(Y$5=0,0,Y$5/WWP_fec!Y$5)</f>
        <v>0.48532021215969223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0.70953462403538881</v>
      </c>
      <c r="C74" s="336">
        <f>IF(C$10=0,0,C$10/WWP_fec!C$10)</f>
        <v>0.63297880404920459</v>
      </c>
      <c r="D74" s="336">
        <f>IF(D$10=0,0,D$10/WWP_fec!D$10)</f>
        <v>0.68130804322965277</v>
      </c>
      <c r="E74" s="336">
        <f>IF(E$10=0,0,E$10/WWP_fec!E$10)</f>
        <v>0.63150943634294632</v>
      </c>
      <c r="F74" s="336">
        <f>IF(F$10=0,0,F$10/WWP_fec!F$10)</f>
        <v>0.53344411377202738</v>
      </c>
      <c r="G74" s="336">
        <f>IF(G$10=0,0,G$10/WWP_fec!G$10)</f>
        <v>0.94938291631799543</v>
      </c>
      <c r="H74" s="336">
        <f>IF(H$10=0,0,H$10/WWP_fec!H$10)</f>
        <v>0.65751264933702991</v>
      </c>
      <c r="I74" s="336">
        <f>IF(I$10=0,0,I$10/WWP_fec!I$10)</f>
        <v>0.65591875364366048</v>
      </c>
      <c r="J74" s="336">
        <f>IF(J$10=0,0,J$10/WWP_fec!J$10)</f>
        <v>0.72715938173208217</v>
      </c>
      <c r="K74" s="336">
        <f>IF(K$10=0,0,K$10/WWP_fec!K$10)</f>
        <v>0.84356666427860227</v>
      </c>
      <c r="L74" s="336">
        <f>IF(L$10=0,0,L$10/WWP_fec!L$10)</f>
        <v>0.74234957979382277</v>
      </c>
      <c r="M74" s="336">
        <f>IF(M$10=0,0,M$10/WWP_fec!M$10)</f>
        <v>0.61837128740614811</v>
      </c>
      <c r="N74" s="336">
        <f>IF(N$10=0,0,N$10/WWP_fec!N$10)</f>
        <v>0.73457228516032125</v>
      </c>
      <c r="O74" s="336">
        <f>IF(O$10=0,0,O$10/WWP_fec!O$10)</f>
        <v>0.71693447952237721</v>
      </c>
      <c r="P74" s="336">
        <f>IF(P$10=0,0,P$10/WWP_fec!P$10)</f>
        <v>0.66165140119095911</v>
      </c>
      <c r="Q74" s="336">
        <f>IF(Q$10=0,0,Q$10/WWP_fec!Q$10)</f>
        <v>0.66483798203772326</v>
      </c>
      <c r="R74" s="336">
        <f>IF(R$10=0,0,R$10/WWP_fec!R$10)</f>
        <v>0.53071702021515377</v>
      </c>
      <c r="S74" s="336">
        <f>IF(S$10=0,0,S$10/WWP_fec!S$10)</f>
        <v>0.53797034009039779</v>
      </c>
      <c r="T74" s="336">
        <f>IF(T$10=0,0,T$10/WWP_fec!T$10)</f>
        <v>0.52958213974599866</v>
      </c>
      <c r="U74" s="336">
        <f>IF(U$10=0,0,U$10/WWP_fec!U$10)</f>
        <v>0.41351184934216673</v>
      </c>
      <c r="V74" s="336">
        <f>IF(V$10=0,0,V$10/WWP_fec!V$10)</f>
        <v>0.36387616345694102</v>
      </c>
      <c r="W74" s="336">
        <f>IF(W$10=0,0,W$10/WWP_fec!W$10)</f>
        <v>0.55253011968127963</v>
      </c>
      <c r="X74" s="336">
        <f>IF(X$10=0,0,X$10/WWP_fec!X$10)</f>
        <v>0.7660568380290691</v>
      </c>
      <c r="Y74" s="336">
        <f>IF(Y$10=0,0,Y$10/WWP_fec!Y$10)</f>
        <v>0.93666442613310774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0.6743244223137812</v>
      </c>
      <c r="C75" s="349">
        <f>IF(C$16=0,0,C$16/WWP_fec!C$16)</f>
        <v>0.89646098895650939</v>
      </c>
      <c r="D75" s="349">
        <f>IF(D$16=0,0,D$16/WWP_fec!D$16)</f>
        <v>0.80964218622080941</v>
      </c>
      <c r="E75" s="349">
        <f>IF(E$16=0,0,E$16/WWP_fec!E$16)</f>
        <v>0.88039171083554968</v>
      </c>
      <c r="F75" s="349">
        <f>IF(F$16=0,0,F$16/WWP_fec!F$16)</f>
        <v>0.97967936756349583</v>
      </c>
      <c r="G75" s="349">
        <f>IF(G$16=0,0,G$16/WWP_fec!G$16)</f>
        <v>0.53978817097176113</v>
      </c>
      <c r="H75" s="349">
        <f>IF(H$16=0,0,H$16/WWP_fec!H$16)</f>
        <v>0.58377210807607538</v>
      </c>
      <c r="I75" s="349">
        <f>IF(I$16=0,0,I$16/WWP_fec!I$16)</f>
        <v>0.46697571073062966</v>
      </c>
      <c r="J75" s="349">
        <f>IF(J$16=0,0,J$16/WWP_fec!J$16)</f>
        <v>0.49027692009173213</v>
      </c>
      <c r="K75" s="349">
        <f>IF(K$16=0,0,K$16/WWP_fec!K$16)</f>
        <v>0.43120810313712132</v>
      </c>
      <c r="L75" s="349">
        <f>IF(L$16=0,0,L$16/WWP_fec!L$16)</f>
        <v>0.50368366955747623</v>
      </c>
      <c r="M75" s="349">
        <f>IF(M$16=0,0,M$16/WWP_fec!M$16)</f>
        <v>0.53536377881345609</v>
      </c>
      <c r="N75" s="349">
        <f>IF(N$16=0,0,N$16/WWP_fec!N$16)</f>
        <v>0.44071054714734065</v>
      </c>
      <c r="O75" s="349">
        <f>IF(O$16=0,0,O$16/WWP_fec!O$16)</f>
        <v>0.31167636405856286</v>
      </c>
      <c r="P75" s="349">
        <f>IF(P$16=0,0,P$16/WWP_fec!P$16)</f>
        <v>0.31884032250812461</v>
      </c>
      <c r="Q75" s="349">
        <f>IF(Q$16=0,0,Q$16/WWP_fec!Q$16)</f>
        <v>0.25674291584962189</v>
      </c>
      <c r="R75" s="349">
        <f>IF(R$16=0,0,R$16/WWP_fec!R$16)</f>
        <v>0.30582997985682453</v>
      </c>
      <c r="S75" s="349">
        <f>IF(S$16=0,0,S$16/WWP_fec!S$16)</f>
        <v>0.3137641600516119</v>
      </c>
      <c r="T75" s="349">
        <f>IF(T$16=0,0,T$16/WWP_fec!T$16)</f>
        <v>0.45717461534376697</v>
      </c>
      <c r="U75" s="349">
        <f>IF(U$16=0,0,U$16/WWP_fec!U$16)</f>
        <v>0.43233168965858465</v>
      </c>
      <c r="V75" s="349">
        <f>IF(V$16=0,0,V$16/WWP_fec!V$16)</f>
        <v>0.31468232248407635</v>
      </c>
      <c r="W75" s="349">
        <f>IF(W$16=0,0,W$16/WWP_fec!W$16)</f>
        <v>0.41367675593708136</v>
      </c>
      <c r="X75" s="349">
        <f>IF(X$16=0,0,X$16/WWP_fec!X$16)</f>
        <v>0.42535522904648126</v>
      </c>
      <c r="Y75" s="349">
        <f>IF(Y$16=0,0,Y$16/WWP_fec!Y$16)</f>
        <v>0.47689837481360187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1.5234283816280414</v>
      </c>
      <c r="C77" s="349">
        <f>IF(C$28=0,0,C$28/WWP_fec!C$28)</f>
        <v>1.6082949943432863</v>
      </c>
      <c r="D77" s="349">
        <f>IF(D$28=0,0,D$28/WWP_fec!D$28)</f>
        <v>1.6228299962313339</v>
      </c>
      <c r="E77" s="349">
        <f>IF(E$28=0,0,E$28/WWP_fec!E$28)</f>
        <v>1.6577294470377693</v>
      </c>
      <c r="F77" s="349">
        <f>IF(F$28=0,0,F$28/WWP_fec!F$28)</f>
        <v>1.7107256740168453</v>
      </c>
      <c r="G77" s="349">
        <f>IF(G$28=0,0,G$28/WWP_fec!G$28)</f>
        <v>1.4617960619260277</v>
      </c>
      <c r="H77" s="349">
        <f>IF(H$28=0,0,H$28/WWP_fec!H$28)</f>
        <v>1.4837327451439679</v>
      </c>
      <c r="I77" s="349">
        <f>IF(I$28=0,0,I$28/WWP_fec!I$28)</f>
        <v>1.3980569217349694</v>
      </c>
      <c r="J77" s="349">
        <f>IF(J$28=0,0,J$28/WWP_fec!J$28)</f>
        <v>1.3669206600587567</v>
      </c>
      <c r="K77" s="349">
        <f>IF(K$28=0,0,K$28/WWP_fec!K$28)</f>
        <v>1.3378702943515473</v>
      </c>
      <c r="L77" s="349">
        <f>IF(L$28=0,0,L$28/WWP_fec!L$28)</f>
        <v>1.3813106615257333</v>
      </c>
      <c r="M77" s="349">
        <f>IF(M$28=0,0,M$28/WWP_fec!M$28)</f>
        <v>1.3904764087838448</v>
      </c>
      <c r="N77" s="349">
        <f>IF(N$28=0,0,N$28/WWP_fec!N$28)</f>
        <v>1.3483756264137621</v>
      </c>
      <c r="O77" s="349">
        <f>IF(O$28=0,0,O$28/WWP_fec!O$28)</f>
        <v>1.2698917915170556</v>
      </c>
      <c r="P77" s="349">
        <f>IF(P$28=0,0,P$28/WWP_fec!P$28)</f>
        <v>1.2763434829570521</v>
      </c>
      <c r="Q77" s="349">
        <f>IF(Q$28=0,0,Q$28/WWP_fec!Q$28)</f>
        <v>1.2436891747210077</v>
      </c>
      <c r="R77" s="349">
        <f>IF(R$28=0,0,R$28/WWP_fec!R$28)</f>
        <v>1.2602822819235071</v>
      </c>
      <c r="S77" s="349">
        <f>IF(S$28=0,0,S$28/WWP_fec!S$28)</f>
        <v>1.2604194464677467</v>
      </c>
      <c r="T77" s="349">
        <f>IF(T$28=0,0,T$28/WWP_fec!T$28)</f>
        <v>1.3346272375375909</v>
      </c>
      <c r="U77" s="349">
        <f>IF(U$28=0,0,U$28/WWP_fec!U$28)</f>
        <v>1.3133441124926182</v>
      </c>
      <c r="V77" s="349">
        <f>IF(V$28=0,0,V$28/WWP_fec!V$28)</f>
        <v>1.2326548488308773</v>
      </c>
      <c r="W77" s="349">
        <f>IF(W$28=0,0,W$28/WWP_fec!W$28)</f>
        <v>1.2829231411507984</v>
      </c>
      <c r="X77" s="349">
        <f>IF(X$28=0,0,X$28/WWP_fec!X$28)</f>
        <v>1.2853025019858264</v>
      </c>
      <c r="Y77" s="349">
        <f>IF(Y$28=0,0,Y$28/WWP_fec!Y$28)</f>
        <v>1.3366427356652379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AT: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30066.94562710547</v>
      </c>
      <c r="C3" s="203">
        <v>29164.542741125781</v>
      </c>
      <c r="D3" s="203">
        <v>29303.218149810491</v>
      </c>
      <c r="E3" s="203">
        <v>29871.002541351329</v>
      </c>
      <c r="F3" s="203">
        <v>30872.86492553791</v>
      </c>
      <c r="G3" s="203">
        <v>30736.87821313602</v>
      </c>
      <c r="H3" s="203">
        <v>31052.191274227021</v>
      </c>
      <c r="I3" s="203">
        <v>32851.100131244173</v>
      </c>
      <c r="J3" s="203">
        <v>34013.901515665653</v>
      </c>
      <c r="K3" s="203">
        <v>31681.789975568201</v>
      </c>
      <c r="L3" s="203">
        <v>31028.970108010639</v>
      </c>
      <c r="M3" s="203">
        <v>31382.543746135729</v>
      </c>
      <c r="N3" s="203">
        <v>31620.809617960331</v>
      </c>
      <c r="O3" s="203">
        <v>32037.42615793271</v>
      </c>
      <c r="P3" s="203">
        <v>32176.32379723238</v>
      </c>
      <c r="Q3" s="203">
        <v>31448.224590000002</v>
      </c>
      <c r="R3" s="203">
        <v>32049.896736569281</v>
      </c>
      <c r="S3" s="203">
        <v>33552.269598094797</v>
      </c>
      <c r="T3" s="203">
        <v>34335.701424758401</v>
      </c>
      <c r="U3" s="203">
        <v>34766.237194340829</v>
      </c>
      <c r="V3" s="203">
        <v>33979.972385121873</v>
      </c>
      <c r="W3" s="203">
        <v>34812.202656086622</v>
      </c>
      <c r="X3" s="203">
        <v>36461.49316182953</v>
      </c>
      <c r="Y3" s="203">
        <v>35909.973306205997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34164.460176031069</v>
      </c>
      <c r="C5" s="203">
        <v>35496.10654907961</v>
      </c>
      <c r="D5" s="203">
        <v>31633.924714178869</v>
      </c>
      <c r="E5" s="203">
        <v>43336.019468549668</v>
      </c>
      <c r="F5" s="203">
        <v>58174.487014278428</v>
      </c>
      <c r="G5" s="203">
        <v>55704.051596918158</v>
      </c>
      <c r="H5" s="203">
        <v>62521.114997638018</v>
      </c>
      <c r="I5" s="203">
        <v>65813.991818368071</v>
      </c>
      <c r="J5" s="203">
        <v>65311.342546874614</v>
      </c>
      <c r="K5" s="203">
        <v>63732.138877342397</v>
      </c>
      <c r="L5" s="203">
        <v>58935.761684587407</v>
      </c>
      <c r="M5" s="203">
        <v>56124.268912557542</v>
      </c>
      <c r="N5" s="203">
        <v>52393.38935904533</v>
      </c>
      <c r="O5" s="203">
        <v>39152.378727514923</v>
      </c>
      <c r="P5" s="203">
        <v>34711.786368401888</v>
      </c>
      <c r="Q5" s="203">
        <v>33929.956617924108</v>
      </c>
      <c r="R5" s="203">
        <v>31915.655073451839</v>
      </c>
      <c r="S5" s="203">
        <v>35267.688715138698</v>
      </c>
      <c r="T5" s="203">
        <v>35452.083529469943</v>
      </c>
      <c r="U5" s="203">
        <v>34870.520632636137</v>
      </c>
      <c r="V5" s="203">
        <v>32100.721958375289</v>
      </c>
      <c r="W5" s="203">
        <v>31565.36319381971</v>
      </c>
      <c r="X5" s="203">
        <v>40979.866681154461</v>
      </c>
      <c r="Y5" s="203">
        <v>41496.050209843459</v>
      </c>
      <c r="DA5" s="112" t="s">
        <v>3025</v>
      </c>
    </row>
    <row r="6" spans="1:105" ht="12" customHeight="1" x14ac:dyDescent="0.25">
      <c r="A6" s="154" t="s">
        <v>2112</v>
      </c>
      <c r="B6" s="338">
        <v>42705.575220038838</v>
      </c>
      <c r="C6" s="338">
        <v>40720.151095959009</v>
      </c>
      <c r="D6" s="338">
        <v>38734.726971879172</v>
      </c>
      <c r="E6" s="338">
        <v>46679.27372924114</v>
      </c>
      <c r="F6" s="338">
        <v>62458.02070161017</v>
      </c>
      <c r="G6" s="338">
        <v>61326.515782410512</v>
      </c>
      <c r="H6" s="338">
        <v>67763.33189510426</v>
      </c>
      <c r="I6" s="338">
        <v>71270.387445532993</v>
      </c>
      <c r="J6" s="338">
        <v>69689.318615566997</v>
      </c>
      <c r="K6" s="338">
        <v>70212.548716915015</v>
      </c>
      <c r="L6" s="338">
        <v>68077.269955913071</v>
      </c>
      <c r="M6" s="338">
        <v>67975.474196686118</v>
      </c>
      <c r="N6" s="338">
        <v>68125.328833608233</v>
      </c>
      <c r="O6" s="338">
        <v>69286.852084892773</v>
      </c>
      <c r="P6" s="338">
        <v>67151.573323890829</v>
      </c>
      <c r="Q6" s="338">
        <v>67151.573323890829</v>
      </c>
      <c r="R6" s="338">
        <v>65016.294562888877</v>
      </c>
      <c r="S6" s="338">
        <v>63135.516459078659</v>
      </c>
      <c r="T6" s="338">
        <v>62881.015801886941</v>
      </c>
      <c r="U6" s="338">
        <v>60745.737040884997</v>
      </c>
      <c r="V6" s="338">
        <v>58715.104300152663</v>
      </c>
      <c r="W6" s="338">
        <v>58819.750320422259</v>
      </c>
      <c r="X6" s="338">
        <v>56684.471559420323</v>
      </c>
      <c r="Y6" s="338">
        <v>54863.130859227189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149.8546369221128</v>
      </c>
      <c r="D7" s="340">
        <v>149.8546369221128</v>
      </c>
      <c r="E7" s="340">
        <v>7944.5467573619717</v>
      </c>
      <c r="F7" s="340">
        <v>17914.025733370971</v>
      </c>
      <c r="G7" s="340">
        <v>899.12782153267699</v>
      </c>
      <c r="H7" s="340">
        <v>6541.4621329633501</v>
      </c>
      <c r="I7" s="340">
        <v>5642.3343114306736</v>
      </c>
      <c r="J7" s="340">
        <v>449.56391076633849</v>
      </c>
      <c r="K7" s="340">
        <v>627.87612161762672</v>
      </c>
      <c r="L7" s="340">
        <v>0</v>
      </c>
      <c r="M7" s="340">
        <v>2033.483001774993</v>
      </c>
      <c r="N7" s="340">
        <v>149.8546369221128</v>
      </c>
      <c r="O7" s="340">
        <v>3296.8020122864832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209.2920405392089</v>
      </c>
      <c r="X7" s="340">
        <v>0</v>
      </c>
      <c r="Y7" s="340">
        <v>313.93806080881342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2135.2787610019441</v>
      </c>
      <c r="D8" s="342">
        <f t="shared" si="0"/>
        <v>2135.2787610019514</v>
      </c>
      <c r="E8" s="342">
        <f t="shared" si="0"/>
        <v>0</v>
      </c>
      <c r="F8" s="342">
        <f t="shared" si="0"/>
        <v>2135.2787610019368</v>
      </c>
      <c r="G8" s="342">
        <f t="shared" si="0"/>
        <v>2030.6327407323333</v>
      </c>
      <c r="H8" s="342">
        <f t="shared" si="0"/>
        <v>104.64602026960347</v>
      </c>
      <c r="I8" s="342">
        <f t="shared" si="0"/>
        <v>2135.2787610019441</v>
      </c>
      <c r="J8" s="342">
        <f t="shared" si="0"/>
        <v>2030.6327407323406</v>
      </c>
      <c r="K8" s="342">
        <f t="shared" si="0"/>
        <v>104.64602026960347</v>
      </c>
      <c r="L8" s="342">
        <f t="shared" si="0"/>
        <v>2135.2787610019441</v>
      </c>
      <c r="M8" s="342">
        <f t="shared" si="0"/>
        <v>2135.2787610019441</v>
      </c>
      <c r="N8" s="342">
        <f t="shared" si="0"/>
        <v>0</v>
      </c>
      <c r="O8" s="342">
        <f t="shared" si="0"/>
        <v>2135.2787610019441</v>
      </c>
      <c r="P8" s="342">
        <f t="shared" si="0"/>
        <v>2135.2787610019441</v>
      </c>
      <c r="Q8" s="342">
        <f t="shared" si="0"/>
        <v>0</v>
      </c>
      <c r="R8" s="342">
        <f t="shared" si="0"/>
        <v>2135.2787610019514</v>
      </c>
      <c r="S8" s="342">
        <f t="shared" si="0"/>
        <v>1880.7781038102185</v>
      </c>
      <c r="T8" s="342">
        <f t="shared" si="0"/>
        <v>254.50065719171835</v>
      </c>
      <c r="U8" s="342">
        <f t="shared" si="0"/>
        <v>2135.2787610019441</v>
      </c>
      <c r="V8" s="342">
        <f t="shared" si="0"/>
        <v>2030.6327407323333</v>
      </c>
      <c r="W8" s="342">
        <f t="shared" si="0"/>
        <v>104.64602026961074</v>
      </c>
      <c r="X8" s="342">
        <f t="shared" si="0"/>
        <v>2135.2787610019368</v>
      </c>
      <c r="Y8" s="342">
        <f t="shared" si="0"/>
        <v>2135.2787610019441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8541.115044007769</v>
      </c>
      <c r="C9" s="343">
        <f t="shared" si="1"/>
        <v>5224.0445468793987</v>
      </c>
      <c r="D9" s="343">
        <f t="shared" si="1"/>
        <v>7100.802257700303</v>
      </c>
      <c r="E9" s="343">
        <f t="shared" si="1"/>
        <v>3343.2542606914722</v>
      </c>
      <c r="F9" s="343">
        <f t="shared" si="1"/>
        <v>4283.5336873317428</v>
      </c>
      <c r="G9" s="343">
        <f t="shared" si="1"/>
        <v>5622.4641854923539</v>
      </c>
      <c r="H9" s="343">
        <f t="shared" si="1"/>
        <v>5242.2168974662418</v>
      </c>
      <c r="I9" s="343">
        <f t="shared" si="1"/>
        <v>5456.3956271649222</v>
      </c>
      <c r="J9" s="343">
        <f t="shared" si="1"/>
        <v>4377.9760686923837</v>
      </c>
      <c r="K9" s="343">
        <f t="shared" si="1"/>
        <v>6480.4098395726178</v>
      </c>
      <c r="L9" s="343">
        <f t="shared" si="1"/>
        <v>9141.5082713256634</v>
      </c>
      <c r="M9" s="343">
        <f t="shared" si="1"/>
        <v>11851.205284128577</v>
      </c>
      <c r="N9" s="343">
        <f t="shared" si="1"/>
        <v>15731.939474562903</v>
      </c>
      <c r="O9" s="343">
        <f t="shared" si="1"/>
        <v>30134.47335737785</v>
      </c>
      <c r="P9" s="343">
        <f t="shared" si="1"/>
        <v>32439.78695548894</v>
      </c>
      <c r="Q9" s="343">
        <f t="shared" si="1"/>
        <v>33221.61670596672</v>
      </c>
      <c r="R9" s="343">
        <f t="shared" si="1"/>
        <v>33100.639489437039</v>
      </c>
      <c r="S9" s="343">
        <f t="shared" si="1"/>
        <v>27867.827743939961</v>
      </c>
      <c r="T9" s="343">
        <f t="shared" si="1"/>
        <v>27428.932272416998</v>
      </c>
      <c r="U9" s="343">
        <f t="shared" si="1"/>
        <v>25875.21640824886</v>
      </c>
      <c r="V9" s="343">
        <f t="shared" si="1"/>
        <v>26614.382341777375</v>
      </c>
      <c r="W9" s="343">
        <f t="shared" si="1"/>
        <v>27254.387126602549</v>
      </c>
      <c r="X9" s="343">
        <f t="shared" si="1"/>
        <v>15704.604878265862</v>
      </c>
      <c r="Y9" s="343">
        <f t="shared" si="1"/>
        <v>13367.08064938373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583.71143594153023</v>
      </c>
      <c r="C12" s="210">
        <v>624.61023215821137</v>
      </c>
      <c r="D12" s="210">
        <v>592.80077386070502</v>
      </c>
      <c r="E12" s="210">
        <v>757.76010318142812</v>
      </c>
      <c r="F12" s="210">
        <v>931.04926913155703</v>
      </c>
      <c r="G12" s="210">
        <v>911.09624365155628</v>
      </c>
      <c r="H12" s="210">
        <v>968.60826608683931</v>
      </c>
      <c r="I12" s="210">
        <v>961.52365555812821</v>
      </c>
      <c r="J12" s="210">
        <v>945.78092220659107</v>
      </c>
      <c r="K12" s="210">
        <v>908.06734076755754</v>
      </c>
      <c r="L12" s="210">
        <v>929.51025907320877</v>
      </c>
      <c r="M12" s="210">
        <v>932.14731252640422</v>
      </c>
      <c r="N12" s="210">
        <v>936.45017201547307</v>
      </c>
      <c r="O12" s="210">
        <v>862.31120721183333</v>
      </c>
      <c r="P12" s="210">
        <v>803.70689630645211</v>
      </c>
      <c r="Q12" s="210">
        <v>755.1452792853845</v>
      </c>
      <c r="R12" s="210">
        <v>757.23496798526617</v>
      </c>
      <c r="S12" s="210">
        <v>834.32739971250419</v>
      </c>
      <c r="T12" s="210">
        <v>805.71730264520784</v>
      </c>
      <c r="U12" s="210">
        <v>768.96751823264708</v>
      </c>
      <c r="V12" s="210">
        <v>712.36337865818405</v>
      </c>
      <c r="W12" s="210">
        <v>662.89588609890848</v>
      </c>
      <c r="X12" s="210">
        <v>714.48846883427336</v>
      </c>
      <c r="Y12" s="210">
        <v>663.2697602113509</v>
      </c>
      <c r="DA12" s="109" t="s">
        <v>3029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9.0283748925193454E-3</v>
      </c>
      <c r="H13" s="213">
        <v>3.4393809114359412E-3</v>
      </c>
      <c r="I13" s="213">
        <v>2.0636285468615648E-3</v>
      </c>
      <c r="J13" s="213">
        <v>2.0636285468615648E-3</v>
      </c>
      <c r="K13" s="213">
        <v>3.1556319862424763E-2</v>
      </c>
      <c r="L13" s="213">
        <v>5.2450558899398104E-3</v>
      </c>
      <c r="M13" s="213">
        <v>3.9552880481513323E-3</v>
      </c>
      <c r="N13" s="213">
        <v>4.6431642304385207E-3</v>
      </c>
      <c r="O13" s="213">
        <v>0</v>
      </c>
      <c r="P13" s="213">
        <v>6.6208082545141872E-3</v>
      </c>
      <c r="Q13" s="213">
        <v>7.540842648323301E-2</v>
      </c>
      <c r="R13" s="213">
        <v>6.5950128976784164E-2</v>
      </c>
      <c r="S13" s="213">
        <v>0.42519346517626833</v>
      </c>
      <c r="T13" s="213">
        <v>6.0189165950128966E-3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252.0022355975924</v>
      </c>
      <c r="C14" s="204">
        <f t="shared" si="2"/>
        <v>260.21969045571791</v>
      </c>
      <c r="D14" s="204">
        <f t="shared" si="2"/>
        <v>225.44385210662082</v>
      </c>
      <c r="E14" s="204">
        <f t="shared" si="2"/>
        <v>342.70567497850379</v>
      </c>
      <c r="F14" s="204">
        <f t="shared" si="2"/>
        <v>462.15176268271716</v>
      </c>
      <c r="G14" s="204">
        <f t="shared" si="2"/>
        <v>444.38185726569202</v>
      </c>
      <c r="H14" s="204">
        <f t="shared" si="2"/>
        <v>430.71573516766972</v>
      </c>
      <c r="I14" s="204">
        <f t="shared" si="2"/>
        <v>411.62416165090286</v>
      </c>
      <c r="J14" s="204">
        <f t="shared" si="2"/>
        <v>413.78624247635429</v>
      </c>
      <c r="K14" s="204">
        <f t="shared" si="2"/>
        <v>388.31616509028368</v>
      </c>
      <c r="L14" s="204">
        <f t="shared" si="2"/>
        <v>360.38435081685304</v>
      </c>
      <c r="M14" s="204">
        <f t="shared" si="2"/>
        <v>372.02063628546853</v>
      </c>
      <c r="N14" s="204">
        <f t="shared" si="2"/>
        <v>383.57042132416166</v>
      </c>
      <c r="O14" s="204">
        <f t="shared" si="2"/>
        <v>249.07601031814269</v>
      </c>
      <c r="P14" s="204">
        <f t="shared" si="2"/>
        <v>211.51375752364572</v>
      </c>
      <c r="Q14" s="204">
        <f t="shared" si="2"/>
        <v>211.57858985382623</v>
      </c>
      <c r="R14" s="204">
        <f t="shared" si="2"/>
        <v>193.37644024075661</v>
      </c>
      <c r="S14" s="204">
        <f t="shared" si="2"/>
        <v>214.95202063628551</v>
      </c>
      <c r="T14" s="204">
        <f t="shared" si="2"/>
        <v>215.38830610490109</v>
      </c>
      <c r="U14" s="204">
        <f t="shared" si="2"/>
        <v>220.25889939810835</v>
      </c>
      <c r="V14" s="204">
        <f t="shared" si="2"/>
        <v>192.55331040412725</v>
      </c>
      <c r="W14" s="204">
        <f t="shared" si="2"/>
        <v>198.48899398108344</v>
      </c>
      <c r="X14" s="204">
        <f t="shared" si="2"/>
        <v>245.6950128976784</v>
      </c>
      <c r="Y14" s="204">
        <f t="shared" si="2"/>
        <v>244.1039552880481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15.3816852966466</v>
      </c>
      <c r="C16" s="204">
        <v>8.7895958727429058</v>
      </c>
      <c r="D16" s="204">
        <v>7.6908856405846944</v>
      </c>
      <c r="E16" s="204">
        <v>7.6908856405846944</v>
      </c>
      <c r="F16" s="204">
        <v>6.592175408426483</v>
      </c>
      <c r="G16" s="204">
        <v>7.7601031814273433</v>
      </c>
      <c r="H16" s="204">
        <v>11.130868443680139</v>
      </c>
      <c r="I16" s="204">
        <v>8.8961306964746356</v>
      </c>
      <c r="J16" s="204">
        <v>11.632932072226991</v>
      </c>
      <c r="K16" s="204">
        <v>12.864574376612209</v>
      </c>
      <c r="L16" s="204">
        <v>12.117454858125541</v>
      </c>
      <c r="M16" s="204">
        <v>12.949183147033541</v>
      </c>
      <c r="N16" s="204">
        <v>13.02037833190025</v>
      </c>
      <c r="O16" s="204">
        <v>10.668271711092</v>
      </c>
      <c r="P16" s="204">
        <v>8.6296646603611347</v>
      </c>
      <c r="Q16" s="204">
        <v>6.1753224419604464</v>
      </c>
      <c r="R16" s="204">
        <v>6.2843508168529656</v>
      </c>
      <c r="S16" s="204">
        <v>6.5554600171969044</v>
      </c>
      <c r="T16" s="204">
        <v>5.687360275150473</v>
      </c>
      <c r="U16" s="204">
        <v>6.7613069647463462</v>
      </c>
      <c r="V16" s="204">
        <v>6.5332760103181418</v>
      </c>
      <c r="W16" s="204">
        <v>5.9010318142734306</v>
      </c>
      <c r="X16" s="204">
        <v>7.2471195184866719</v>
      </c>
      <c r="Y16" s="204">
        <v>6.5762682717110916</v>
      </c>
      <c r="DA16" s="71" t="s">
        <v>3032</v>
      </c>
    </row>
    <row r="17" spans="1:105" ht="12" customHeight="1" x14ac:dyDescent="0.25">
      <c r="A17" s="18" t="s">
        <v>71</v>
      </c>
      <c r="B17" s="204">
        <v>185.0292347377472</v>
      </c>
      <c r="C17" s="204">
        <v>201.38521066208079</v>
      </c>
      <c r="D17" s="204">
        <v>181.9623387790198</v>
      </c>
      <c r="E17" s="204">
        <v>291.34419604471191</v>
      </c>
      <c r="F17" s="204">
        <v>411.97093723129842</v>
      </c>
      <c r="G17" s="204">
        <v>391.39294926913141</v>
      </c>
      <c r="H17" s="204">
        <v>370.35786758383477</v>
      </c>
      <c r="I17" s="204">
        <v>362.93723129836633</v>
      </c>
      <c r="J17" s="204">
        <v>371.5600171969046</v>
      </c>
      <c r="K17" s="204">
        <v>347.91917454858122</v>
      </c>
      <c r="L17" s="204">
        <v>325.65030094582983</v>
      </c>
      <c r="M17" s="204">
        <v>331.24901117798788</v>
      </c>
      <c r="N17" s="204">
        <v>332.16208082545143</v>
      </c>
      <c r="O17" s="204">
        <v>213.76801375752359</v>
      </c>
      <c r="P17" s="204">
        <v>182.97747205503009</v>
      </c>
      <c r="Q17" s="204">
        <v>185.34944110060181</v>
      </c>
      <c r="R17" s="204">
        <v>168.12708512467751</v>
      </c>
      <c r="S17" s="204">
        <v>191.39518486672401</v>
      </c>
      <c r="T17" s="204">
        <v>201.2889079965606</v>
      </c>
      <c r="U17" s="204">
        <v>202.55786758383491</v>
      </c>
      <c r="V17" s="204">
        <v>180.4700773860705</v>
      </c>
      <c r="W17" s="204">
        <v>182.84711951848669</v>
      </c>
      <c r="X17" s="204">
        <v>231.58701633705931</v>
      </c>
      <c r="Y17" s="204">
        <v>233.62106620808251</v>
      </c>
      <c r="DA17" s="71" t="s">
        <v>3033</v>
      </c>
    </row>
    <row r="18" spans="1:105" ht="12" customHeight="1" x14ac:dyDescent="0.25">
      <c r="A18" s="18" t="s">
        <v>32</v>
      </c>
      <c r="B18" s="204">
        <v>50.538005159071361</v>
      </c>
      <c r="C18" s="204">
        <v>47.938263112639731</v>
      </c>
      <c r="D18" s="204">
        <v>33.684006878761821</v>
      </c>
      <c r="E18" s="204">
        <v>41.563972484952707</v>
      </c>
      <c r="F18" s="204">
        <v>41.482029234737752</v>
      </c>
      <c r="G18" s="204">
        <v>41.930868443680133</v>
      </c>
      <c r="H18" s="204">
        <v>45.541874462596731</v>
      </c>
      <c r="I18" s="204">
        <v>34.377128116938962</v>
      </c>
      <c r="J18" s="204">
        <v>26.21711092003439</v>
      </c>
      <c r="K18" s="204">
        <v>22.91272570937231</v>
      </c>
      <c r="L18" s="204">
        <v>17.828288907996559</v>
      </c>
      <c r="M18" s="204">
        <v>23.099484092863278</v>
      </c>
      <c r="N18" s="204">
        <v>33.637575236457437</v>
      </c>
      <c r="O18" s="204">
        <v>22.866122098022359</v>
      </c>
      <c r="P18" s="204">
        <v>18.43740326741186</v>
      </c>
      <c r="Q18" s="204">
        <v>18.671883061049009</v>
      </c>
      <c r="R18" s="204">
        <v>18.279277730008602</v>
      </c>
      <c r="S18" s="204">
        <v>16.177644024075668</v>
      </c>
      <c r="T18" s="204">
        <v>7.582029234737746</v>
      </c>
      <c r="U18" s="204">
        <v>10.113929492691319</v>
      </c>
      <c r="V18" s="204">
        <v>4.8642304385210657</v>
      </c>
      <c r="W18" s="204">
        <v>9.0171969045571778</v>
      </c>
      <c r="X18" s="204">
        <v>6.3542562338779014</v>
      </c>
      <c r="Y18" s="204">
        <v>3.4252794496990551</v>
      </c>
      <c r="DA18" s="71" t="s">
        <v>3034</v>
      </c>
    </row>
    <row r="19" spans="1:105" ht="12" customHeight="1" x14ac:dyDescent="0.25">
      <c r="A19" s="18" t="s">
        <v>33</v>
      </c>
      <c r="B19" s="204">
        <v>1.053310404127257</v>
      </c>
      <c r="C19" s="204">
        <v>2.1066208082545139</v>
      </c>
      <c r="D19" s="204">
        <v>2.1066208082545139</v>
      </c>
      <c r="E19" s="204">
        <v>2.1066208082545139</v>
      </c>
      <c r="F19" s="204">
        <v>2.1066208082545139</v>
      </c>
      <c r="G19" s="204">
        <v>3.297936371453138</v>
      </c>
      <c r="H19" s="204">
        <v>3.6851246775580391</v>
      </c>
      <c r="I19" s="204">
        <v>5.4136715391229577</v>
      </c>
      <c r="J19" s="204">
        <v>4.376182287188306</v>
      </c>
      <c r="K19" s="204">
        <v>4.6196904557179694</v>
      </c>
      <c r="L19" s="204">
        <v>4.7883061049011184</v>
      </c>
      <c r="M19" s="204">
        <v>4.7229578675838351</v>
      </c>
      <c r="N19" s="204">
        <v>4.750386930352537</v>
      </c>
      <c r="O19" s="204">
        <v>1.773602751504729</v>
      </c>
      <c r="P19" s="204">
        <v>1.4692175408426491</v>
      </c>
      <c r="Q19" s="204">
        <v>1.3819432502149609</v>
      </c>
      <c r="R19" s="204">
        <v>0.68572656921754072</v>
      </c>
      <c r="S19" s="204">
        <v>0.82373172828890795</v>
      </c>
      <c r="T19" s="204">
        <v>0.83000859845227859</v>
      </c>
      <c r="U19" s="204">
        <v>0.82579535683576943</v>
      </c>
      <c r="V19" s="204">
        <v>0.68572656921754072</v>
      </c>
      <c r="W19" s="204">
        <v>0.72364574376612212</v>
      </c>
      <c r="X19" s="204">
        <v>0.50662080825451417</v>
      </c>
      <c r="Y19" s="204">
        <v>0.48134135855546001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117.84178847807389</v>
      </c>
      <c r="C20" s="204">
        <f t="shared" si="3"/>
        <v>136.86586414445401</v>
      </c>
      <c r="D20" s="204">
        <f t="shared" si="3"/>
        <v>141.98194325021501</v>
      </c>
      <c r="E20" s="204">
        <f t="shared" si="3"/>
        <v>135.79105760963029</v>
      </c>
      <c r="F20" s="204">
        <f t="shared" si="3"/>
        <v>138.30610490111781</v>
      </c>
      <c r="G20" s="204">
        <f t="shared" si="3"/>
        <v>144.5047291487532</v>
      </c>
      <c r="H20" s="204">
        <f t="shared" si="3"/>
        <v>154.97635425623389</v>
      </c>
      <c r="I20" s="204">
        <f t="shared" si="3"/>
        <v>151.14256233877899</v>
      </c>
      <c r="J20" s="204">
        <f t="shared" si="3"/>
        <v>153.69810834049869</v>
      </c>
      <c r="K20" s="204">
        <f t="shared" si="3"/>
        <v>125.5233018056749</v>
      </c>
      <c r="L20" s="204">
        <f t="shared" si="3"/>
        <v>139.20318142734311</v>
      </c>
      <c r="M20" s="204">
        <f t="shared" si="3"/>
        <v>142.1591573516767</v>
      </c>
      <c r="N20" s="204">
        <f t="shared" si="3"/>
        <v>137.61281169389511</v>
      </c>
      <c r="O20" s="204">
        <f t="shared" si="3"/>
        <v>261.04015477214102</v>
      </c>
      <c r="P20" s="204">
        <f t="shared" si="3"/>
        <v>237.9264832330181</v>
      </c>
      <c r="Q20" s="204">
        <f t="shared" si="3"/>
        <v>200.92192605331039</v>
      </c>
      <c r="R20" s="204">
        <f t="shared" si="3"/>
        <v>217.40042992261399</v>
      </c>
      <c r="S20" s="204">
        <f t="shared" si="3"/>
        <v>241.34763542562339</v>
      </c>
      <c r="T20" s="204">
        <f t="shared" si="3"/>
        <v>232.32347377472061</v>
      </c>
      <c r="U20" s="204">
        <f t="shared" si="3"/>
        <v>212.18650807292329</v>
      </c>
      <c r="V20" s="204">
        <f t="shared" si="3"/>
        <v>205.7185622596798</v>
      </c>
      <c r="W20" s="204">
        <f t="shared" si="3"/>
        <v>169.40017375552449</v>
      </c>
      <c r="X20" s="204">
        <f t="shared" si="3"/>
        <v>186.71587040163709</v>
      </c>
      <c r="Y20" s="204">
        <f t="shared" si="3"/>
        <v>145.58120191242199</v>
      </c>
      <c r="DA20" s="71"/>
    </row>
    <row r="21" spans="1:105" ht="12" customHeight="1" x14ac:dyDescent="0.25">
      <c r="A21" s="18" t="s">
        <v>73</v>
      </c>
      <c r="B21" s="204">
        <v>117.84178847807389</v>
      </c>
      <c r="C21" s="204">
        <v>136.86586414445401</v>
      </c>
      <c r="D21" s="204">
        <v>141.98194325021501</v>
      </c>
      <c r="E21" s="204">
        <v>135.79105760963029</v>
      </c>
      <c r="F21" s="204">
        <v>138.30610490111781</v>
      </c>
      <c r="G21" s="204">
        <v>144.5047291487532</v>
      </c>
      <c r="H21" s="204">
        <v>154.97635425623389</v>
      </c>
      <c r="I21" s="204">
        <v>151.14256233877899</v>
      </c>
      <c r="J21" s="204">
        <v>153.69810834049869</v>
      </c>
      <c r="K21" s="204">
        <v>125.5233018056749</v>
      </c>
      <c r="L21" s="204">
        <v>139.20318142734311</v>
      </c>
      <c r="M21" s="204">
        <v>142.1591573516767</v>
      </c>
      <c r="N21" s="204">
        <v>137.61281169389511</v>
      </c>
      <c r="O21" s="204">
        <v>261.04015477214102</v>
      </c>
      <c r="P21" s="204">
        <v>237.9264832330181</v>
      </c>
      <c r="Q21" s="204">
        <v>200.92192605331039</v>
      </c>
      <c r="R21" s="204">
        <v>217.40042992261399</v>
      </c>
      <c r="S21" s="204">
        <v>241.34763542562339</v>
      </c>
      <c r="T21" s="204">
        <v>232.32347377472061</v>
      </c>
      <c r="U21" s="204">
        <v>212.18650807292329</v>
      </c>
      <c r="V21" s="204">
        <v>205.7185622596798</v>
      </c>
      <c r="W21" s="204">
        <v>169.40017375552449</v>
      </c>
      <c r="X21" s="204">
        <v>186.71587040163709</v>
      </c>
      <c r="Y21" s="204">
        <v>145.58120191242199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26.559673258813412</v>
      </c>
      <c r="C23" s="204">
        <f t="shared" si="4"/>
        <v>33.86835769561479</v>
      </c>
      <c r="D23" s="204">
        <f t="shared" si="4"/>
        <v>30.978245915735162</v>
      </c>
      <c r="E23" s="204">
        <f t="shared" si="4"/>
        <v>42.896646603611337</v>
      </c>
      <c r="F23" s="204">
        <f t="shared" si="4"/>
        <v>54.432932072226997</v>
      </c>
      <c r="G23" s="204">
        <f t="shared" si="4"/>
        <v>33.527971940462926</v>
      </c>
      <c r="H23" s="204">
        <f t="shared" si="4"/>
        <v>79.484104435936274</v>
      </c>
      <c r="I23" s="204">
        <f t="shared" si="4"/>
        <v>89.852804311351235</v>
      </c>
      <c r="J23" s="204">
        <f t="shared" si="4"/>
        <v>89.711446712180347</v>
      </c>
      <c r="K23" s="204">
        <f t="shared" si="4"/>
        <v>99.379980492407213</v>
      </c>
      <c r="L23" s="204">
        <f t="shared" si="4"/>
        <v>104.62074918498924</v>
      </c>
      <c r="M23" s="204">
        <f t="shared" si="4"/>
        <v>92.503460419782911</v>
      </c>
      <c r="N23" s="204">
        <f t="shared" si="4"/>
        <v>93.78869308168305</v>
      </c>
      <c r="O23" s="204">
        <f t="shared" si="4"/>
        <v>26.015162499883395</v>
      </c>
      <c r="P23" s="204">
        <f t="shared" si="4"/>
        <v>24.131573864490825</v>
      </c>
      <c r="Q23" s="204">
        <f t="shared" si="4"/>
        <v>25.535305080741765</v>
      </c>
      <c r="R23" s="204">
        <f t="shared" si="4"/>
        <v>26.372199283630781</v>
      </c>
      <c r="S23" s="204">
        <f t="shared" si="4"/>
        <v>29.764287072779503</v>
      </c>
      <c r="T23" s="204">
        <f t="shared" si="4"/>
        <v>29.803975044175395</v>
      </c>
      <c r="U23" s="204">
        <f t="shared" si="4"/>
        <v>27.797003280962411</v>
      </c>
      <c r="V23" s="204">
        <f t="shared" si="4"/>
        <v>27.825211927309315</v>
      </c>
      <c r="W23" s="204">
        <f t="shared" si="4"/>
        <v>25.156933323606793</v>
      </c>
      <c r="X23" s="204">
        <f t="shared" si="4"/>
        <v>30.621437641580087</v>
      </c>
      <c r="Y23" s="204">
        <f t="shared" si="4"/>
        <v>33.251327000563471</v>
      </c>
      <c r="DA23" s="71"/>
    </row>
    <row r="24" spans="1:105" ht="12" customHeight="1" x14ac:dyDescent="0.25">
      <c r="A24" s="18" t="s">
        <v>38</v>
      </c>
      <c r="B24" s="204">
        <v>26.559673258813412</v>
      </c>
      <c r="C24" s="204">
        <v>33.86835769561479</v>
      </c>
      <c r="D24" s="204">
        <v>30.978245915735162</v>
      </c>
      <c r="E24" s="204">
        <v>42.896646603611337</v>
      </c>
      <c r="F24" s="204">
        <v>54.432932072226997</v>
      </c>
      <c r="G24" s="204">
        <v>26.336715391229571</v>
      </c>
      <c r="H24" s="204">
        <v>63.51556319862425</v>
      </c>
      <c r="I24" s="204">
        <v>70.986930352536532</v>
      </c>
      <c r="J24" s="204">
        <v>70.001977644024066</v>
      </c>
      <c r="K24" s="204">
        <v>78.290971625107474</v>
      </c>
      <c r="L24" s="204">
        <v>84.925623387790182</v>
      </c>
      <c r="M24" s="204">
        <v>71.981771281169387</v>
      </c>
      <c r="N24" s="204">
        <v>72.058641444539987</v>
      </c>
      <c r="O24" s="204">
        <v>11.294239036973339</v>
      </c>
      <c r="P24" s="204">
        <v>11.553998280309539</v>
      </c>
      <c r="Q24" s="204">
        <v>12.758039552880479</v>
      </c>
      <c r="R24" s="204">
        <v>14.96835769561479</v>
      </c>
      <c r="S24" s="204">
        <v>17.02278589853826</v>
      </c>
      <c r="T24" s="204">
        <v>16.829578675838349</v>
      </c>
      <c r="U24" s="204">
        <v>15.17893379191745</v>
      </c>
      <c r="V24" s="204">
        <v>16.54488392089424</v>
      </c>
      <c r="W24" s="204">
        <v>13.35520206362855</v>
      </c>
      <c r="X24" s="204">
        <v>16.086328460877041</v>
      </c>
      <c r="Y24" s="204">
        <v>17.007394668959591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3.5622527944969899</v>
      </c>
      <c r="H25" s="204">
        <v>2.2771281169389508</v>
      </c>
      <c r="I25" s="204">
        <v>3.4319862424763539</v>
      </c>
      <c r="J25" s="204">
        <v>3.5153912295786749</v>
      </c>
      <c r="K25" s="204">
        <v>0.72828890799656065</v>
      </c>
      <c r="L25" s="204">
        <v>0.65503009458297501</v>
      </c>
      <c r="M25" s="204">
        <v>0.45004299226139288</v>
      </c>
      <c r="N25" s="204">
        <v>0.68237317282889076</v>
      </c>
      <c r="O25" s="204">
        <v>0.74514187446259672</v>
      </c>
      <c r="P25" s="204">
        <v>0.34969905417024938</v>
      </c>
      <c r="Q25" s="204">
        <v>0.34204643164230453</v>
      </c>
      <c r="R25" s="204">
        <v>0.32003439380911441</v>
      </c>
      <c r="S25" s="204">
        <v>0.39785038693035257</v>
      </c>
      <c r="T25" s="204">
        <v>0.59518486672398963</v>
      </c>
      <c r="U25" s="204">
        <v>0.41452374135013509</v>
      </c>
      <c r="V25" s="204">
        <v>0.3178951779814152</v>
      </c>
      <c r="W25" s="204">
        <v>0.29225960647033361</v>
      </c>
      <c r="X25" s="204">
        <v>0.3515414642270816</v>
      </c>
      <c r="Y25" s="204">
        <v>0.28930539626238938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3.2886500429922609</v>
      </c>
      <c r="H26" s="204">
        <v>13.33731728288908</v>
      </c>
      <c r="I26" s="204">
        <v>15.05339638865005</v>
      </c>
      <c r="J26" s="204">
        <v>16.019346517626829</v>
      </c>
      <c r="K26" s="204">
        <v>20.08684436801375</v>
      </c>
      <c r="L26" s="204">
        <v>18.775494411006019</v>
      </c>
      <c r="M26" s="204">
        <v>19.682029234737751</v>
      </c>
      <c r="N26" s="204">
        <v>20.610490111779882</v>
      </c>
      <c r="O26" s="204">
        <v>13.52639724849527</v>
      </c>
      <c r="P26" s="204">
        <v>11.632760103181431</v>
      </c>
      <c r="Q26" s="204">
        <v>12.03361994840928</v>
      </c>
      <c r="R26" s="204">
        <v>10.61306964746346</v>
      </c>
      <c r="S26" s="204">
        <v>11.700171969045581</v>
      </c>
      <c r="T26" s="204">
        <v>11.56122098022356</v>
      </c>
      <c r="U26" s="204">
        <v>11.50421324161651</v>
      </c>
      <c r="V26" s="204">
        <v>10.242734307824589</v>
      </c>
      <c r="W26" s="204">
        <v>10.697334479793639</v>
      </c>
      <c r="X26" s="204">
        <v>13.171023215821149</v>
      </c>
      <c r="Y26" s="204">
        <v>14.795442820292349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7.1453138435081678E-2</v>
      </c>
      <c r="X27" s="204">
        <v>8.1599312123817699E-2</v>
      </c>
      <c r="Y27" s="204">
        <v>0.10799656061908861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0.34035371174410811</v>
      </c>
      <c r="H29" s="204">
        <v>0.35409583748399093</v>
      </c>
      <c r="I29" s="204">
        <v>0.38049132768830352</v>
      </c>
      <c r="J29" s="204">
        <v>0.17473132095078259</v>
      </c>
      <c r="K29" s="204">
        <v>0.27387559128942862</v>
      </c>
      <c r="L29" s="204">
        <v>0.26460129161005858</v>
      </c>
      <c r="M29" s="204">
        <v>0.38961691161438522</v>
      </c>
      <c r="N29" s="204">
        <v>0.43718835253428812</v>
      </c>
      <c r="O29" s="204">
        <v>0.44938433995218979</v>
      </c>
      <c r="P29" s="204">
        <v>0.59511642682960553</v>
      </c>
      <c r="Q29" s="204">
        <v>0.40159914780970069</v>
      </c>
      <c r="R29" s="204">
        <v>0.47073754674341878</v>
      </c>
      <c r="S29" s="204">
        <v>0.64347881826531306</v>
      </c>
      <c r="T29" s="204">
        <v>0.81799052138949602</v>
      </c>
      <c r="U29" s="204">
        <v>0.69933250607831576</v>
      </c>
      <c r="V29" s="204">
        <v>0.71969852060906647</v>
      </c>
      <c r="W29" s="204">
        <v>0.74068403527918592</v>
      </c>
      <c r="X29" s="204">
        <v>0.93094518853099451</v>
      </c>
      <c r="Y29" s="204">
        <v>1.05118755443006</v>
      </c>
      <c r="DA29" s="71" t="s">
        <v>3043</v>
      </c>
    </row>
    <row r="30" spans="1:105" ht="12" customHeight="1" x14ac:dyDescent="0.25">
      <c r="A30" s="14" t="s">
        <v>39</v>
      </c>
      <c r="B30" s="204">
        <v>6.9981943250214957</v>
      </c>
      <c r="C30" s="204">
        <v>7.4998280309544274</v>
      </c>
      <c r="D30" s="204">
        <v>8.6701633705932935</v>
      </c>
      <c r="E30" s="204">
        <v>12.20507308684437</v>
      </c>
      <c r="F30" s="204">
        <v>14.59355116079106</v>
      </c>
      <c r="G30" s="204">
        <v>17.827601031814272</v>
      </c>
      <c r="H30" s="204">
        <v>20.409286328460869</v>
      </c>
      <c r="I30" s="204">
        <v>19.043938091143591</v>
      </c>
      <c r="J30" s="204">
        <v>18.49346517626827</v>
      </c>
      <c r="K30" s="204">
        <v>19.91203783319002</v>
      </c>
      <c r="L30" s="204">
        <v>19.817110920034391</v>
      </c>
      <c r="M30" s="204">
        <v>18.5585554600172</v>
      </c>
      <c r="N30" s="204">
        <v>22.25159071367154</v>
      </c>
      <c r="O30" s="204">
        <v>18.132416165090291</v>
      </c>
      <c r="P30" s="204">
        <v>15.526483233018061</v>
      </c>
      <c r="Q30" s="204">
        <v>15.70756663800516</v>
      </c>
      <c r="R30" s="204">
        <v>13.87747205503009</v>
      </c>
      <c r="S30" s="204">
        <v>15.214359415305241</v>
      </c>
      <c r="T30" s="204">
        <v>17.22613929492692</v>
      </c>
      <c r="U30" s="204">
        <v>17.28306104901117</v>
      </c>
      <c r="V30" s="204">
        <v>15.268271711092</v>
      </c>
      <c r="W30" s="204">
        <v>17.073860705073091</v>
      </c>
      <c r="X30" s="204">
        <v>14.41900257953569</v>
      </c>
      <c r="Y30" s="204">
        <v>13.58151332760103</v>
      </c>
      <c r="DA30" s="71" t="s">
        <v>3044</v>
      </c>
    </row>
    <row r="31" spans="1:105" ht="12" customHeight="1" x14ac:dyDescent="0.25">
      <c r="A31" s="21" t="s">
        <v>40</v>
      </c>
      <c r="B31" s="207">
        <v>180.30954428202921</v>
      </c>
      <c r="C31" s="207">
        <v>186.1564918314703</v>
      </c>
      <c r="D31" s="207">
        <v>185.7265692175408</v>
      </c>
      <c r="E31" s="207">
        <v>224.16165090283749</v>
      </c>
      <c r="F31" s="207">
        <v>261.56491831470328</v>
      </c>
      <c r="G31" s="207">
        <v>270.84505588993977</v>
      </c>
      <c r="H31" s="207">
        <v>283.0193465176269</v>
      </c>
      <c r="I31" s="207">
        <v>289.85812553740323</v>
      </c>
      <c r="J31" s="207">
        <v>270.08959587274279</v>
      </c>
      <c r="K31" s="207">
        <v>274.9042992261393</v>
      </c>
      <c r="L31" s="207">
        <v>305.47962166809958</v>
      </c>
      <c r="M31" s="207">
        <v>306.90154772141011</v>
      </c>
      <c r="N31" s="207">
        <v>299.22201203783322</v>
      </c>
      <c r="O31" s="207">
        <v>308.04746345657787</v>
      </c>
      <c r="P31" s="207">
        <v>314.60197764402398</v>
      </c>
      <c r="Q31" s="207">
        <v>301.32648323301811</v>
      </c>
      <c r="R31" s="207">
        <v>306.1424763542563</v>
      </c>
      <c r="S31" s="207">
        <v>332.62390369733453</v>
      </c>
      <c r="T31" s="207">
        <v>310.96938950988817</v>
      </c>
      <c r="U31" s="207">
        <v>291.44204643164221</v>
      </c>
      <c r="V31" s="207">
        <v>270.99802235597588</v>
      </c>
      <c r="W31" s="207">
        <v>252.77592433361991</v>
      </c>
      <c r="X31" s="207">
        <v>237.0371453138435</v>
      </c>
      <c r="Y31" s="207">
        <v>226.75176268271721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1064.1858649250009</v>
      </c>
      <c r="C33" s="203">
        <f>OIS_emi!C5</f>
        <v>1138.72083156488</v>
      </c>
      <c r="D33" s="203">
        <f>OIS_emi!D5</f>
        <v>1042.099872124785</v>
      </c>
      <c r="E33" s="203">
        <f>OIS_emi!E5</f>
        <v>1392.585881044497</v>
      </c>
      <c r="F33" s="203">
        <f>OIS_emi!F5</f>
        <v>1771.132400280738</v>
      </c>
      <c r="G33" s="203">
        <f>OIS_emi!G5</f>
        <v>1742.7163750129571</v>
      </c>
      <c r="H33" s="203">
        <f>OIS_emi!H5</f>
        <v>1724.4473317432989</v>
      </c>
      <c r="I33" s="203">
        <f>OIS_emi!I5</f>
        <v>1661.035439753784</v>
      </c>
      <c r="J33" s="203">
        <f>OIS_emi!J5</f>
        <v>1667.481789494989</v>
      </c>
      <c r="K33" s="203">
        <f>OIS_emi!K5</f>
        <v>1513.064862174479</v>
      </c>
      <c r="L33" s="203">
        <f>OIS_emi!L5</f>
        <v>1454.109219175217</v>
      </c>
      <c r="M33" s="203">
        <f>OIS_emi!M5</f>
        <v>1498.5046514289411</v>
      </c>
      <c r="N33" s="203">
        <f>OIS_emi!N5</f>
        <v>1516.274820992036</v>
      </c>
      <c r="O33" s="203">
        <f>OIS_emi!O5</f>
        <v>1392.4030852849389</v>
      </c>
      <c r="P33" s="203">
        <f>OIS_emi!P5</f>
        <v>1221.3668260294639</v>
      </c>
      <c r="Q33" s="203">
        <f>OIS_emi!Q5</f>
        <v>1139.7846060759241</v>
      </c>
      <c r="R33" s="203">
        <f>OIS_emi!R5</f>
        <v>1123.6087059427821</v>
      </c>
      <c r="S33" s="203">
        <f>OIS_emi!S5</f>
        <v>1247.63580030342</v>
      </c>
      <c r="T33" s="203">
        <f>OIS_emi!T5</f>
        <v>1226.2307266359651</v>
      </c>
      <c r="U33" s="203">
        <f>OIS_emi!U5</f>
        <v>1196.812844236968</v>
      </c>
      <c r="V33" s="203">
        <f>OIS_emi!V5</f>
        <v>1093.5339001839641</v>
      </c>
      <c r="W33" s="203">
        <f>OIS_emi!W5</f>
        <v>1024.4934664806351</v>
      </c>
      <c r="X33" s="203">
        <f>OIS_emi!X5</f>
        <v>1202.630048401872</v>
      </c>
      <c r="Y33" s="203">
        <f>OIS_emi!Y5</f>
        <v>1099.060403115134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19.4137257299362</v>
      </c>
      <c r="C35" s="284">
        <f t="shared" si="5"/>
        <v>21.416767535238264</v>
      </c>
      <c r="D35" s="284">
        <f t="shared" si="5"/>
        <v>20.229886384152614</v>
      </c>
      <c r="E35" s="284">
        <f t="shared" si="5"/>
        <v>25.36774927900187</v>
      </c>
      <c r="F35" s="284">
        <f t="shared" si="5"/>
        <v>30.157527374837077</v>
      </c>
      <c r="G35" s="284">
        <f t="shared" si="5"/>
        <v>29.641795023353446</v>
      </c>
      <c r="H35" s="284">
        <f t="shared" si="5"/>
        <v>31.192911879644821</v>
      </c>
      <c r="I35" s="284">
        <f t="shared" si="5"/>
        <v>29.269146290892035</v>
      </c>
      <c r="J35" s="284">
        <f t="shared" si="5"/>
        <v>27.805717076325287</v>
      </c>
      <c r="K35" s="284">
        <f t="shared" si="5"/>
        <v>28.662122356969878</v>
      </c>
      <c r="L35" s="284">
        <f t="shared" si="5"/>
        <v>29.956207242380902</v>
      </c>
      <c r="M35" s="284">
        <f t="shared" si="5"/>
        <v>29.702732833477963</v>
      </c>
      <c r="N35" s="284">
        <f t="shared" si="5"/>
        <v>29.614996685081014</v>
      </c>
      <c r="O35" s="284">
        <f t="shared" si="5"/>
        <v>26.915745445996713</v>
      </c>
      <c r="P35" s="284">
        <f t="shared" si="5"/>
        <v>24.978207621579887</v>
      </c>
      <c r="Q35" s="284">
        <f t="shared" si="5"/>
        <v>24.01233421378922</v>
      </c>
      <c r="R35" s="284">
        <f t="shared" si="5"/>
        <v>23.626752192348029</v>
      </c>
      <c r="S35" s="284">
        <f t="shared" si="5"/>
        <v>24.866496654517817</v>
      </c>
      <c r="T35" s="284">
        <f t="shared" si="5"/>
        <v>23.465875727362608</v>
      </c>
      <c r="U35" s="284">
        <f t="shared" si="5"/>
        <v>22.118226770822869</v>
      </c>
      <c r="V35" s="284">
        <f t="shared" si="5"/>
        <v>20.964212995361123</v>
      </c>
      <c r="W35" s="284">
        <f t="shared" si="5"/>
        <v>19.042055242747093</v>
      </c>
      <c r="X35" s="284">
        <f t="shared" si="5"/>
        <v>19.595699651221373</v>
      </c>
      <c r="Y35" s="284">
        <f t="shared" si="5"/>
        <v>18.470349575468049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17.085340524450832</v>
      </c>
      <c r="C36" s="344">
        <f t="shared" si="6"/>
        <v>17.59658432663813</v>
      </c>
      <c r="D36" s="344">
        <f t="shared" si="6"/>
        <v>18.739400160328561</v>
      </c>
      <c r="E36" s="344">
        <f t="shared" si="6"/>
        <v>17.485687713689508</v>
      </c>
      <c r="F36" s="344">
        <f t="shared" si="6"/>
        <v>16.004425941960417</v>
      </c>
      <c r="G36" s="344">
        <f t="shared" si="6"/>
        <v>16.356013925959434</v>
      </c>
      <c r="H36" s="344">
        <f t="shared" si="6"/>
        <v>15.492498272358583</v>
      </c>
      <c r="I36" s="344">
        <f t="shared" si="6"/>
        <v>14.609714879652323</v>
      </c>
      <c r="J36" s="344">
        <f t="shared" si="6"/>
        <v>14.481112856129002</v>
      </c>
      <c r="K36" s="344">
        <f t="shared" si="6"/>
        <v>14.248185558548503</v>
      </c>
      <c r="L36" s="344">
        <f t="shared" si="6"/>
        <v>15.771583033876182</v>
      </c>
      <c r="M36" s="344">
        <f t="shared" si="6"/>
        <v>16.608631712935161</v>
      </c>
      <c r="N36" s="344">
        <f t="shared" si="6"/>
        <v>17.873441353413835</v>
      </c>
      <c r="O36" s="344">
        <f t="shared" si="6"/>
        <v>22.024490854391722</v>
      </c>
      <c r="P36" s="344">
        <f t="shared" si="6"/>
        <v>23.1537175233962</v>
      </c>
      <c r="Q36" s="344">
        <f t="shared" si="6"/>
        <v>22.256004856972481</v>
      </c>
      <c r="R36" s="344">
        <f t="shared" si="6"/>
        <v>23.726129582568127</v>
      </c>
      <c r="S36" s="344">
        <f t="shared" si="6"/>
        <v>23.656991147094029</v>
      </c>
      <c r="T36" s="344">
        <f t="shared" si="6"/>
        <v>22.726937952051429</v>
      </c>
      <c r="U36" s="344">
        <f t="shared" si="6"/>
        <v>22.052080217952135</v>
      </c>
      <c r="V36" s="344">
        <f t="shared" si="6"/>
        <v>22.191506458387419</v>
      </c>
      <c r="W36" s="344">
        <f t="shared" si="6"/>
        <v>21.000736852877367</v>
      </c>
      <c r="X36" s="344">
        <f t="shared" si="6"/>
        <v>17.435109645265086</v>
      </c>
      <c r="Y36" s="344">
        <f t="shared" si="6"/>
        <v>15.983925141241848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6.3133408979844736</v>
      </c>
      <c r="C37" s="344">
        <f>IF(OIS_ued!C$5=0,"",OIS_ued!C$5/C$5*1000)</f>
        <v>6.4682528428202737</v>
      </c>
      <c r="D37" s="344">
        <f>IF(OIS_ued!D$5=0,"",OIS_ued!D$5/D$5*1000)</f>
        <v>6.9635835492649081</v>
      </c>
      <c r="E37" s="344">
        <f>IF(OIS_ued!E$5=0,"",OIS_ued!E$5/E$5*1000)</f>
        <v>6.4477447700034514</v>
      </c>
      <c r="F37" s="344">
        <f>IF(OIS_ued!F$5=0,"",OIS_ued!F$5/F$5*1000)</f>
        <v>5.8646888976976701</v>
      </c>
      <c r="G37" s="344">
        <f>IF(OIS_ued!G$5=0,"",OIS_ued!G$5/G$5*1000)</f>
        <v>6.064744032005283</v>
      </c>
      <c r="H37" s="344">
        <f>IF(OIS_ued!H$5=0,"",OIS_ued!H$5/H$5*1000)</f>
        <v>5.7283777349837655</v>
      </c>
      <c r="I37" s="344">
        <f>IF(OIS_ued!I$5=0,"",OIS_ued!I$5/I$5*1000)</f>
        <v>5.4302147833846721</v>
      </c>
      <c r="J37" s="344">
        <f>IF(OIS_ued!J$5=0,"",OIS_ued!J$5/J$5*1000)</f>
        <v>5.340688179976576</v>
      </c>
      <c r="K37" s="344">
        <f>IF(OIS_ued!K$5=0,"",OIS_ued!K$5/K$5*1000)</f>
        <v>5.3289506509898299</v>
      </c>
      <c r="L37" s="344">
        <f>IF(OIS_ued!L$5=0,"",OIS_ued!L$5/L$5*1000)</f>
        <v>5.9826277400840828</v>
      </c>
      <c r="M37" s="344">
        <f>IF(OIS_ued!M$5=0,"",OIS_ued!M$5/M$5*1000)</f>
        <v>6.297467677912798</v>
      </c>
      <c r="N37" s="344">
        <f>IF(OIS_ued!N$5=0,"",OIS_ued!N$5/N$5*1000)</f>
        <v>6.7457112432620949</v>
      </c>
      <c r="O37" s="344">
        <f>IF(OIS_ued!O$5=0,"",OIS_ued!O$5/O$5*1000)</f>
        <v>8.4126802755696222</v>
      </c>
      <c r="P37" s="344">
        <f>IF(OIS_ued!P$5=0,"",OIS_ued!P$5/P$5*1000)</f>
        <v>9.0276696074345288</v>
      </c>
      <c r="Q37" s="344">
        <f>IF(OIS_ued!Q$5=0,"",OIS_ued!Q$5/Q$5*1000)</f>
        <v>8.7112181710008674</v>
      </c>
      <c r="R37" s="344">
        <f>IF(OIS_ued!R$5=0,"",OIS_ued!R$5/R$5*1000)</f>
        <v>9.2964105275227933</v>
      </c>
      <c r="S37" s="344">
        <f>IF(OIS_ued!S$5=0,"",OIS_ued!S$5/S$5*1000)</f>
        <v>9.2470495782362807</v>
      </c>
      <c r="T37" s="344">
        <f>IF(OIS_ued!T$5=0,"",OIS_ued!T$5/T$5*1000)</f>
        <v>8.8347778572667472</v>
      </c>
      <c r="U37" s="344">
        <f>IF(OIS_ued!U$5=0,"",OIS_ued!U$5/U$5*1000)</f>
        <v>8.5394102110283168</v>
      </c>
      <c r="V37" s="344">
        <f>IF(OIS_ued!V$5=0,"",OIS_ued!V$5/V$5*1000)</f>
        <v>8.5927536769534587</v>
      </c>
      <c r="W37" s="344">
        <f>IF(OIS_ued!W$5=0,"",OIS_ued!W$5/W$5*1000)</f>
        <v>8.1372120614353562</v>
      </c>
      <c r="X37" s="344">
        <f>IF(OIS_ued!X$5=0,"",OIS_ued!X$5/X$5*1000)</f>
        <v>6.5992702965691912</v>
      </c>
      <c r="Y37" s="344">
        <f>IF(OIS_ued!Y$5=0,"",OIS_ued!Y$5/Y$5*1000)</f>
        <v>6.1067135261745369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1.8231369121772687</v>
      </c>
      <c r="C38" s="345">
        <f t="shared" si="7"/>
        <v>1.8230902616344689</v>
      </c>
      <c r="D38" s="345">
        <f t="shared" si="7"/>
        <v>1.7579259644651801</v>
      </c>
      <c r="E38" s="345">
        <f t="shared" si="7"/>
        <v>1.8377661679438861</v>
      </c>
      <c r="F38" s="345">
        <f t="shared" si="7"/>
        <v>1.9022971812574159</v>
      </c>
      <c r="G38" s="345">
        <f t="shared" si="7"/>
        <v>1.9127686972216837</v>
      </c>
      <c r="H38" s="345">
        <f t="shared" si="7"/>
        <v>1.7803351386934125</v>
      </c>
      <c r="I38" s="345">
        <f t="shared" si="7"/>
        <v>1.7275034578214465</v>
      </c>
      <c r="J38" s="345">
        <f t="shared" si="7"/>
        <v>1.7630740379120839</v>
      </c>
      <c r="K38" s="345">
        <f t="shared" si="7"/>
        <v>1.6662474182757616</v>
      </c>
      <c r="L38" s="345">
        <f t="shared" si="7"/>
        <v>1.5643821087301097</v>
      </c>
      <c r="M38" s="345">
        <f t="shared" si="7"/>
        <v>1.6075835131332785</v>
      </c>
      <c r="N38" s="345">
        <f t="shared" si="7"/>
        <v>1.6191729857111741</v>
      </c>
      <c r="O38" s="345">
        <f t="shared" si="7"/>
        <v>1.6147338381314631</v>
      </c>
      <c r="P38" s="345">
        <f t="shared" si="7"/>
        <v>1.519666972676764</v>
      </c>
      <c r="Q38" s="345">
        <f t="shared" si="7"/>
        <v>1.5093580498239156</v>
      </c>
      <c r="R38" s="345">
        <f t="shared" si="7"/>
        <v>1.4838309817259319</v>
      </c>
      <c r="S38" s="345">
        <f t="shared" si="7"/>
        <v>1.4953791529959763</v>
      </c>
      <c r="T38" s="345">
        <f t="shared" si="7"/>
        <v>1.5219118698459024</v>
      </c>
      <c r="U38" s="345">
        <f t="shared" si="7"/>
        <v>1.55638933486769</v>
      </c>
      <c r="V38" s="345">
        <f t="shared" si="7"/>
        <v>1.5350787715165219</v>
      </c>
      <c r="W38" s="345">
        <f t="shared" si="7"/>
        <v>1.5454817083112413</v>
      </c>
      <c r="X38" s="345">
        <f t="shared" si="7"/>
        <v>1.6832042795092663</v>
      </c>
      <c r="Y38" s="345">
        <f t="shared" si="7"/>
        <v>1.6570337878285277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AT: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583.71143594153023</v>
      </c>
      <c r="C5" s="223">
        <v>624.61023215821137</v>
      </c>
      <c r="D5" s="223">
        <v>592.80077386070502</v>
      </c>
      <c r="E5" s="223">
        <v>757.76010318142812</v>
      </c>
      <c r="F5" s="223">
        <v>931.04926913155703</v>
      </c>
      <c r="G5" s="223">
        <v>911.09624365155628</v>
      </c>
      <c r="H5" s="223">
        <v>968.60826608683931</v>
      </c>
      <c r="I5" s="223">
        <v>961.52365555812821</v>
      </c>
      <c r="J5" s="223">
        <v>945.78092220659107</v>
      </c>
      <c r="K5" s="223">
        <v>908.06734076755754</v>
      </c>
      <c r="L5" s="223">
        <v>929.51025907320877</v>
      </c>
      <c r="M5" s="223">
        <v>932.14731252640422</v>
      </c>
      <c r="N5" s="223">
        <v>936.45017201547307</v>
      </c>
      <c r="O5" s="223">
        <v>862.31120721183333</v>
      </c>
      <c r="P5" s="223">
        <v>803.70689630645211</v>
      </c>
      <c r="Q5" s="223">
        <v>755.1452792853845</v>
      </c>
      <c r="R5" s="223">
        <v>757.23496798526617</v>
      </c>
      <c r="S5" s="223">
        <v>834.32739971250419</v>
      </c>
      <c r="T5" s="223">
        <v>805.71730264520784</v>
      </c>
      <c r="U5" s="223">
        <v>768.96751823264708</v>
      </c>
      <c r="V5" s="223">
        <v>712.36337865818405</v>
      </c>
      <c r="W5" s="223">
        <v>662.89588609890848</v>
      </c>
      <c r="X5" s="223">
        <v>714.48846883427336</v>
      </c>
      <c r="Y5" s="223">
        <v>663.2697602113509</v>
      </c>
      <c r="DA5" s="89" t="s">
        <v>3029</v>
      </c>
    </row>
    <row r="6" spans="1:105" ht="12" customHeight="1" x14ac:dyDescent="0.25">
      <c r="A6" s="55" t="s">
        <v>91</v>
      </c>
      <c r="B6" s="259">
        <v>12.126553248976659</v>
      </c>
      <c r="C6" s="259">
        <v>12.52034938772143</v>
      </c>
      <c r="D6" s="259">
        <v>12.69758088337467</v>
      </c>
      <c r="E6" s="259">
        <v>15.032368415239119</v>
      </c>
      <c r="F6" s="259">
        <v>17.243300573490341</v>
      </c>
      <c r="G6" s="259">
        <v>18.720786395966019</v>
      </c>
      <c r="H6" s="259">
        <v>19.759765204618152</v>
      </c>
      <c r="I6" s="259">
        <v>19.84342580154291</v>
      </c>
      <c r="J6" s="259">
        <v>18.335921748966829</v>
      </c>
      <c r="K6" s="259">
        <v>19.5740953692058</v>
      </c>
      <c r="L6" s="259">
        <v>22.23611943067597</v>
      </c>
      <c r="M6" s="259">
        <v>22.400909900007761</v>
      </c>
      <c r="N6" s="259">
        <v>21.741884150884051</v>
      </c>
      <c r="O6" s="259">
        <v>24.619929645843801</v>
      </c>
      <c r="P6" s="259">
        <v>25.996578286774401</v>
      </c>
      <c r="Q6" s="259">
        <v>24.19323049404435</v>
      </c>
      <c r="R6" s="259">
        <v>24.569172026838611</v>
      </c>
      <c r="S6" s="259">
        <v>27.26823753153986</v>
      </c>
      <c r="T6" s="259">
        <v>24.751203520820919</v>
      </c>
      <c r="U6" s="259">
        <v>22.80713937079507</v>
      </c>
      <c r="V6" s="259">
        <v>20.98286358795588</v>
      </c>
      <c r="W6" s="259">
        <v>18.001691960743969</v>
      </c>
      <c r="X6" s="259">
        <v>16.724201461385739</v>
      </c>
      <c r="Y6" s="259">
        <v>16.134501445674839</v>
      </c>
      <c r="DA6" s="67" t="s">
        <v>3047</v>
      </c>
    </row>
    <row r="7" spans="1:105" ht="12" customHeight="1" x14ac:dyDescent="0.25">
      <c r="A7" s="173" t="s">
        <v>92</v>
      </c>
      <c r="B7" s="224">
        <v>5.8333722352679001</v>
      </c>
      <c r="C7" s="224">
        <v>6.0259739895402333</v>
      </c>
      <c r="D7" s="224">
        <v>6.0750396667059281</v>
      </c>
      <c r="E7" s="224">
        <v>7.2407560065293044</v>
      </c>
      <c r="F7" s="224">
        <v>8.3578846412008545</v>
      </c>
      <c r="G7" s="224">
        <v>8.9272274872222539</v>
      </c>
      <c r="H7" s="224">
        <v>9.3891345119089102</v>
      </c>
      <c r="I7" s="224">
        <v>9.4868859821582348</v>
      </c>
      <c r="J7" s="224">
        <v>8.789281172300182</v>
      </c>
      <c r="K7" s="224">
        <v>9.2237751328694344</v>
      </c>
      <c r="L7" s="224">
        <v>10.395945916050129</v>
      </c>
      <c r="M7" s="224">
        <v>10.466405323884819</v>
      </c>
      <c r="N7" s="224">
        <v>10.17507398796767</v>
      </c>
      <c r="O7" s="224">
        <v>11.201240772484899</v>
      </c>
      <c r="P7" s="224">
        <v>11.693874376886869</v>
      </c>
      <c r="Q7" s="224">
        <v>10.971041328880039</v>
      </c>
      <c r="R7" s="224">
        <v>11.14533453798939</v>
      </c>
      <c r="S7" s="224">
        <v>12.29488748332389</v>
      </c>
      <c r="T7" s="224">
        <v>11.26443269526408</v>
      </c>
      <c r="U7" s="224">
        <v>10.436727682734</v>
      </c>
      <c r="V7" s="224">
        <v>9.6360706996799337</v>
      </c>
      <c r="W7" s="224">
        <v>8.4902933590958849</v>
      </c>
      <c r="X7" s="224">
        <v>7.9271866452547668</v>
      </c>
      <c r="Y7" s="224">
        <v>7.6207822344166463</v>
      </c>
      <c r="DA7" s="177" t="s">
        <v>3048</v>
      </c>
    </row>
    <row r="8" spans="1:105" ht="12" customHeight="1" x14ac:dyDescent="0.25">
      <c r="A8" s="173" t="s">
        <v>93</v>
      </c>
      <c r="B8" s="224">
        <v>9.6870338397013054</v>
      </c>
      <c r="C8" s="224">
        <v>10.01073605830754</v>
      </c>
      <c r="D8" s="224">
        <v>10.048105196691001</v>
      </c>
      <c r="E8" s="224">
        <v>12.03582873784852</v>
      </c>
      <c r="F8" s="224">
        <v>13.95626389898341</v>
      </c>
      <c r="G8" s="224">
        <v>14.729394984736111</v>
      </c>
      <c r="H8" s="224">
        <v>15.45027254436291</v>
      </c>
      <c r="I8" s="224">
        <v>15.68269414399516</v>
      </c>
      <c r="J8" s="224">
        <v>14.55783538803313</v>
      </c>
      <c r="K8" s="224">
        <v>15.08298538097069</v>
      </c>
      <c r="L8" s="224">
        <v>16.89742865097006</v>
      </c>
      <c r="M8" s="224">
        <v>17.00369508613878</v>
      </c>
      <c r="N8" s="224">
        <v>16.551212580674409</v>
      </c>
      <c r="O8" s="224">
        <v>17.818582035887399</v>
      </c>
      <c r="P8" s="224">
        <v>18.42995323340741</v>
      </c>
      <c r="Q8" s="224">
        <v>17.40590968858676</v>
      </c>
      <c r="R8" s="224">
        <v>17.687361318337551</v>
      </c>
      <c r="S8" s="224">
        <v>19.414958750533739</v>
      </c>
      <c r="T8" s="224">
        <v>17.923573370542261</v>
      </c>
      <c r="U8" s="224">
        <v>16.68005789556597</v>
      </c>
      <c r="V8" s="224">
        <v>15.44419226784836</v>
      </c>
      <c r="W8" s="224">
        <v>13.8928714288975</v>
      </c>
      <c r="X8" s="224">
        <v>13.02043566924532</v>
      </c>
      <c r="Y8" s="224">
        <v>12.48390336917713</v>
      </c>
      <c r="DA8" s="177" t="s">
        <v>3049</v>
      </c>
    </row>
    <row r="9" spans="1:105" ht="12" customHeight="1" x14ac:dyDescent="0.25">
      <c r="A9" s="173" t="s">
        <v>94</v>
      </c>
      <c r="B9" s="224">
        <v>4.357556502347208</v>
      </c>
      <c r="C9" s="224">
        <v>4.4986191673496148</v>
      </c>
      <c r="D9" s="224">
        <v>4.5673758819400483</v>
      </c>
      <c r="E9" s="224">
        <v>5.4003919844763084</v>
      </c>
      <c r="F9" s="224">
        <v>6.1873618954088023</v>
      </c>
      <c r="G9" s="224">
        <v>6.7380907906556828</v>
      </c>
      <c r="H9" s="224">
        <v>7.1167452717664261</v>
      </c>
      <c r="I9" s="224">
        <v>7.1387509170100714</v>
      </c>
      <c r="J9" s="224">
        <v>6.5931821023857573</v>
      </c>
      <c r="K9" s="224">
        <v>7.0606807508533587</v>
      </c>
      <c r="L9" s="224">
        <v>8.0324360228020311</v>
      </c>
      <c r="M9" s="224">
        <v>8.0928863766697141</v>
      </c>
      <c r="N9" s="224">
        <v>7.8524731514277644</v>
      </c>
      <c r="O9" s="224">
        <v>8.936868091471176</v>
      </c>
      <c r="P9" s="224">
        <v>9.4553133963080747</v>
      </c>
      <c r="Q9" s="224">
        <v>8.7870321022320965</v>
      </c>
      <c r="R9" s="224">
        <v>8.923040660135289</v>
      </c>
      <c r="S9" s="224">
        <v>9.9137716665615905</v>
      </c>
      <c r="T9" s="224">
        <v>8.9840339219797123</v>
      </c>
      <c r="U9" s="224">
        <v>8.2703968666008087</v>
      </c>
      <c r="V9" s="224">
        <v>7.6040882466003454</v>
      </c>
      <c r="W9" s="224">
        <v>6.4924435559076379</v>
      </c>
      <c r="X9" s="224">
        <v>6.0261860707822574</v>
      </c>
      <c r="Y9" s="224">
        <v>5.8174683878372493</v>
      </c>
      <c r="DA9" s="177" t="s">
        <v>3050</v>
      </c>
    </row>
    <row r="10" spans="1:105" ht="12" customHeight="1" x14ac:dyDescent="0.25">
      <c r="A10" s="56" t="s">
        <v>95</v>
      </c>
      <c r="B10" s="260">
        <v>10.717371072876</v>
      </c>
      <c r="C10" s="260">
        <v>11.17642637623584</v>
      </c>
      <c r="D10" s="260">
        <v>11.063615877119711</v>
      </c>
      <c r="E10" s="260">
        <v>13.56113916064109</v>
      </c>
      <c r="F10" s="260">
        <v>16.021968457012299</v>
      </c>
      <c r="G10" s="260">
        <v>16.958612439987</v>
      </c>
      <c r="H10" s="260">
        <v>17.952861051843481</v>
      </c>
      <c r="I10" s="260">
        <v>18.109832743985461</v>
      </c>
      <c r="J10" s="260">
        <v>17.67018846898527</v>
      </c>
      <c r="K10" s="260">
        <v>19.14383212407019</v>
      </c>
      <c r="L10" s="260">
        <v>21.161518234782012</v>
      </c>
      <c r="M10" s="260">
        <v>21.15847857548474</v>
      </c>
      <c r="N10" s="260">
        <v>20.72758577496268</v>
      </c>
      <c r="O10" s="260">
        <v>19.651206631664451</v>
      </c>
      <c r="P10" s="260">
        <v>21.315531395145449</v>
      </c>
      <c r="Q10" s="260">
        <v>20.198940806918259</v>
      </c>
      <c r="R10" s="260">
        <v>20.074678286809078</v>
      </c>
      <c r="S10" s="260">
        <v>22.019532596251189</v>
      </c>
      <c r="T10" s="260">
        <v>20.24924071908519</v>
      </c>
      <c r="U10" s="260">
        <v>18.460666060486702</v>
      </c>
      <c r="V10" s="260">
        <v>16.733357587738901</v>
      </c>
      <c r="W10" s="260">
        <v>14.711447692499251</v>
      </c>
      <c r="X10" s="260">
        <v>13.860145982962781</v>
      </c>
      <c r="Y10" s="260">
        <v>13.697591731652089</v>
      </c>
      <c r="DA10" s="68" t="s">
        <v>3051</v>
      </c>
    </row>
    <row r="11" spans="1:105" ht="12" customHeight="1" x14ac:dyDescent="0.25">
      <c r="A11" s="37" t="s">
        <v>159</v>
      </c>
      <c r="B11" s="226">
        <v>2.3017144714042881</v>
      </c>
      <c r="C11" s="226">
        <v>2.4047356497630088</v>
      </c>
      <c r="D11" s="226">
        <v>2.0886730049753561</v>
      </c>
      <c r="E11" s="226">
        <v>3.6627999388301911</v>
      </c>
      <c r="F11" s="226">
        <v>5.382468876751596</v>
      </c>
      <c r="G11" s="226">
        <v>4.8497174204067708</v>
      </c>
      <c r="H11" s="226">
        <v>4.7368629079694768</v>
      </c>
      <c r="I11" s="226">
        <v>4.7387469880706741</v>
      </c>
      <c r="J11" s="226">
        <v>5.167141311627832</v>
      </c>
      <c r="K11" s="226">
        <v>4.7565684604204863</v>
      </c>
      <c r="L11" s="226">
        <v>4.3261642453504301</v>
      </c>
      <c r="M11" s="226">
        <v>4.3842195814333911</v>
      </c>
      <c r="N11" s="226">
        <v>4.4981551985770638</v>
      </c>
      <c r="O11" s="226">
        <v>2.3951854530187302</v>
      </c>
      <c r="P11" s="226">
        <v>2.0479038554701812</v>
      </c>
      <c r="Q11" s="226">
        <v>2.183417914425632</v>
      </c>
      <c r="R11" s="226">
        <v>1.830988403471296</v>
      </c>
      <c r="S11" s="226">
        <v>2.0288058094619248</v>
      </c>
      <c r="T11" s="226">
        <v>2.1942350078719679</v>
      </c>
      <c r="U11" s="226">
        <v>2.1636783196353702</v>
      </c>
      <c r="V11" s="226">
        <v>1.8224935190072611</v>
      </c>
      <c r="W11" s="226">
        <v>1.9008345541513569</v>
      </c>
      <c r="X11" s="226">
        <v>2.4192366778096428</v>
      </c>
      <c r="Y11" s="226">
        <v>2.396679414591639</v>
      </c>
      <c r="DA11" s="69" t="s">
        <v>3052</v>
      </c>
    </row>
    <row r="12" spans="1:105" ht="12" customHeight="1" x14ac:dyDescent="0.25">
      <c r="A12" s="37" t="s">
        <v>35</v>
      </c>
      <c r="B12" s="226">
        <v>1.6676221399355899</v>
      </c>
      <c r="C12" s="226">
        <v>2.1036631289512888</v>
      </c>
      <c r="D12" s="226">
        <v>1.9538119324152909</v>
      </c>
      <c r="E12" s="226">
        <v>1.7652815563432609</v>
      </c>
      <c r="F12" s="226">
        <v>1.6619126501803869</v>
      </c>
      <c r="G12" s="226">
        <v>1.6879708276112591</v>
      </c>
      <c r="H12" s="226">
        <v>2.002341221501136</v>
      </c>
      <c r="I12" s="226">
        <v>1.764707436072638</v>
      </c>
      <c r="J12" s="226">
        <v>1.823443800530957</v>
      </c>
      <c r="K12" s="226">
        <v>1.736016131597067</v>
      </c>
      <c r="L12" s="226">
        <v>1.777464737289983</v>
      </c>
      <c r="M12" s="226">
        <v>1.7197188392003151</v>
      </c>
      <c r="N12" s="226">
        <v>1.7307893848373179</v>
      </c>
      <c r="O12" s="226">
        <v>2.2462196951661482</v>
      </c>
      <c r="P12" s="226">
        <v>1.7045344333242169</v>
      </c>
      <c r="Q12" s="226">
        <v>1.379678250538926</v>
      </c>
      <c r="R12" s="226">
        <v>1.502545707380331</v>
      </c>
      <c r="S12" s="226">
        <v>1.5758131893040319</v>
      </c>
      <c r="T12" s="226">
        <v>1.637547082791128</v>
      </c>
      <c r="U12" s="226">
        <v>1.5591475963326169</v>
      </c>
      <c r="V12" s="226">
        <v>1.5401612064220609</v>
      </c>
      <c r="W12" s="226">
        <v>1.3458471691635301</v>
      </c>
      <c r="X12" s="226">
        <v>1.946991343125801</v>
      </c>
      <c r="Y12" s="226">
        <v>1.4202531639294751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7.1453138434816432E-2</v>
      </c>
      <c r="X13" s="226">
        <v>8.1599312123615139E-2</v>
      </c>
      <c r="Y13" s="226">
        <v>0.10799656061878241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0.34035371174295431</v>
      </c>
      <c r="H14" s="226">
        <v>0.35409583748310358</v>
      </c>
      <c r="I14" s="226">
        <v>0.38049132768738891</v>
      </c>
      <c r="J14" s="226">
        <v>0.17473132095044011</v>
      </c>
      <c r="K14" s="226">
        <v>0.27387559128942152</v>
      </c>
      <c r="L14" s="226">
        <v>0.26460129160980222</v>
      </c>
      <c r="M14" s="226">
        <v>0.38961691161338391</v>
      </c>
      <c r="N14" s="226">
        <v>0.43718835253338861</v>
      </c>
      <c r="O14" s="226">
        <v>0.4493843399505939</v>
      </c>
      <c r="P14" s="226">
        <v>0.59511642682757049</v>
      </c>
      <c r="Q14" s="226">
        <v>0.40159914780834483</v>
      </c>
      <c r="R14" s="226">
        <v>0.47073754674190799</v>
      </c>
      <c r="S14" s="226">
        <v>0.64347881826306885</v>
      </c>
      <c r="T14" s="226">
        <v>0.81799052138619111</v>
      </c>
      <c r="U14" s="226">
        <v>0.69933250607537389</v>
      </c>
      <c r="V14" s="226">
        <v>0.71969852060575401</v>
      </c>
      <c r="W14" s="226">
        <v>0.74068403527603643</v>
      </c>
      <c r="X14" s="226">
        <v>0.93094518852708819</v>
      </c>
      <c r="Y14" s="226">
        <v>1.0511875544248119</v>
      </c>
      <c r="DA14" s="69" t="s">
        <v>3055</v>
      </c>
    </row>
    <row r="15" spans="1:105" ht="12" customHeight="1" x14ac:dyDescent="0.25">
      <c r="A15" s="37" t="s">
        <v>40</v>
      </c>
      <c r="B15" s="226">
        <v>6.7480344615361254</v>
      </c>
      <c r="C15" s="226">
        <v>6.6680275975215419</v>
      </c>
      <c r="D15" s="226">
        <v>7.0211309397290664</v>
      </c>
      <c r="E15" s="226">
        <v>8.1330576654676392</v>
      </c>
      <c r="F15" s="226">
        <v>8.9775869300803137</v>
      </c>
      <c r="G15" s="226">
        <v>10.080570480226021</v>
      </c>
      <c r="H15" s="226">
        <v>10.85956108488976</v>
      </c>
      <c r="I15" s="226">
        <v>11.225886992154759</v>
      </c>
      <c r="J15" s="226">
        <v>10.504872035876041</v>
      </c>
      <c r="K15" s="226">
        <v>12.37737194076322</v>
      </c>
      <c r="L15" s="226">
        <v>14.79328796053179</v>
      </c>
      <c r="M15" s="226">
        <v>14.66492324323765</v>
      </c>
      <c r="N15" s="226">
        <v>14.06145283901491</v>
      </c>
      <c r="O15" s="226">
        <v>14.56041714352898</v>
      </c>
      <c r="P15" s="226">
        <v>16.967976679523481</v>
      </c>
      <c r="Q15" s="226">
        <v>16.234245494145359</v>
      </c>
      <c r="R15" s="226">
        <v>16.27040662921555</v>
      </c>
      <c r="S15" s="226">
        <v>17.771434779222162</v>
      </c>
      <c r="T15" s="226">
        <v>15.5994681070359</v>
      </c>
      <c r="U15" s="226">
        <v>14.03850763844334</v>
      </c>
      <c r="V15" s="226">
        <v>12.651004341703819</v>
      </c>
      <c r="W15" s="226">
        <v>10.6526287954735</v>
      </c>
      <c r="X15" s="226">
        <v>8.4813734613766343</v>
      </c>
      <c r="Y15" s="226">
        <v>8.7214750380873785</v>
      </c>
      <c r="DA15" s="69" t="s">
        <v>3056</v>
      </c>
    </row>
    <row r="16" spans="1:105" ht="12" customHeight="1" x14ac:dyDescent="0.25">
      <c r="A16" s="57" t="s">
        <v>3057</v>
      </c>
      <c r="B16" s="261">
        <v>83.504864042995848</v>
      </c>
      <c r="C16" s="261">
        <v>94.419473512045755</v>
      </c>
      <c r="D16" s="261">
        <v>86.540984900579716</v>
      </c>
      <c r="E16" s="261">
        <v>109.92985700390879</v>
      </c>
      <c r="F16" s="261">
        <v>133.2372681071771</v>
      </c>
      <c r="G16" s="261">
        <v>117.7173661646524</v>
      </c>
      <c r="H16" s="261">
        <v>144.55864206133069</v>
      </c>
      <c r="I16" s="261">
        <v>146.58082302689249</v>
      </c>
      <c r="J16" s="261">
        <v>144.599535093014</v>
      </c>
      <c r="K16" s="261">
        <v>143.8021142797302</v>
      </c>
      <c r="L16" s="261">
        <v>148.78543591124949</v>
      </c>
      <c r="M16" s="261">
        <v>140.55336157796449</v>
      </c>
      <c r="N16" s="261">
        <v>142.67298476324879</v>
      </c>
      <c r="O16" s="261">
        <v>104.9721475367392</v>
      </c>
      <c r="P16" s="261">
        <v>94.559657848448609</v>
      </c>
      <c r="Q16" s="261">
        <v>88.451909250881684</v>
      </c>
      <c r="R16" s="261">
        <v>88.959024179788173</v>
      </c>
      <c r="S16" s="261">
        <v>98.012886939940074</v>
      </c>
      <c r="T16" s="261">
        <v>96.447906622068487</v>
      </c>
      <c r="U16" s="261">
        <v>92.838389008248015</v>
      </c>
      <c r="V16" s="261">
        <v>87.066131194498453</v>
      </c>
      <c r="W16" s="261">
        <v>82.600541047461888</v>
      </c>
      <c r="X16" s="261">
        <v>89.666980304454697</v>
      </c>
      <c r="Y16" s="261">
        <v>81.36301930791825</v>
      </c>
      <c r="DA16" s="70" t="s">
        <v>3058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1.6577417732437231E-3</v>
      </c>
      <c r="H17" s="229">
        <v>6.2791582227902595E-4</v>
      </c>
      <c r="I17" s="229">
        <v>3.7724147322380861E-4</v>
      </c>
      <c r="J17" s="229">
        <v>3.7683203494526252E-4</v>
      </c>
      <c r="K17" s="229">
        <v>5.2683599627947912E-3</v>
      </c>
      <c r="L17" s="229">
        <v>9.2351615812409432E-4</v>
      </c>
      <c r="M17" s="229">
        <v>7.0025760661974936E-4</v>
      </c>
      <c r="N17" s="229">
        <v>8.153472433844735E-4</v>
      </c>
      <c r="O17" s="229">
        <v>0</v>
      </c>
      <c r="P17" s="229">
        <v>1.230181468078604E-3</v>
      </c>
      <c r="Q17" s="229">
        <v>1.402539016921214E-2</v>
      </c>
      <c r="R17" s="229">
        <v>1.226789395080647E-2</v>
      </c>
      <c r="S17" s="229">
        <v>7.9139384865617168E-2</v>
      </c>
      <c r="T17" s="229">
        <v>1.1208577138212029E-3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2.243179055171296</v>
      </c>
      <c r="C19" s="229">
        <v>1.4882960471402149</v>
      </c>
      <c r="D19" s="229">
        <v>1.3004855468249099</v>
      </c>
      <c r="E19" s="229">
        <v>1.2802830180674469</v>
      </c>
      <c r="F19" s="229">
        <v>0.9452518704765871</v>
      </c>
      <c r="G19" s="229">
        <v>1.202670055460012</v>
      </c>
      <c r="H19" s="229">
        <v>1.572930661433777</v>
      </c>
      <c r="I19" s="229">
        <v>1.181187368475499</v>
      </c>
      <c r="J19" s="229">
        <v>1.540676870692365</v>
      </c>
      <c r="K19" s="229">
        <v>1.7098926248675299</v>
      </c>
      <c r="L19" s="229">
        <v>1.6031459973485691</v>
      </c>
      <c r="M19" s="229">
        <v>1.7867480394289159</v>
      </c>
      <c r="N19" s="229">
        <v>1.77287747660543</v>
      </c>
      <c r="O19" s="229">
        <v>1.852189177377195</v>
      </c>
      <c r="P19" s="229">
        <v>1.497682032810373</v>
      </c>
      <c r="Q19" s="229">
        <v>1.0897756997519339</v>
      </c>
      <c r="R19" s="229">
        <v>1.099153001133133</v>
      </c>
      <c r="S19" s="229">
        <v>1.153850197901795</v>
      </c>
      <c r="T19" s="229">
        <v>0.98966913238608645</v>
      </c>
      <c r="U19" s="229">
        <v>1.211744243582372</v>
      </c>
      <c r="V19" s="229">
        <v>1.122252010473076</v>
      </c>
      <c r="W19" s="229">
        <v>0.98476839336727584</v>
      </c>
      <c r="X19" s="229">
        <v>1.2170760090093471</v>
      </c>
      <c r="Y19" s="229">
        <v>1.109075865606604</v>
      </c>
      <c r="DA19" s="73" t="s">
        <v>3061</v>
      </c>
    </row>
    <row r="20" spans="1:105" ht="12" customHeight="1" x14ac:dyDescent="0.25">
      <c r="A20" s="46" t="s">
        <v>159</v>
      </c>
      <c r="B20" s="229">
        <v>12.968367496674039</v>
      </c>
      <c r="C20" s="229">
        <v>14.568231461309169</v>
      </c>
      <c r="D20" s="229">
        <v>12.2472265777853</v>
      </c>
      <c r="E20" s="229">
        <v>21.18327219863156</v>
      </c>
      <c r="F20" s="229">
        <v>30.67400441922543</v>
      </c>
      <c r="G20" s="229">
        <v>32.462423772066892</v>
      </c>
      <c r="H20" s="229">
        <v>27.338960512380091</v>
      </c>
      <c r="I20" s="229">
        <v>24.999384198761149</v>
      </c>
      <c r="J20" s="229">
        <v>26.051363895268999</v>
      </c>
      <c r="K20" s="229">
        <v>23.684044382874688</v>
      </c>
      <c r="L20" s="229">
        <v>20.514461686644939</v>
      </c>
      <c r="M20" s="229">
        <v>22.288415228096241</v>
      </c>
      <c r="N20" s="229">
        <v>21.811744621985252</v>
      </c>
      <c r="O20" s="229">
        <v>17.95528854399177</v>
      </c>
      <c r="P20" s="229">
        <v>14.91852994520996</v>
      </c>
      <c r="Q20" s="229">
        <v>15.75065196519221</v>
      </c>
      <c r="R20" s="229">
        <v>13.713389634417601</v>
      </c>
      <c r="S20" s="229">
        <v>15.77499809258172</v>
      </c>
      <c r="T20" s="229">
        <v>17.028784484913899</v>
      </c>
      <c r="U20" s="229">
        <v>17.444852768018329</v>
      </c>
      <c r="V20" s="229">
        <v>15.02645989436143</v>
      </c>
      <c r="W20" s="229">
        <v>15.459545573251781</v>
      </c>
      <c r="X20" s="229">
        <v>19.484890072997729</v>
      </c>
      <c r="Y20" s="229">
        <v>20.260469561837379</v>
      </c>
      <c r="DA20" s="73" t="s">
        <v>3062</v>
      </c>
    </row>
    <row r="21" spans="1:105" ht="12" customHeight="1" x14ac:dyDescent="0.25">
      <c r="A21" s="46" t="s">
        <v>32</v>
      </c>
      <c r="B21" s="229">
        <v>12.42906288044709</v>
      </c>
      <c r="C21" s="229">
        <v>11.935100063480879</v>
      </c>
      <c r="D21" s="229">
        <v>7.4617116300318074</v>
      </c>
      <c r="E21" s="229">
        <v>8.7516021845364911</v>
      </c>
      <c r="F21" s="229">
        <v>8.7461076112379139</v>
      </c>
      <c r="G21" s="229">
        <v>9.4124711796464151</v>
      </c>
      <c r="H21" s="229">
        <v>8.3040803376945114</v>
      </c>
      <c r="I21" s="229">
        <v>6.0467298904791029</v>
      </c>
      <c r="J21" s="229">
        <v>4.5702476490195334</v>
      </c>
      <c r="K21" s="229">
        <v>3.9077296773526879</v>
      </c>
      <c r="L21" s="229">
        <v>3.3443015161784788</v>
      </c>
      <c r="M21" s="229">
        <v>4.2205371575044319</v>
      </c>
      <c r="N21" s="229">
        <v>4.9762776812300737</v>
      </c>
      <c r="O21" s="229">
        <v>4.5184334454888351</v>
      </c>
      <c r="P21" s="229">
        <v>3.7360117930317278</v>
      </c>
      <c r="Q21" s="229">
        <v>3.5974549822853001</v>
      </c>
      <c r="R21" s="229">
        <v>3.4548397618391169</v>
      </c>
      <c r="S21" s="229">
        <v>2.94638806708444</v>
      </c>
      <c r="T21" s="229">
        <v>1.391953666631504</v>
      </c>
      <c r="U21" s="229">
        <v>1.843154837102835</v>
      </c>
      <c r="V21" s="229">
        <v>0.87107547062746671</v>
      </c>
      <c r="W21" s="229">
        <v>1.9583771778051451</v>
      </c>
      <c r="X21" s="229">
        <v>1.104017949800179</v>
      </c>
      <c r="Y21" s="229">
        <v>0.5887387185088071</v>
      </c>
      <c r="DA21" s="73" t="s">
        <v>3063</v>
      </c>
    </row>
    <row r="22" spans="1:105" ht="12" customHeight="1" x14ac:dyDescent="0.25">
      <c r="A22" s="46" t="s">
        <v>33</v>
      </c>
      <c r="B22" s="229">
        <v>1.0533104041296339</v>
      </c>
      <c r="C22" s="229">
        <v>2.106620808261114</v>
      </c>
      <c r="D22" s="229">
        <v>2.106620808259299</v>
      </c>
      <c r="E22" s="229">
        <v>2.1066208082574822</v>
      </c>
      <c r="F22" s="229">
        <v>2.1066208082511761</v>
      </c>
      <c r="G22" s="229">
        <v>3.2979363714597629</v>
      </c>
      <c r="H22" s="229">
        <v>3.685124677565252</v>
      </c>
      <c r="I22" s="229">
        <v>5.4136715391327774</v>
      </c>
      <c r="J22" s="229">
        <v>4.3761822871837266</v>
      </c>
      <c r="K22" s="229">
        <v>4.6196904557113259</v>
      </c>
      <c r="L22" s="229">
        <v>4.7883061049116664</v>
      </c>
      <c r="M22" s="229">
        <v>4.7229578675921298</v>
      </c>
      <c r="N22" s="229">
        <v>4.7503869303461546</v>
      </c>
      <c r="O22" s="229">
        <v>1.773602751509296</v>
      </c>
      <c r="P22" s="229">
        <v>1.469217540846224</v>
      </c>
      <c r="Q22" s="229">
        <v>1.381943250220671</v>
      </c>
      <c r="R22" s="229">
        <v>0.68572656921943587</v>
      </c>
      <c r="S22" s="229">
        <v>0.82373172829156405</v>
      </c>
      <c r="T22" s="229">
        <v>0.83000859845433883</v>
      </c>
      <c r="U22" s="229">
        <v>0.82579535683820093</v>
      </c>
      <c r="V22" s="229">
        <v>0.685726569219959</v>
      </c>
      <c r="W22" s="229">
        <v>0.72364574376841073</v>
      </c>
      <c r="X22" s="229">
        <v>0.50662080825583011</v>
      </c>
      <c r="Y22" s="229">
        <v>0.48134135855682569</v>
      </c>
      <c r="DA22" s="73" t="s">
        <v>3064</v>
      </c>
    </row>
    <row r="23" spans="1:105" ht="12" customHeight="1" x14ac:dyDescent="0.25">
      <c r="A23" s="46" t="s">
        <v>35</v>
      </c>
      <c r="B23" s="229">
        <v>24.240860091587969</v>
      </c>
      <c r="C23" s="229">
        <v>27.076588609326159</v>
      </c>
      <c r="D23" s="229">
        <v>27.611177512772581</v>
      </c>
      <c r="E23" s="229">
        <v>26.492599050782569</v>
      </c>
      <c r="F23" s="229">
        <v>27.567956851764229</v>
      </c>
      <c r="G23" s="229">
        <v>30.93209640511289</v>
      </c>
      <c r="H23" s="229">
        <v>28.155836441950491</v>
      </c>
      <c r="I23" s="229">
        <v>27.45624480418244</v>
      </c>
      <c r="J23" s="229">
        <v>27.962956085963281</v>
      </c>
      <c r="K23" s="229">
        <v>21.23625849633412</v>
      </c>
      <c r="L23" s="229">
        <v>23.618743644418512</v>
      </c>
      <c r="M23" s="229">
        <v>25.370773093288008</v>
      </c>
      <c r="N23" s="229">
        <v>23.740128163942678</v>
      </c>
      <c r="O23" s="229">
        <v>52.615460468881857</v>
      </c>
      <c r="P23" s="229">
        <v>48.657261573370668</v>
      </c>
      <c r="Q23" s="229">
        <v>41.384475520287069</v>
      </c>
      <c r="R23" s="229">
        <v>44.320718757118378</v>
      </c>
      <c r="S23" s="229">
        <v>48.469823711906201</v>
      </c>
      <c r="T23" s="229">
        <v>46.000655991705493</v>
      </c>
      <c r="U23" s="229">
        <v>42.751292336684813</v>
      </c>
      <c r="V23" s="229">
        <v>41.022429222311629</v>
      </c>
      <c r="W23" s="229">
        <v>36.310957598893488</v>
      </c>
      <c r="X23" s="229">
        <v>39.589895044294622</v>
      </c>
      <c r="Y23" s="229">
        <v>31.226376758362498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24.102169285090621</v>
      </c>
      <c r="C25" s="229">
        <v>30.465049482294429</v>
      </c>
      <c r="D25" s="229">
        <v>28.037959943955862</v>
      </c>
      <c r="E25" s="229">
        <v>38.879959644845059</v>
      </c>
      <c r="F25" s="229">
        <v>49.692043623456222</v>
      </c>
      <c r="G25" s="229">
        <v>23.940100530403509</v>
      </c>
      <c r="H25" s="229">
        <v>56.754848672286762</v>
      </c>
      <c r="I25" s="229">
        <v>64.058592685580194</v>
      </c>
      <c r="J25" s="229">
        <v>63.342042150089163</v>
      </c>
      <c r="K25" s="229">
        <v>70.555846087698939</v>
      </c>
      <c r="L25" s="229">
        <v>76.884684631418665</v>
      </c>
      <c r="M25" s="229">
        <v>65.231884018689257</v>
      </c>
      <c r="N25" s="229">
        <v>65.479069892165924</v>
      </c>
      <c r="O25" s="229">
        <v>10.16447103623295</v>
      </c>
      <c r="P25" s="229">
        <v>10.44286457060694</v>
      </c>
      <c r="Q25" s="229">
        <v>11.30402349159645</v>
      </c>
      <c r="R25" s="229">
        <v>13.422252905719111</v>
      </c>
      <c r="S25" s="229">
        <v>15.29709099216312</v>
      </c>
      <c r="T25" s="229">
        <v>15.031198637438001</v>
      </c>
      <c r="U25" s="229">
        <v>13.5601723627965</v>
      </c>
      <c r="V25" s="229">
        <v>14.871672751571349</v>
      </c>
      <c r="W25" s="229">
        <v>12.27177760160825</v>
      </c>
      <c r="X25" s="229">
        <v>15.06580185419301</v>
      </c>
      <c r="Y25" s="229">
        <v>15.634568840428511</v>
      </c>
      <c r="DA25" s="73" t="s">
        <v>3067</v>
      </c>
    </row>
    <row r="26" spans="1:105" ht="12" customHeight="1" x14ac:dyDescent="0.25">
      <c r="A26" s="46" t="s">
        <v>39</v>
      </c>
      <c r="B26" s="229">
        <v>6.4679148298952072</v>
      </c>
      <c r="C26" s="229">
        <v>6.7795870402337846</v>
      </c>
      <c r="D26" s="229">
        <v>7.7758028809499606</v>
      </c>
      <c r="E26" s="229">
        <v>11.235520098788241</v>
      </c>
      <c r="F26" s="229">
        <v>13.50528292276551</v>
      </c>
      <c r="G26" s="229">
        <v>16.468010108729711</v>
      </c>
      <c r="H26" s="229">
        <v>18.746232842197571</v>
      </c>
      <c r="I26" s="229">
        <v>17.424635298808141</v>
      </c>
      <c r="J26" s="229">
        <v>16.755689322761999</v>
      </c>
      <c r="K26" s="229">
        <v>18.083384194928179</v>
      </c>
      <c r="L26" s="229">
        <v>18.030868814170521</v>
      </c>
      <c r="M26" s="229">
        <v>16.931345915758879</v>
      </c>
      <c r="N26" s="229">
        <v>20.141684649729889</v>
      </c>
      <c r="O26" s="229">
        <v>16.09270211325725</v>
      </c>
      <c r="P26" s="229">
        <v>13.836860211104639</v>
      </c>
      <c r="Q26" s="229">
        <v>13.929558951378841</v>
      </c>
      <c r="R26" s="229">
        <v>12.250675656390589</v>
      </c>
      <c r="S26" s="229">
        <v>13.46786476514564</v>
      </c>
      <c r="T26" s="229">
        <v>15.174515252825341</v>
      </c>
      <c r="U26" s="229">
        <v>15.20137710322498</v>
      </c>
      <c r="V26" s="229">
        <v>13.46651527593354</v>
      </c>
      <c r="W26" s="229">
        <v>14.891468958767531</v>
      </c>
      <c r="X26" s="229">
        <v>12.69867856590399</v>
      </c>
      <c r="Y26" s="229">
        <v>12.062448204617629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215.05870563599478</v>
      </c>
      <c r="C27" s="261">
        <f t="shared" si="0"/>
        <v>229.75438555653488</v>
      </c>
      <c r="D27" s="261">
        <f t="shared" si="0"/>
        <v>216.36179415172546</v>
      </c>
      <c r="E27" s="261">
        <f t="shared" si="0"/>
        <v>273.5338206670246</v>
      </c>
      <c r="F27" s="261">
        <f t="shared" si="0"/>
        <v>335.84922299594905</v>
      </c>
      <c r="G27" s="261">
        <f t="shared" si="0"/>
        <v>329.82883569872212</v>
      </c>
      <c r="H27" s="261">
        <f t="shared" si="0"/>
        <v>341.97896023744397</v>
      </c>
      <c r="I27" s="261">
        <f t="shared" si="0"/>
        <v>332.06508193514628</v>
      </c>
      <c r="J27" s="261">
        <f t="shared" si="0"/>
        <v>334.11752728456838</v>
      </c>
      <c r="K27" s="261">
        <f t="shared" si="0"/>
        <v>299.28984575763349</v>
      </c>
      <c r="L27" s="261">
        <f t="shared" si="0"/>
        <v>295.70396757493944</v>
      </c>
      <c r="M27" s="261">
        <f t="shared" si="0"/>
        <v>302.8415932871888</v>
      </c>
      <c r="N27" s="261">
        <f t="shared" si="0"/>
        <v>307.19914577107659</v>
      </c>
      <c r="O27" s="261">
        <f t="shared" si="0"/>
        <v>328.84986060184622</v>
      </c>
      <c r="P27" s="261">
        <f t="shared" si="0"/>
        <v>289.86896083669967</v>
      </c>
      <c r="Q27" s="261">
        <f t="shared" si="0"/>
        <v>262.02259096665324</v>
      </c>
      <c r="R27" s="261">
        <f t="shared" si="0"/>
        <v>265.66352361225847</v>
      </c>
      <c r="S27" s="261">
        <f t="shared" si="0"/>
        <v>297.26150675931058</v>
      </c>
      <c r="T27" s="261">
        <f t="shared" si="0"/>
        <v>288.39562812479619</v>
      </c>
      <c r="U27" s="261">
        <f t="shared" si="0"/>
        <v>274.7768750816324</v>
      </c>
      <c r="V27" s="261">
        <f t="shared" si="0"/>
        <v>256.19370169145844</v>
      </c>
      <c r="W27" s="261">
        <f t="shared" si="0"/>
        <v>227.93721507156206</v>
      </c>
      <c r="X27" s="261">
        <f t="shared" si="0"/>
        <v>260.50234338746458</v>
      </c>
      <c r="Y27" s="261">
        <f t="shared" si="0"/>
        <v>228.23539849445706</v>
      </c>
      <c r="DA27" s="70"/>
    </row>
    <row r="28" spans="1:105" ht="12" customHeight="1" x14ac:dyDescent="0.25">
      <c r="A28" s="60" t="s">
        <v>3070</v>
      </c>
      <c r="B28" s="262">
        <v>209.1802790159509</v>
      </c>
      <c r="C28" s="262">
        <v>223.66034311283121</v>
      </c>
      <c r="D28" s="262">
        <v>210.4640954378502</v>
      </c>
      <c r="E28" s="262">
        <v>266.17216602154213</v>
      </c>
      <c r="F28" s="262">
        <v>326.99792308109591</v>
      </c>
      <c r="G28" s="262">
        <v>321.36405346119778</v>
      </c>
      <c r="H28" s="262">
        <v>333.30600118734691</v>
      </c>
      <c r="I28" s="262">
        <v>322.90304925400523</v>
      </c>
      <c r="J28" s="262">
        <v>325.4712642720815</v>
      </c>
      <c r="K28" s="262">
        <v>291.29998831319392</v>
      </c>
      <c r="L28" s="262">
        <v>287.26891068146671</v>
      </c>
      <c r="M28" s="262">
        <v>294.39537779880402</v>
      </c>
      <c r="N28" s="262">
        <v>298.87205400162912</v>
      </c>
      <c r="O28" s="262">
        <v>321.92205578853901</v>
      </c>
      <c r="P28" s="262">
        <v>283.59651520214658</v>
      </c>
      <c r="Q28" s="262">
        <v>255.49614336568141</v>
      </c>
      <c r="R28" s="262">
        <v>259.00592288022278</v>
      </c>
      <c r="S28" s="262">
        <v>290.45612682617241</v>
      </c>
      <c r="T28" s="262">
        <v>281.40384601988859</v>
      </c>
      <c r="U28" s="262">
        <v>267.88929597101952</v>
      </c>
      <c r="V28" s="262">
        <v>249.59072300621611</v>
      </c>
      <c r="W28" s="262">
        <v>220.53091463649901</v>
      </c>
      <c r="X28" s="262">
        <v>253.31428153940371</v>
      </c>
      <c r="Y28" s="262">
        <v>221.51051073171061</v>
      </c>
      <c r="DA28" s="72" t="s">
        <v>3071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7.3706331193552407E-3</v>
      </c>
      <c r="H29" s="230">
        <v>2.811465089175015E-3</v>
      </c>
      <c r="I29" s="230">
        <v>1.6863870736491991E-3</v>
      </c>
      <c r="J29" s="230">
        <v>1.6867965119277261E-3</v>
      </c>
      <c r="K29" s="230">
        <v>2.4686326949527021E-2</v>
      </c>
      <c r="L29" s="230">
        <v>4.3215397318894667E-3</v>
      </c>
      <c r="M29" s="230">
        <v>3.2550304415830469E-3</v>
      </c>
      <c r="N29" s="230">
        <v>3.8278169871172481E-3</v>
      </c>
      <c r="O29" s="230">
        <v>0</v>
      </c>
      <c r="P29" s="230">
        <v>5.3906267864521056E-3</v>
      </c>
      <c r="Q29" s="230">
        <v>6.1383036314248289E-2</v>
      </c>
      <c r="R29" s="230">
        <v>5.3682235026147433E-2</v>
      </c>
      <c r="S29" s="230">
        <v>0.34605408031164231</v>
      </c>
      <c r="T29" s="230">
        <v>4.8980588812173858E-3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13.138506241512379</v>
      </c>
      <c r="C30" s="230">
        <v>7.1449665435780982</v>
      </c>
      <c r="D30" s="230">
        <v>6.234857811286135</v>
      </c>
      <c r="E30" s="230">
        <v>6.2558028616487649</v>
      </c>
      <c r="F30" s="230">
        <v>5.6469235379485063</v>
      </c>
      <c r="G30" s="230">
        <v>6.5574331259915581</v>
      </c>
      <c r="H30" s="230">
        <v>9.5579377822728908</v>
      </c>
      <c r="I30" s="230">
        <v>7.7149433280197579</v>
      </c>
      <c r="J30" s="230">
        <v>10.092255201529291</v>
      </c>
      <c r="K30" s="230">
        <v>11.049044637312299</v>
      </c>
      <c r="L30" s="230">
        <v>10.308284544104939</v>
      </c>
      <c r="M30" s="230">
        <v>10.9835458572703</v>
      </c>
      <c r="N30" s="230">
        <v>11.071382333724481</v>
      </c>
      <c r="O30" s="230">
        <v>8.7545465376534768</v>
      </c>
      <c r="P30" s="230">
        <v>7.0718080491708939</v>
      </c>
      <c r="Q30" s="230">
        <v>5.0294542887718912</v>
      </c>
      <c r="R30" s="230">
        <v>5.1283100633659586</v>
      </c>
      <c r="S30" s="230">
        <v>5.3352388829709403</v>
      </c>
      <c r="T30" s="230">
        <v>4.6220720496628092</v>
      </c>
      <c r="U30" s="230">
        <v>5.4707978768097467</v>
      </c>
      <c r="V30" s="230">
        <v>5.3612149844403607</v>
      </c>
      <c r="W30" s="230">
        <v>4.876149732272383</v>
      </c>
      <c r="X30" s="230">
        <v>5.9850169205633241</v>
      </c>
      <c r="Y30" s="230">
        <v>5.4243726552936371</v>
      </c>
      <c r="DA30" s="71" t="s">
        <v>3073</v>
      </c>
    </row>
    <row r="31" spans="1:105" ht="12" customHeight="1" x14ac:dyDescent="0.25">
      <c r="A31" s="59" t="s">
        <v>159</v>
      </c>
      <c r="B31" s="230">
        <v>74.566426201365331</v>
      </c>
      <c r="C31" s="230">
        <v>82.194272600715848</v>
      </c>
      <c r="D31" s="230">
        <v>73.179036491824164</v>
      </c>
      <c r="E31" s="230">
        <v>128.02296242001151</v>
      </c>
      <c r="F31" s="230">
        <v>189.07872353225719</v>
      </c>
      <c r="G31" s="230">
        <v>175.83355033620899</v>
      </c>
      <c r="H31" s="230">
        <v>168.68106534626051</v>
      </c>
      <c r="I31" s="230">
        <v>170.6043353975387</v>
      </c>
      <c r="J31" s="230">
        <v>175.18715526274829</v>
      </c>
      <c r="K31" s="230">
        <v>166.96138439094679</v>
      </c>
      <c r="L31" s="230">
        <v>157.63700135647349</v>
      </c>
      <c r="M31" s="230">
        <v>158.49008409335141</v>
      </c>
      <c r="N31" s="230">
        <v>155.0694001377679</v>
      </c>
      <c r="O31" s="230">
        <v>95.463199036561079</v>
      </c>
      <c r="P31" s="230">
        <v>81.319759276922539</v>
      </c>
      <c r="Q31" s="230">
        <v>83.987732370031978</v>
      </c>
      <c r="R31" s="230">
        <v>74.193434124083112</v>
      </c>
      <c r="S31" s="230">
        <v>86.884425902212385</v>
      </c>
      <c r="T31" s="230">
        <v>91.973388663097225</v>
      </c>
      <c r="U31" s="230">
        <v>92.691973836708542</v>
      </c>
      <c r="V31" s="230">
        <v>83.022563907174742</v>
      </c>
      <c r="W31" s="230">
        <v>84.337191439568628</v>
      </c>
      <c r="X31" s="230">
        <v>104.0817379655102</v>
      </c>
      <c r="Y31" s="230">
        <v>107.0028791103019</v>
      </c>
      <c r="DA31" s="71" t="s">
        <v>3074</v>
      </c>
    </row>
    <row r="32" spans="1:105" ht="12" customHeight="1" x14ac:dyDescent="0.25">
      <c r="A32" s="59" t="s">
        <v>32</v>
      </c>
      <c r="B32" s="230">
        <v>34.849350363879168</v>
      </c>
      <c r="C32" s="230">
        <v>32.592643246658582</v>
      </c>
      <c r="D32" s="230">
        <v>24.39901298374302</v>
      </c>
      <c r="E32" s="230">
        <v>30.720925949359732</v>
      </c>
      <c r="F32" s="230">
        <v>30.51473599560919</v>
      </c>
      <c r="G32" s="230">
        <v>30.472623548985069</v>
      </c>
      <c r="H32" s="230">
        <v>35.23553210269769</v>
      </c>
      <c r="I32" s="230">
        <v>26.727714212636929</v>
      </c>
      <c r="J32" s="230">
        <v>20.320959224765399</v>
      </c>
      <c r="K32" s="230">
        <v>17.738104368488511</v>
      </c>
      <c r="L32" s="230">
        <v>13.215746836144589</v>
      </c>
      <c r="M32" s="230">
        <v>17.594835399805671</v>
      </c>
      <c r="N32" s="230">
        <v>27.80476033309057</v>
      </c>
      <c r="O32" s="230">
        <v>17.704897866270031</v>
      </c>
      <c r="P32" s="230">
        <v>14.046399711321129</v>
      </c>
      <c r="Q32" s="230">
        <v>14.554838035384449</v>
      </c>
      <c r="R32" s="230">
        <v>14.35862450885381</v>
      </c>
      <c r="S32" s="230">
        <v>12.87206491312357</v>
      </c>
      <c r="T32" s="230">
        <v>5.9976895644271169</v>
      </c>
      <c r="U32" s="230">
        <v>8.0505969012699747</v>
      </c>
      <c r="V32" s="230">
        <v>3.8810604570254879</v>
      </c>
      <c r="W32" s="230">
        <v>6.6104758773877599</v>
      </c>
      <c r="X32" s="230">
        <v>5.1607749742035507</v>
      </c>
      <c r="Y32" s="230">
        <v>2.794700557161701</v>
      </c>
      <c r="DA32" s="71" t="s">
        <v>3075</v>
      </c>
    </row>
    <row r="33" spans="1:105" ht="12" customHeight="1" x14ac:dyDescent="0.25">
      <c r="A33" s="59" t="s">
        <v>35</v>
      </c>
      <c r="B33" s="230">
        <v>86.625996209194057</v>
      </c>
      <c r="C33" s="230">
        <v>101.7284607218787</v>
      </c>
      <c r="D33" s="230">
        <v>106.6511881509969</v>
      </c>
      <c r="E33" s="230">
        <v>101.1724747905221</v>
      </c>
      <c r="F33" s="230">
        <v>101.75754001528099</v>
      </c>
      <c r="G33" s="230">
        <v>108.4930758168927</v>
      </c>
      <c r="H33" s="230">
        <v>119.8286544910266</v>
      </c>
      <c r="I33" s="230">
        <v>117.8543699287362</v>
      </c>
      <c r="J33" s="230">
        <v>119.8692077865265</v>
      </c>
      <c r="K33" s="230">
        <v>95.526768589496697</v>
      </c>
      <c r="L33" s="230">
        <v>106.1035564050117</v>
      </c>
      <c r="M33" s="230">
        <v>107.323657417935</v>
      </c>
      <c r="N33" s="230">
        <v>104.9226833800589</v>
      </c>
      <c r="O33" s="230">
        <v>199.99941234805439</v>
      </c>
      <c r="P33" s="230">
        <v>181.15315753794559</v>
      </c>
      <c r="Q33" s="230">
        <v>151.86273563517881</v>
      </c>
      <c r="R33" s="230">
        <v>165.2718719488937</v>
      </c>
      <c r="S33" s="230">
        <v>185.01834304755391</v>
      </c>
      <c r="T33" s="230">
        <v>178.80579768382029</v>
      </c>
      <c r="U33" s="230">
        <v>161.6759273562312</v>
      </c>
      <c r="V33" s="230">
        <v>157.3258836575755</v>
      </c>
      <c r="W33" s="230">
        <v>124.7070975872702</v>
      </c>
      <c r="X33" s="230">
        <v>138.08675167912659</v>
      </c>
      <c r="Y33" s="230">
        <v>106.28855840895331</v>
      </c>
      <c r="DA33" s="71" t="s">
        <v>3076</v>
      </c>
    </row>
    <row r="34" spans="1:105" ht="12" customHeight="1" x14ac:dyDescent="0.25">
      <c r="A34" s="60" t="s">
        <v>3077</v>
      </c>
      <c r="B34" s="262">
        <v>5.8784266200438946</v>
      </c>
      <c r="C34" s="262">
        <v>6.0940424437036587</v>
      </c>
      <c r="D34" s="262">
        <v>5.8976987138752541</v>
      </c>
      <c r="E34" s="262">
        <v>7.3616546454824849</v>
      </c>
      <c r="F34" s="262">
        <v>8.8512999148531222</v>
      </c>
      <c r="G34" s="262">
        <v>8.4647822375243589</v>
      </c>
      <c r="H34" s="262">
        <v>8.6729590500970772</v>
      </c>
      <c r="I34" s="262">
        <v>9.1620326811410369</v>
      </c>
      <c r="J34" s="262">
        <v>8.6462630124869087</v>
      </c>
      <c r="K34" s="262">
        <v>7.9898574444395676</v>
      </c>
      <c r="L34" s="262">
        <v>8.435056893472721</v>
      </c>
      <c r="M34" s="262">
        <v>8.4462154883847838</v>
      </c>
      <c r="N34" s="262">
        <v>8.3270917694474456</v>
      </c>
      <c r="O34" s="262">
        <v>6.9278048133071799</v>
      </c>
      <c r="P34" s="262">
        <v>6.2724456345531054</v>
      </c>
      <c r="Q34" s="262">
        <v>6.5264476009718466</v>
      </c>
      <c r="R34" s="262">
        <v>6.6576007320356752</v>
      </c>
      <c r="S34" s="262">
        <v>6.8053799331381688</v>
      </c>
      <c r="T34" s="262">
        <v>6.991782104907581</v>
      </c>
      <c r="U34" s="262">
        <v>6.887579110612851</v>
      </c>
      <c r="V34" s="262">
        <v>6.6029786852423564</v>
      </c>
      <c r="W34" s="262">
        <v>7.4063004350630726</v>
      </c>
      <c r="X34" s="262">
        <v>7.1880618480608671</v>
      </c>
      <c r="Y34" s="262">
        <v>6.7248877627464436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10.537469145364975</v>
      </c>
      <c r="C35" s="261">
        <f t="shared" si="1"/>
        <v>12.696345139925398</v>
      </c>
      <c r="D35" s="261">
        <f t="shared" si="1"/>
        <v>10.707907517402234</v>
      </c>
      <c r="E35" s="261">
        <f t="shared" si="1"/>
        <v>12.814191631784208</v>
      </c>
      <c r="F35" s="261">
        <f t="shared" si="1"/>
        <v>14.474055712986516</v>
      </c>
      <c r="G35" s="261">
        <f t="shared" si="1"/>
        <v>12.344695925759964</v>
      </c>
      <c r="H35" s="261">
        <f t="shared" si="1"/>
        <v>16.724873011988812</v>
      </c>
      <c r="I35" s="261">
        <f t="shared" si="1"/>
        <v>16.527330811428108</v>
      </c>
      <c r="J35" s="261">
        <f t="shared" si="1"/>
        <v>15.929059395420529</v>
      </c>
      <c r="K35" s="261">
        <f t="shared" si="1"/>
        <v>17.122471433081301</v>
      </c>
      <c r="L35" s="261">
        <f t="shared" si="1"/>
        <v>17.985217135999385</v>
      </c>
      <c r="M35" s="261">
        <f t="shared" si="1"/>
        <v>16.520759617670141</v>
      </c>
      <c r="N35" s="261">
        <f t="shared" si="1"/>
        <v>16.21000711780783</v>
      </c>
      <c r="O35" s="261">
        <f t="shared" si="1"/>
        <v>9.8219228211545744</v>
      </c>
      <c r="P35" s="261">
        <f t="shared" si="1"/>
        <v>9.3092266481330039</v>
      </c>
      <c r="Q35" s="261">
        <f t="shared" si="1"/>
        <v>9.5280500342383636</v>
      </c>
      <c r="R35" s="261">
        <f t="shared" si="1"/>
        <v>9.4267440843973116</v>
      </c>
      <c r="S35" s="261">
        <f t="shared" si="1"/>
        <v>9.6773898478967872</v>
      </c>
      <c r="T35" s="261">
        <f t="shared" si="1"/>
        <v>9.7908925551856179</v>
      </c>
      <c r="U35" s="261">
        <f t="shared" si="1"/>
        <v>9.816725152627324</v>
      </c>
      <c r="V35" s="261">
        <f t="shared" si="1"/>
        <v>9.0684167935423776</v>
      </c>
      <c r="W35" s="261">
        <f t="shared" si="1"/>
        <v>10.246064479942742</v>
      </c>
      <c r="X35" s="261">
        <f t="shared" si="1"/>
        <v>9.6891950877424886</v>
      </c>
      <c r="Y35" s="261">
        <f t="shared" si="1"/>
        <v>9.3258030463999066</v>
      </c>
      <c r="DA35" s="70"/>
    </row>
    <row r="36" spans="1:105" ht="12" customHeight="1" x14ac:dyDescent="0.25">
      <c r="A36" s="60" t="s">
        <v>3080</v>
      </c>
      <c r="B36" s="262">
        <v>3.8047631435236262</v>
      </c>
      <c r="C36" s="262">
        <v>4.5372581535978194</v>
      </c>
      <c r="D36" s="262">
        <v>3.7248571840719289</v>
      </c>
      <c r="E36" s="262">
        <v>4.3624652465913574</v>
      </c>
      <c r="F36" s="262">
        <v>4.8600340056313227</v>
      </c>
      <c r="G36" s="262">
        <v>4.3428963601885862</v>
      </c>
      <c r="H36" s="262">
        <v>5.2660888670748189</v>
      </c>
      <c r="I36" s="262">
        <v>5.1095192313686351</v>
      </c>
      <c r="J36" s="262">
        <v>4.8856745712098979</v>
      </c>
      <c r="K36" s="262">
        <v>5.1483082945260037</v>
      </c>
      <c r="L36" s="262">
        <v>5.4760028562869483</v>
      </c>
      <c r="M36" s="262">
        <v>5.1913146644548824</v>
      </c>
      <c r="N36" s="262">
        <v>4.9512675038386522</v>
      </c>
      <c r="O36" s="262">
        <v>3.413988889756038</v>
      </c>
      <c r="P36" s="262">
        <v>3.2852479355191728</v>
      </c>
      <c r="Q36" s="262">
        <v>3.2911342130487098</v>
      </c>
      <c r="R36" s="262">
        <v>3.2517862064120542</v>
      </c>
      <c r="S36" s="262">
        <v>3.2976925184761932</v>
      </c>
      <c r="T36" s="262">
        <v>3.261025902918532</v>
      </c>
      <c r="U36" s="262">
        <v>3.3093998147528598</v>
      </c>
      <c r="V36" s="262">
        <v>3.034097719903972</v>
      </c>
      <c r="W36" s="262">
        <v>3.5607309927114992</v>
      </c>
      <c r="X36" s="262">
        <v>3.4196042646995082</v>
      </c>
      <c r="Y36" s="262">
        <v>3.2560936822567461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1.0892904600089219E-3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8.3371557110919883E-2</v>
      </c>
      <c r="D38" s="230">
        <v>8.5936862761230262E-2</v>
      </c>
      <c r="E38" s="230">
        <v>8.8344948681205349E-2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7.1845113428529589E-2</v>
      </c>
      <c r="L38" s="230">
        <v>0.13826177054647729</v>
      </c>
      <c r="M38" s="230">
        <v>0.115284966377194</v>
      </c>
      <c r="N38" s="230">
        <v>0.1172017457402679</v>
      </c>
      <c r="O38" s="230">
        <v>3.301618584084802E-2</v>
      </c>
      <c r="P38" s="230">
        <v>3.1563673628027117E-2</v>
      </c>
      <c r="Q38" s="230">
        <v>3.057203743770404E-2</v>
      </c>
      <c r="R38" s="230">
        <v>3.0949765703737371E-2</v>
      </c>
      <c r="S38" s="230">
        <v>3.6925873686723898E-2</v>
      </c>
      <c r="T38" s="230">
        <v>4.3618000059532237E-2</v>
      </c>
      <c r="U38" s="230">
        <v>4.4643227489688762E-2</v>
      </c>
      <c r="V38" s="230">
        <v>2.8449225725760269E-2</v>
      </c>
      <c r="W38" s="230">
        <v>2.145161961540807E-2</v>
      </c>
      <c r="X38" s="230">
        <v>2.3260363036924029E-2</v>
      </c>
      <c r="Y38" s="230">
        <v>2.270153900635663E-2</v>
      </c>
      <c r="DA38" s="71" t="s">
        <v>3083</v>
      </c>
    </row>
    <row r="39" spans="1:105" ht="12" customHeight="1" x14ac:dyDescent="0.25">
      <c r="A39" s="59" t="s">
        <v>159</v>
      </c>
      <c r="B39" s="230">
        <v>0.1479787932924351</v>
      </c>
      <c r="C39" s="230">
        <v>0.38034710557483808</v>
      </c>
      <c r="D39" s="230">
        <v>0.23640566142107219</v>
      </c>
      <c r="E39" s="230">
        <v>0.40559673284302339</v>
      </c>
      <c r="F39" s="230">
        <v>0.41174608636062371</v>
      </c>
      <c r="G39" s="230">
        <v>0.48336922575335811</v>
      </c>
      <c r="H39" s="230">
        <v>0.61004188851788455</v>
      </c>
      <c r="I39" s="230">
        <v>0.44629333604655103</v>
      </c>
      <c r="J39" s="230">
        <v>0.26364651319248172</v>
      </c>
      <c r="K39" s="230">
        <v>0.29049434056000167</v>
      </c>
      <c r="L39" s="230">
        <v>0.29375186642287709</v>
      </c>
      <c r="M39" s="230">
        <v>0.25713363193004479</v>
      </c>
      <c r="N39" s="230">
        <v>0.27771353860178732</v>
      </c>
      <c r="O39" s="230">
        <v>2.9891509734557939E-2</v>
      </c>
      <c r="P39" s="230">
        <v>3.043671182445146E-2</v>
      </c>
      <c r="Q39" s="230">
        <v>5.4263095426678232E-2</v>
      </c>
      <c r="R39" s="230">
        <v>4.7827237157550759E-2</v>
      </c>
      <c r="S39" s="230">
        <v>5.4143431946735127E-2</v>
      </c>
      <c r="T39" s="230">
        <v>0.1004054420909183</v>
      </c>
      <c r="U39" s="230">
        <v>0.1173054108689169</v>
      </c>
      <c r="V39" s="230">
        <v>0.10161192007693071</v>
      </c>
      <c r="W39" s="230">
        <v>0.11765785902407851</v>
      </c>
      <c r="X39" s="230">
        <v>0.18920420558564649</v>
      </c>
      <c r="Y39" s="230">
        <v>0.20320391469611901</v>
      </c>
      <c r="DA39" s="71" t="s">
        <v>3084</v>
      </c>
    </row>
    <row r="40" spans="1:105" ht="12" customHeight="1" x14ac:dyDescent="0.25">
      <c r="A40" s="59" t="s">
        <v>32</v>
      </c>
      <c r="B40" s="230">
        <v>1.6755851520982199</v>
      </c>
      <c r="C40" s="230">
        <v>1.8188087832052859</v>
      </c>
      <c r="D40" s="230">
        <v>1.007360540670752</v>
      </c>
      <c r="E40" s="230">
        <v>1.193597088384303</v>
      </c>
      <c r="F40" s="230">
        <v>1.287806762272778</v>
      </c>
      <c r="G40" s="230">
        <v>1.077201538555443</v>
      </c>
      <c r="H40" s="230">
        <v>1.2862794088024969</v>
      </c>
      <c r="I40" s="230">
        <v>1.047394827836406</v>
      </c>
      <c r="J40" s="230">
        <v>0.87547727832913147</v>
      </c>
      <c r="K40" s="230">
        <v>0.86162875386705695</v>
      </c>
      <c r="L40" s="230">
        <v>0.85110916768793188</v>
      </c>
      <c r="M40" s="230">
        <v>0.82754416437394906</v>
      </c>
      <c r="N40" s="230">
        <v>0.5700005702624209</v>
      </c>
      <c r="O40" s="230">
        <v>0.34487944303836959</v>
      </c>
      <c r="P40" s="230">
        <v>0.34356611693910422</v>
      </c>
      <c r="Q40" s="230">
        <v>0.28319186059657098</v>
      </c>
      <c r="R40" s="230">
        <v>0.25342568177141322</v>
      </c>
      <c r="S40" s="230">
        <v>0.19983811963328149</v>
      </c>
      <c r="T40" s="230">
        <v>0.11097055485395391</v>
      </c>
      <c r="U40" s="230">
        <v>0.1247948326871115</v>
      </c>
      <c r="V40" s="230">
        <v>6.4024595055006198E-2</v>
      </c>
      <c r="W40" s="230">
        <v>0.23976108996977419</v>
      </c>
      <c r="X40" s="230">
        <v>4.6216005160700603E-2</v>
      </c>
      <c r="Y40" s="230">
        <v>2.2182201539811441E-2</v>
      </c>
      <c r="DA40" s="71" t="s">
        <v>3085</v>
      </c>
    </row>
    <row r="41" spans="1:105" ht="12" customHeight="1" x14ac:dyDescent="0.25">
      <c r="A41" s="59" t="s">
        <v>35</v>
      </c>
      <c r="B41" s="230">
        <v>1.981199198132972</v>
      </c>
      <c r="C41" s="230">
        <v>2.2547307077067749</v>
      </c>
      <c r="D41" s="230">
        <v>2.3951541192188741</v>
      </c>
      <c r="E41" s="230">
        <v>2.6749264766828258</v>
      </c>
      <c r="F41" s="230">
        <v>3.1604811569979212</v>
      </c>
      <c r="G41" s="230">
        <v>2.7823255958797848</v>
      </c>
      <c r="H41" s="230">
        <v>3.3697675697544369</v>
      </c>
      <c r="I41" s="230">
        <v>3.615831067485678</v>
      </c>
      <c r="J41" s="230">
        <v>3.7465507796882851</v>
      </c>
      <c r="K41" s="230">
        <v>3.923250796210406</v>
      </c>
      <c r="L41" s="230">
        <v>4.192880051629662</v>
      </c>
      <c r="M41" s="230">
        <v>3.9913519017736938</v>
      </c>
      <c r="N41" s="230">
        <v>3.9863516492341762</v>
      </c>
      <c r="O41" s="230">
        <v>3.006201751142263</v>
      </c>
      <c r="P41" s="230">
        <v>2.87968143312759</v>
      </c>
      <c r="Q41" s="230">
        <v>2.9231072195877559</v>
      </c>
      <c r="R41" s="230">
        <v>2.9195835217793529</v>
      </c>
      <c r="S41" s="230">
        <v>3.006785093209452</v>
      </c>
      <c r="T41" s="230">
        <v>3.0060319059141269</v>
      </c>
      <c r="U41" s="230">
        <v>3.0226563437071432</v>
      </c>
      <c r="V41" s="230">
        <v>2.8400119790462739</v>
      </c>
      <c r="W41" s="230">
        <v>3.1818604241022381</v>
      </c>
      <c r="X41" s="230">
        <v>3.160923690916237</v>
      </c>
      <c r="Y41" s="230">
        <v>3.0080060270144591</v>
      </c>
      <c r="DA41" s="71" t="s">
        <v>3086</v>
      </c>
    </row>
    <row r="42" spans="1:105" ht="12" customHeight="1" x14ac:dyDescent="0.25">
      <c r="A42" s="60" t="s">
        <v>3087</v>
      </c>
      <c r="B42" s="262">
        <v>6.1238689590510882</v>
      </c>
      <c r="C42" s="262">
        <v>7.5279183046582707</v>
      </c>
      <c r="D42" s="262">
        <v>6.3722172522503673</v>
      </c>
      <c r="E42" s="262">
        <v>7.6892692969107372</v>
      </c>
      <c r="F42" s="262">
        <v>8.6972799304596915</v>
      </c>
      <c r="G42" s="262">
        <v>7.1250899766849276</v>
      </c>
      <c r="H42" s="262">
        <v>10.560513386153939</v>
      </c>
      <c r="I42" s="262">
        <v>10.468886766655579</v>
      </c>
      <c r="J42" s="262">
        <v>10.14787901220306</v>
      </c>
      <c r="K42" s="262">
        <v>11.146642188952629</v>
      </c>
      <c r="L42" s="262">
        <v>11.63558338717419</v>
      </c>
      <c r="M42" s="262">
        <v>10.45465834906112</v>
      </c>
      <c r="N42" s="262">
        <v>10.39629082356212</v>
      </c>
      <c r="O42" s="262">
        <v>5.6904112900202923</v>
      </c>
      <c r="P42" s="262">
        <v>5.3743325576065448</v>
      </c>
      <c r="Q42" s="262">
        <v>5.560962319660427</v>
      </c>
      <c r="R42" s="262">
        <v>5.4854206593101331</v>
      </c>
      <c r="S42" s="262">
        <v>5.6748544077741414</v>
      </c>
      <c r="T42" s="262">
        <v>5.8057177914016576</v>
      </c>
      <c r="U42" s="262">
        <v>5.7939689299895614</v>
      </c>
      <c r="V42" s="262">
        <v>5.3504391383811614</v>
      </c>
      <c r="W42" s="262">
        <v>5.9182523707425663</v>
      </c>
      <c r="X42" s="262">
        <v>5.5251129887795329</v>
      </c>
      <c r="Y42" s="262">
        <v>5.3732031315729927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4.7649345284893601E-4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6.7856531363531591E-2</v>
      </c>
      <c r="D45" s="229">
        <v>6.4735069673609286E-2</v>
      </c>
      <c r="E45" s="229">
        <v>6.1804912813663952E-2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3.1427546118051139E-2</v>
      </c>
      <c r="L45" s="229">
        <v>6.3021143505886321E-2</v>
      </c>
      <c r="M45" s="229">
        <v>5.9153838468309468E-2</v>
      </c>
      <c r="N45" s="229">
        <v>5.4794319218911043E-2</v>
      </c>
      <c r="O45" s="229">
        <v>2.6524255014918618E-2</v>
      </c>
      <c r="P45" s="229">
        <v>2.660897558118009E-2</v>
      </c>
      <c r="Q45" s="229">
        <v>2.3734730937653541E-2</v>
      </c>
      <c r="R45" s="229">
        <v>2.4123083812349341E-2</v>
      </c>
      <c r="S45" s="229">
        <v>2.7384766729748891E-2</v>
      </c>
      <c r="T45" s="229">
        <v>2.9761949524141448E-2</v>
      </c>
      <c r="U45" s="229">
        <v>3.173409850722219E-2</v>
      </c>
      <c r="V45" s="229">
        <v>1.98652271586186E-2</v>
      </c>
      <c r="W45" s="229">
        <v>1.7356268290158221E-2</v>
      </c>
      <c r="X45" s="229">
        <v>2.0243224670547479E-2</v>
      </c>
      <c r="Y45" s="229">
        <v>1.871052354286528E-2</v>
      </c>
      <c r="DA45" s="73" t="s">
        <v>3091</v>
      </c>
    </row>
    <row r="46" spans="1:105" ht="12" customHeight="1" x14ac:dyDescent="0.25">
      <c r="A46" s="64" t="s">
        <v>159</v>
      </c>
      <c r="B46" s="229">
        <v>0.13010277886156049</v>
      </c>
      <c r="C46" s="229">
        <v>0.30956643000118622</v>
      </c>
      <c r="D46" s="229">
        <v>0.17808116879771591</v>
      </c>
      <c r="E46" s="229">
        <v>0.28374990404180273</v>
      </c>
      <c r="F46" s="229">
        <v>0.27754493407487008</v>
      </c>
      <c r="G46" s="229">
        <v>0.40421328624399722</v>
      </c>
      <c r="H46" s="229">
        <v>0.31580818293109059</v>
      </c>
      <c r="I46" s="229">
        <v>0.22005222091598869</v>
      </c>
      <c r="J46" s="229">
        <v>0.12615309441102299</v>
      </c>
      <c r="K46" s="229">
        <v>0.12707230665122701</v>
      </c>
      <c r="L46" s="229">
        <v>0.133895135696494</v>
      </c>
      <c r="M46" s="229">
        <v>0.1319377695630623</v>
      </c>
      <c r="N46" s="229">
        <v>0.12983701044251131</v>
      </c>
      <c r="O46" s="229">
        <v>2.40139800158083E-2</v>
      </c>
      <c r="P46" s="229">
        <v>2.5658918263211889E-2</v>
      </c>
      <c r="Q46" s="229">
        <v>4.2127384294252293E-2</v>
      </c>
      <c r="R46" s="229">
        <v>3.7277841180083142E-2</v>
      </c>
      <c r="S46" s="229">
        <v>4.0153559165276E-2</v>
      </c>
      <c r="T46" s="229">
        <v>6.850982840525642E-2</v>
      </c>
      <c r="U46" s="229">
        <v>8.3385133048550011E-2</v>
      </c>
      <c r="V46" s="229">
        <v>7.0952506539531918E-2</v>
      </c>
      <c r="W46" s="229">
        <v>9.5195673067069414E-2</v>
      </c>
      <c r="X46" s="229">
        <v>0.16466222974261849</v>
      </c>
      <c r="Y46" s="229">
        <v>0.1674799064882567</v>
      </c>
      <c r="DA46" s="73" t="s">
        <v>3092</v>
      </c>
    </row>
    <row r="47" spans="1:105" ht="12" customHeight="1" x14ac:dyDescent="0.25">
      <c r="A47" s="64" t="s">
        <v>32</v>
      </c>
      <c r="B47" s="229">
        <v>1.473172470573817</v>
      </c>
      <c r="C47" s="229">
        <v>1.480337653735283</v>
      </c>
      <c r="D47" s="229">
        <v>0.75883099163105072</v>
      </c>
      <c r="E47" s="229">
        <v>0.83502413079027515</v>
      </c>
      <c r="F47" s="229">
        <v>0.86806955737066449</v>
      </c>
      <c r="G47" s="229">
        <v>0.90080036263781682</v>
      </c>
      <c r="H47" s="229">
        <v>0.66588470477414663</v>
      </c>
      <c r="I47" s="229">
        <v>0.51643513228994342</v>
      </c>
      <c r="J47" s="229">
        <v>0.41891002619529388</v>
      </c>
      <c r="K47" s="229">
        <v>0.37690632120350831</v>
      </c>
      <c r="L47" s="229">
        <v>0.38794435210856798</v>
      </c>
      <c r="M47" s="229">
        <v>0.42462096631580049</v>
      </c>
      <c r="N47" s="229">
        <v>0.26648744013707598</v>
      </c>
      <c r="O47" s="229">
        <v>0.27706623474463271</v>
      </c>
      <c r="P47" s="229">
        <v>0.28963493045485872</v>
      </c>
      <c r="Q47" s="229">
        <v>0.21985720214720131</v>
      </c>
      <c r="R47" s="229">
        <v>0.1975268252462197</v>
      </c>
      <c r="S47" s="229">
        <v>0.1482028654568199</v>
      </c>
      <c r="T47" s="229">
        <v>7.5718741063818568E-2</v>
      </c>
      <c r="U47" s="229">
        <v>8.8708897998017913E-2</v>
      </c>
      <c r="V47" s="229">
        <v>4.4706423182358082E-2</v>
      </c>
      <c r="W47" s="229">
        <v>0.19398804741378059</v>
      </c>
      <c r="X47" s="229">
        <v>4.0221254258074678E-2</v>
      </c>
      <c r="Y47" s="229">
        <v>1.8282487545316171E-2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1.741867975947146</v>
      </c>
      <c r="C49" s="229">
        <v>1.8351367095167661</v>
      </c>
      <c r="D49" s="229">
        <v>1.8042370154640539</v>
      </c>
      <c r="E49" s="229">
        <v>1.871341827034356</v>
      </c>
      <c r="F49" s="229">
        <v>2.1303797738968462</v>
      </c>
      <c r="G49" s="229">
        <v>2.326695438168453</v>
      </c>
      <c r="H49" s="229">
        <v>1.7444706554328151</v>
      </c>
      <c r="I49" s="229">
        <v>1.782844583577337</v>
      </c>
      <c r="J49" s="229">
        <v>1.7926995070124301</v>
      </c>
      <c r="K49" s="229">
        <v>1.7161660612205509</v>
      </c>
      <c r="L49" s="229">
        <v>1.911158047465445</v>
      </c>
      <c r="M49" s="229">
        <v>2.048001513876553</v>
      </c>
      <c r="N49" s="229">
        <v>1.8637045327894171</v>
      </c>
      <c r="O49" s="229">
        <v>2.415096106435783</v>
      </c>
      <c r="P49" s="229">
        <v>2.427644317917097</v>
      </c>
      <c r="Q49" s="229">
        <v>2.2693666884387511</v>
      </c>
      <c r="R49" s="229">
        <v>2.275602299132514</v>
      </c>
      <c r="S49" s="229">
        <v>2.2298756986116</v>
      </c>
      <c r="T49" s="229">
        <v>2.0511112322818041</v>
      </c>
      <c r="U49" s="229">
        <v>2.1486187168442838</v>
      </c>
      <c r="V49" s="229">
        <v>1.9830937980806691</v>
      </c>
      <c r="W49" s="229">
        <v>2.5744080947104062</v>
      </c>
      <c r="X49" s="229">
        <v>2.7509152948343361</v>
      </c>
      <c r="Y49" s="229">
        <v>2.4791873172023888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2.285550343110534</v>
      </c>
      <c r="C51" s="229">
        <v>3.165175860357357</v>
      </c>
      <c r="D51" s="229">
        <v>2.73455167659914</v>
      </c>
      <c r="E51" s="229">
        <v>3.7356359764337022</v>
      </c>
      <c r="F51" s="229">
        <v>4.4091644757920569</v>
      </c>
      <c r="G51" s="229">
        <v>2.2289216928608071</v>
      </c>
      <c r="H51" s="229">
        <v>6.2876616151814382</v>
      </c>
      <c r="I51" s="229">
        <v>6.4435560229291369</v>
      </c>
      <c r="J51" s="229">
        <v>6.1939341767548077</v>
      </c>
      <c r="K51" s="229">
        <v>7.1938922632900404</v>
      </c>
      <c r="L51" s="229">
        <v>7.4783074729511503</v>
      </c>
      <c r="M51" s="229">
        <v>6.2775919440961738</v>
      </c>
      <c r="N51" s="229">
        <v>6.1191933681468864</v>
      </c>
      <c r="O51" s="229">
        <v>1.0507171786012559</v>
      </c>
      <c r="P51" s="229">
        <v>1.03338674470199</v>
      </c>
      <c r="Q51" s="229">
        <v>1.3522773282175391</v>
      </c>
      <c r="R51" s="229">
        <v>1.4379225306409791</v>
      </c>
      <c r="S51" s="229">
        <v>1.6049465748446821</v>
      </c>
      <c r="T51" s="229">
        <v>1.6725458667328259</v>
      </c>
      <c r="U51" s="229">
        <v>1.5054953233934929</v>
      </c>
      <c r="V51" s="229">
        <v>1.556135169258279</v>
      </c>
      <c r="W51" s="229">
        <v>1.007616336479656</v>
      </c>
      <c r="X51" s="229">
        <v>0.94911949726395228</v>
      </c>
      <c r="Y51" s="229">
        <v>1.276768044710239</v>
      </c>
      <c r="DA51" s="73" t="s">
        <v>3097</v>
      </c>
    </row>
    <row r="52" spans="1:105" ht="12" customHeight="1" x14ac:dyDescent="0.25">
      <c r="A52" s="64" t="s">
        <v>39</v>
      </c>
      <c r="B52" s="229">
        <v>0.49317539055803061</v>
      </c>
      <c r="C52" s="229">
        <v>0.66984511968414828</v>
      </c>
      <c r="D52" s="229">
        <v>0.83178133008479582</v>
      </c>
      <c r="E52" s="229">
        <v>0.90171254579693838</v>
      </c>
      <c r="F52" s="229">
        <v>1.012121189325254</v>
      </c>
      <c r="G52" s="229">
        <v>1.2644591967738541</v>
      </c>
      <c r="H52" s="229">
        <v>1.546688227834448</v>
      </c>
      <c r="I52" s="229">
        <v>1.5059988069431729</v>
      </c>
      <c r="J52" s="229">
        <v>1.6161822078295029</v>
      </c>
      <c r="K52" s="229">
        <v>1.700701197016401</v>
      </c>
      <c r="L52" s="229">
        <v>1.6612572354466471</v>
      </c>
      <c r="M52" s="229">
        <v>1.5133523167412151</v>
      </c>
      <c r="N52" s="229">
        <v>1.96227415282732</v>
      </c>
      <c r="O52" s="229">
        <v>1.896993535207893</v>
      </c>
      <c r="P52" s="229">
        <v>1.571398670688207</v>
      </c>
      <c r="Q52" s="229">
        <v>1.6535989856250299</v>
      </c>
      <c r="R52" s="229">
        <v>1.512968079297988</v>
      </c>
      <c r="S52" s="229">
        <v>1.624290942966014</v>
      </c>
      <c r="T52" s="229">
        <v>1.908070173393811</v>
      </c>
      <c r="U52" s="229">
        <v>1.936026760197993</v>
      </c>
      <c r="V52" s="229">
        <v>1.675686014161704</v>
      </c>
      <c r="W52" s="229">
        <v>2.0296879507814962</v>
      </c>
      <c r="X52" s="229">
        <v>1.599951488010003</v>
      </c>
      <c r="Y52" s="229">
        <v>1.4127748520839261</v>
      </c>
      <c r="DA52" s="73" t="s">
        <v>3098</v>
      </c>
    </row>
    <row r="53" spans="1:105" ht="12" customHeight="1" x14ac:dyDescent="0.25">
      <c r="A53" s="60" t="s">
        <v>3099</v>
      </c>
      <c r="B53" s="262">
        <v>0.60883704279026063</v>
      </c>
      <c r="C53" s="262">
        <v>0.63116868166930751</v>
      </c>
      <c r="D53" s="262">
        <v>0.61083308107993695</v>
      </c>
      <c r="E53" s="262">
        <v>0.76245708828211434</v>
      </c>
      <c r="F53" s="262">
        <v>0.91674177689550196</v>
      </c>
      <c r="G53" s="262">
        <v>0.87670958888645145</v>
      </c>
      <c r="H53" s="262">
        <v>0.89827075876005458</v>
      </c>
      <c r="I53" s="262">
        <v>0.94892481340389323</v>
      </c>
      <c r="J53" s="262">
        <v>0.8955058120075724</v>
      </c>
      <c r="K53" s="262">
        <v>0.82752094960266942</v>
      </c>
      <c r="L53" s="262">
        <v>0.87363089253824622</v>
      </c>
      <c r="M53" s="262">
        <v>0.87478660415413823</v>
      </c>
      <c r="N53" s="262">
        <v>0.86244879040705702</v>
      </c>
      <c r="O53" s="262">
        <v>0.71752264137824362</v>
      </c>
      <c r="P53" s="262">
        <v>0.64964615500728584</v>
      </c>
      <c r="Q53" s="262">
        <v>0.67595350152922695</v>
      </c>
      <c r="R53" s="262">
        <v>0.68953721867512352</v>
      </c>
      <c r="S53" s="262">
        <v>0.70484292164645346</v>
      </c>
      <c r="T53" s="262">
        <v>0.72414886086542785</v>
      </c>
      <c r="U53" s="262">
        <v>0.71335640788490251</v>
      </c>
      <c r="V53" s="262">
        <v>0.683879935257244</v>
      </c>
      <c r="W53" s="262">
        <v>0.76708111648867539</v>
      </c>
      <c r="X53" s="262">
        <v>0.74447783426344705</v>
      </c>
      <c r="Y53" s="262">
        <v>0.69650623257016753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5.8188780148877717</v>
      </c>
      <c r="C54" s="261">
        <f t="shared" si="2"/>
        <v>6.3437666531807508</v>
      </c>
      <c r="D54" s="261">
        <f t="shared" si="2"/>
        <v>5.8278040172343513</v>
      </c>
      <c r="E54" s="261">
        <f t="shared" si="2"/>
        <v>7.1423883349900326</v>
      </c>
      <c r="F54" s="261">
        <f t="shared" si="2"/>
        <v>8.4016879936629287</v>
      </c>
      <c r="G54" s="261">
        <f t="shared" si="2"/>
        <v>7.8288595150790457</v>
      </c>
      <c r="H54" s="261">
        <f t="shared" si="2"/>
        <v>8.5770107339086508</v>
      </c>
      <c r="I54" s="261">
        <f t="shared" si="2"/>
        <v>8.8402535224872789</v>
      </c>
      <c r="J54" s="261">
        <f t="shared" si="2"/>
        <v>8.3908334588787596</v>
      </c>
      <c r="K54" s="261">
        <f t="shared" si="2"/>
        <v>8.1301817046620233</v>
      </c>
      <c r="L54" s="261">
        <f t="shared" si="2"/>
        <v>8.589314637513727</v>
      </c>
      <c r="M54" s="261">
        <f t="shared" si="2"/>
        <v>8.3988736169356351</v>
      </c>
      <c r="N54" s="261">
        <f t="shared" si="2"/>
        <v>8.2250459264812328</v>
      </c>
      <c r="O54" s="261">
        <f t="shared" si="2"/>
        <v>6.3513667439170085</v>
      </c>
      <c r="P54" s="261">
        <f t="shared" si="2"/>
        <v>5.8422934342972503</v>
      </c>
      <c r="Q54" s="261">
        <f t="shared" si="2"/>
        <v>6.0276786365829276</v>
      </c>
      <c r="R54" s="261">
        <f t="shared" si="2"/>
        <v>6.0941821771542752</v>
      </c>
      <c r="S54" s="261">
        <f t="shared" si="2"/>
        <v>6.2247450938543363</v>
      </c>
      <c r="T54" s="261">
        <f t="shared" si="2"/>
        <v>6.3445339521848627</v>
      </c>
      <c r="U54" s="261">
        <f t="shared" si="2"/>
        <v>6.2929681979127174</v>
      </c>
      <c r="V54" s="261">
        <f t="shared" si="2"/>
        <v>5.964484583618729</v>
      </c>
      <c r="W54" s="261">
        <f t="shared" si="2"/>
        <v>6.7437365544257188</v>
      </c>
      <c r="X54" s="261">
        <f t="shared" si="2"/>
        <v>6.5155786814390924</v>
      </c>
      <c r="Y54" s="261">
        <f t="shared" si="2"/>
        <v>6.133104102669118</v>
      </c>
      <c r="DA54" s="70"/>
    </row>
    <row r="55" spans="1:105" ht="12" customHeight="1" x14ac:dyDescent="0.25">
      <c r="A55" s="60" t="s">
        <v>3102</v>
      </c>
      <c r="B55" s="262">
        <v>1.453193235683699</v>
      </c>
      <c r="C55" s="262">
        <v>1.7292175559794929</v>
      </c>
      <c r="D55" s="262">
        <v>1.4306325503266419</v>
      </c>
      <c r="E55" s="262">
        <v>1.6736433012876391</v>
      </c>
      <c r="F55" s="262">
        <v>1.867555097552493</v>
      </c>
      <c r="G55" s="262">
        <v>1.6697686740065769</v>
      </c>
      <c r="H55" s="262">
        <v>2.0211665530598548</v>
      </c>
      <c r="I55" s="262">
        <v>1.9664182540731761</v>
      </c>
      <c r="J55" s="262">
        <v>1.8837676668399941</v>
      </c>
      <c r="K55" s="262">
        <v>1.984014697069783</v>
      </c>
      <c r="L55" s="262">
        <v>2.110622451227107</v>
      </c>
      <c r="M55" s="262">
        <v>2.0016159602684449</v>
      </c>
      <c r="N55" s="262">
        <v>1.911311741721579</v>
      </c>
      <c r="O55" s="262">
        <v>1.321206257332767</v>
      </c>
      <c r="P55" s="262">
        <v>1.271258905997992</v>
      </c>
      <c r="Q55" s="262">
        <v>1.2738731199664739</v>
      </c>
      <c r="R55" s="262">
        <v>1.258936894293003</v>
      </c>
      <c r="S55" s="262">
        <v>1.277080129982165</v>
      </c>
      <c r="T55" s="262">
        <v>1.2631991674691729</v>
      </c>
      <c r="U55" s="262">
        <v>1.281737900570209</v>
      </c>
      <c r="V55" s="262">
        <v>1.1756792956642821</v>
      </c>
      <c r="W55" s="262">
        <v>1.3785766132543971</v>
      </c>
      <c r="X55" s="262">
        <v>1.3249694004556409</v>
      </c>
      <c r="Y55" s="262">
        <v>1.26160370456155</v>
      </c>
      <c r="DA55" s="72" t="s">
        <v>3103</v>
      </c>
    </row>
    <row r="56" spans="1:105" ht="12" customHeight="1" x14ac:dyDescent="0.25">
      <c r="A56" s="60" t="s">
        <v>3104</v>
      </c>
      <c r="B56" s="262">
        <v>0.46072995303205683</v>
      </c>
      <c r="C56" s="262">
        <v>0.56636375959811436</v>
      </c>
      <c r="D56" s="262">
        <v>0.47941446411914967</v>
      </c>
      <c r="E56" s="262">
        <v>0.57850301920331548</v>
      </c>
      <c r="F56" s="262">
        <v>0.65434080981514908</v>
      </c>
      <c r="G56" s="262">
        <v>0.53605692614557432</v>
      </c>
      <c r="H56" s="262">
        <v>0.79452138328430877</v>
      </c>
      <c r="I56" s="262">
        <v>0.78762784451327228</v>
      </c>
      <c r="J56" s="262">
        <v>0.76347679088675002</v>
      </c>
      <c r="K56" s="262">
        <v>0.83861884807167097</v>
      </c>
      <c r="L56" s="262">
        <v>0.87540439276545634</v>
      </c>
      <c r="M56" s="262">
        <v>0.78655736795444087</v>
      </c>
      <c r="N56" s="262">
        <v>0.78216608076956418</v>
      </c>
      <c r="O56" s="262">
        <v>0.42811871774447341</v>
      </c>
      <c r="P56" s="262">
        <v>0.40433849963184021</v>
      </c>
      <c r="Q56" s="262">
        <v>0.41837961025658382</v>
      </c>
      <c r="R56" s="262">
        <v>0.41269622515185961</v>
      </c>
      <c r="S56" s="262">
        <v>0.426948294001816</v>
      </c>
      <c r="T56" s="262">
        <v>0.43679381502708398</v>
      </c>
      <c r="U56" s="262">
        <v>0.4359098881496849</v>
      </c>
      <c r="V56" s="262">
        <v>0.4025408756148835</v>
      </c>
      <c r="W56" s="262">
        <v>0.44526036645085132</v>
      </c>
      <c r="X56" s="262">
        <v>0.41568248191444768</v>
      </c>
      <c r="Y56" s="262">
        <v>0.40425352714028778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3.584903720493562E-5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5.1051935822092722E-3</v>
      </c>
      <c r="D59" s="229">
        <v>4.870350069487845E-3</v>
      </c>
      <c r="E59" s="229">
        <v>4.6498993966392916E-3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2.364454880354945E-3</v>
      </c>
      <c r="L59" s="229">
        <v>4.741402646210883E-3</v>
      </c>
      <c r="M59" s="229">
        <v>4.4504455273963227E-3</v>
      </c>
      <c r="N59" s="229">
        <v>4.1224566183506737E-3</v>
      </c>
      <c r="O59" s="229">
        <v>1.995555236232122E-3</v>
      </c>
      <c r="P59" s="229">
        <v>2.001929197330163E-3</v>
      </c>
      <c r="Q59" s="229">
        <v>1.7856850862184479E-3</v>
      </c>
      <c r="R59" s="229">
        <v>1.814902857355436E-3</v>
      </c>
      <c r="S59" s="229">
        <v>2.0602959295108868E-3</v>
      </c>
      <c r="T59" s="229">
        <v>2.2391435378664409E-3</v>
      </c>
      <c r="U59" s="229">
        <v>2.3875183829885041E-3</v>
      </c>
      <c r="V59" s="229">
        <v>1.4945625448490481E-3</v>
      </c>
      <c r="W59" s="229">
        <v>1.3058007491028121E-3</v>
      </c>
      <c r="X59" s="229">
        <v>1.5230012291320991E-3</v>
      </c>
      <c r="Y59" s="229">
        <v>1.407688291626228E-3</v>
      </c>
      <c r="DA59" s="73" t="s">
        <v>3108</v>
      </c>
    </row>
    <row r="60" spans="1:105" ht="12" customHeight="1" x14ac:dyDescent="0.25">
      <c r="A60" s="64" t="s">
        <v>159</v>
      </c>
      <c r="B60" s="229">
        <v>9.7882968422490623E-3</v>
      </c>
      <c r="C60" s="229">
        <v>2.3290264326108048E-2</v>
      </c>
      <c r="D60" s="229">
        <v>1.3397956273182391E-2</v>
      </c>
      <c r="E60" s="229">
        <v>2.1347955163019631E-2</v>
      </c>
      <c r="F60" s="229">
        <v>2.0881123566761379E-2</v>
      </c>
      <c r="G60" s="229">
        <v>3.0411030939987239E-2</v>
      </c>
      <c r="H60" s="229">
        <v>2.3759863292621239E-2</v>
      </c>
      <c r="I60" s="229">
        <v>1.6555652984275009E-2</v>
      </c>
      <c r="J60" s="229">
        <v>9.4911418992619113E-3</v>
      </c>
      <c r="K60" s="229">
        <v>9.5602989330076729E-3</v>
      </c>
      <c r="L60" s="229">
        <v>1.00736152248146E-2</v>
      </c>
      <c r="M60" s="229">
        <v>9.9263525690078194E-3</v>
      </c>
      <c r="N60" s="229">
        <v>9.7683017260823523E-3</v>
      </c>
      <c r="O60" s="229">
        <v>1.806694421252035E-3</v>
      </c>
      <c r="P60" s="229">
        <v>1.9304515307745609E-3</v>
      </c>
      <c r="Q60" s="229">
        <v>3.1694583795048741E-3</v>
      </c>
      <c r="R60" s="229">
        <v>2.8046024712288248E-3</v>
      </c>
      <c r="S60" s="229">
        <v>3.0209574293624569E-3</v>
      </c>
      <c r="T60" s="229">
        <v>5.1543444568218008E-3</v>
      </c>
      <c r="U60" s="229">
        <v>6.2734896337467106E-3</v>
      </c>
      <c r="V60" s="229">
        <v>5.3381196142594529E-3</v>
      </c>
      <c r="W60" s="229">
        <v>7.16205690786729E-3</v>
      </c>
      <c r="X60" s="229">
        <v>1.238838092107475E-2</v>
      </c>
      <c r="Y60" s="229">
        <v>1.2600369140182329E-2</v>
      </c>
      <c r="DA60" s="73" t="s">
        <v>3109</v>
      </c>
    </row>
    <row r="61" spans="1:105" ht="12" customHeight="1" x14ac:dyDescent="0.25">
      <c r="A61" s="64" t="s">
        <v>32</v>
      </c>
      <c r="B61" s="229">
        <v>0.1108342924569643</v>
      </c>
      <c r="C61" s="229">
        <v>0.11137336579826571</v>
      </c>
      <c r="D61" s="229">
        <v>5.7090732912680929E-2</v>
      </c>
      <c r="E61" s="229">
        <v>6.2823132097073964E-2</v>
      </c>
      <c r="F61" s="229">
        <v>6.5309308391523324E-2</v>
      </c>
      <c r="G61" s="229">
        <v>6.7771814116951712E-2</v>
      </c>
      <c r="H61" s="229">
        <v>5.0097908823133287E-2</v>
      </c>
      <c r="I61" s="229">
        <v>3.8854053839995739E-2</v>
      </c>
      <c r="J61" s="229">
        <v>3.1516741782718023E-2</v>
      </c>
      <c r="K61" s="229">
        <v>2.835658842910407E-2</v>
      </c>
      <c r="L61" s="229">
        <v>2.9187035895315461E-2</v>
      </c>
      <c r="M61" s="229">
        <v>3.194640498927652E-2</v>
      </c>
      <c r="N61" s="229">
        <v>2.004921179714679E-2</v>
      </c>
      <c r="O61" s="229">
        <v>2.0845108570129101E-2</v>
      </c>
      <c r="P61" s="229">
        <v>2.1790715770898451E-2</v>
      </c>
      <c r="Q61" s="229">
        <v>1.6540980725808251E-2</v>
      </c>
      <c r="R61" s="229">
        <v>1.486095236962154E-2</v>
      </c>
      <c r="S61" s="229">
        <v>1.1150058843146319E-2</v>
      </c>
      <c r="T61" s="229">
        <v>5.6967077916352544E-3</v>
      </c>
      <c r="U61" s="229">
        <v>6.6740236738320694E-3</v>
      </c>
      <c r="V61" s="229">
        <v>3.363492653218161E-3</v>
      </c>
      <c r="W61" s="229">
        <v>1.459471203113083E-2</v>
      </c>
      <c r="X61" s="229">
        <v>3.0260504770965291E-3</v>
      </c>
      <c r="Y61" s="229">
        <v>1.375484956387423E-3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0.13104962828442471</v>
      </c>
      <c r="C63" s="229">
        <v>0.1380667116877817</v>
      </c>
      <c r="D63" s="229">
        <v>0.1357419698154774</v>
      </c>
      <c r="E63" s="229">
        <v>0.1407906076765659</v>
      </c>
      <c r="F63" s="229">
        <v>0.16027935602985671</v>
      </c>
      <c r="G63" s="229">
        <v>0.17504918657066729</v>
      </c>
      <c r="H63" s="229">
        <v>0.13124544116108949</v>
      </c>
      <c r="I63" s="229">
        <v>0.13413250785534819</v>
      </c>
      <c r="J63" s="229">
        <v>0.13487394410124859</v>
      </c>
      <c r="K63" s="229">
        <v>0.12911594191001011</v>
      </c>
      <c r="L63" s="229">
        <v>0.14378618538924981</v>
      </c>
      <c r="M63" s="229">
        <v>0.15408161859886291</v>
      </c>
      <c r="N63" s="229">
        <v>0.1402160150061004</v>
      </c>
      <c r="O63" s="229">
        <v>0.1817000205468928</v>
      </c>
      <c r="P63" s="229">
        <v>0.18264408661445231</v>
      </c>
      <c r="Q63" s="229">
        <v>0.17073605179476489</v>
      </c>
      <c r="R63" s="229">
        <v>0.1712051886494681</v>
      </c>
      <c r="S63" s="229">
        <v>0.16776494284225191</v>
      </c>
      <c r="T63" s="229">
        <v>0.15431557860427361</v>
      </c>
      <c r="U63" s="229">
        <v>0.16165156490364521</v>
      </c>
      <c r="V63" s="229">
        <v>0.1491982794794233</v>
      </c>
      <c r="W63" s="229">
        <v>0.19368587546410579</v>
      </c>
      <c r="X63" s="229">
        <v>0.20696541403142349</v>
      </c>
      <c r="Y63" s="229">
        <v>0.1865219298208694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0.17195363082963269</v>
      </c>
      <c r="C65" s="229">
        <v>0.23813235313033401</v>
      </c>
      <c r="D65" s="229">
        <v>0.20573429541811711</v>
      </c>
      <c r="E65" s="229">
        <v>0.28105098255300559</v>
      </c>
      <c r="F65" s="229">
        <v>0.33172397310034268</v>
      </c>
      <c r="G65" s="229">
        <v>0.16769316811491961</v>
      </c>
      <c r="H65" s="229">
        <v>0.47305291148700468</v>
      </c>
      <c r="I65" s="229">
        <v>0.48478164435830501</v>
      </c>
      <c r="J65" s="229">
        <v>0.46600131737340228</v>
      </c>
      <c r="K65" s="229">
        <v>0.54123327372715024</v>
      </c>
      <c r="L65" s="229">
        <v>0.56263128323143452</v>
      </c>
      <c r="M65" s="229">
        <v>0.47229531867808178</v>
      </c>
      <c r="N65" s="229">
        <v>0.46037818443738338</v>
      </c>
      <c r="O65" s="229">
        <v>7.9050822214514579E-2</v>
      </c>
      <c r="P65" s="229">
        <v>7.7746965118645012E-2</v>
      </c>
      <c r="Q65" s="229">
        <v>0.1017387331574324</v>
      </c>
      <c r="R65" s="229">
        <v>0.108182259358569</v>
      </c>
      <c r="S65" s="229">
        <v>0.1207483316497566</v>
      </c>
      <c r="T65" s="229">
        <v>0.12583417179181139</v>
      </c>
      <c r="U65" s="229">
        <v>0.1132661058352472</v>
      </c>
      <c r="V65" s="229">
        <v>0.1170760001949802</v>
      </c>
      <c r="W65" s="229">
        <v>7.5808125628563428E-2</v>
      </c>
      <c r="X65" s="229">
        <v>7.1407109512021505E-2</v>
      </c>
      <c r="Y65" s="229">
        <v>9.6057783928043081E-2</v>
      </c>
      <c r="DA65" s="73" t="s">
        <v>3114</v>
      </c>
    </row>
    <row r="66" spans="1:105" ht="12" customHeight="1" x14ac:dyDescent="0.25">
      <c r="A66" s="64" t="s">
        <v>39</v>
      </c>
      <c r="B66" s="229">
        <v>3.7104104618786007E-2</v>
      </c>
      <c r="C66" s="229">
        <v>5.0395871073415539E-2</v>
      </c>
      <c r="D66" s="229">
        <v>6.2579159630204065E-2</v>
      </c>
      <c r="E66" s="229">
        <v>6.7840442317011002E-2</v>
      </c>
      <c r="F66" s="229">
        <v>7.6147048726664848E-2</v>
      </c>
      <c r="G66" s="229">
        <v>9.5131726403048511E-2</v>
      </c>
      <c r="H66" s="229">
        <v>0.11636525852045999</v>
      </c>
      <c r="I66" s="229">
        <v>0.1133039854753484</v>
      </c>
      <c r="J66" s="229">
        <v>0.1215936457301193</v>
      </c>
      <c r="K66" s="229">
        <v>0.12795244115483889</v>
      </c>
      <c r="L66" s="229">
        <v>0.1249848703784311</v>
      </c>
      <c r="M66" s="229">
        <v>0.1138572275918155</v>
      </c>
      <c r="N66" s="229">
        <v>0.14763191118450061</v>
      </c>
      <c r="O66" s="229">
        <v>0.1427205167554528</v>
      </c>
      <c r="P66" s="229">
        <v>0.1182243513997397</v>
      </c>
      <c r="Q66" s="229">
        <v>0.1244087011128549</v>
      </c>
      <c r="R66" s="229">
        <v>0.11382831944561669</v>
      </c>
      <c r="S66" s="229">
        <v>0.1222037073077878</v>
      </c>
      <c r="T66" s="229">
        <v>0.1435538688446755</v>
      </c>
      <c r="U66" s="229">
        <v>0.14565718572022521</v>
      </c>
      <c r="V66" s="229">
        <v>0.12607042112815331</v>
      </c>
      <c r="W66" s="229">
        <v>0.15270379567008119</v>
      </c>
      <c r="X66" s="229">
        <v>0.1203725257436993</v>
      </c>
      <c r="Y66" s="229">
        <v>0.10629027100317941</v>
      </c>
      <c r="DA66" s="73" t="s">
        <v>3115</v>
      </c>
    </row>
    <row r="67" spans="1:105" ht="12" customHeight="1" x14ac:dyDescent="0.25">
      <c r="A67" s="60" t="s">
        <v>3116</v>
      </c>
      <c r="B67" s="262">
        <v>3.9049548261720162</v>
      </c>
      <c r="C67" s="262">
        <v>4.0481853376031438</v>
      </c>
      <c r="D67" s="262">
        <v>3.91775700278856</v>
      </c>
      <c r="E67" s="262">
        <v>4.8902420144990781</v>
      </c>
      <c r="F67" s="262">
        <v>5.8797920862952866</v>
      </c>
      <c r="G67" s="262">
        <v>5.6230339149268946</v>
      </c>
      <c r="H67" s="262">
        <v>5.7613227975644872</v>
      </c>
      <c r="I67" s="262">
        <v>6.0862074239008308</v>
      </c>
      <c r="J67" s="262">
        <v>5.7435890011520154</v>
      </c>
      <c r="K67" s="262">
        <v>5.3075481595205698</v>
      </c>
      <c r="L67" s="262">
        <v>5.6032877935211634</v>
      </c>
      <c r="M67" s="262">
        <v>5.6107002887127484</v>
      </c>
      <c r="N67" s="262">
        <v>5.5315681039900886</v>
      </c>
      <c r="O67" s="262">
        <v>4.6020417688397677</v>
      </c>
      <c r="P67" s="262">
        <v>4.1666960286674186</v>
      </c>
      <c r="Q67" s="262">
        <v>4.3354259063598697</v>
      </c>
      <c r="R67" s="262">
        <v>4.4225490577094124</v>
      </c>
      <c r="S67" s="262">
        <v>4.5207166698703549</v>
      </c>
      <c r="T67" s="262">
        <v>4.644540969688606</v>
      </c>
      <c r="U67" s="262">
        <v>4.5753204091928232</v>
      </c>
      <c r="V67" s="262">
        <v>4.386264412339564</v>
      </c>
      <c r="W67" s="262">
        <v>4.9198995747204703</v>
      </c>
      <c r="X67" s="262">
        <v>4.7749267990690036</v>
      </c>
      <c r="Y67" s="262">
        <v>4.4672468709672799</v>
      </c>
      <c r="DA67" s="72" t="s">
        <v>3117</v>
      </c>
    </row>
    <row r="68" spans="1:105" ht="12" customHeight="1" x14ac:dyDescent="0.25">
      <c r="A68" s="57" t="s">
        <v>3118</v>
      </c>
      <c r="B68" s="261">
        <v>94.904856699944716</v>
      </c>
      <c r="C68" s="261">
        <v>101.50476715121999</v>
      </c>
      <c r="D68" s="261">
        <v>94.019517918594417</v>
      </c>
      <c r="E68" s="261">
        <v>137.7644668958491</v>
      </c>
      <c r="F68" s="261">
        <v>186.12556825870109</v>
      </c>
      <c r="G68" s="261">
        <v>180.6179142415566</v>
      </c>
      <c r="H68" s="261">
        <v>181.98868616625049</v>
      </c>
      <c r="I68" s="261">
        <v>176.9652598935082</v>
      </c>
      <c r="J68" s="261">
        <v>180.77441249515149</v>
      </c>
      <c r="K68" s="261">
        <v>172.1768947358004</v>
      </c>
      <c r="L68" s="261">
        <v>161.5104474518545</v>
      </c>
      <c r="M68" s="261">
        <v>165.3693237565187</v>
      </c>
      <c r="N68" s="261">
        <v>170.9759521278427</v>
      </c>
      <c r="O68" s="261">
        <v>111.4250257890434</v>
      </c>
      <c r="P68" s="261">
        <v>96.266012999551236</v>
      </c>
      <c r="Q68" s="261">
        <v>95.361698862141125</v>
      </c>
      <c r="R68" s="261">
        <v>88.914432929939409</v>
      </c>
      <c r="S68" s="261">
        <v>98.309809083715848</v>
      </c>
      <c r="T68" s="261">
        <v>101.47965120669519</v>
      </c>
      <c r="U68" s="261">
        <v>101.5546118683648</v>
      </c>
      <c r="V68" s="261">
        <v>90.663391827969193</v>
      </c>
      <c r="W68" s="261">
        <v>91.626866843060725</v>
      </c>
      <c r="X68" s="261">
        <v>118.40592002123969</v>
      </c>
      <c r="Y68" s="261">
        <v>118.3731967522197</v>
      </c>
      <c r="DA68" s="70" t="s">
        <v>3119</v>
      </c>
    </row>
    <row r="69" spans="1:105" ht="12" customHeight="1" x14ac:dyDescent="0.25">
      <c r="A69" s="41" t="s">
        <v>3120</v>
      </c>
      <c r="B69" s="350">
        <v>131.1647755031731</v>
      </c>
      <c r="C69" s="350">
        <v>135.65938916614991</v>
      </c>
      <c r="D69" s="350">
        <v>134.8910478493375</v>
      </c>
      <c r="E69" s="350">
        <v>163.30489434313711</v>
      </c>
      <c r="F69" s="350">
        <v>191.19468659698489</v>
      </c>
      <c r="G69" s="350">
        <v>196.684460007219</v>
      </c>
      <c r="H69" s="350">
        <v>205.1113152914167</v>
      </c>
      <c r="I69" s="350">
        <v>210.283316779974</v>
      </c>
      <c r="J69" s="350">
        <v>196.02314559888671</v>
      </c>
      <c r="K69" s="350">
        <v>197.46046409868049</v>
      </c>
      <c r="L69" s="350">
        <v>218.2124281063721</v>
      </c>
      <c r="M69" s="350">
        <v>219.3410254079408</v>
      </c>
      <c r="N69" s="350">
        <v>214.11880666309949</v>
      </c>
      <c r="O69" s="350">
        <v>218.66305654178129</v>
      </c>
      <c r="P69" s="350">
        <v>220.96949385080009</v>
      </c>
      <c r="Q69" s="350">
        <v>212.1971971142257</v>
      </c>
      <c r="R69" s="350">
        <v>215.77747417161871</v>
      </c>
      <c r="S69" s="350">
        <v>233.92967395957629</v>
      </c>
      <c r="T69" s="350">
        <v>220.0862059565853</v>
      </c>
      <c r="U69" s="350">
        <v>207.03296104767941</v>
      </c>
      <c r="V69" s="350">
        <v>193.00668017727341</v>
      </c>
      <c r="W69" s="350">
        <v>182.15271410531111</v>
      </c>
      <c r="X69" s="350">
        <v>172.150295522302</v>
      </c>
      <c r="Y69" s="350">
        <v>164.08499133892889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0.99999999999999989</v>
      </c>
      <c r="D73" s="232">
        <f t="shared" si="3"/>
        <v>0.99999999999999978</v>
      </c>
      <c r="E73" s="232">
        <f t="shared" si="3"/>
        <v>1.0000000000000002</v>
      </c>
      <c r="F73" s="232">
        <f t="shared" si="3"/>
        <v>1.0000000000000004</v>
      </c>
      <c r="G73" s="232">
        <f t="shared" si="3"/>
        <v>0.99999999999999989</v>
      </c>
      <c r="H73" s="232">
        <f t="shared" si="3"/>
        <v>0.99999999999999978</v>
      </c>
      <c r="I73" s="232">
        <f t="shared" si="3"/>
        <v>1</v>
      </c>
      <c r="J73" s="232">
        <f t="shared" si="3"/>
        <v>0.99999999999999978</v>
      </c>
      <c r="K73" s="232">
        <f t="shared" si="3"/>
        <v>0.99999999999999978</v>
      </c>
      <c r="L73" s="232">
        <f t="shared" si="3"/>
        <v>1</v>
      </c>
      <c r="M73" s="232">
        <f t="shared" si="3"/>
        <v>1.0000000000000002</v>
      </c>
      <c r="N73" s="232">
        <f t="shared" si="3"/>
        <v>1</v>
      </c>
      <c r="O73" s="232">
        <f t="shared" si="3"/>
        <v>1.0000000000000002</v>
      </c>
      <c r="P73" s="232">
        <f t="shared" si="3"/>
        <v>1</v>
      </c>
      <c r="Q73" s="232">
        <f t="shared" si="3"/>
        <v>1.0000000000000002</v>
      </c>
      <c r="R73" s="232">
        <f t="shared" si="3"/>
        <v>1</v>
      </c>
      <c r="S73" s="232">
        <f t="shared" si="3"/>
        <v>1</v>
      </c>
      <c r="T73" s="232">
        <f t="shared" si="3"/>
        <v>0.99999999999999989</v>
      </c>
      <c r="U73" s="232">
        <f t="shared" si="3"/>
        <v>1.0000000000000002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2.0774911201485117E-2</v>
      </c>
      <c r="C74" s="299">
        <f t="shared" si="4"/>
        <v>2.0045059691801644E-2</v>
      </c>
      <c r="D74" s="299">
        <f t="shared" si="4"/>
        <v>2.1419642893985694E-2</v>
      </c>
      <c r="E74" s="299">
        <f t="shared" si="4"/>
        <v>1.9837899029160111E-2</v>
      </c>
      <c r="F74" s="299">
        <f t="shared" si="4"/>
        <v>1.8520287964539358E-2</v>
      </c>
      <c r="G74" s="299">
        <f t="shared" si="4"/>
        <v>2.0547539874531281E-2</v>
      </c>
      <c r="H74" s="299">
        <f t="shared" si="4"/>
        <v>2.0400161650950245E-2</v>
      </c>
      <c r="I74" s="299">
        <f t="shared" si="4"/>
        <v>2.0637480614062013E-2</v>
      </c>
      <c r="J74" s="299">
        <f t="shared" si="4"/>
        <v>1.9387070851659274E-2</v>
      </c>
      <c r="K74" s="299">
        <f t="shared" si="4"/>
        <v>2.1555775095556791E-2</v>
      </c>
      <c r="L74" s="299">
        <f t="shared" si="4"/>
        <v>2.3922403452380444E-2</v>
      </c>
      <c r="M74" s="299">
        <f t="shared" si="4"/>
        <v>2.4031512614990484E-2</v>
      </c>
      <c r="N74" s="299">
        <f t="shared" si="4"/>
        <v>2.3217342257613263E-2</v>
      </c>
      <c r="O74" s="299">
        <f t="shared" si="4"/>
        <v>2.8551095520895541E-2</v>
      </c>
      <c r="P74" s="299">
        <f t="shared" si="4"/>
        <v>3.2345844494112624E-2</v>
      </c>
      <c r="Q74" s="299">
        <f t="shared" si="4"/>
        <v>3.2037849083740674E-2</v>
      </c>
      <c r="R74" s="299">
        <f t="shared" si="4"/>
        <v>3.2445902613568507E-2</v>
      </c>
      <c r="S74" s="299">
        <f t="shared" si="4"/>
        <v>3.2682898273430856E-2</v>
      </c>
      <c r="T74" s="299">
        <f t="shared" si="4"/>
        <v>3.071946381139086E-2</v>
      </c>
      <c r="U74" s="299">
        <f t="shared" si="4"/>
        <v>2.9659431419435965E-2</v>
      </c>
      <c r="V74" s="299">
        <f t="shared" si="4"/>
        <v>2.945528113401821E-2</v>
      </c>
      <c r="W74" s="299">
        <f t="shared" si="4"/>
        <v>2.7156137695592813E-2</v>
      </c>
      <c r="X74" s="299">
        <f t="shared" si="4"/>
        <v>2.3407237752447116E-2</v>
      </c>
      <c r="Y74" s="299">
        <f t="shared" si="4"/>
        <v>2.4325700361393802E-2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9.9935890854333416E-3</v>
      </c>
      <c r="C75" s="233">
        <f t="shared" si="5"/>
        <v>9.6475748863715013E-3</v>
      </c>
      <c r="D75" s="233">
        <f t="shared" si="5"/>
        <v>1.0248029244532376E-2</v>
      </c>
      <c r="E75" s="233">
        <f t="shared" si="5"/>
        <v>9.555472736198771E-3</v>
      </c>
      <c r="F75" s="233">
        <f t="shared" si="5"/>
        <v>8.9768446400228987E-3</v>
      </c>
      <c r="G75" s="233">
        <f t="shared" si="5"/>
        <v>9.7983363990647981E-3</v>
      </c>
      <c r="H75" s="233">
        <f t="shared" si="5"/>
        <v>9.6934280251817911E-3</v>
      </c>
      <c r="I75" s="233">
        <f t="shared" si="5"/>
        <v>9.8665133481832604E-3</v>
      </c>
      <c r="J75" s="233">
        <f t="shared" si="5"/>
        <v>9.2931470342983939E-3</v>
      </c>
      <c r="K75" s="233">
        <f t="shared" si="5"/>
        <v>1.0157589331505856E-2</v>
      </c>
      <c r="L75" s="233">
        <f t="shared" si="5"/>
        <v>1.1184326170230401E-2</v>
      </c>
      <c r="M75" s="233">
        <f t="shared" si="5"/>
        <v>1.1228273882502178E-2</v>
      </c>
      <c r="N75" s="233">
        <f t="shared" si="5"/>
        <v>1.0865579709455748E-2</v>
      </c>
      <c r="O75" s="233">
        <f t="shared" si="5"/>
        <v>1.2989789160577648E-2</v>
      </c>
      <c r="P75" s="233">
        <f t="shared" si="5"/>
        <v>1.4549924146013566E-2</v>
      </c>
      <c r="Q75" s="233">
        <f t="shared" si="5"/>
        <v>1.4528384974163181E-2</v>
      </c>
      <c r="R75" s="233">
        <f t="shared" si="5"/>
        <v>1.4718462576607066E-2</v>
      </c>
      <c r="S75" s="233">
        <f t="shared" si="5"/>
        <v>1.4736286363794969E-2</v>
      </c>
      <c r="T75" s="233">
        <f t="shared" si="5"/>
        <v>1.3980626527793827E-2</v>
      </c>
      <c r="U75" s="233">
        <f t="shared" si="5"/>
        <v>1.3572390816612391E-2</v>
      </c>
      <c r="V75" s="233">
        <f t="shared" si="5"/>
        <v>1.3526903527565592E-2</v>
      </c>
      <c r="W75" s="233">
        <f t="shared" si="5"/>
        <v>1.2807883616627358E-2</v>
      </c>
      <c r="X75" s="233">
        <f t="shared" si="5"/>
        <v>1.1094911941949743E-2</v>
      </c>
      <c r="Y75" s="233">
        <f t="shared" si="5"/>
        <v>1.1489717595429473E-2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1.6595586865753381E-2</v>
      </c>
      <c r="C76" s="233">
        <f t="shared" si="6"/>
        <v>1.6027172695710593E-2</v>
      </c>
      <c r="D76" s="233">
        <f t="shared" si="6"/>
        <v>1.6950222806308417E-2</v>
      </c>
      <c r="E76" s="233">
        <f t="shared" si="6"/>
        <v>1.5883428920731683E-2</v>
      </c>
      <c r="F76" s="233">
        <f t="shared" si="6"/>
        <v>1.4989823161561812E-2</v>
      </c>
      <c r="G76" s="233">
        <f t="shared" si="6"/>
        <v>1.616667293644258E-2</v>
      </c>
      <c r="H76" s="233">
        <f t="shared" si="6"/>
        <v>1.5951002159811978E-2</v>
      </c>
      <c r="I76" s="233">
        <f t="shared" si="6"/>
        <v>1.6310253058612424E-2</v>
      </c>
      <c r="J76" s="233">
        <f t="shared" si="6"/>
        <v>1.5392396956018529E-2</v>
      </c>
      <c r="K76" s="233">
        <f t="shared" si="6"/>
        <v>1.6609985519599867E-2</v>
      </c>
      <c r="L76" s="233">
        <f t="shared" si="6"/>
        <v>1.8178851159553699E-2</v>
      </c>
      <c r="M76" s="233">
        <f t="shared" si="6"/>
        <v>1.824142478086813E-2</v>
      </c>
      <c r="N76" s="233">
        <f t="shared" si="6"/>
        <v>1.7674418858882896E-2</v>
      </c>
      <c r="O76" s="233">
        <f t="shared" si="6"/>
        <v>2.0663748640704062E-2</v>
      </c>
      <c r="P76" s="233">
        <f t="shared" si="6"/>
        <v>2.2931187125685804E-2</v>
      </c>
      <c r="Q76" s="233">
        <f t="shared" si="6"/>
        <v>2.3049749718436256E-2</v>
      </c>
      <c r="R76" s="233">
        <f t="shared" si="6"/>
        <v>2.3357824276653984E-2</v>
      </c>
      <c r="S76" s="233">
        <f t="shared" si="6"/>
        <v>2.3270191962080859E-2</v>
      </c>
      <c r="T76" s="233">
        <f t="shared" si="6"/>
        <v>2.2245486489738182E-2</v>
      </c>
      <c r="U76" s="233">
        <f t="shared" si="6"/>
        <v>2.1691498665512562E-2</v>
      </c>
      <c r="V76" s="233">
        <f t="shared" si="6"/>
        <v>2.1680216488583707E-2</v>
      </c>
      <c r="W76" s="233">
        <f t="shared" si="6"/>
        <v>2.0957848314093461E-2</v>
      </c>
      <c r="X76" s="233">
        <f t="shared" si="6"/>
        <v>1.8223437098276569E-2</v>
      </c>
      <c r="Y76" s="233">
        <f t="shared" si="6"/>
        <v>1.8821758684127457E-2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7.4652580608060935E-3</v>
      </c>
      <c r="C77" s="233">
        <f t="shared" si="7"/>
        <v>7.2022822165521807E-3</v>
      </c>
      <c r="D77" s="233">
        <f t="shared" si="7"/>
        <v>7.7047400802032016E-3</v>
      </c>
      <c r="E77" s="233">
        <f t="shared" si="7"/>
        <v>7.126783215166594E-3</v>
      </c>
      <c r="F77" s="233">
        <f t="shared" si="7"/>
        <v>6.6455794559401879E-3</v>
      </c>
      <c r="G77" s="233">
        <f t="shared" si="7"/>
        <v>7.3955861826960059E-3</v>
      </c>
      <c r="H77" s="233">
        <f t="shared" si="7"/>
        <v>7.3473926673349116E-3</v>
      </c>
      <c r="I77" s="233">
        <f t="shared" si="7"/>
        <v>7.4244152764669068E-3</v>
      </c>
      <c r="J77" s="233">
        <f t="shared" si="7"/>
        <v>6.9711515083252856E-3</v>
      </c>
      <c r="K77" s="233">
        <f t="shared" si="7"/>
        <v>7.7755034608834326E-3</v>
      </c>
      <c r="L77" s="233">
        <f t="shared" si="7"/>
        <v>8.6415786640278401E-3</v>
      </c>
      <c r="M77" s="233">
        <f t="shared" si="7"/>
        <v>8.6819822016495629E-3</v>
      </c>
      <c r="N77" s="233">
        <f t="shared" si="7"/>
        <v>8.3853614277493212E-3</v>
      </c>
      <c r="O77" s="233">
        <f t="shared" si="7"/>
        <v>1.036385473913453E-2</v>
      </c>
      <c r="P77" s="233">
        <f t="shared" si="7"/>
        <v>1.176462892101747E-2</v>
      </c>
      <c r="Q77" s="233">
        <f t="shared" si="7"/>
        <v>1.1636214041551733E-2</v>
      </c>
      <c r="R77" s="233">
        <f t="shared" si="7"/>
        <v>1.1783714484126819E-2</v>
      </c>
      <c r="S77" s="233">
        <f t="shared" si="7"/>
        <v>1.1882351784176952E-2</v>
      </c>
      <c r="T77" s="233">
        <f t="shared" si="7"/>
        <v>1.1150354960089235E-2</v>
      </c>
      <c r="U77" s="233">
        <f t="shared" si="7"/>
        <v>1.075519663770589E-2</v>
      </c>
      <c r="V77" s="233">
        <f t="shared" si="7"/>
        <v>1.0674451374695165E-2</v>
      </c>
      <c r="W77" s="233">
        <f t="shared" si="7"/>
        <v>9.79406222312703E-3</v>
      </c>
      <c r="X77" s="233">
        <f t="shared" si="7"/>
        <v>8.4342663788742542E-3</v>
      </c>
      <c r="Y77" s="233">
        <f t="shared" si="7"/>
        <v>8.7708934385664038E-3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1.8360735138911257E-2</v>
      </c>
      <c r="C78" s="300">
        <f t="shared" si="8"/>
        <v>1.7893441062625585E-2</v>
      </c>
      <c r="D78" s="300">
        <f t="shared" si="8"/>
        <v>1.8663295267086499E-2</v>
      </c>
      <c r="E78" s="300">
        <f t="shared" si="8"/>
        <v>1.789634886252937E-2</v>
      </c>
      <c r="F78" s="300">
        <f t="shared" si="8"/>
        <v>1.7208507635645218E-2</v>
      </c>
      <c r="G78" s="300">
        <f t="shared" si="8"/>
        <v>1.8613414947271725E-2</v>
      </c>
      <c r="H78" s="300">
        <f t="shared" si="8"/>
        <v>1.8534697338866136E-2</v>
      </c>
      <c r="I78" s="300">
        <f t="shared" si="8"/>
        <v>1.8834516071758407E-2</v>
      </c>
      <c r="J78" s="300">
        <f t="shared" si="8"/>
        <v>1.8683172872380579E-2</v>
      </c>
      <c r="K78" s="300">
        <f t="shared" si="8"/>
        <v>2.1081952036606205E-2</v>
      </c>
      <c r="L78" s="300">
        <f t="shared" si="8"/>
        <v>2.2766309492787771E-2</v>
      </c>
      <c r="M78" s="300">
        <f t="shared" si="8"/>
        <v>2.2698642469009316E-2</v>
      </c>
      <c r="N78" s="300">
        <f t="shared" si="8"/>
        <v>2.2134211081783213E-2</v>
      </c>
      <c r="O78" s="300">
        <f t="shared" si="8"/>
        <v>2.2788995976526814E-2</v>
      </c>
      <c r="P78" s="300">
        <f t="shared" si="8"/>
        <v>2.6521523571719947E-2</v>
      </c>
      <c r="Q78" s="300">
        <f t="shared" si="8"/>
        <v>2.6748416974854285E-2</v>
      </c>
      <c r="R78" s="300">
        <f t="shared" si="8"/>
        <v>2.6510500882203948E-2</v>
      </c>
      <c r="S78" s="300">
        <f t="shared" si="8"/>
        <v>2.6391956687313357E-2</v>
      </c>
      <c r="T78" s="300">
        <f t="shared" si="8"/>
        <v>2.5131942248982339E-2</v>
      </c>
      <c r="U78" s="300">
        <f t="shared" si="8"/>
        <v>2.4007081733329501E-2</v>
      </c>
      <c r="V78" s="300">
        <f t="shared" si="8"/>
        <v>2.3489918332492116E-2</v>
      </c>
      <c r="W78" s="300">
        <f t="shared" si="8"/>
        <v>2.219269722591732E-2</v>
      </c>
      <c r="X78" s="300">
        <f t="shared" si="8"/>
        <v>1.9398697932209261E-2</v>
      </c>
      <c r="Y78" s="300">
        <f t="shared" si="8"/>
        <v>2.0651615003957593E-2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0.14305846845077136</v>
      </c>
      <c r="C79" s="301">
        <f t="shared" si="9"/>
        <v>0.15116542869590657</v>
      </c>
      <c r="D79" s="301">
        <f t="shared" si="9"/>
        <v>0.14598662605814161</v>
      </c>
      <c r="E79" s="301">
        <f t="shared" si="9"/>
        <v>0.14507210994927328</v>
      </c>
      <c r="F79" s="301">
        <f t="shared" si="9"/>
        <v>0.14310442263861625</v>
      </c>
      <c r="G79" s="301">
        <f t="shared" si="9"/>
        <v>0.12920409559900761</v>
      </c>
      <c r="H79" s="301">
        <f t="shared" si="9"/>
        <v>0.14924365930237732</v>
      </c>
      <c r="I79" s="301">
        <f t="shared" si="9"/>
        <v>0.15244640335115608</v>
      </c>
      <c r="J79" s="301">
        <f t="shared" si="9"/>
        <v>0.15288903772308116</v>
      </c>
      <c r="K79" s="301">
        <f t="shared" si="9"/>
        <v>0.15836062792235134</v>
      </c>
      <c r="L79" s="301">
        <f t="shared" si="9"/>
        <v>0.1600686323350532</v>
      </c>
      <c r="M79" s="301">
        <f t="shared" si="9"/>
        <v>0.15078449477800018</v>
      </c>
      <c r="N79" s="301">
        <f t="shared" si="9"/>
        <v>0.15235512686828936</v>
      </c>
      <c r="O79" s="301">
        <f t="shared" si="9"/>
        <v>0.12173348398909535</v>
      </c>
      <c r="P79" s="301">
        <f t="shared" si="9"/>
        <v>0.11765440645465504</v>
      </c>
      <c r="Q79" s="301">
        <f t="shared" si="9"/>
        <v>0.11713230775220664</v>
      </c>
      <c r="R79" s="301">
        <f t="shared" si="9"/>
        <v>0.11747875882762863</v>
      </c>
      <c r="S79" s="301">
        <f t="shared" si="9"/>
        <v>0.11747533039633332</v>
      </c>
      <c r="T79" s="301">
        <f t="shared" si="9"/>
        <v>0.11970440042112224</v>
      </c>
      <c r="U79" s="301">
        <f t="shared" si="9"/>
        <v>0.12073122311020718</v>
      </c>
      <c r="V79" s="301">
        <f t="shared" si="9"/>
        <v>0.12222151475346364</v>
      </c>
      <c r="W79" s="301">
        <f t="shared" si="9"/>
        <v>0.12460560214600176</v>
      </c>
      <c r="X79" s="301">
        <f t="shared" si="9"/>
        <v>0.12549814897747927</v>
      </c>
      <c r="Y79" s="301">
        <f t="shared" si="9"/>
        <v>0.12266957456645079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0.36843325724654297</v>
      </c>
      <c r="C80" s="301">
        <f t="shared" si="10"/>
        <v>0.36783641017641699</v>
      </c>
      <c r="D80" s="301">
        <f t="shared" si="10"/>
        <v>0.3649823071967947</v>
      </c>
      <c r="E80" s="301">
        <f t="shared" si="10"/>
        <v>0.36097680455674935</v>
      </c>
      <c r="F80" s="301">
        <f t="shared" si="10"/>
        <v>0.36072121436625459</v>
      </c>
      <c r="G80" s="301">
        <f t="shared" si="10"/>
        <v>0.36201316600407729</v>
      </c>
      <c r="H80" s="301">
        <f t="shared" si="10"/>
        <v>0.35306219470853067</v>
      </c>
      <c r="I80" s="301">
        <f t="shared" si="10"/>
        <v>0.34535300303391397</v>
      </c>
      <c r="J80" s="301">
        <f t="shared" si="10"/>
        <v>0.35327158693901589</v>
      </c>
      <c r="K80" s="301">
        <f t="shared" si="10"/>
        <v>0.32958992391979902</v>
      </c>
      <c r="L80" s="301">
        <f t="shared" si="10"/>
        <v>0.31812878307527065</v>
      </c>
      <c r="M80" s="301">
        <f t="shared" si="10"/>
        <v>0.32488598016379566</v>
      </c>
      <c r="N80" s="301">
        <f t="shared" si="10"/>
        <v>0.32804644064500282</v>
      </c>
      <c r="O80" s="301">
        <f t="shared" si="10"/>
        <v>0.38135867637060844</v>
      </c>
      <c r="P80" s="301">
        <f t="shared" si="10"/>
        <v>0.36066501627500419</v>
      </c>
      <c r="Q80" s="301">
        <f t="shared" si="10"/>
        <v>0.34698302188237562</v>
      </c>
      <c r="R80" s="301">
        <f t="shared" si="10"/>
        <v>0.35083367097942525</v>
      </c>
      <c r="S80" s="301">
        <f t="shared" si="10"/>
        <v>0.35628879845219291</v>
      </c>
      <c r="T80" s="301">
        <f t="shared" si="10"/>
        <v>0.35793649606131056</v>
      </c>
      <c r="U80" s="301">
        <f t="shared" si="10"/>
        <v>0.35733222609085563</v>
      </c>
      <c r="V80" s="301">
        <f t="shared" si="10"/>
        <v>0.35963906815932606</v>
      </c>
      <c r="W80" s="301">
        <f t="shared" si="10"/>
        <v>0.34385070091919734</v>
      </c>
      <c r="X80" s="301">
        <f t="shared" si="10"/>
        <v>0.36459978677121024</v>
      </c>
      <c r="Y80" s="301">
        <f t="shared" si="10"/>
        <v>0.34410644384229105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0.35836248210306482</v>
      </c>
      <c r="C81" s="302">
        <f t="shared" si="11"/>
        <v>0.35807985780191143</v>
      </c>
      <c r="D81" s="302">
        <f t="shared" si="11"/>
        <v>0.35503343571428025</v>
      </c>
      <c r="E81" s="302">
        <f t="shared" si="11"/>
        <v>0.35126178444078543</v>
      </c>
      <c r="F81" s="302">
        <f t="shared" si="11"/>
        <v>0.35121441358963268</v>
      </c>
      <c r="G81" s="302">
        <f t="shared" si="11"/>
        <v>0.35272239974693792</v>
      </c>
      <c r="H81" s="302">
        <f t="shared" si="11"/>
        <v>0.34410815275601292</v>
      </c>
      <c r="I81" s="302">
        <f t="shared" si="11"/>
        <v>0.33582434232111763</v>
      </c>
      <c r="J81" s="302">
        <f t="shared" si="11"/>
        <v>0.3441296569111672</v>
      </c>
      <c r="K81" s="302">
        <f t="shared" si="11"/>
        <v>0.32079117399703883</v>
      </c>
      <c r="L81" s="302">
        <f t="shared" si="11"/>
        <v>0.30905405064371777</v>
      </c>
      <c r="M81" s="302">
        <f t="shared" si="11"/>
        <v>0.31582494938584604</v>
      </c>
      <c r="N81" s="302">
        <f t="shared" si="11"/>
        <v>0.31915425180432433</v>
      </c>
      <c r="O81" s="302">
        <f t="shared" si="11"/>
        <v>0.3733246803429941</v>
      </c>
      <c r="P81" s="302">
        <f t="shared" si="11"/>
        <v>0.3528606218329769</v>
      </c>
      <c r="Q81" s="302">
        <f t="shared" si="11"/>
        <v>0.3383403834656355</v>
      </c>
      <c r="R81" s="302">
        <f t="shared" si="11"/>
        <v>0.34204168300540283</v>
      </c>
      <c r="S81" s="302">
        <f t="shared" si="11"/>
        <v>0.3481320725248373</v>
      </c>
      <c r="T81" s="302">
        <f t="shared" si="11"/>
        <v>0.34925878480706141</v>
      </c>
      <c r="U81" s="302">
        <f t="shared" si="11"/>
        <v>0.34837530795412741</v>
      </c>
      <c r="V81" s="302">
        <f t="shared" si="11"/>
        <v>0.35036995230769458</v>
      </c>
      <c r="W81" s="302">
        <f t="shared" si="11"/>
        <v>0.33267805587738153</v>
      </c>
      <c r="X81" s="302">
        <f t="shared" si="11"/>
        <v>0.3545393559012921</v>
      </c>
      <c r="Y81" s="302">
        <f t="shared" si="11"/>
        <v>0.33396745037965592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1.007077514347814E-2</v>
      </c>
      <c r="C82" s="302">
        <f t="shared" si="12"/>
        <v>9.756552374505548E-3</v>
      </c>
      <c r="D82" s="302">
        <f t="shared" si="12"/>
        <v>9.9488714825144309E-3</v>
      </c>
      <c r="E82" s="302">
        <f t="shared" si="12"/>
        <v>9.7150201159639394E-3</v>
      </c>
      <c r="F82" s="302">
        <f t="shared" si="12"/>
        <v>9.5068007766218824E-3</v>
      </c>
      <c r="G82" s="302">
        <f t="shared" si="12"/>
        <v>9.290766257139425E-3</v>
      </c>
      <c r="H82" s="302">
        <f t="shared" si="12"/>
        <v>8.9540419525177932E-3</v>
      </c>
      <c r="I82" s="302">
        <f t="shared" si="12"/>
        <v>9.5286607127963198E-3</v>
      </c>
      <c r="J82" s="302">
        <f t="shared" si="12"/>
        <v>9.1419300278487402E-3</v>
      </c>
      <c r="K82" s="302">
        <f t="shared" si="12"/>
        <v>8.7987499227601563E-3</v>
      </c>
      <c r="L82" s="302">
        <f t="shared" si="12"/>
        <v>9.0747324315528302E-3</v>
      </c>
      <c r="M82" s="302">
        <f t="shared" si="12"/>
        <v>9.061030777949633E-3</v>
      </c>
      <c r="N82" s="302">
        <f t="shared" si="12"/>
        <v>8.8921888406784944E-3</v>
      </c>
      <c r="O82" s="302">
        <f t="shared" si="12"/>
        <v>8.0339960276143221E-3</v>
      </c>
      <c r="P82" s="302">
        <f t="shared" si="12"/>
        <v>7.8043944420273237E-3</v>
      </c>
      <c r="Q82" s="302">
        <f t="shared" si="12"/>
        <v>8.642638416740166E-3</v>
      </c>
      <c r="R82" s="302">
        <f t="shared" si="12"/>
        <v>8.7919879740223708E-3</v>
      </c>
      <c r="S82" s="302">
        <f t="shared" si="12"/>
        <v>8.1567259273556073E-3</v>
      </c>
      <c r="T82" s="302">
        <f t="shared" si="12"/>
        <v>8.6777112542491402E-3</v>
      </c>
      <c r="U82" s="302">
        <f t="shared" si="12"/>
        <v>8.9569181367281769E-3</v>
      </c>
      <c r="V82" s="302">
        <f t="shared" si="12"/>
        <v>9.269115851631515E-3</v>
      </c>
      <c r="W82" s="302">
        <f t="shared" si="12"/>
        <v>1.1172645041815817E-2</v>
      </c>
      <c r="X82" s="302">
        <f t="shared" si="12"/>
        <v>1.0060430869918138E-2</v>
      </c>
      <c r="Y82" s="302">
        <f t="shared" si="12"/>
        <v>1.013899346263511E-2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1.8052531604709734E-2</v>
      </c>
      <c r="C83" s="301">
        <f t="shared" si="13"/>
        <v>2.0326828614471788E-2</v>
      </c>
      <c r="D83" s="301">
        <f t="shared" si="13"/>
        <v>1.8063248210128609E-2</v>
      </c>
      <c r="E83" s="301">
        <f t="shared" si="13"/>
        <v>1.6910617988442903E-2</v>
      </c>
      <c r="F83" s="301">
        <f t="shared" si="13"/>
        <v>1.5545961092356902E-2</v>
      </c>
      <c r="G83" s="301">
        <f t="shared" si="13"/>
        <v>1.3549277600228067E-2</v>
      </c>
      <c r="H83" s="301">
        <f t="shared" si="13"/>
        <v>1.7266911296923999E-2</v>
      </c>
      <c r="I83" s="301">
        <f t="shared" si="13"/>
        <v>1.7188688719087849E-2</v>
      </c>
      <c r="J83" s="301">
        <f t="shared" si="13"/>
        <v>1.6842229549583868E-2</v>
      </c>
      <c r="K83" s="301">
        <f t="shared" si="13"/>
        <v>1.8855948963661964E-2</v>
      </c>
      <c r="L83" s="301">
        <f t="shared" si="13"/>
        <v>1.9349132471041246E-2</v>
      </c>
      <c r="M83" s="301">
        <f t="shared" si="13"/>
        <v>1.7723335566879266E-2</v>
      </c>
      <c r="N83" s="301">
        <f t="shared" si="13"/>
        <v>1.7310058348240648E-2</v>
      </c>
      <c r="O83" s="301">
        <f t="shared" si="13"/>
        <v>1.139022981379592E-2</v>
      </c>
      <c r="P83" s="301">
        <f t="shared" si="13"/>
        <v>1.1582862721366287E-2</v>
      </c>
      <c r="Q83" s="301">
        <f t="shared" si="13"/>
        <v>1.2617505923171537E-2</v>
      </c>
      <c r="R83" s="301">
        <f t="shared" si="13"/>
        <v>1.244890223371292E-2</v>
      </c>
      <c r="S83" s="301">
        <f t="shared" si="13"/>
        <v>1.1599031568700081E-2</v>
      </c>
      <c r="T83" s="301">
        <f t="shared" si="13"/>
        <v>1.215177149980726E-2</v>
      </c>
      <c r="U83" s="301">
        <f t="shared" si="13"/>
        <v>1.2766111597521763E-2</v>
      </c>
      <c r="V83" s="301">
        <f t="shared" si="13"/>
        <v>1.2730043493566098E-2</v>
      </c>
      <c r="W83" s="301">
        <f t="shared" si="13"/>
        <v>1.5456521445984597E-2</v>
      </c>
      <c r="X83" s="301">
        <f t="shared" si="13"/>
        <v>1.356102373989455E-2</v>
      </c>
      <c r="Y83" s="301">
        <f t="shared" si="13"/>
        <v>1.4060347095317959E-2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6.5182261460862406E-3</v>
      </c>
      <c r="C84" s="302">
        <f t="shared" si="14"/>
        <v>7.2641431728075649E-3</v>
      </c>
      <c r="D84" s="302">
        <f t="shared" si="14"/>
        <v>6.283489071401225E-3</v>
      </c>
      <c r="E84" s="302">
        <f t="shared" si="14"/>
        <v>5.7570532260483318E-3</v>
      </c>
      <c r="F84" s="302">
        <f t="shared" si="14"/>
        <v>5.2199536230392559E-3</v>
      </c>
      <c r="G84" s="302">
        <f t="shared" si="14"/>
        <v>4.7666713483339781E-3</v>
      </c>
      <c r="H84" s="302">
        <f t="shared" si="14"/>
        <v>5.4367581316952076E-3</v>
      </c>
      <c r="I84" s="302">
        <f t="shared" si="14"/>
        <v>5.3139818264822114E-3</v>
      </c>
      <c r="J84" s="302">
        <f t="shared" si="14"/>
        <v>5.1657571605601693E-3</v>
      </c>
      <c r="K84" s="302">
        <f t="shared" si="14"/>
        <v>5.669522582074496E-3</v>
      </c>
      <c r="L84" s="302">
        <f t="shared" si="14"/>
        <v>5.8912774795481359E-3</v>
      </c>
      <c r="M84" s="302">
        <f t="shared" si="14"/>
        <v>5.5691998407256388E-3</v>
      </c>
      <c r="N84" s="302">
        <f t="shared" si="14"/>
        <v>5.287272779482005E-3</v>
      </c>
      <c r="O84" s="302">
        <f t="shared" si="14"/>
        <v>3.9591145994666002E-3</v>
      </c>
      <c r="P84" s="302">
        <f t="shared" si="14"/>
        <v>4.0876194426313758E-3</v>
      </c>
      <c r="Q84" s="302">
        <f t="shared" si="14"/>
        <v>4.3582795302159654E-3</v>
      </c>
      <c r="R84" s="302">
        <f t="shared" si="14"/>
        <v>4.2942895453757304E-3</v>
      </c>
      <c r="S84" s="302">
        <f t="shared" si="14"/>
        <v>3.9525161460747006E-3</v>
      </c>
      <c r="T84" s="302">
        <f t="shared" si="14"/>
        <v>4.0473574195470678E-3</v>
      </c>
      <c r="U84" s="302">
        <f t="shared" si="14"/>
        <v>4.303692595961665E-3</v>
      </c>
      <c r="V84" s="302">
        <f t="shared" si="14"/>
        <v>4.2591994630872716E-3</v>
      </c>
      <c r="W84" s="302">
        <f t="shared" si="14"/>
        <v>5.3714784891276497E-3</v>
      </c>
      <c r="X84" s="302">
        <f t="shared" si="14"/>
        <v>4.786087409190491E-3</v>
      </c>
      <c r="Y84" s="302">
        <f t="shared" si="14"/>
        <v>4.909154430950074E-3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1.0491260890191827E-2</v>
      </c>
      <c r="C85" s="302">
        <f t="shared" si="15"/>
        <v>1.2052185374304719E-2</v>
      </c>
      <c r="D85" s="302">
        <f t="shared" si="15"/>
        <v>1.0749340306609817E-2</v>
      </c>
      <c r="E85" s="302">
        <f t="shared" si="15"/>
        <v>1.014736625038402E-2</v>
      </c>
      <c r="F85" s="302">
        <f t="shared" si="15"/>
        <v>9.341374531738951E-3</v>
      </c>
      <c r="G85" s="302">
        <f t="shared" si="15"/>
        <v>7.8203483181189352E-3</v>
      </c>
      <c r="H85" s="302">
        <f t="shared" si="15"/>
        <v>1.0902770248718021E-2</v>
      </c>
      <c r="I85" s="302">
        <f t="shared" si="15"/>
        <v>1.0887809890208874E-2</v>
      </c>
      <c r="J85" s="302">
        <f t="shared" si="15"/>
        <v>1.0729629636139366E-2</v>
      </c>
      <c r="K85" s="302">
        <f t="shared" si="15"/>
        <v>1.2275127282444454E-2</v>
      </c>
      <c r="L85" s="302">
        <f t="shared" si="15"/>
        <v>1.2517971989653709E-2</v>
      </c>
      <c r="M85" s="302">
        <f t="shared" si="15"/>
        <v>1.1215671824151698E-2</v>
      </c>
      <c r="N85" s="302">
        <f t="shared" si="15"/>
        <v>1.1101808867402654E-2</v>
      </c>
      <c r="O85" s="302">
        <f t="shared" si="15"/>
        <v>6.5990227686121205E-3</v>
      </c>
      <c r="P85" s="302">
        <f t="shared" si="15"/>
        <v>6.6869309972392233E-3</v>
      </c>
      <c r="Q85" s="302">
        <f t="shared" si="15"/>
        <v>7.3640959855074831E-3</v>
      </c>
      <c r="R85" s="302">
        <f t="shared" si="15"/>
        <v>7.2440139338848719E-3</v>
      </c>
      <c r="S85" s="302">
        <f t="shared" si="15"/>
        <v>6.8017116658635511E-3</v>
      </c>
      <c r="T85" s="302">
        <f t="shared" si="15"/>
        <v>7.205651128927246E-3</v>
      </c>
      <c r="U85" s="302">
        <f t="shared" si="15"/>
        <v>7.5347381945418228E-3</v>
      </c>
      <c r="V85" s="302">
        <f t="shared" si="15"/>
        <v>7.5108284601312757E-3</v>
      </c>
      <c r="W85" s="302">
        <f t="shared" si="15"/>
        <v>8.9278761489545947E-3</v>
      </c>
      <c r="X85" s="302">
        <f t="shared" si="15"/>
        <v>7.7329631334625368E-3</v>
      </c>
      <c r="Y85" s="302">
        <f t="shared" si="15"/>
        <v>8.1010826271663908E-3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1.0430445684316645E-3</v>
      </c>
      <c r="C86" s="302">
        <f t="shared" si="16"/>
        <v>1.0105000673595031E-3</v>
      </c>
      <c r="D86" s="302">
        <f t="shared" si="16"/>
        <v>1.0304188321175658E-3</v>
      </c>
      <c r="E86" s="302">
        <f t="shared" si="16"/>
        <v>1.0061985120105507E-3</v>
      </c>
      <c r="F86" s="302">
        <f t="shared" si="16"/>
        <v>9.8463293757869506E-4</v>
      </c>
      <c r="G86" s="302">
        <f t="shared" si="16"/>
        <v>9.6225793377515475E-4</v>
      </c>
      <c r="H86" s="302">
        <f t="shared" si="16"/>
        <v>9.2738291651077161E-4</v>
      </c>
      <c r="I86" s="302">
        <f t="shared" si="16"/>
        <v>9.8689700239676186E-4</v>
      </c>
      <c r="J86" s="302">
        <f t="shared" si="16"/>
        <v>9.4684275288433358E-4</v>
      </c>
      <c r="K86" s="302">
        <f t="shared" si="16"/>
        <v>9.1129909914301613E-4</v>
      </c>
      <c r="L86" s="302">
        <f t="shared" si="16"/>
        <v>9.3988300183940035E-4</v>
      </c>
      <c r="M86" s="302">
        <f t="shared" si="16"/>
        <v>9.3846390200192612E-4</v>
      </c>
      <c r="N86" s="302">
        <f t="shared" si="16"/>
        <v>9.2097670135598707E-4</v>
      </c>
      <c r="O86" s="302">
        <f t="shared" si="16"/>
        <v>8.3209244571719762E-4</v>
      </c>
      <c r="P86" s="302">
        <f t="shared" si="16"/>
        <v>8.0831228149568705E-4</v>
      </c>
      <c r="Q86" s="302">
        <f t="shared" si="16"/>
        <v>8.9513040744808867E-4</v>
      </c>
      <c r="R86" s="302">
        <f t="shared" si="16"/>
        <v>9.1059875445231701E-4</v>
      </c>
      <c r="S86" s="302">
        <f t="shared" si="16"/>
        <v>8.4480375676183113E-4</v>
      </c>
      <c r="T86" s="302">
        <f t="shared" si="16"/>
        <v>8.9876295133294645E-4</v>
      </c>
      <c r="U86" s="302">
        <f t="shared" si="16"/>
        <v>9.2768080701827551E-4</v>
      </c>
      <c r="V86" s="302">
        <f t="shared" si="16"/>
        <v>9.6001557034754961E-4</v>
      </c>
      <c r="W86" s="302">
        <f t="shared" si="16"/>
        <v>1.1571668079023525E-3</v>
      </c>
      <c r="X86" s="302">
        <f t="shared" si="16"/>
        <v>1.0419731972415216E-3</v>
      </c>
      <c r="Y86" s="302">
        <f t="shared" si="16"/>
        <v>1.0501100372014938E-3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9.9687579454424847E-3</v>
      </c>
      <c r="C87" s="301">
        <f t="shared" si="17"/>
        <v>1.0156360441392672E-2</v>
      </c>
      <c r="D87" s="301">
        <f t="shared" si="17"/>
        <v>9.8309656029628521E-3</v>
      </c>
      <c r="E87" s="301">
        <f t="shared" si="17"/>
        <v>9.4256589981485915E-3</v>
      </c>
      <c r="F87" s="301">
        <f t="shared" si="17"/>
        <v>9.0238919380707574E-3</v>
      </c>
      <c r="G87" s="301">
        <f t="shared" si="17"/>
        <v>8.5927909039576165E-3</v>
      </c>
      <c r="H87" s="301">
        <f t="shared" si="17"/>
        <v>8.854984036590588E-3</v>
      </c>
      <c r="I87" s="301">
        <f t="shared" si="17"/>
        <v>9.1940052346978877E-3</v>
      </c>
      <c r="J87" s="301">
        <f t="shared" si="17"/>
        <v>8.871857384585638E-3</v>
      </c>
      <c r="K87" s="301">
        <f t="shared" si="17"/>
        <v>8.9532805989805397E-3</v>
      </c>
      <c r="L87" s="301">
        <f t="shared" si="17"/>
        <v>9.2406883664500009E-3</v>
      </c>
      <c r="M87" s="301">
        <f t="shared" si="17"/>
        <v>9.010242806120547E-3</v>
      </c>
      <c r="N87" s="301">
        <f t="shared" si="17"/>
        <v>8.7832179140710648E-3</v>
      </c>
      <c r="O87" s="301">
        <f t="shared" si="17"/>
        <v>7.3655157103353604E-3</v>
      </c>
      <c r="P87" s="301">
        <f t="shared" si="17"/>
        <v>7.2691841530119128E-3</v>
      </c>
      <c r="Q87" s="301">
        <f t="shared" si="17"/>
        <v>7.9821443660312505E-3</v>
      </c>
      <c r="R87" s="301">
        <f t="shared" si="17"/>
        <v>8.047940777706996E-3</v>
      </c>
      <c r="S87" s="301">
        <f t="shared" si="17"/>
        <v>7.4607942829149369E-3</v>
      </c>
      <c r="T87" s="301">
        <f t="shared" si="17"/>
        <v>7.8743920868466627E-3</v>
      </c>
      <c r="U87" s="301">
        <f t="shared" si="17"/>
        <v>8.1836593207163435E-3</v>
      </c>
      <c r="V87" s="301">
        <f t="shared" si="17"/>
        <v>8.3728119135679062E-3</v>
      </c>
      <c r="W87" s="301">
        <f t="shared" si="17"/>
        <v>1.0173145882850612E-2</v>
      </c>
      <c r="X87" s="301">
        <f t="shared" si="17"/>
        <v>9.1192216048911357E-3</v>
      </c>
      <c r="Y87" s="301">
        <f t="shared" si="17"/>
        <v>9.2467717821400515E-3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2.4895747216939295E-3</v>
      </c>
      <c r="C88" s="302">
        <f t="shared" si="18"/>
        <v>2.7684745893523702E-3</v>
      </c>
      <c r="D88" s="302">
        <f t="shared" si="18"/>
        <v>2.4133446065014901E-3</v>
      </c>
      <c r="E88" s="302">
        <f t="shared" si="18"/>
        <v>2.2086717079203679E-3</v>
      </c>
      <c r="F88" s="302">
        <f t="shared" si="18"/>
        <v>2.0058606557894283E-3</v>
      </c>
      <c r="G88" s="302">
        <f t="shared" si="18"/>
        <v>1.8327028408265183E-3</v>
      </c>
      <c r="H88" s="302">
        <f t="shared" si="18"/>
        <v>2.0866707665270429E-3</v>
      </c>
      <c r="I88" s="302">
        <f t="shared" si="18"/>
        <v>2.0451064752346052E-3</v>
      </c>
      <c r="J88" s="302">
        <f t="shared" si="18"/>
        <v>1.9917590031790834E-3</v>
      </c>
      <c r="K88" s="302">
        <f t="shared" si="18"/>
        <v>2.1848761738229288E-3</v>
      </c>
      <c r="L88" s="302">
        <f t="shared" si="18"/>
        <v>2.2706822551173942E-3</v>
      </c>
      <c r="M88" s="302">
        <f t="shared" si="18"/>
        <v>2.1473172033757773E-3</v>
      </c>
      <c r="N88" s="302">
        <f t="shared" si="18"/>
        <v>2.0410180902716499E-3</v>
      </c>
      <c r="O88" s="302">
        <f t="shared" si="18"/>
        <v>1.5321687185357463E-3</v>
      </c>
      <c r="P88" s="302">
        <f t="shared" si="18"/>
        <v>1.5817444292692284E-3</v>
      </c>
      <c r="Q88" s="302">
        <f t="shared" si="18"/>
        <v>1.6869245626112851E-3</v>
      </c>
      <c r="R88" s="302">
        <f t="shared" si="18"/>
        <v>1.6625445832785402E-3</v>
      </c>
      <c r="S88" s="302">
        <f t="shared" si="18"/>
        <v>1.530670250578162E-3</v>
      </c>
      <c r="T88" s="302">
        <f t="shared" si="18"/>
        <v>1.5677945146790699E-3</v>
      </c>
      <c r="U88" s="302">
        <f t="shared" si="18"/>
        <v>1.6668297036994298E-3</v>
      </c>
      <c r="V88" s="302">
        <f t="shared" si="18"/>
        <v>1.6503926659997674E-3</v>
      </c>
      <c r="W88" s="302">
        <f t="shared" si="18"/>
        <v>2.0796276491731073E-3</v>
      </c>
      <c r="X88" s="302">
        <f t="shared" si="18"/>
        <v>1.8544307686552315E-3</v>
      </c>
      <c r="Y88" s="302">
        <f t="shared" si="18"/>
        <v>1.9020974273869203E-3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7.8931116415236326E-4</v>
      </c>
      <c r="C89" s="302">
        <f t="shared" si="19"/>
        <v>9.0674748897590356E-4</v>
      </c>
      <c r="D89" s="302">
        <f t="shared" si="19"/>
        <v>8.087277973624936E-4</v>
      </c>
      <c r="E89" s="302">
        <f t="shared" si="19"/>
        <v>7.6343821319503581E-4</v>
      </c>
      <c r="F89" s="302">
        <f t="shared" si="19"/>
        <v>7.0279933781108091E-4</v>
      </c>
      <c r="G89" s="302">
        <f t="shared" si="19"/>
        <v>5.8836476374562498E-4</v>
      </c>
      <c r="H89" s="302">
        <f t="shared" si="19"/>
        <v>8.2027111589101078E-4</v>
      </c>
      <c r="I89" s="302">
        <f t="shared" si="19"/>
        <v>8.1914557167715653E-4</v>
      </c>
      <c r="J89" s="302">
        <f t="shared" si="19"/>
        <v>8.0724486290703634E-4</v>
      </c>
      <c r="K89" s="302">
        <f t="shared" si="19"/>
        <v>9.2352054789550722E-4</v>
      </c>
      <c r="L89" s="302">
        <f t="shared" si="19"/>
        <v>9.4179099608679949E-4</v>
      </c>
      <c r="M89" s="302">
        <f t="shared" si="19"/>
        <v>8.4381230024965683E-4</v>
      </c>
      <c r="N89" s="302">
        <f t="shared" si="19"/>
        <v>8.3524580820584261E-4</v>
      </c>
      <c r="O89" s="302">
        <f t="shared" si="19"/>
        <v>4.9647820202724418E-4</v>
      </c>
      <c r="P89" s="302">
        <f t="shared" si="19"/>
        <v>5.030919872531075E-4</v>
      </c>
      <c r="Q89" s="302">
        <f t="shared" si="19"/>
        <v>5.5403856944256924E-4</v>
      </c>
      <c r="R89" s="302">
        <f t="shared" si="19"/>
        <v>5.4500418311359544E-4</v>
      </c>
      <c r="S89" s="302">
        <f t="shared" si="19"/>
        <v>5.1172752345054898E-4</v>
      </c>
      <c r="T89" s="302">
        <f t="shared" si="19"/>
        <v>5.4211795327352322E-4</v>
      </c>
      <c r="U89" s="302">
        <f t="shared" si="19"/>
        <v>5.6687685476176724E-4</v>
      </c>
      <c r="V89" s="302">
        <f t="shared" si="19"/>
        <v>5.6507800327006445E-4</v>
      </c>
      <c r="W89" s="302">
        <f t="shared" si="19"/>
        <v>6.7168974161413864E-4</v>
      </c>
      <c r="X89" s="302">
        <f t="shared" si="19"/>
        <v>5.8179032979028503E-4</v>
      </c>
      <c r="Y89" s="302">
        <f t="shared" si="19"/>
        <v>6.0948584028838043E-4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6.6898720595961929E-3</v>
      </c>
      <c r="C90" s="302">
        <f t="shared" si="20"/>
        <v>6.481138363064398E-3</v>
      </c>
      <c r="D90" s="302">
        <f t="shared" si="20"/>
        <v>6.6088931990988687E-3</v>
      </c>
      <c r="E90" s="302">
        <f t="shared" si="20"/>
        <v>6.4535490770331874E-3</v>
      </c>
      <c r="F90" s="302">
        <f t="shared" si="20"/>
        <v>6.3152319444702487E-3</v>
      </c>
      <c r="G90" s="302">
        <f t="shared" si="20"/>
        <v>6.1717232993854744E-3</v>
      </c>
      <c r="H90" s="302">
        <f t="shared" si="20"/>
        <v>5.9480421541725347E-3</v>
      </c>
      <c r="I90" s="302">
        <f t="shared" si="20"/>
        <v>6.3297531877861257E-3</v>
      </c>
      <c r="J90" s="302">
        <f t="shared" si="20"/>
        <v>6.0728535184995181E-3</v>
      </c>
      <c r="K90" s="302">
        <f t="shared" si="20"/>
        <v>5.8448838772621036E-3</v>
      </c>
      <c r="L90" s="302">
        <f t="shared" si="20"/>
        <v>6.0282151152458077E-3</v>
      </c>
      <c r="M90" s="302">
        <f t="shared" si="20"/>
        <v>6.0191133024951118E-3</v>
      </c>
      <c r="N90" s="302">
        <f t="shared" si="20"/>
        <v>5.9069540155935706E-3</v>
      </c>
      <c r="O90" s="302">
        <f t="shared" si="20"/>
        <v>5.3368687897723689E-3</v>
      </c>
      <c r="P90" s="302">
        <f t="shared" si="20"/>
        <v>5.1843477364895774E-3</v>
      </c>
      <c r="Q90" s="302">
        <f t="shared" si="20"/>
        <v>5.7411812339773971E-3</v>
      </c>
      <c r="R90" s="302">
        <f t="shared" si="20"/>
        <v>5.8403920113148603E-3</v>
      </c>
      <c r="S90" s="302">
        <f t="shared" si="20"/>
        <v>5.4183965088862255E-3</v>
      </c>
      <c r="T90" s="302">
        <f t="shared" si="20"/>
        <v>5.76447961889407E-3</v>
      </c>
      <c r="U90" s="302">
        <f t="shared" si="20"/>
        <v>5.9499527622551467E-3</v>
      </c>
      <c r="V90" s="302">
        <f t="shared" si="20"/>
        <v>6.157341244298075E-3</v>
      </c>
      <c r="W90" s="302">
        <f t="shared" si="20"/>
        <v>7.4218284920633659E-3</v>
      </c>
      <c r="X90" s="302">
        <f t="shared" si="20"/>
        <v>6.6830005064456187E-3</v>
      </c>
      <c r="Y90" s="302">
        <f t="shared" si="20"/>
        <v>6.7351885144647508E-3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0.16258865400994343</v>
      </c>
      <c r="C91" s="301">
        <f t="shared" si="21"/>
        <v>0.16250897267643419</v>
      </c>
      <c r="D91" s="301">
        <f t="shared" si="21"/>
        <v>0.15860221859407847</v>
      </c>
      <c r="E91" s="301">
        <f t="shared" si="21"/>
        <v>0.18180485659966791</v>
      </c>
      <c r="F91" s="301">
        <f t="shared" si="21"/>
        <v>0.1999094724947382</v>
      </c>
      <c r="G91" s="301">
        <f t="shared" si="21"/>
        <v>0.19824240907597565</v>
      </c>
      <c r="H91" s="301">
        <f t="shared" si="21"/>
        <v>0.18788677790401442</v>
      </c>
      <c r="I91" s="301">
        <f t="shared" si="21"/>
        <v>0.18404670428080788</v>
      </c>
      <c r="J91" s="301">
        <f t="shared" si="21"/>
        <v>0.19113772360029074</v>
      </c>
      <c r="K91" s="301">
        <f t="shared" si="21"/>
        <v>0.18960806870365507</v>
      </c>
      <c r="L91" s="301">
        <f t="shared" si="21"/>
        <v>0.17375864964943205</v>
      </c>
      <c r="M91" s="301">
        <f t="shared" si="21"/>
        <v>0.17740685569142206</v>
      </c>
      <c r="N91" s="301">
        <f t="shared" si="21"/>
        <v>0.18257880369636756</v>
      </c>
      <c r="O91" s="301">
        <f t="shared" si="21"/>
        <v>0.12921671996972087</v>
      </c>
      <c r="P91" s="301">
        <f t="shared" si="21"/>
        <v>0.11977751272504344</v>
      </c>
      <c r="Q91" s="301">
        <f t="shared" si="21"/>
        <v>0.12628258624934346</v>
      </c>
      <c r="R91" s="301">
        <f t="shared" si="21"/>
        <v>0.11741987188799428</v>
      </c>
      <c r="S91" s="301">
        <f t="shared" si="21"/>
        <v>0.1178312124444095</v>
      </c>
      <c r="T91" s="301">
        <f t="shared" si="21"/>
        <v>0.12594945010307304</v>
      </c>
      <c r="U91" s="301">
        <f t="shared" si="21"/>
        <v>0.13206619195277894</v>
      </c>
      <c r="V91" s="301">
        <f t="shared" si="21"/>
        <v>0.12727126989422705</v>
      </c>
      <c r="W91" s="301">
        <f t="shared" si="21"/>
        <v>0.13822210812361171</v>
      </c>
      <c r="X91" s="301">
        <f t="shared" si="21"/>
        <v>0.16572124699846502</v>
      </c>
      <c r="Y91" s="301">
        <f t="shared" si="21"/>
        <v>0.17846915968926441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0.22470825039020093</v>
      </c>
      <c r="C92" s="235">
        <f t="shared" si="22"/>
        <v>0.21719046884231621</v>
      </c>
      <c r="D92" s="235">
        <f t="shared" si="22"/>
        <v>0.22754870404577759</v>
      </c>
      <c r="E92" s="235">
        <f t="shared" si="22"/>
        <v>0.21551001914393153</v>
      </c>
      <c r="F92" s="235">
        <f t="shared" si="22"/>
        <v>0.20535399461225412</v>
      </c>
      <c r="G92" s="235">
        <f t="shared" si="22"/>
        <v>0.21587671047674728</v>
      </c>
      <c r="H92" s="235">
        <f t="shared" si="22"/>
        <v>0.21175879090941777</v>
      </c>
      <c r="I92" s="235">
        <f t="shared" si="22"/>
        <v>0.21869801701125333</v>
      </c>
      <c r="J92" s="235">
        <f t="shared" si="22"/>
        <v>0.20726062558076058</v>
      </c>
      <c r="K92" s="235">
        <f t="shared" si="22"/>
        <v>0.21745134444739975</v>
      </c>
      <c r="L92" s="235">
        <f t="shared" si="22"/>
        <v>0.23476064516377282</v>
      </c>
      <c r="M92" s="235">
        <f t="shared" si="22"/>
        <v>0.2353072550447628</v>
      </c>
      <c r="N92" s="235">
        <f t="shared" si="22"/>
        <v>0.22864943919254421</v>
      </c>
      <c r="O92" s="235">
        <f t="shared" si="22"/>
        <v>0.2535778901086056</v>
      </c>
      <c r="P92" s="235">
        <f t="shared" si="22"/>
        <v>0.27493790941236962</v>
      </c>
      <c r="Q92" s="235">
        <f t="shared" si="22"/>
        <v>0.28100181903412541</v>
      </c>
      <c r="R92" s="235">
        <f t="shared" si="22"/>
        <v>0.28495445046037171</v>
      </c>
      <c r="S92" s="235">
        <f t="shared" si="22"/>
        <v>0.28038114778465228</v>
      </c>
      <c r="T92" s="235">
        <f t="shared" si="22"/>
        <v>0.27315561578984582</v>
      </c>
      <c r="U92" s="235">
        <f t="shared" si="22"/>
        <v>0.26923498865532403</v>
      </c>
      <c r="V92" s="235">
        <f t="shared" si="22"/>
        <v>0.27093852092849446</v>
      </c>
      <c r="W92" s="235">
        <f t="shared" si="22"/>
        <v>0.27478329240699606</v>
      </c>
      <c r="X92" s="235">
        <f t="shared" si="22"/>
        <v>0.24094202080430288</v>
      </c>
      <c r="Y92" s="235">
        <f t="shared" si="22"/>
        <v>0.24738801794106097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17.085340524450835</v>
      </c>
      <c r="C96" s="320">
        <f t="shared" si="23"/>
        <v>17.59658432663813</v>
      </c>
      <c r="D96" s="320">
        <f t="shared" si="23"/>
        <v>18.739400160328557</v>
      </c>
      <c r="E96" s="320">
        <f t="shared" si="23"/>
        <v>17.485687713689504</v>
      </c>
      <c r="F96" s="320">
        <f t="shared" si="23"/>
        <v>16.00442594196042</v>
      </c>
      <c r="G96" s="320">
        <f t="shared" si="23"/>
        <v>16.356013925959431</v>
      </c>
      <c r="H96" s="320">
        <f t="shared" si="23"/>
        <v>15.492498272358583</v>
      </c>
      <c r="I96" s="320">
        <f t="shared" si="23"/>
        <v>14.609714879652321</v>
      </c>
      <c r="J96" s="320">
        <f t="shared" si="23"/>
        <v>14.481112856129002</v>
      </c>
      <c r="K96" s="320">
        <f t="shared" si="23"/>
        <v>14.248185558548499</v>
      </c>
      <c r="L96" s="320">
        <f t="shared" si="23"/>
        <v>15.771583033876183</v>
      </c>
      <c r="M96" s="320">
        <f t="shared" si="23"/>
        <v>16.608631712935164</v>
      </c>
      <c r="N96" s="320">
        <f t="shared" si="23"/>
        <v>17.873441353413835</v>
      </c>
      <c r="O96" s="320">
        <f t="shared" si="23"/>
        <v>22.024490854391722</v>
      </c>
      <c r="P96" s="320">
        <f t="shared" si="23"/>
        <v>23.153717523396196</v>
      </c>
      <c r="Q96" s="320">
        <f t="shared" si="23"/>
        <v>22.256004856972481</v>
      </c>
      <c r="R96" s="320">
        <f t="shared" si="23"/>
        <v>23.726129582568131</v>
      </c>
      <c r="S96" s="320">
        <f t="shared" si="23"/>
        <v>23.656991147094033</v>
      </c>
      <c r="T96" s="320">
        <f t="shared" si="23"/>
        <v>22.726937952051429</v>
      </c>
      <c r="U96" s="320">
        <f t="shared" si="23"/>
        <v>22.052080217952135</v>
      </c>
      <c r="V96" s="320">
        <f t="shared" si="23"/>
        <v>22.191506458387416</v>
      </c>
      <c r="W96" s="320">
        <f t="shared" si="23"/>
        <v>21.00073685287737</v>
      </c>
      <c r="X96" s="320">
        <f t="shared" si="23"/>
        <v>17.435109645265086</v>
      </c>
      <c r="Y96" s="320">
        <f t="shared" si="23"/>
        <v>15.983925141241844</v>
      </c>
      <c r="DA96" s="95"/>
    </row>
    <row r="97" spans="1:105" ht="12" customHeight="1" x14ac:dyDescent="0.25">
      <c r="A97" s="55" t="s">
        <v>91</v>
      </c>
      <c r="B97" s="330">
        <f>IF(B$6=0,0,B$6/OIS!B$5*1000)</f>
        <v>0.3549464322426012</v>
      </c>
      <c r="C97" s="330">
        <f>IF(C$6=0,0,C$6/OIS!C$5*1000)</f>
        <v>0.35272458319928257</v>
      </c>
      <c r="D97" s="330">
        <f>IF(D$6=0,0,D$6/OIS!D$5*1000)</f>
        <v>0.40139125948173593</v>
      </c>
      <c r="E97" s="330">
        <f>IF(E$6=0,0,E$6/OIS!E$5*1000)</f>
        <v>0.34687930731959793</v>
      </c>
      <c r="F97" s="330">
        <f>IF(F$6=0,0,F$6/OIS!F$5*1000)</f>
        <v>0.29640657715225099</v>
      </c>
      <c r="G97" s="330">
        <f>IF(G$6=0,0,G$6/OIS!G$5*1000)</f>
        <v>0.33607584833204041</v>
      </c>
      <c r="H97" s="330">
        <f>IF(H$6=0,0,H$6/OIS!H$5*1000)</f>
        <v>0.31604946913318249</v>
      </c>
      <c r="I97" s="330">
        <f>IF(I$6=0,0,I$6/OIS!I$5*1000)</f>
        <v>0.30150770760579815</v>
      </c>
      <c r="J97" s="330">
        <f>IF(J$6=0,0,J$6/OIS!J$5*1000)</f>
        <v>0.28074636095264693</v>
      </c>
      <c r="K97" s="330">
        <f>IF(K$6=0,0,K$6/OIS!K$5*1000)</f>
        <v>0.30713068341983174</v>
      </c>
      <c r="L97" s="330">
        <f>IF(L$6=0,0,L$6/OIS!L$5*1000)</f>
        <v>0.3772941724191044</v>
      </c>
      <c r="M97" s="330">
        <f>IF(M$6=0,0,M$6/OIS!M$5*1000)</f>
        <v>0.39913054252713237</v>
      </c>
      <c r="N97" s="330">
        <f>IF(N$6=0,0,N$6/OIS!N$5*1000)</f>
        <v>0.41497380522358734</v>
      </c>
      <c r="O97" s="330">
        <f>IF(O$6=0,0,O$6/OIS!O$5*1000)</f>
        <v>0.6288233421828282</v>
      </c>
      <c r="P97" s="330">
        <f>IF(P$6=0,0,P$6/OIS!P$5*1000)</f>
        <v>0.74892654647238399</v>
      </c>
      <c r="Q97" s="330">
        <f>IF(Q$6=0,0,Q$6/OIS!Q$5*1000)</f>
        <v>0.71303452481468377</v>
      </c>
      <c r="R97" s="330">
        <f>IF(R$6=0,0,R$6/OIS!R$5*1000)</f>
        <v>0.76981568983291226</v>
      </c>
      <c r="S97" s="330">
        <f>IF(S$6=0,0,S$6/OIS!S$5*1000)</f>
        <v>0.77317903511592856</v>
      </c>
      <c r="T97" s="330">
        <f>IF(T$6=0,0,T$6/OIS!T$5*1000)</f>
        <v>0.69815934796176937</v>
      </c>
      <c r="U97" s="330">
        <f>IF(U$6=0,0,U$6/OIS!U$5*1000)</f>
        <v>0.65405216088025186</v>
      </c>
      <c r="V97" s="330">
        <f>IF(V$6=0,0,V$6/OIS!V$5*1000)</f>
        <v>0.65365706151918224</v>
      </c>
      <c r="W97" s="330">
        <f>IF(W$6=0,0,W$6/OIS!W$5*1000)</f>
        <v>0.57029890168564834</v>
      </c>
      <c r="X97" s="330">
        <f>IF(X$6=0,0,X$6/OIS!X$5*1000)</f>
        <v>0.40810775670670374</v>
      </c>
      <c r="Y97" s="330">
        <f>IF(Y$6=0,0,Y$6/OIS!Y$5*1000)</f>
        <v>0.38882017358479831</v>
      </c>
      <c r="DA97" s="67"/>
    </row>
    <row r="98" spans="1:105" ht="12" customHeight="1" x14ac:dyDescent="0.25">
      <c r="A98" s="173" t="s">
        <v>92</v>
      </c>
      <c r="B98" s="331">
        <f>IF(B$7=0,0,B$7/OIS!B$5*1000)</f>
        <v>0.17074387258606383</v>
      </c>
      <c r="C98" s="331">
        <f>IF(C$7=0,0,C$7/OIS!C$5*1000)</f>
        <v>0.16976436503559242</v>
      </c>
      <c r="D98" s="331">
        <f>IF(D$7=0,0,D$7/OIS!D$5*1000)</f>
        <v>0.19204192086804173</v>
      </c>
      <c r="E98" s="331">
        <f>IF(E$7=0,0,E$7/OIS!E$5*1000)</f>
        <v>0.16708401222184588</v>
      </c>
      <c r="F98" s="331">
        <f>IF(F$7=0,0,F$7/OIS!F$5*1000)</f>
        <v>0.14366924523373079</v>
      </c>
      <c r="G98" s="331">
        <f>IF(G$7=0,0,G$7/OIS!G$5*1000)</f>
        <v>0.16026172659433907</v>
      </c>
      <c r="H98" s="331">
        <f>IF(H$7=0,0,H$7/OIS!H$5*1000)</f>
        <v>0.15017541693336117</v>
      </c>
      <c r="I98" s="331">
        <f>IF(I$7=0,0,I$7/OIS!I$5*1000)</f>
        <v>0.14414694687324123</v>
      </c>
      <c r="J98" s="331">
        <f>IF(J$7=0,0,J$7/OIS!J$5*1000)</f>
        <v>0.13457511099227559</v>
      </c>
      <c r="K98" s="331">
        <f>IF(K$7=0,0,K$7/OIS!K$5*1000)</f>
        <v>0.14472721762282806</v>
      </c>
      <c r="L98" s="331">
        <f>IF(L$7=0,0,L$7/OIS!L$5*1000)</f>
        <v>0.17639452887174317</v>
      </c>
      <c r="M98" s="331">
        <f>IF(M$7=0,0,M$7/OIS!M$5*1000)</f>
        <v>0.1864862656864473</v>
      </c>
      <c r="N98" s="331">
        <f>IF(N$7=0,0,N$7/OIS!N$5*1000)</f>
        <v>0.19420530170780065</v>
      </c>
      <c r="O98" s="331">
        <f>IF(O$7=0,0,O$7/OIS!O$5*1000)</f>
        <v>0.28609349256761912</v>
      </c>
      <c r="P98" s="331">
        <f>IF(P$7=0,0,P$7/OIS!P$5*1000)</f>
        <v>0.33688483366363975</v>
      </c>
      <c r="Q98" s="331">
        <f>IF(Q$7=0,0,Q$7/OIS!Q$5*1000)</f>
        <v>0.32334380654894174</v>
      </c>
      <c r="R98" s="331">
        <f>IF(R$7=0,0,R$7/OIS!R$5*1000)</f>
        <v>0.3492121503487588</v>
      </c>
      <c r="S98" s="331">
        <f>IF(S$7=0,0,S$7/OIS!S$5*1000)</f>
        <v>0.34861619604934008</v>
      </c>
      <c r="T98" s="331">
        <f>IF(T$7=0,0,T$7/OIS!T$5*1000)</f>
        <v>0.31773683162797456</v>
      </c>
      <c r="U98" s="331">
        <f>IF(U$7=0,0,U$7/OIS!U$5*1000)</f>
        <v>0.2992994510373333</v>
      </c>
      <c r="V98" s="331">
        <f>IF(V$7=0,0,V$7/OIS!V$5*1000)</f>
        <v>0.30018236699395545</v>
      </c>
      <c r="W98" s="331">
        <f>IF(W$7=0,0,W$7/OIS!W$5*1000)</f>
        <v>0.26897499347507042</v>
      </c>
      <c r="X98" s="331">
        <f>IF(X$7=0,0,X$7/OIS!X$5*1000)</f>
        <v>0.19344100621245475</v>
      </c>
      <c r="Y98" s="331">
        <f>IF(Y$7=0,0,Y$7/OIS!Y$5*1000)</f>
        <v>0.18365078593935399</v>
      </c>
      <c r="DA98" s="177"/>
    </row>
    <row r="99" spans="1:105" ht="12" customHeight="1" x14ac:dyDescent="0.25">
      <c r="A99" s="173" t="s">
        <v>93</v>
      </c>
      <c r="B99" s="331">
        <f>IF(B$8=0,0,B$8/OIS!B$5*1000)</f>
        <v>0.28354125280450021</v>
      </c>
      <c r="C99" s="331">
        <f>IF(C$8=0,0,C$8/OIS!C$5*1000)</f>
        <v>0.28202349585766362</v>
      </c>
      <c r="D99" s="331">
        <f>IF(D$8=0,0,D$8/OIS!D$5*1000)</f>
        <v>0.31763700797414074</v>
      </c>
      <c r="E99" s="331">
        <f>IF(E$8=0,0,E$8/OIS!E$5*1000)</f>
        <v>0.27773267793049855</v>
      </c>
      <c r="F99" s="331">
        <f>IF(F$8=0,0,F$8/OIS!F$5*1000)</f>
        <v>0.23990351467229898</v>
      </c>
      <c r="G99" s="331">
        <f>IF(G$8=0,0,G$8/OIS!G$5*1000)</f>
        <v>0.26442232768488638</v>
      </c>
      <c r="H99" s="331">
        <f>IF(H$8=0,0,H$8/OIS!H$5*1000)</f>
        <v>0.24712087340327513</v>
      </c>
      <c r="I99" s="331">
        <f>IF(I$8=0,0,I$8/OIS!I$5*1000)</f>
        <v>0.23828814680130475</v>
      </c>
      <c r="J99" s="331">
        <f>IF(J$8=0,0,J$8/OIS!J$5*1000)</f>
        <v>0.22289903744644085</v>
      </c>
      <c r="K99" s="331">
        <f>IF(K$8=0,0,K$8/OIS!K$5*1000)</f>
        <v>0.2366621558080626</v>
      </c>
      <c r="L99" s="331">
        <f>IF(L$8=0,0,L$8/OIS!L$5*1000)</f>
        <v>0.28670926052337753</v>
      </c>
      <c r="M99" s="331">
        <f>IF(M$8=0,0,M$8/OIS!M$5*1000)</f>
        <v>0.30296510610464777</v>
      </c>
      <c r="N99" s="331">
        <f>IF(N$8=0,0,N$8/OIS!N$5*1000)</f>
        <v>0.31590268892991485</v>
      </c>
      <c r="O99" s="331">
        <f>IF(O$8=0,0,O$8/OIS!O$5*1000)</f>
        <v>0.45510854295463593</v>
      </c>
      <c r="P99" s="331">
        <f>IF(P$8=0,0,P$8/OIS!P$5*1000)</f>
        <v>0.5309422291842687</v>
      </c>
      <c r="Q99" s="331">
        <f>IF(Q$8=0,0,Q$8/OIS!Q$5*1000)</f>
        <v>0.51299534168551741</v>
      </c>
      <c r="R99" s="331">
        <f>IF(R$8=0,0,R$8/OIS!R$5*1000)</f>
        <v>0.55419076555474789</v>
      </c>
      <c r="S99" s="331">
        <f>IF(S$8=0,0,S$8/OIS!S$5*1000)</f>
        <v>0.55050272523812549</v>
      </c>
      <c r="T99" s="331">
        <f>IF(T$8=0,0,T$8/OIS!T$5*1000)</f>
        <v>0.50557179116547801</v>
      </c>
      <c r="U99" s="331">
        <f>IF(U$8=0,0,U$8/OIS!U$5*1000)</f>
        <v>0.47834266861948466</v>
      </c>
      <c r="V99" s="331">
        <f>IF(V$8=0,0,V$8/OIS!V$5*1000)</f>
        <v>0.4811166642256427</v>
      </c>
      <c r="W99" s="331">
        <f>IF(W$8=0,0,W$8/OIS!W$5*1000)</f>
        <v>0.44013025744679635</v>
      </c>
      <c r="X99" s="331">
        <f>IF(X$8=0,0,X$8/OIS!X$5*1000)</f>
        <v>0.31772762392204335</v>
      </c>
      <c r="Y99" s="331">
        <f>IF(Y$8=0,0,Y$8/OIS!Y$5*1000)</f>
        <v>0.30084558183361193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0.12754647607177358</v>
      </c>
      <c r="C100" s="331">
        <f>IF(C$9=0,0,C$9/OIS!C$5*1000)</f>
        <v>0.12673556636780664</v>
      </c>
      <c r="D100" s="331">
        <f>IF(D$9=0,0,D$9/OIS!D$5*1000)</f>
        <v>0.14438220749424974</v>
      </c>
      <c r="E100" s="331">
        <f>IF(E$9=0,0,E$9/OIS!E$5*1000)</f>
        <v>0.12461670570356709</v>
      </c>
      <c r="F100" s="331">
        <f>IF(F$9=0,0,F$9/OIS!F$5*1000)</f>
        <v>0.10635868424400834</v>
      </c>
      <c r="G100" s="331">
        <f>IF(G$9=0,0,G$9/OIS!G$5*1000)</f>
        <v>0.12096231059480904</v>
      </c>
      <c r="H100" s="331">
        <f>IF(H$9=0,0,H$9/OIS!H$5*1000)</f>
        <v>0.11382946820502625</v>
      </c>
      <c r="I100" s="331">
        <f>IF(I$9=0,0,I$9/OIS!I$5*1000)</f>
        <v>0.10846859033731658</v>
      </c>
      <c r="J100" s="331">
        <f>IF(J$9=0,0,J$9/OIS!J$5*1000)</f>
        <v>0.10095003172923239</v>
      </c>
      <c r="K100" s="331">
        <f>IF(K$9=0,0,K$9/OIS!K$5*1000)</f>
        <v>0.11078681612180323</v>
      </c>
      <c r="L100" s="331">
        <f>IF(L$9=0,0,L$9/OIS!L$5*1000)</f>
        <v>0.13629137544348791</v>
      </c>
      <c r="M100" s="331">
        <f>IF(M$9=0,0,M$9/OIS!M$5*1000)</f>
        <v>0.14419584492545556</v>
      </c>
      <c r="N100" s="331">
        <f>IF(N$9=0,0,N$9/OIS!N$5*1000)</f>
        <v>0.14987526570605597</v>
      </c>
      <c r="O100" s="331">
        <f>IF(O$9=0,0,O$9/OIS!O$5*1000)</f>
        <v>0.22825862391831273</v>
      </c>
      <c r="P100" s="331">
        <f>IF(P$9=0,0,P$9/OIS!P$5*1000)</f>
        <v>0.27239489480481588</v>
      </c>
      <c r="Q100" s="331">
        <f>IF(Q$9=0,0,Q$9/OIS!Q$5*1000)</f>
        <v>0.25897563622554676</v>
      </c>
      <c r="R100" s="331">
        <f>IF(R$9=0,0,R$9/OIS!R$5*1000)</f>
        <v>0.27958193681437782</v>
      </c>
      <c r="S100" s="331">
        <f>IF(S$9=0,0,S$9/OIS!S$5*1000)</f>
        <v>0.28110069096493112</v>
      </c>
      <c r="T100" s="331">
        <f>IF(T$9=0,0,T$9/OIS!T$5*1000)</f>
        <v>0.2534134253212969</v>
      </c>
      <c r="U100" s="331">
        <f>IF(U$9=0,0,U$9/OIS!U$5*1000)</f>
        <v>0.23717445901453937</v>
      </c>
      <c r="V100" s="331">
        <f>IF(V$9=0,0,V$9/OIS!V$5*1000)</f>
        <v>0.23688215662129022</v>
      </c>
      <c r="W100" s="331">
        <f>IF(W$9=0,0,W$9/OIS!W$5*1000)</f>
        <v>0.20568252346859786</v>
      </c>
      <c r="X100" s="331">
        <f>IF(X$9=0,0,X$9/OIS!X$5*1000)</f>
        <v>0.14705235909304554</v>
      </c>
      <c r="Y100" s="331">
        <f>IF(Y$9=0,0,Y$9/OIS!Y$5*1000)</f>
        <v>0.14019330414385467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0.31369941212754887</v>
      </c>
      <c r="C101" s="332">
        <f>IF(C$10=0,0,C$10/OIS!C$5*1000)</f>
        <v>0.31486344455222054</v>
      </c>
      <c r="D101" s="332">
        <f>IF(D$10=0,0,D$10/OIS!D$5*1000)</f>
        <v>0.34973895832029994</v>
      </c>
      <c r="E101" s="332">
        <f>IF(E$10=0,0,E$10/OIS!E$5*1000)</f>
        <v>0.312929967425431</v>
      </c>
      <c r="F101" s="332">
        <f>IF(F$10=0,0,F$10/OIS!F$5*1000)</f>
        <v>0.27541228602634427</v>
      </c>
      <c r="G101" s="332">
        <f>IF(G$10=0,0,G$10/OIS!G$5*1000)</f>
        <v>0.30444127408723787</v>
      </c>
      <c r="H101" s="332">
        <f>IF(H$10=0,0,H$10/OIS!H$5*1000)</f>
        <v>0.28714876650107285</v>
      </c>
      <c r="I101" s="332">
        <f>IF(I$10=0,0,I$10/OIS!I$5*1000)</f>
        <v>0.2751669097046196</v>
      </c>
      <c r="J101" s="332">
        <f>IF(J$10=0,0,J$10/OIS!J$5*1000)</f>
        <v>0.27055313487551103</v>
      </c>
      <c r="K101" s="332">
        <f>IF(K$10=0,0,K$10/OIS!K$5*1000)</f>
        <v>0.30037956455398468</v>
      </c>
      <c r="L101" s="332">
        <f>IF(L$10=0,0,L$10/OIS!L$5*1000)</f>
        <v>0.35906074054042586</v>
      </c>
      <c r="M101" s="332">
        <f>IF(M$10=0,0,M$10/OIS!M$5*1000)</f>
        <v>0.37699339315136504</v>
      </c>
      <c r="N101" s="332">
        <f>IF(N$10=0,0,N$10/OIS!N$5*1000)</f>
        <v>0.39561452367433481</v>
      </c>
      <c r="O101" s="332">
        <f>IF(O$10=0,0,O$10/OIS!O$5*1000)</f>
        <v>0.50191603346578451</v>
      </c>
      <c r="P101" s="332">
        <f>IF(P$10=0,0,P$10/OIS!P$5*1000)</f>
        <v>0.61407186506969746</v>
      </c>
      <c r="Q101" s="332">
        <f>IF(Q$10=0,0,Q$10/OIS!Q$5*1000)</f>
        <v>0.59531289810868215</v>
      </c>
      <c r="R101" s="332">
        <f>IF(R$10=0,0,R$10/OIS!R$5*1000)</f>
        <v>0.62899157922995763</v>
      </c>
      <c r="S101" s="332">
        <f>IF(S$10=0,0,S$10/OIS!S$5*1000)</f>
        <v>0.62435428570626106</v>
      </c>
      <c r="T101" s="332">
        <f>IF(T$10=0,0,T$10/OIS!T$5*1000)</f>
        <v>0.57117209210716158</v>
      </c>
      <c r="U101" s="332">
        <f>IF(U$10=0,0,U$10/OIS!U$5*1000)</f>
        <v>0.5294060921823156</v>
      </c>
      <c r="V101" s="332">
        <f>IF(V$10=0,0,V$10/OIS!V$5*1000)</f>
        <v>0.52127667438249181</v>
      </c>
      <c r="W101" s="332">
        <f>IF(W$10=0,0,W$10/OIS!W$5*1000)</f>
        <v>0.46606299449707123</v>
      </c>
      <c r="X101" s="332">
        <f>IF(X$10=0,0,X$10/OIS!X$5*1000)</f>
        <v>0.33821842542344555</v>
      </c>
      <c r="Y101" s="332">
        <f>IF(Y$10=0,0,Y$10/OIS!Y$5*1000)</f>
        <v>0.33009386826900516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2.4442026483878347</v>
      </c>
      <c r="C102" s="348">
        <f>IF(C$16=0,0,C$16/OIS!C$5*1000)</f>
        <v>2.6599952133199234</v>
      </c>
      <c r="D102" s="348">
        <f>IF(D$16=0,0,D$16/OIS!D$5*1000)</f>
        <v>2.7357018037597642</v>
      </c>
      <c r="E102" s="348">
        <f>IF(E$16=0,0,E$16/OIS!E$5*1000)</f>
        <v>2.5366856105390205</v>
      </c>
      <c r="F102" s="348">
        <f>IF(F$16=0,0,F$16/OIS!F$5*1000)</f>
        <v>2.2903041340867372</v>
      </c>
      <c r="G102" s="348">
        <f>IF(G$16=0,0,G$16/OIS!G$5*1000)</f>
        <v>2.1132639869083625</v>
      </c>
      <c r="H102" s="348">
        <f>IF(H$16=0,0,H$16/OIS!H$5*1000)</f>
        <v>2.3121571339025535</v>
      </c>
      <c r="I102" s="348">
        <f>IF(I$16=0,0,I$16/OIS!I$5*1000)</f>
        <v>2.2271984873888648</v>
      </c>
      <c r="J102" s="348">
        <f>IF(J$16=0,0,J$16/OIS!J$5*1000)</f>
        <v>2.2140034097329027</v>
      </c>
      <c r="K102" s="348">
        <f>IF(K$16=0,0,K$16/OIS!K$5*1000)</f>
        <v>2.2563516118059193</v>
      </c>
      <c r="L102" s="348">
        <f>IF(L$16=0,0,L$16/OIS!L$5*1000)</f>
        <v>2.5245357259912895</v>
      </c>
      <c r="M102" s="348">
        <f>IF(M$16=0,0,M$16/OIS!M$5*1000)</f>
        <v>2.5043241417887998</v>
      </c>
      <c r="N102" s="348">
        <f>IF(N$16=0,0,N$16/OIS!N$5*1000)</f>
        <v>2.7231104249722939</v>
      </c>
      <c r="O102" s="348">
        <f>IF(O$16=0,0,O$16/OIS!O$5*1000)</f>
        <v>2.6811180047910712</v>
      </c>
      <c r="P102" s="348">
        <f>IF(P$16=0,0,P$16/OIS!P$5*1000)</f>
        <v>2.7241368924339251</v>
      </c>
      <c r="Q102" s="348">
        <f>IF(Q$16=0,0,Q$16/OIS!Q$5*1000)</f>
        <v>2.606897210241506</v>
      </c>
      <c r="R102" s="348">
        <f>IF(R$16=0,0,R$16/OIS!R$5*1000)</f>
        <v>2.7873162551435859</v>
      </c>
      <c r="S102" s="348">
        <f>IF(S$16=0,0,S$16/OIS!S$5*1000)</f>
        <v>2.7791128511880032</v>
      </c>
      <c r="T102" s="348">
        <f>IF(T$16=0,0,T$16/OIS!T$5*1000)</f>
        <v>2.7205144809583639</v>
      </c>
      <c r="U102" s="348">
        <f>IF(U$16=0,0,U$16/OIS!U$5*1000)</f>
        <v>2.6623746168377651</v>
      </c>
      <c r="V102" s="348">
        <f>IF(V$16=0,0,V$16/OIS!V$5*1000)</f>
        <v>2.7122795340053818</v>
      </c>
      <c r="W102" s="348">
        <f>IF(W$16=0,0,W$16/OIS!W$5*1000)</f>
        <v>2.6168094610625143</v>
      </c>
      <c r="X102" s="348">
        <f>IF(X$16=0,0,X$16/OIS!X$5*1000)</f>
        <v>2.1880739877001636</v>
      </c>
      <c r="Y102" s="348">
        <f>IF(Y$16=0,0,Y$16/OIS!Y$5*1000)</f>
        <v>1.9607412969781346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6.2948076605897789</v>
      </c>
      <c r="C103" s="348">
        <f>IF(C$27=0,0,C$27/OIS!C$5*1000)</f>
        <v>6.472664410077174</v>
      </c>
      <c r="D103" s="348">
        <f>IF(D$27=0,0,D$27/OIS!D$5*1000)</f>
        <v>6.8395495060007017</v>
      </c>
      <c r="E103" s="348">
        <f>IF(E$27=0,0,E$27/OIS!E$5*1000)</f>
        <v>6.3119276763648493</v>
      </c>
      <c r="F103" s="348">
        <f>IF(F$27=0,0,F$27/OIS!F$5*1000)</f>
        <v>5.7731359610187489</v>
      </c>
      <c r="G103" s="348">
        <f>IF(G$27=0,0,G$27/OIS!G$5*1000)</f>
        <v>5.9210923845433534</v>
      </c>
      <c r="H103" s="348">
        <f>IF(H$27=0,0,H$27/OIS!H$5*1000)</f>
        <v>5.4698154415570412</v>
      </c>
      <c r="I103" s="348">
        <f>IF(I$27=0,0,I$27/OIS!I$5*1000)</f>
        <v>5.0455089071571857</v>
      </c>
      <c r="J103" s="348">
        <f>IF(J$27=0,0,J$27/OIS!J$5*1000)</f>
        <v>5.115765719327678</v>
      </c>
      <c r="K103" s="348">
        <f>IF(K$27=0,0,K$27/OIS!K$5*1000)</f>
        <v>4.6960583942371796</v>
      </c>
      <c r="L103" s="348">
        <f>IF(L$27=0,0,L$27/OIS!L$5*1000)</f>
        <v>5.0173945177376149</v>
      </c>
      <c r="M103" s="348">
        <f>IF(M$27=0,0,M$27/OIS!M$5*1000)</f>
        <v>5.3959115932364403</v>
      </c>
      <c r="N103" s="348">
        <f>IF(N$27=0,0,N$27/OIS!N$5*1000)</f>
        <v>5.8633188180646103</v>
      </c>
      <c r="O103" s="348">
        <f>IF(O$27=0,0,O$27/OIS!O$5*1000)</f>
        <v>8.3992306799673973</v>
      </c>
      <c r="P103" s="348">
        <f>IF(P$27=0,0,P$27/OIS!P$5*1000)</f>
        <v>8.3507359074025409</v>
      </c>
      <c r="Q103" s="348">
        <f>IF(Q$27=0,0,Q$27/OIS!Q$5*1000)</f>
        <v>7.7224558203011409</v>
      </c>
      <c r="R103" s="348">
        <f>IF(R$27=0,0,R$27/OIS!R$5*1000)</f>
        <v>8.3239251395859135</v>
      </c>
      <c r="S103" s="348">
        <f>IF(S$27=0,0,S$27/OIS!S$5*1000)</f>
        <v>8.4287209507922967</v>
      </c>
      <c r="T103" s="348">
        <f>IF(T$27=0,0,T$27/OIS!T$5*1000)</f>
        <v>8.1348005367601068</v>
      </c>
      <c r="U103" s="348">
        <f>IF(U$27=0,0,U$27/OIS!U$5*1000)</f>
        <v>7.879918914214957</v>
      </c>
      <c r="V103" s="348">
        <f>IF(V$27=0,0,V$27/OIS!V$5*1000)</f>
        <v>7.9809327037461166</v>
      </c>
      <c r="W103" s="348">
        <f>IF(W$27=0,0,W$27/OIS!W$5*1000)</f>
        <v>7.2211180866815008</v>
      </c>
      <c r="X103" s="348">
        <f>IF(X$27=0,0,X$27/OIS!X$5*1000)</f>
        <v>6.3568372589963209</v>
      </c>
      <c r="Y103" s="348">
        <f>IF(Y$27=0,0,Y$27/OIS!Y$5*1000)</f>
        <v>5.5001716389941215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0.30843364979487659</v>
      </c>
      <c r="C104" s="348">
        <f>IF(C$35=0,0,C$35/OIS!C$5*1000)</f>
        <v>0.35768275380767373</v>
      </c>
      <c r="D104" s="348">
        <f>IF(D$35=0,0,D$35/OIS!D$5*1000)</f>
        <v>0.33849443640493854</v>
      </c>
      <c r="E104" s="348">
        <f>IF(E$35=0,0,E$35/OIS!E$5*1000)</f>
        <v>0.29569378519141276</v>
      </c>
      <c r="F104" s="348">
        <f>IF(F$35=0,0,F$35/OIS!F$5*1000)</f>
        <v>0.2488041829992241</v>
      </c>
      <c r="G104" s="348">
        <f>IF(G$35=0,0,G$35/OIS!G$5*1000)</f>
        <v>0.22161217311602047</v>
      </c>
      <c r="H104" s="348">
        <f>IF(H$35=0,0,H$35/OIS!H$5*1000)</f>
        <v>0.26750759343656394</v>
      </c>
      <c r="I104" s="348">
        <f>IF(I$35=0,0,I$35/OIS!I$5*1000)</f>
        <v>0.25112184134096976</v>
      </c>
      <c r="J104" s="348">
        <f>IF(J$35=0,0,J$35/OIS!J$5*1000)</f>
        <v>0.24389422685635473</v>
      </c>
      <c r="K104" s="348">
        <f>IF(K$35=0,0,K$35/OIS!K$5*1000)</f>
        <v>0.26866305971677601</v>
      </c>
      <c r="L104" s="348">
        <f>IF(L$35=0,0,L$35/OIS!L$5*1000)</f>
        <v>0.30516644940049686</v>
      </c>
      <c r="M104" s="348">
        <f>IF(M$35=0,0,M$35/OIS!M$5*1000)</f>
        <v>0.29436035315506259</v>
      </c>
      <c r="N104" s="348">
        <f>IF(N$35=0,0,N$35/OIS!N$5*1000)</f>
        <v>0.30939031271145073</v>
      </c>
      <c r="O104" s="348">
        <f>IF(O$35=0,0,O$35/OIS!O$5*1000)</f>
        <v>0.25086401236336808</v>
      </c>
      <c r="P104" s="348">
        <f>IF(P$35=0,0,P$35/OIS!P$5*1000)</f>
        <v>0.2681863315627912</v>
      </c>
      <c r="Q104" s="348">
        <f>IF(Q$35=0,0,Q$35/OIS!Q$5*1000)</f>
        <v>0.28081527310898474</v>
      </c>
      <c r="R104" s="348">
        <f>IF(R$35=0,0,R$35/OIS!R$5*1000)</f>
        <v>0.29536426755779455</v>
      </c>
      <c r="S104" s="348">
        <f>IF(S$35=0,0,S$35/OIS!S$5*1000)</f>
        <v>0.27439818713560199</v>
      </c>
      <c r="T104" s="348">
        <f>IF(T$35=0,0,T$35/OIS!T$5*1000)</f>
        <v>0.27617255688362652</v>
      </c>
      <c r="U104" s="348">
        <f>IF(U$35=0,0,U$35/OIS!U$5*1000)</f>
        <v>0.28151931701987898</v>
      </c>
      <c r="V104" s="348">
        <f>IF(V$35=0,0,V$35/OIS!V$5*1000)</f>
        <v>0.28249884240302481</v>
      </c>
      <c r="W104" s="348">
        <f>IF(W$35=0,0,W$35/OIS!W$5*1000)</f>
        <v>0.32459833954797818</v>
      </c>
      <c r="X104" s="348">
        <f>IF(X$35=0,0,X$35/OIS!X$5*1000)</f>
        <v>0.23643793580710423</v>
      </c>
      <c r="Y104" s="348">
        <f>IF(Y$35=0,0,Y$35/OIS!Y$5*1000)</f>
        <v>0.22473953543143951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0.17031962410370971</v>
      </c>
      <c r="C105" s="348">
        <f>IF(C$54=0,0,C$54/OIS!C$5*1000)</f>
        <v>0.17871725295869784</v>
      </c>
      <c r="D105" s="348">
        <f>IF(D$54=0,0,D$54/OIS!D$5*1000)</f>
        <v>0.18422639839634661</v>
      </c>
      <c r="E105" s="348">
        <f>IF(E$54=0,0,E$54/OIS!E$5*1000)</f>
        <v>0.16481412973735377</v>
      </c>
      <c r="F105" s="348">
        <f>IF(F$54=0,0,F$54/OIS!F$5*1000)</f>
        <v>0.1444222102311071</v>
      </c>
      <c r="G105" s="348">
        <f>IF(G$54=0,0,G$54/OIS!G$5*1000)</f>
        <v>0.14054380768798835</v>
      </c>
      <c r="H105" s="348">
        <f>IF(H$54=0,0,H$54/OIS!H$5*1000)</f>
        <v>0.1371858248886425</v>
      </c>
      <c r="I105" s="348">
        <f>IF(I$54=0,0,I$54/OIS!I$5*1000)</f>
        <v>0.13432179508096706</v>
      </c>
      <c r="J105" s="348">
        <f>IF(J$54=0,0,J$54/OIS!J$5*1000)</f>
        <v>0.12847436802966611</v>
      </c>
      <c r="K105" s="348">
        <f>IF(K$54=0,0,K$54/OIS!K$5*1000)</f>
        <v>0.127568003332027</v>
      </c>
      <c r="L105" s="348">
        <f>IF(L$54=0,0,L$54/OIS!L$5*1000)</f>
        <v>0.14574028386163987</v>
      </c>
      <c r="M105" s="348">
        <f>IF(M$54=0,0,M$54/OIS!M$5*1000)</f>
        <v>0.14964780441097963</v>
      </c>
      <c r="N105" s="348">
        <f>IF(N$54=0,0,N$54/OIS!N$5*1000)</f>
        <v>0.15698633028140294</v>
      </c>
      <c r="O105" s="348">
        <f>IF(O$54=0,0,O$54/OIS!O$5*1000)</f>
        <v>0.16222173340015966</v>
      </c>
      <c r="P105" s="348">
        <f>IF(P$54=0,0,P$54/OIS!P$5*1000)</f>
        <v>0.16830863650438588</v>
      </c>
      <c r="Q105" s="348">
        <f>IF(Q$54=0,0,Q$54/OIS!Q$5*1000)</f>
        <v>0.17765064377944706</v>
      </c>
      <c r="R105" s="348">
        <f>IF(R$54=0,0,R$54/OIS!R$5*1000)</f>
        <v>0.19094648576471029</v>
      </c>
      <c r="S105" s="348">
        <f>IF(S$54=0,0,S$54/OIS!S$5*1000)</f>
        <v>0.17649994430120841</v>
      </c>
      <c r="T105" s="348">
        <f>IF(T$54=0,0,T$54/OIS!T$5*1000)</f>
        <v>0.17896082036788888</v>
      </c>
      <c r="U105" s="348">
        <f>IF(U$54=0,0,U$54/OIS!U$5*1000)</f>
        <v>0.1804667118168285</v>
      </c>
      <c r="V105" s="348">
        <f>IF(V$54=0,0,V$54/OIS!V$5*1000)</f>
        <v>0.18580530965480532</v>
      </c>
      <c r="W105" s="348">
        <f>IF(W$54=0,0,W$54/OIS!W$5*1000)</f>
        <v>0.21364355965167853</v>
      </c>
      <c r="X105" s="348">
        <f>IF(X$54=0,0,X$54/OIS!X$5*1000)</f>
        <v>0.15899462856074717</v>
      </c>
      <c r="Y105" s="348">
        <f>IF(Y$54=0,0,Y$54/OIS!Y$5*1000)</f>
        <v>0.14779970796387404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2.7778825191720018</v>
      </c>
      <c r="C106" s="348">
        <f>IF(C$68=0,0,C$68/OIS!C$5*1000)</f>
        <v>2.8596028415362063</v>
      </c>
      <c r="D106" s="348">
        <f>IF(D$68=0,0,D$68/OIS!D$5*1000)</f>
        <v>2.9721104405503387</v>
      </c>
      <c r="E106" s="348">
        <f>IF(E$68=0,0,E$68/OIS!E$5*1000)</f>
        <v>3.1789829473338953</v>
      </c>
      <c r="F106" s="348">
        <f>IF(F$68=0,0,F$68/OIS!F$5*1000)</f>
        <v>3.19943634763841</v>
      </c>
      <c r="G106" s="348">
        <f>IF(G$68=0,0,G$68/OIS!G$5*1000)</f>
        <v>3.242455603562405</v>
      </c>
      <c r="H106" s="348">
        <f>IF(H$68=0,0,H$68/OIS!H$5*1000)</f>
        <v>2.9108355820769645</v>
      </c>
      <c r="I106" s="348">
        <f>IF(I$68=0,0,I$68/OIS!I$5*1000)</f>
        <v>2.6888698740822896</v>
      </c>
      <c r="J106" s="348">
        <f>IF(J$68=0,0,J$68/OIS!J$5*1000)</f>
        <v>2.7678869465194023</v>
      </c>
      <c r="K106" s="348">
        <f>IF(K$68=0,0,K$68/OIS!K$5*1000)</f>
        <v>2.7015709462876907</v>
      </c>
      <c r="L106" s="348">
        <f>IF(L$68=0,0,L$68/OIS!L$5*1000)</f>
        <v>2.7404489708002182</v>
      </c>
      <c r="M106" s="348">
        <f>IF(M$68=0,0,M$68/OIS!M$5*1000)</f>
        <v>2.9464851295286643</v>
      </c>
      <c r="N106" s="348">
        <f>IF(N$68=0,0,N$68/OIS!N$5*1000)</f>
        <v>3.2633115402434822</v>
      </c>
      <c r="O106" s="348">
        <f>IF(O$68=0,0,O$68/OIS!O$5*1000)</f>
        <v>2.8459324672076125</v>
      </c>
      <c r="P106" s="348">
        <f>IF(P$68=0,0,P$68/OIS!P$5*1000)</f>
        <v>2.7732946952906494</v>
      </c>
      <c r="Q106" s="348">
        <f>IF(Q$68=0,0,Q$68/OIS!Q$5*1000)</f>
        <v>2.8105458529164342</v>
      </c>
      <c r="R106" s="348">
        <f>IF(R$68=0,0,R$68/OIS!R$5*1000)</f>
        <v>2.7859190959831008</v>
      </c>
      <c r="S106" s="348">
        <f>IF(S$68=0,0,S$68/OIS!S$5*1000)</f>
        <v>2.7875319496487512</v>
      </c>
      <c r="T106" s="348">
        <f>IF(T$68=0,0,T$68/OIS!T$5*1000)</f>
        <v>2.8624453375875381</v>
      </c>
      <c r="U106" s="348">
        <f>IF(U$68=0,0,U$68/OIS!U$5*1000)</f>
        <v>2.9123342590221455</v>
      </c>
      <c r="V106" s="348">
        <f>IF(V$68=0,0,V$68/OIS!V$5*1000)</f>
        <v>2.8243412078249075</v>
      </c>
      <c r="W106" s="348">
        <f>IF(W$68=0,0,W$68/OIS!W$5*1000)</f>
        <v>2.9027661199539327</v>
      </c>
      <c r="X106" s="348">
        <f>IF(X$68=0,0,X$68/OIS!X$5*1000)</f>
        <v>2.8893681119682948</v>
      </c>
      <c r="Y106" s="348">
        <f>IF(Y$68=0,0,Y$68/OIS!Y$5*1000)</f>
        <v>2.8526376884935396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3.8392169765701447</v>
      </c>
      <c r="C107" s="333">
        <f>IF(C$69=0,0,C$69/OIS!C$5*1000)</f>
        <v>3.821810399925889</v>
      </c>
      <c r="D107" s="333">
        <f>IF(D$69=0,0,D$69/OIS!D$5*1000)</f>
        <v>4.2641262210780004</v>
      </c>
      <c r="E107" s="333">
        <f>IF(E$69=0,0,E$69/OIS!E$5*1000)</f>
        <v>3.7683408939220335</v>
      </c>
      <c r="F107" s="333">
        <f>IF(F$69=0,0,F$69/OIS!F$5*1000)</f>
        <v>3.2865727986575597</v>
      </c>
      <c r="G107" s="333">
        <f>IF(G$69=0,0,G$69/OIS!G$5*1000)</f>
        <v>3.530882482847991</v>
      </c>
      <c r="H107" s="333">
        <f>IF(H$69=0,0,H$69/OIS!H$5*1000)</f>
        <v>3.2806727023208975</v>
      </c>
      <c r="I107" s="333">
        <f>IF(I$69=0,0,I$69/OIS!I$5*1000)</f>
        <v>3.1951156732797643</v>
      </c>
      <c r="J107" s="333">
        <f>IF(J$69=0,0,J$69/OIS!J$5*1000)</f>
        <v>3.0013645096668915</v>
      </c>
      <c r="K107" s="333">
        <f>IF(K$69=0,0,K$69/OIS!K$5*1000)</f>
        <v>3.0982871056423975</v>
      </c>
      <c r="L107" s="333">
        <f>IF(L$69=0,0,L$69/OIS!L$5*1000)</f>
        <v>3.7025470082867864</v>
      </c>
      <c r="M107" s="333">
        <f>IF(M$69=0,0,M$69/OIS!M$5*1000)</f>
        <v>3.9081315384201698</v>
      </c>
      <c r="N107" s="333">
        <f>IF(N$69=0,0,N$69/OIS!N$5*1000)</f>
        <v>4.0867523418989018</v>
      </c>
      <c r="O107" s="333">
        <f>IF(O$69=0,0,O$69/OIS!O$5*1000)</f>
        <v>5.5849239215729316</v>
      </c>
      <c r="P107" s="333">
        <f>IF(P$69=0,0,P$69/OIS!P$5*1000)</f>
        <v>6.3658346910071</v>
      </c>
      <c r="Q107" s="333">
        <f>IF(Q$69=0,0,Q$69/OIS!Q$5*1000)</f>
        <v>6.2539778492415969</v>
      </c>
      <c r="R107" s="333">
        <f>IF(R$69=0,0,R$69/OIS!R$5*1000)</f>
        <v>6.7608662167522695</v>
      </c>
      <c r="S107" s="333">
        <f>IF(S$69=0,0,S$69/OIS!S$5*1000)</f>
        <v>6.6329743309535818</v>
      </c>
      <c r="T107" s="333">
        <f>IF(T$69=0,0,T$69/OIS!T$5*1000)</f>
        <v>6.2079907313102254</v>
      </c>
      <c r="U107" s="333">
        <f>IF(U$69=0,0,U$69/OIS!U$5*1000)</f>
        <v>5.9371915673066376</v>
      </c>
      <c r="V107" s="333">
        <f>IF(V$69=0,0,V$69/OIS!V$5*1000)</f>
        <v>6.0125339370106188</v>
      </c>
      <c r="W107" s="333">
        <f>IF(W$69=0,0,W$69/OIS!W$5*1000)</f>
        <v>5.7706516154065799</v>
      </c>
      <c r="X107" s="333">
        <f>IF(X$69=0,0,X$69/OIS!X$5*1000)</f>
        <v>4.2008505508747618</v>
      </c>
      <c r="Y107" s="333">
        <f>IF(Y$69=0,0,Y$69/OIS!Y$5*1000)</f>
        <v>3.9542315596101134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AT: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215.69188368689879</v>
      </c>
      <c r="C5" s="223">
        <v>229.5977920951355</v>
      </c>
      <c r="D5" s="223">
        <v>220.2854777383406</v>
      </c>
      <c r="E5" s="223">
        <v>279.41959288110888</v>
      </c>
      <c r="F5" s="223">
        <v>341.17526812189601</v>
      </c>
      <c r="G5" s="223">
        <v>337.83081448092378</v>
      </c>
      <c r="H5" s="223">
        <v>358.14456311882918</v>
      </c>
      <c r="I5" s="223">
        <v>357.38411132566017</v>
      </c>
      <c r="J5" s="223">
        <v>348.80751515849448</v>
      </c>
      <c r="K5" s="223">
        <v>339.625422959388</v>
      </c>
      <c r="L5" s="223">
        <v>352.59072273719721</v>
      </c>
      <c r="M5" s="223">
        <v>353.44076942331719</v>
      </c>
      <c r="N5" s="223">
        <v>353.43067567192071</v>
      </c>
      <c r="O5" s="223">
        <v>329.37644426259641</v>
      </c>
      <c r="P5" s="223">
        <v>313.36653881778187</v>
      </c>
      <c r="Q5" s="223">
        <v>295.57125463133161</v>
      </c>
      <c r="R5" s="223">
        <v>296.70103181762391</v>
      </c>
      <c r="S5" s="223">
        <v>326.1220660586917</v>
      </c>
      <c r="T5" s="223">
        <v>313.21128256013219</v>
      </c>
      <c r="U5" s="223">
        <v>297.77367995420661</v>
      </c>
      <c r="V5" s="223">
        <v>275.8335966406899</v>
      </c>
      <c r="W5" s="223">
        <v>256.85405410433742</v>
      </c>
      <c r="X5" s="223">
        <v>270.43721694630813</v>
      </c>
      <c r="Y5" s="223">
        <v>253.4044910992688</v>
      </c>
      <c r="DA5" s="89" t="s">
        <v>3123</v>
      </c>
    </row>
    <row r="6" spans="1:105" ht="12" customHeight="1" x14ac:dyDescent="0.25">
      <c r="A6" s="55" t="s">
        <v>91</v>
      </c>
      <c r="B6" s="259">
        <v>5.8294293426668293</v>
      </c>
      <c r="C6" s="259">
        <v>6.0163872251928687</v>
      </c>
      <c r="D6" s="259">
        <v>6.1017483720919854</v>
      </c>
      <c r="E6" s="259">
        <v>7.2305829200109759</v>
      </c>
      <c r="F6" s="259">
        <v>8.2986430304637882</v>
      </c>
      <c r="G6" s="259">
        <v>9.0257907350611042</v>
      </c>
      <c r="H6" s="259">
        <v>9.5282162193357411</v>
      </c>
      <c r="I6" s="259">
        <v>9.5533601002098791</v>
      </c>
      <c r="J6" s="259">
        <v>8.8123349726573803</v>
      </c>
      <c r="K6" s="259">
        <v>9.4286944344613204</v>
      </c>
      <c r="L6" s="259">
        <v>10.70683760498336</v>
      </c>
      <c r="M6" s="259">
        <v>10.79126383348998</v>
      </c>
      <c r="N6" s="259">
        <v>10.475259260853511</v>
      </c>
      <c r="O6" s="259">
        <v>11.877532814540331</v>
      </c>
      <c r="P6" s="259">
        <v>12.534485824966</v>
      </c>
      <c r="Q6" s="259">
        <v>11.65347912477392</v>
      </c>
      <c r="R6" s="259">
        <v>11.835926127998169</v>
      </c>
      <c r="S6" s="259">
        <v>13.14931197739034</v>
      </c>
      <c r="T6" s="259">
        <v>11.925218894449509</v>
      </c>
      <c r="U6" s="259">
        <v>10.994988157076079</v>
      </c>
      <c r="V6" s="259">
        <v>10.11522066571994</v>
      </c>
      <c r="W6" s="259">
        <v>8.6619746600320795</v>
      </c>
      <c r="X6" s="259">
        <v>8.0697026070747864</v>
      </c>
      <c r="Y6" s="259">
        <v>7.7949873627198478</v>
      </c>
      <c r="DA6" s="67" t="s">
        <v>3124</v>
      </c>
    </row>
    <row r="7" spans="1:105" ht="12" customHeight="1" x14ac:dyDescent="0.25">
      <c r="A7" s="173" t="s">
        <v>92</v>
      </c>
      <c r="B7" s="224">
        <v>0.71688045332169403</v>
      </c>
      <c r="C7" s="224">
        <v>0.74027676486716742</v>
      </c>
      <c r="D7" s="224">
        <v>0.74655174665161617</v>
      </c>
      <c r="E7" s="224">
        <v>0.89023984197077133</v>
      </c>
      <c r="F7" s="224">
        <v>1.0277544613386189</v>
      </c>
      <c r="G7" s="224">
        <v>1.1004348457176469</v>
      </c>
      <c r="H7" s="224">
        <v>1.157758823514383</v>
      </c>
      <c r="I7" s="224">
        <v>1.167783813033652</v>
      </c>
      <c r="J7" s="224">
        <v>1.0801162724166531</v>
      </c>
      <c r="K7" s="224">
        <v>1.1368076296359231</v>
      </c>
      <c r="L7" s="224">
        <v>1.2813750171813769</v>
      </c>
      <c r="M7" s="224">
        <v>1.290651416815106</v>
      </c>
      <c r="N7" s="224">
        <v>1.254773616014204</v>
      </c>
      <c r="O7" s="224">
        <v>1.3851583674556109</v>
      </c>
      <c r="P7" s="224">
        <v>1.44624540378013</v>
      </c>
      <c r="Q7" s="224">
        <v>1.3549824714046279</v>
      </c>
      <c r="R7" s="224">
        <v>1.3766292876308091</v>
      </c>
      <c r="S7" s="224">
        <v>1.5205527253766691</v>
      </c>
      <c r="T7" s="224">
        <v>1.391260187223696</v>
      </c>
      <c r="U7" s="224">
        <v>1.2893305939299291</v>
      </c>
      <c r="V7" s="224">
        <v>1.190148914233754</v>
      </c>
      <c r="W7" s="224">
        <v>1.0453541772783419</v>
      </c>
      <c r="X7" s="224">
        <v>0.97818534452679229</v>
      </c>
      <c r="Y7" s="224">
        <v>0.9416188753191288</v>
      </c>
      <c r="DA7" s="177" t="s">
        <v>3125</v>
      </c>
    </row>
    <row r="8" spans="1:105" ht="12" customHeight="1" x14ac:dyDescent="0.25">
      <c r="A8" s="173" t="s">
        <v>93</v>
      </c>
      <c r="B8" s="224">
        <v>6.468336798750987</v>
      </c>
      <c r="C8" s="224">
        <v>6.6821566486490607</v>
      </c>
      <c r="D8" s="224">
        <v>6.7104417543366459</v>
      </c>
      <c r="E8" s="224">
        <v>8.0395927404105905</v>
      </c>
      <c r="F8" s="224">
        <v>9.3217666360071441</v>
      </c>
      <c r="G8" s="224">
        <v>9.86521493363046</v>
      </c>
      <c r="H8" s="224">
        <v>10.352499642757159</v>
      </c>
      <c r="I8" s="224">
        <v>10.489475584623349</v>
      </c>
      <c r="J8" s="224">
        <v>9.721683708774</v>
      </c>
      <c r="K8" s="224">
        <v>10.104996800693639</v>
      </c>
      <c r="L8" s="224">
        <v>11.32477211436</v>
      </c>
      <c r="M8" s="224">
        <v>11.401050487965501</v>
      </c>
      <c r="N8" s="224">
        <v>11.09734696913439</v>
      </c>
      <c r="O8" s="224">
        <v>11.991552083019011</v>
      </c>
      <c r="P8" s="224">
        <v>12.410525213971329</v>
      </c>
      <c r="Q8" s="224">
        <v>11.701679499536381</v>
      </c>
      <c r="R8" s="224">
        <v>11.891696653462519</v>
      </c>
      <c r="S8" s="224">
        <v>13.072258290490661</v>
      </c>
      <c r="T8" s="224">
        <v>12.048202329170429</v>
      </c>
      <c r="U8" s="224">
        <v>11.21215614072451</v>
      </c>
      <c r="V8" s="224">
        <v>10.377700951425251</v>
      </c>
      <c r="W8" s="224">
        <v>9.298843852730668</v>
      </c>
      <c r="X8" s="224">
        <v>8.7308100477560018</v>
      </c>
      <c r="Y8" s="224">
        <v>8.3821995827917668</v>
      </c>
      <c r="DA8" s="177" t="s">
        <v>3126</v>
      </c>
    </row>
    <row r="9" spans="1:105" ht="12" customHeight="1" x14ac:dyDescent="0.25">
      <c r="A9" s="173" t="s">
        <v>94</v>
      </c>
      <c r="B9" s="224">
        <v>2.079885905778978</v>
      </c>
      <c r="C9" s="224">
        <v>2.146372340498254</v>
      </c>
      <c r="D9" s="224">
        <v>2.1791054848057119</v>
      </c>
      <c r="E9" s="224">
        <v>2.5792376190984521</v>
      </c>
      <c r="F9" s="224">
        <v>2.9569847526096562</v>
      </c>
      <c r="G9" s="224">
        <v>3.2254526778148671</v>
      </c>
      <c r="H9" s="224">
        <v>3.4071198801667588</v>
      </c>
      <c r="I9" s="224">
        <v>3.4123521623447628</v>
      </c>
      <c r="J9" s="224">
        <v>3.1460949389679622</v>
      </c>
      <c r="K9" s="224">
        <v>3.376309918412618</v>
      </c>
      <c r="L9" s="224">
        <v>3.83914184330192</v>
      </c>
      <c r="M9" s="224">
        <v>3.869860788461374</v>
      </c>
      <c r="N9" s="224">
        <v>3.7555045053386049</v>
      </c>
      <c r="O9" s="224">
        <v>4.2785057570399552</v>
      </c>
      <c r="P9" s="224">
        <v>4.5235257428173412</v>
      </c>
      <c r="Q9" s="224">
        <v>4.1999798548817813</v>
      </c>
      <c r="R9" s="224">
        <v>4.265501171312911</v>
      </c>
      <c r="S9" s="224">
        <v>4.7435919022496549</v>
      </c>
      <c r="T9" s="224">
        <v>4.2953915852133058</v>
      </c>
      <c r="U9" s="224">
        <v>3.9567709035933172</v>
      </c>
      <c r="V9" s="224">
        <v>3.638019815236599</v>
      </c>
      <c r="W9" s="224">
        <v>3.1012227243972732</v>
      </c>
      <c r="X9" s="224">
        <v>2.886849736974384</v>
      </c>
      <c r="Y9" s="224">
        <v>2.7903347743098461</v>
      </c>
      <c r="DA9" s="177" t="s">
        <v>3127</v>
      </c>
    </row>
    <row r="10" spans="1:105" ht="12" customHeight="1" x14ac:dyDescent="0.25">
      <c r="A10" s="56" t="s">
        <v>95</v>
      </c>
      <c r="B10" s="260">
        <v>8.1558292249026891</v>
      </c>
      <c r="C10" s="260">
        <v>8.4429594049594421</v>
      </c>
      <c r="D10" s="260">
        <v>8.4480186320003519</v>
      </c>
      <c r="E10" s="260">
        <v>10.216134297388599</v>
      </c>
      <c r="F10" s="260">
        <v>11.908011618998509</v>
      </c>
      <c r="G10" s="260">
        <v>12.868934156348301</v>
      </c>
      <c r="H10" s="260">
        <v>13.678361381166219</v>
      </c>
      <c r="I10" s="260">
        <v>13.833720828677141</v>
      </c>
      <c r="J10" s="260">
        <v>13.33882391104944</v>
      </c>
      <c r="K10" s="260">
        <v>14.71302202907188</v>
      </c>
      <c r="L10" s="260">
        <v>16.484336094554429</v>
      </c>
      <c r="M10" s="260">
        <v>16.498475817528501</v>
      </c>
      <c r="N10" s="260">
        <v>16.120869697666631</v>
      </c>
      <c r="O10" s="260">
        <v>15.61763140558698</v>
      </c>
      <c r="P10" s="260">
        <v>17.20281262911773</v>
      </c>
      <c r="Q10" s="260">
        <v>16.2502270382452</v>
      </c>
      <c r="R10" s="260">
        <v>16.2116155860076</v>
      </c>
      <c r="S10" s="260">
        <v>17.81956812750083</v>
      </c>
      <c r="T10" s="260">
        <v>16.293289808091131</v>
      </c>
      <c r="U10" s="260">
        <v>14.80119482943109</v>
      </c>
      <c r="V10" s="260">
        <v>13.431933371087171</v>
      </c>
      <c r="W10" s="260">
        <v>11.722295059003789</v>
      </c>
      <c r="X10" s="260">
        <v>10.844278338518141</v>
      </c>
      <c r="Y10" s="260">
        <v>10.825929161037971</v>
      </c>
      <c r="DA10" s="68" t="s">
        <v>3128</v>
      </c>
    </row>
    <row r="11" spans="1:105" ht="12" customHeight="1" x14ac:dyDescent="0.25">
      <c r="A11" s="37" t="s">
        <v>159</v>
      </c>
      <c r="B11" s="226">
        <v>1.4526850922439281</v>
      </c>
      <c r="C11" s="226">
        <v>1.51369564459343</v>
      </c>
      <c r="D11" s="226">
        <v>1.3172667826958271</v>
      </c>
      <c r="E11" s="226">
        <v>2.31069186786985</v>
      </c>
      <c r="F11" s="226">
        <v>3.3979664216577592</v>
      </c>
      <c r="G11" s="226">
        <v>3.060933141997813</v>
      </c>
      <c r="H11" s="226">
        <v>2.987779682363672</v>
      </c>
      <c r="I11" s="226">
        <v>2.991161649498975</v>
      </c>
      <c r="J11" s="226">
        <v>3.2633240864138919</v>
      </c>
      <c r="K11" s="226">
        <v>3.0031271292424462</v>
      </c>
      <c r="L11" s="226">
        <v>2.731032128324002</v>
      </c>
      <c r="M11" s="226">
        <v>2.7682612348422491</v>
      </c>
      <c r="N11" s="226">
        <v>2.8402854062079941</v>
      </c>
      <c r="O11" s="226">
        <v>1.513468581017122</v>
      </c>
      <c r="P11" s="226">
        <v>1.2939669067117401</v>
      </c>
      <c r="Q11" s="226">
        <v>1.379451124673561</v>
      </c>
      <c r="R11" s="226">
        <v>1.156793624950968</v>
      </c>
      <c r="S11" s="226">
        <v>1.2817774283098811</v>
      </c>
      <c r="T11" s="226">
        <v>1.3860765225603791</v>
      </c>
      <c r="U11" s="226">
        <v>1.3666122444513309</v>
      </c>
      <c r="V11" s="226">
        <v>1.15115265094264</v>
      </c>
      <c r="W11" s="226">
        <v>1.200469258184953</v>
      </c>
      <c r="X11" s="226">
        <v>1.527607746692873</v>
      </c>
      <c r="Y11" s="226">
        <v>1.513253476899818</v>
      </c>
      <c r="DA11" s="69" t="s">
        <v>3129</v>
      </c>
    </row>
    <row r="12" spans="1:105" ht="12" customHeight="1" x14ac:dyDescent="0.25">
      <c r="A12" s="37" t="s">
        <v>35</v>
      </c>
      <c r="B12" s="226">
        <v>1.130719326005811</v>
      </c>
      <c r="C12" s="226">
        <v>1.423264094322112</v>
      </c>
      <c r="D12" s="226">
        <v>1.327670205032139</v>
      </c>
      <c r="E12" s="226">
        <v>1.197553711373939</v>
      </c>
      <c r="F12" s="226">
        <v>1.124497948484019</v>
      </c>
      <c r="G12" s="226">
        <v>1.149819986803863</v>
      </c>
      <c r="H12" s="226">
        <v>1.361294925278987</v>
      </c>
      <c r="I12" s="226">
        <v>1.1982605834899209</v>
      </c>
      <c r="J12" s="226">
        <v>1.2377664273369799</v>
      </c>
      <c r="K12" s="226">
        <v>1.172894178579166</v>
      </c>
      <c r="L12" s="226">
        <v>1.197752176243575</v>
      </c>
      <c r="M12" s="226">
        <v>1.1621567477543251</v>
      </c>
      <c r="N12" s="226">
        <v>1.173584134333687</v>
      </c>
      <c r="O12" s="226">
        <v>1.523089309292283</v>
      </c>
      <c r="P12" s="226">
        <v>1.1534415798847679</v>
      </c>
      <c r="Q12" s="226">
        <v>0.93247723701262708</v>
      </c>
      <c r="R12" s="226">
        <v>1.0170169306904531</v>
      </c>
      <c r="S12" s="226">
        <v>1.064740271792169</v>
      </c>
      <c r="T12" s="226">
        <v>1.1103193817512409</v>
      </c>
      <c r="U12" s="226">
        <v>1.0546638105892461</v>
      </c>
      <c r="V12" s="226">
        <v>1.0422353885947131</v>
      </c>
      <c r="W12" s="226">
        <v>0.90737290290020933</v>
      </c>
      <c r="X12" s="226">
        <v>1.3243092412535691</v>
      </c>
      <c r="Y12" s="226">
        <v>0.96774372048347601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5.7360433765759472E-2</v>
      </c>
      <c r="X13" s="226">
        <v>6.5505477308992394E-2</v>
      </c>
      <c r="Y13" s="226">
        <v>8.6696395679731808E-2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0.32814360419404548</v>
      </c>
      <c r="H14" s="226">
        <v>0.34078204601744472</v>
      </c>
      <c r="I14" s="226">
        <v>0.3658504052633994</v>
      </c>
      <c r="J14" s="226">
        <v>0.1681736291175186</v>
      </c>
      <c r="K14" s="226">
        <v>0.26352960668562908</v>
      </c>
      <c r="L14" s="226">
        <v>0.25408464980211309</v>
      </c>
      <c r="M14" s="226">
        <v>0.37450577952050812</v>
      </c>
      <c r="N14" s="226">
        <v>0.42062729182926989</v>
      </c>
      <c r="O14" s="226">
        <v>0.43123836507702651</v>
      </c>
      <c r="P14" s="226">
        <v>0.57038595889276478</v>
      </c>
      <c r="Q14" s="226">
        <v>0.38461790729440481</v>
      </c>
      <c r="R14" s="226">
        <v>0.45042882496373149</v>
      </c>
      <c r="S14" s="226">
        <v>0.61632884351156714</v>
      </c>
      <c r="T14" s="226">
        <v>0.78329455249050928</v>
      </c>
      <c r="U14" s="226">
        <v>0.66986546901557253</v>
      </c>
      <c r="V14" s="226">
        <v>0.68887618069975409</v>
      </c>
      <c r="W14" s="226">
        <v>0.7075619982579241</v>
      </c>
      <c r="X14" s="226">
        <v>0.89389387829376021</v>
      </c>
      <c r="Y14" s="226">
        <v>1.01037523383846</v>
      </c>
      <c r="DA14" s="69" t="s">
        <v>3132</v>
      </c>
    </row>
    <row r="15" spans="1:105" ht="12" customHeight="1" x14ac:dyDescent="0.25">
      <c r="A15" s="37" t="s">
        <v>40</v>
      </c>
      <c r="B15" s="226">
        <v>5.5724248066529496</v>
      </c>
      <c r="C15" s="226">
        <v>5.505999666043901</v>
      </c>
      <c r="D15" s="226">
        <v>5.8030816442723836</v>
      </c>
      <c r="E15" s="226">
        <v>6.7078887181448064</v>
      </c>
      <c r="F15" s="226">
        <v>7.3855472488567351</v>
      </c>
      <c r="G15" s="226">
        <v>8.3300374233525822</v>
      </c>
      <c r="H15" s="226">
        <v>8.9885047275061183</v>
      </c>
      <c r="I15" s="226">
        <v>9.278448190424843</v>
      </c>
      <c r="J15" s="226">
        <v>8.6695597681810472</v>
      </c>
      <c r="K15" s="226">
        <v>10.273471114564639</v>
      </c>
      <c r="L15" s="226">
        <v>12.301467140184741</v>
      </c>
      <c r="M15" s="226">
        <v>12.19355205541142</v>
      </c>
      <c r="N15" s="226">
        <v>11.686372865295681</v>
      </c>
      <c r="O15" s="226">
        <v>12.14983515020054</v>
      </c>
      <c r="P15" s="226">
        <v>14.185018183628459</v>
      </c>
      <c r="Q15" s="226">
        <v>13.553680769264609</v>
      </c>
      <c r="R15" s="226">
        <v>13.58737620540245</v>
      </c>
      <c r="S15" s="226">
        <v>14.856721583887211</v>
      </c>
      <c r="T15" s="226">
        <v>13.013599351289001</v>
      </c>
      <c r="U15" s="226">
        <v>11.71005330537494</v>
      </c>
      <c r="V15" s="226">
        <v>10.549669150850059</v>
      </c>
      <c r="W15" s="226">
        <v>8.8495304658949419</v>
      </c>
      <c r="X15" s="226">
        <v>7.0329619949689484</v>
      </c>
      <c r="Y15" s="226">
        <v>7.2478603341364813</v>
      </c>
      <c r="DA15" s="69" t="s">
        <v>3133</v>
      </c>
    </row>
    <row r="16" spans="1:105" ht="12" customHeight="1" x14ac:dyDescent="0.25">
      <c r="A16" s="57" t="s">
        <v>3057</v>
      </c>
      <c r="B16" s="261">
        <v>32.760352693482098</v>
      </c>
      <c r="C16" s="261">
        <v>36.784569177327789</v>
      </c>
      <c r="D16" s="261">
        <v>34.061748559588906</v>
      </c>
      <c r="E16" s="261">
        <v>43.193952836711532</v>
      </c>
      <c r="F16" s="261">
        <v>52.38247835680027</v>
      </c>
      <c r="G16" s="261">
        <v>47.508356183230177</v>
      </c>
      <c r="H16" s="261">
        <v>56.680904213273372</v>
      </c>
      <c r="I16" s="261">
        <v>57.158900093073413</v>
      </c>
      <c r="J16" s="261">
        <v>56.500029868448053</v>
      </c>
      <c r="K16" s="261">
        <v>55.668012981875407</v>
      </c>
      <c r="L16" s="261">
        <v>57.403504543977633</v>
      </c>
      <c r="M16" s="261">
        <v>54.663058519243961</v>
      </c>
      <c r="N16" s="261">
        <v>55.646360324140943</v>
      </c>
      <c r="O16" s="261">
        <v>43.50401029292275</v>
      </c>
      <c r="P16" s="261">
        <v>39.09740442517468</v>
      </c>
      <c r="Q16" s="261">
        <v>36.391329926319429</v>
      </c>
      <c r="R16" s="261">
        <v>36.500341785103842</v>
      </c>
      <c r="S16" s="261">
        <v>40.261521895876072</v>
      </c>
      <c r="T16" s="261">
        <v>39.72567455170249</v>
      </c>
      <c r="U16" s="261">
        <v>38.236538517302833</v>
      </c>
      <c r="V16" s="261">
        <v>35.787019628617593</v>
      </c>
      <c r="W16" s="261">
        <v>33.928713252784767</v>
      </c>
      <c r="X16" s="261">
        <v>36.866271333246942</v>
      </c>
      <c r="Y16" s="261">
        <v>33.308254021674273</v>
      </c>
      <c r="DA16" s="70" t="s">
        <v>3134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5.8409776222692405E-4</v>
      </c>
      <c r="H17" s="229">
        <v>2.212432796106755E-4</v>
      </c>
      <c r="I17" s="229">
        <v>1.3291931462767041E-4</v>
      </c>
      <c r="J17" s="229">
        <v>1.3277505091535479E-4</v>
      </c>
      <c r="K17" s="229">
        <v>1.82532607196409E-3</v>
      </c>
      <c r="L17" s="229">
        <v>3.253967113859916E-4</v>
      </c>
      <c r="M17" s="229">
        <v>2.4673257778178883E-4</v>
      </c>
      <c r="N17" s="229">
        <v>2.8728388702354581E-4</v>
      </c>
      <c r="O17" s="229">
        <v>0</v>
      </c>
      <c r="P17" s="229">
        <v>4.3344883638406288E-4</v>
      </c>
      <c r="Q17" s="229">
        <v>4.9417823357171828E-3</v>
      </c>
      <c r="R17" s="229">
        <v>4.3225365491527451E-3</v>
      </c>
      <c r="S17" s="229">
        <v>2.7884401750685819E-2</v>
      </c>
      <c r="T17" s="229">
        <v>3.9492910957821269E-4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0.95873477556980791</v>
      </c>
      <c r="C19" s="229">
        <v>0.61988726773433678</v>
      </c>
      <c r="D19" s="229">
        <v>0.54004742153290675</v>
      </c>
      <c r="E19" s="229">
        <v>0.5320565313987301</v>
      </c>
      <c r="F19" s="229">
        <v>0.40216204182944892</v>
      </c>
      <c r="G19" s="229">
        <v>0.51198815299366895</v>
      </c>
      <c r="H19" s="229">
        <v>0.67011725712251602</v>
      </c>
      <c r="I19" s="229">
        <v>0.50283361208060828</v>
      </c>
      <c r="J19" s="229">
        <v>0.65773657685045328</v>
      </c>
      <c r="K19" s="229">
        <v>0.72313300462652752</v>
      </c>
      <c r="L19" s="229">
        <v>0.67057054766112945</v>
      </c>
      <c r="M19" s="229">
        <v>0.75018416571833657</v>
      </c>
      <c r="N19" s="229">
        <v>0.74523338221416979</v>
      </c>
      <c r="O19" s="229">
        <v>0.77838578414294635</v>
      </c>
      <c r="P19" s="229">
        <v>0.6280997454946966</v>
      </c>
      <c r="Q19" s="229">
        <v>0.45640538406497388</v>
      </c>
      <c r="R19" s="229">
        <v>0.46045896072616332</v>
      </c>
      <c r="S19" s="229">
        <v>0.48189135111676301</v>
      </c>
      <c r="T19" s="229">
        <v>0.41463752599386372</v>
      </c>
      <c r="U19" s="229">
        <v>0.50553698942947078</v>
      </c>
      <c r="V19" s="229">
        <v>0.47000536775003748</v>
      </c>
      <c r="W19" s="229">
        <v>0.41516459744880968</v>
      </c>
      <c r="X19" s="229">
        <v>0.51333235850922976</v>
      </c>
      <c r="Y19" s="229">
        <v>0.46804582631438318</v>
      </c>
      <c r="DA19" s="73" t="s">
        <v>3137</v>
      </c>
    </row>
    <row r="20" spans="1:105" ht="12" customHeight="1" x14ac:dyDescent="0.25">
      <c r="A20" s="46" t="s">
        <v>159</v>
      </c>
      <c r="B20" s="229">
        <v>5.3887299859124056</v>
      </c>
      <c r="C20" s="229">
        <v>6.0177482167246961</v>
      </c>
      <c r="D20" s="229">
        <v>5.0768156661776773</v>
      </c>
      <c r="E20" s="229">
        <v>8.7865672977270588</v>
      </c>
      <c r="F20" s="229">
        <v>12.752174670651071</v>
      </c>
      <c r="G20" s="229">
        <v>13.47170318603259</v>
      </c>
      <c r="H20" s="229">
        <v>11.35081130064283</v>
      </c>
      <c r="I20" s="229">
        <v>10.39446025303646</v>
      </c>
      <c r="J20" s="229">
        <v>10.854380718533729</v>
      </c>
      <c r="K20" s="229">
        <v>9.8651258619731763</v>
      </c>
      <c r="L20" s="229">
        <v>8.5397561021540973</v>
      </c>
      <c r="M20" s="229">
        <v>9.2812544241133885</v>
      </c>
      <c r="N20" s="229">
        <v>9.0823258310157655</v>
      </c>
      <c r="O20" s="229">
        <v>7.4949647476771499</v>
      </c>
      <c r="P20" s="229">
        <v>6.2261001429534559</v>
      </c>
      <c r="Q20" s="229">
        <v>6.5700899181909884</v>
      </c>
      <c r="R20" s="229">
        <v>5.7201503013227404</v>
      </c>
      <c r="S20" s="229">
        <v>6.5806913017597042</v>
      </c>
      <c r="T20" s="229">
        <v>7.0982462199470318</v>
      </c>
      <c r="U20" s="229">
        <v>7.2687987815546728</v>
      </c>
      <c r="V20" s="229">
        <v>6.2613142626132747</v>
      </c>
      <c r="W20" s="229">
        <v>6.4369183799655856</v>
      </c>
      <c r="X20" s="229">
        <v>8.1032344438497841</v>
      </c>
      <c r="Y20" s="229">
        <v>8.4264342309854197</v>
      </c>
      <c r="DA20" s="73" t="s">
        <v>3138</v>
      </c>
    </row>
    <row r="21" spans="1:105" ht="12" customHeight="1" x14ac:dyDescent="0.25">
      <c r="A21" s="46" t="s">
        <v>32</v>
      </c>
      <c r="B21" s="229">
        <v>4.3723540838808326</v>
      </c>
      <c r="C21" s="229">
        <v>4.1816659014003621</v>
      </c>
      <c r="D21" s="229">
        <v>2.639959091741519</v>
      </c>
      <c r="E21" s="229">
        <v>3.1071007887978821</v>
      </c>
      <c r="F21" s="229">
        <v>3.1010139253957951</v>
      </c>
      <c r="G21" s="229">
        <v>3.345258343775031</v>
      </c>
      <c r="H21" s="229">
        <v>2.9768706869615822</v>
      </c>
      <c r="I21" s="229">
        <v>2.162984734145994</v>
      </c>
      <c r="J21" s="229">
        <v>1.6344694002967071</v>
      </c>
      <c r="K21" s="229">
        <v>1.392370968109651</v>
      </c>
      <c r="L21" s="229">
        <v>1.1756739709050199</v>
      </c>
      <c r="M21" s="229">
        <v>1.4988766753959399</v>
      </c>
      <c r="N21" s="229">
        <v>1.816598982601034</v>
      </c>
      <c r="O21" s="229">
        <v>1.639660454380504</v>
      </c>
      <c r="P21" s="229">
        <v>1.3507223873196721</v>
      </c>
      <c r="Q21" s="229">
        <v>1.309867590069872</v>
      </c>
      <c r="R21" s="229">
        <v>1.2599556521902531</v>
      </c>
      <c r="S21" s="229">
        <v>1.07815925969001</v>
      </c>
      <c r="T21" s="229">
        <v>0.50873592137352963</v>
      </c>
      <c r="U21" s="229">
        <v>0.67597637509725561</v>
      </c>
      <c r="V21" s="229">
        <v>0.31897816890658409</v>
      </c>
      <c r="W21" s="229">
        <v>0.69985026585434018</v>
      </c>
      <c r="X21" s="229">
        <v>0.40818626022426863</v>
      </c>
      <c r="Y21" s="229">
        <v>0.21826339887598839</v>
      </c>
      <c r="DA21" s="73" t="s">
        <v>3139</v>
      </c>
    </row>
    <row r="22" spans="1:105" ht="12" customHeight="1" x14ac:dyDescent="0.25">
      <c r="A22" s="46" t="s">
        <v>33</v>
      </c>
      <c r="B22" s="229">
        <v>0.40407711003733843</v>
      </c>
      <c r="C22" s="229">
        <v>0.80815422007538529</v>
      </c>
      <c r="D22" s="229">
        <v>0.80815422007468896</v>
      </c>
      <c r="E22" s="229">
        <v>0.80815422007399185</v>
      </c>
      <c r="F22" s="229">
        <v>0.80815422007157267</v>
      </c>
      <c r="G22" s="229">
        <v>1.265128719404385</v>
      </c>
      <c r="H22" s="229">
        <v>1.4136787476309181</v>
      </c>
      <c r="I22" s="229">
        <v>2.0767940246165941</v>
      </c>
      <c r="J22" s="229">
        <v>1.6788021139595251</v>
      </c>
      <c r="K22" s="229">
        <v>1.7722181446218479</v>
      </c>
      <c r="L22" s="229">
        <v>1.836903468120805</v>
      </c>
      <c r="M22" s="229">
        <v>1.811834194354415</v>
      </c>
      <c r="N22" s="229">
        <v>1.822356692152999</v>
      </c>
      <c r="O22" s="229">
        <v>0.6803853003644571</v>
      </c>
      <c r="P22" s="229">
        <v>0.56361526203518286</v>
      </c>
      <c r="Q22" s="229">
        <v>0.53013458720441176</v>
      </c>
      <c r="R22" s="229">
        <v>0.26306244510607413</v>
      </c>
      <c r="S22" s="229">
        <v>0.31600479299277129</v>
      </c>
      <c r="T22" s="229">
        <v>0.31841276270949459</v>
      </c>
      <c r="U22" s="229">
        <v>0.31679645426949121</v>
      </c>
      <c r="V22" s="229">
        <v>0.2630624451062748</v>
      </c>
      <c r="W22" s="229">
        <v>0.27760922106753649</v>
      </c>
      <c r="X22" s="229">
        <v>0.19435284345639259</v>
      </c>
      <c r="Y22" s="229">
        <v>0.18465499281553749</v>
      </c>
      <c r="DA22" s="73" t="s">
        <v>3140</v>
      </c>
    </row>
    <row r="23" spans="1:105" ht="12" customHeight="1" x14ac:dyDescent="0.25">
      <c r="A23" s="46" t="s">
        <v>35</v>
      </c>
      <c r="B23" s="229">
        <v>10.16725378462356</v>
      </c>
      <c r="C23" s="229">
        <v>11.382957293485291</v>
      </c>
      <c r="D23" s="229">
        <v>11.6138231365841</v>
      </c>
      <c r="E23" s="229">
        <v>11.115630692451671</v>
      </c>
      <c r="F23" s="229">
        <v>11.52774800628548</v>
      </c>
      <c r="G23" s="229">
        <v>12.963629928050469</v>
      </c>
      <c r="H23" s="229">
        <v>11.86847792336112</v>
      </c>
      <c r="I23" s="229">
        <v>11.541704010691531</v>
      </c>
      <c r="J23" s="229">
        <v>11.756866414326151</v>
      </c>
      <c r="K23" s="229">
        <v>8.8973178156702879</v>
      </c>
      <c r="L23" s="229">
        <v>9.8793154084410588</v>
      </c>
      <c r="M23" s="229">
        <v>10.613475920649909</v>
      </c>
      <c r="N23" s="229">
        <v>9.9455216572322005</v>
      </c>
      <c r="O23" s="229">
        <v>22.19715026770595</v>
      </c>
      <c r="P23" s="229">
        <v>20.49151703349801</v>
      </c>
      <c r="Q23" s="229">
        <v>17.39877121440631</v>
      </c>
      <c r="R23" s="229">
        <v>18.656263711008261</v>
      </c>
      <c r="S23" s="229">
        <v>20.42638943387821</v>
      </c>
      <c r="T23" s="229">
        <v>19.410303944126909</v>
      </c>
      <c r="U23" s="229">
        <v>18.004701826158321</v>
      </c>
      <c r="V23" s="229">
        <v>17.28490974523837</v>
      </c>
      <c r="W23" s="229">
        <v>15.18766237109036</v>
      </c>
      <c r="X23" s="229">
        <v>16.612294244005898</v>
      </c>
      <c r="Y23" s="229">
        <v>13.081918769581179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8.5421251494653525</v>
      </c>
      <c r="C25" s="229">
        <v>10.743732533433199</v>
      </c>
      <c r="D25" s="229">
        <v>9.9223801306112183</v>
      </c>
      <c r="E25" s="229">
        <v>13.769333764652609</v>
      </c>
      <c r="F25" s="229">
        <v>17.668322555590141</v>
      </c>
      <c r="G25" s="229">
        <v>8.4912898123886489</v>
      </c>
      <c r="H25" s="229">
        <v>19.935864086102502</v>
      </c>
      <c r="I25" s="229">
        <v>22.629930446976822</v>
      </c>
      <c r="J25" s="229">
        <v>22.4126417919781</v>
      </c>
      <c r="K25" s="229">
        <v>24.90261656088914</v>
      </c>
      <c r="L25" s="229">
        <v>27.201345814991949</v>
      </c>
      <c r="M25" s="229">
        <v>23.091251635503529</v>
      </c>
      <c r="N25" s="229">
        <v>23.213350210766961</v>
      </c>
      <c r="O25" s="229">
        <v>3.5857202472300429</v>
      </c>
      <c r="P25" s="229">
        <v>3.6928700258671521</v>
      </c>
      <c r="Q25" s="229">
        <v>3.9520866287877672</v>
      </c>
      <c r="R25" s="229">
        <v>4.7251864011619169</v>
      </c>
      <c r="S25" s="229">
        <v>5.3917660865323711</v>
      </c>
      <c r="T25" s="229">
        <v>5.2795292810309533</v>
      </c>
      <c r="U25" s="229">
        <v>4.7635017516310469</v>
      </c>
      <c r="V25" s="229">
        <v>5.2426289092004046</v>
      </c>
      <c r="W25" s="229">
        <v>4.3795642222561391</v>
      </c>
      <c r="X25" s="229">
        <v>5.4326223456567124</v>
      </c>
      <c r="Y25" s="229">
        <v>5.5810854156245133</v>
      </c>
      <c r="DA25" s="73" t="s">
        <v>3143</v>
      </c>
    </row>
    <row r="26" spans="1:105" ht="12" customHeight="1" x14ac:dyDescent="0.25">
      <c r="A26" s="46" t="s">
        <v>39</v>
      </c>
      <c r="B26" s="229">
        <v>2.9270778039928111</v>
      </c>
      <c r="C26" s="229">
        <v>3.0304237444745188</v>
      </c>
      <c r="D26" s="229">
        <v>3.460568892866795</v>
      </c>
      <c r="E26" s="229">
        <v>5.0751095416095842</v>
      </c>
      <c r="F26" s="229">
        <v>6.12290293697676</v>
      </c>
      <c r="G26" s="229">
        <v>7.4587739428231687</v>
      </c>
      <c r="H26" s="229">
        <v>8.4648629681722927</v>
      </c>
      <c r="I26" s="229">
        <v>7.8500600922107688</v>
      </c>
      <c r="J26" s="229">
        <v>7.5050000774524799</v>
      </c>
      <c r="K26" s="229">
        <v>8.1134052999128201</v>
      </c>
      <c r="L26" s="229">
        <v>8.0996138349921836</v>
      </c>
      <c r="M26" s="229">
        <v>7.6159347709306644</v>
      </c>
      <c r="N26" s="229">
        <v>9.0206862842707825</v>
      </c>
      <c r="O26" s="229">
        <v>7.1277434914217004</v>
      </c>
      <c r="P26" s="229">
        <v>6.1440463791701294</v>
      </c>
      <c r="Q26" s="229">
        <v>6.1690328212593881</v>
      </c>
      <c r="R26" s="229">
        <v>5.4109417770392838</v>
      </c>
      <c r="S26" s="229">
        <v>5.9587352681555528</v>
      </c>
      <c r="T26" s="229">
        <v>6.6954139674111337</v>
      </c>
      <c r="U26" s="229">
        <v>6.7012263391625693</v>
      </c>
      <c r="V26" s="229">
        <v>5.9461207298026517</v>
      </c>
      <c r="W26" s="229">
        <v>6.5319441951020014</v>
      </c>
      <c r="X26" s="229">
        <v>5.6022488375446571</v>
      </c>
      <c r="Y26" s="229">
        <v>5.3478513874772409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54.326610445278519</v>
      </c>
      <c r="C27" s="261">
        <f t="shared" si="0"/>
        <v>58.116642725187795</v>
      </c>
      <c r="D27" s="261">
        <f t="shared" si="0"/>
        <v>55.087015272497489</v>
      </c>
      <c r="E27" s="261">
        <f t="shared" si="0"/>
        <v>69.16599645935915</v>
      </c>
      <c r="F27" s="261">
        <f t="shared" si="0"/>
        <v>84.76347894307348</v>
      </c>
      <c r="G27" s="261">
        <f t="shared" si="0"/>
        <v>83.448223107429797</v>
      </c>
      <c r="H27" s="261">
        <f t="shared" si="0"/>
        <v>86.536228144055897</v>
      </c>
      <c r="I27" s="261">
        <f t="shared" si="0"/>
        <v>84.188606281215456</v>
      </c>
      <c r="J27" s="261">
        <f t="shared" si="0"/>
        <v>84.895294415052931</v>
      </c>
      <c r="K27" s="261">
        <f t="shared" si="0"/>
        <v>75.908061391963699</v>
      </c>
      <c r="L27" s="261">
        <f t="shared" si="0"/>
        <v>75.176456555712022</v>
      </c>
      <c r="M27" s="261">
        <f t="shared" si="0"/>
        <v>76.945690723708225</v>
      </c>
      <c r="N27" s="261">
        <f t="shared" si="0"/>
        <v>77.877159177866758</v>
      </c>
      <c r="O27" s="261">
        <f t="shared" si="0"/>
        <v>84.515019053209031</v>
      </c>
      <c r="P27" s="261">
        <f t="shared" si="0"/>
        <v>74.560848555152873</v>
      </c>
      <c r="Q27" s="261">
        <f t="shared" si="0"/>
        <v>67.20704658622283</v>
      </c>
      <c r="R27" s="261">
        <f t="shared" si="0"/>
        <v>68.303285788441116</v>
      </c>
      <c r="S27" s="261">
        <f t="shared" si="0"/>
        <v>76.429872455676062</v>
      </c>
      <c r="T27" s="261">
        <f t="shared" si="0"/>
        <v>74.33230720903984</v>
      </c>
      <c r="U27" s="261">
        <f t="shared" si="0"/>
        <v>70.666427848827382</v>
      </c>
      <c r="V27" s="261">
        <f t="shared" si="0"/>
        <v>66.050734424835937</v>
      </c>
      <c r="W27" s="261">
        <f t="shared" si="0"/>
        <v>58.545533797536578</v>
      </c>
      <c r="X27" s="261">
        <f t="shared" si="0"/>
        <v>67.057501478857404</v>
      </c>
      <c r="Y27" s="261">
        <f t="shared" si="0"/>
        <v>58.656143708946487</v>
      </c>
      <c r="DA27" s="70"/>
    </row>
    <row r="28" spans="1:105" ht="12" customHeight="1" x14ac:dyDescent="0.25">
      <c r="A28" s="60" t="s">
        <v>3070</v>
      </c>
      <c r="B28" s="262">
        <v>52.538543706999967</v>
      </c>
      <c r="C28" s="262">
        <v>56.262991178685567</v>
      </c>
      <c r="D28" s="262">
        <v>53.29308645713877</v>
      </c>
      <c r="E28" s="262">
        <v>66.926769764685758</v>
      </c>
      <c r="F28" s="262">
        <v>82.07114033084828</v>
      </c>
      <c r="G28" s="262">
        <v>80.87345326781319</v>
      </c>
      <c r="H28" s="262">
        <v>83.898136252757496</v>
      </c>
      <c r="I28" s="262">
        <v>81.401750724269334</v>
      </c>
      <c r="J28" s="262">
        <v>82.265322774287512</v>
      </c>
      <c r="K28" s="262">
        <v>73.477751504063292</v>
      </c>
      <c r="L28" s="262">
        <v>72.610728404019426</v>
      </c>
      <c r="M28" s="262">
        <v>74.376568413391595</v>
      </c>
      <c r="N28" s="262">
        <v>75.344271250207157</v>
      </c>
      <c r="O28" s="262">
        <v>82.407758359722976</v>
      </c>
      <c r="P28" s="262">
        <v>72.652931329723401</v>
      </c>
      <c r="Q28" s="262">
        <v>65.221868471619018</v>
      </c>
      <c r="R28" s="262">
        <v>66.278214252275035</v>
      </c>
      <c r="S28" s="262">
        <v>74.359850273498722</v>
      </c>
      <c r="T28" s="262">
        <v>72.205586262919894</v>
      </c>
      <c r="U28" s="262">
        <v>68.571402783284071</v>
      </c>
      <c r="V28" s="262">
        <v>64.042277515569296</v>
      </c>
      <c r="W28" s="262">
        <v>56.29272699775801</v>
      </c>
      <c r="X28" s="262">
        <v>64.871077264700816</v>
      </c>
      <c r="Y28" s="262">
        <v>56.610605182323937</v>
      </c>
      <c r="DA28" s="72" t="s">
        <v>3145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1.6017430057777211E-3</v>
      </c>
      <c r="H29" s="230">
        <v>6.1097119740620692E-4</v>
      </c>
      <c r="I29" s="230">
        <v>3.6647580425056507E-4</v>
      </c>
      <c r="J29" s="230">
        <v>3.6656478098951128E-4</v>
      </c>
      <c r="K29" s="230">
        <v>5.3746954854582054E-3</v>
      </c>
      <c r="L29" s="230">
        <v>9.3913181237679014E-4</v>
      </c>
      <c r="M29" s="230">
        <v>7.0736423302741891E-4</v>
      </c>
      <c r="N29" s="230">
        <v>8.3183886475257619E-4</v>
      </c>
      <c r="O29" s="230">
        <v>0</v>
      </c>
      <c r="P29" s="230">
        <v>1.1714595764214361E-3</v>
      </c>
      <c r="Q29" s="230">
        <v>1.333940348103336E-2</v>
      </c>
      <c r="R29" s="230">
        <v>1.166591025428344E-2</v>
      </c>
      <c r="S29" s="230">
        <v>7.5202454630994092E-2</v>
      </c>
      <c r="T29" s="230">
        <v>1.06441759179077E-3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3.4319648084448828</v>
      </c>
      <c r="C30" s="230">
        <v>1.8479577395175599</v>
      </c>
      <c r="D30" s="230">
        <v>1.6091793155990179</v>
      </c>
      <c r="E30" s="230">
        <v>1.6142349394007569</v>
      </c>
      <c r="F30" s="230">
        <v>1.470119774834928</v>
      </c>
      <c r="G30" s="230">
        <v>1.7070450154056771</v>
      </c>
      <c r="H30" s="230">
        <v>2.4909538558693169</v>
      </c>
      <c r="I30" s="230">
        <v>2.0102676155638952</v>
      </c>
      <c r="J30" s="230">
        <v>2.6348451226315071</v>
      </c>
      <c r="K30" s="230">
        <v>2.8721859089230981</v>
      </c>
      <c r="L30" s="230">
        <v>2.667356715553225</v>
      </c>
      <c r="M30" s="230">
        <v>2.8482812336357952</v>
      </c>
      <c r="N30" s="230">
        <v>2.8709420923329132</v>
      </c>
      <c r="O30" s="230">
        <v>2.26016935245804</v>
      </c>
      <c r="P30" s="230">
        <v>1.8244778107160551</v>
      </c>
      <c r="Q30" s="230">
        <v>1.2967472100302091</v>
      </c>
      <c r="R30" s="230">
        <v>1.3228897876038701</v>
      </c>
      <c r="S30" s="230">
        <v>1.372592933203503</v>
      </c>
      <c r="T30" s="230">
        <v>1.194507844016286</v>
      </c>
      <c r="U30" s="230">
        <v>1.4062024799958279</v>
      </c>
      <c r="V30" s="230">
        <v>1.3808424944856461</v>
      </c>
      <c r="W30" s="230">
        <v>1.264516990878197</v>
      </c>
      <c r="X30" s="230">
        <v>1.552432041148585</v>
      </c>
      <c r="Y30" s="230">
        <v>1.4075356168364439</v>
      </c>
      <c r="DA30" s="71" t="s">
        <v>3147</v>
      </c>
    </row>
    <row r="31" spans="1:105" ht="12" customHeight="1" x14ac:dyDescent="0.25">
      <c r="A31" s="59" t="s">
        <v>159</v>
      </c>
      <c r="B31" s="230">
        <v>18.641351688445742</v>
      </c>
      <c r="C31" s="230">
        <v>20.51154503149667</v>
      </c>
      <c r="D31" s="230">
        <v>18.278694785286461</v>
      </c>
      <c r="E31" s="230">
        <v>31.979611089779478</v>
      </c>
      <c r="F31" s="230">
        <v>47.262175349545153</v>
      </c>
      <c r="G31" s="230">
        <v>43.934646764385022</v>
      </c>
      <c r="H31" s="230">
        <v>42.123288765333001</v>
      </c>
      <c r="I31" s="230">
        <v>42.632222787721773</v>
      </c>
      <c r="J31" s="230">
        <v>43.809970287412007</v>
      </c>
      <c r="K31" s="230">
        <v>41.745815133956327</v>
      </c>
      <c r="L31" s="230">
        <v>39.411371920036167</v>
      </c>
      <c r="M31" s="230">
        <v>39.631185437674453</v>
      </c>
      <c r="N31" s="230">
        <v>38.77070189947397</v>
      </c>
      <c r="O31" s="230">
        <v>23.89219420408638</v>
      </c>
      <c r="P31" s="230">
        <v>20.35157486214592</v>
      </c>
      <c r="Q31" s="230">
        <v>21.015435651192359</v>
      </c>
      <c r="R31" s="230">
        <v>18.564713631441819</v>
      </c>
      <c r="S31" s="230">
        <v>21.74058890636547</v>
      </c>
      <c r="T31" s="230">
        <v>23.00680471339809</v>
      </c>
      <c r="U31" s="230">
        <v>23.183848817108011</v>
      </c>
      <c r="V31" s="230">
        <v>20.765955663524469</v>
      </c>
      <c r="W31" s="230">
        <v>21.092291439288939</v>
      </c>
      <c r="X31" s="230">
        <v>26.022953014243271</v>
      </c>
      <c r="Y31" s="230">
        <v>26.751459298592469</v>
      </c>
      <c r="DA31" s="71" t="s">
        <v>3148</v>
      </c>
    </row>
    <row r="32" spans="1:105" ht="12" customHeight="1" x14ac:dyDescent="0.25">
      <c r="A32" s="59" t="s">
        <v>32</v>
      </c>
      <c r="B32" s="230">
        <v>7.7897671327768041</v>
      </c>
      <c r="C32" s="230">
        <v>7.2333627058215226</v>
      </c>
      <c r="D32" s="230">
        <v>5.4614179791508661</v>
      </c>
      <c r="E32" s="230">
        <v>6.8939480936449744</v>
      </c>
      <c r="F32" s="230">
        <v>6.8384453788982356</v>
      </c>
      <c r="G32" s="230">
        <v>6.8588466066041791</v>
      </c>
      <c r="H32" s="230">
        <v>7.9481839023900154</v>
      </c>
      <c r="I32" s="230">
        <v>6.0245769010300574</v>
      </c>
      <c r="J32" s="230">
        <v>4.5829254077699266</v>
      </c>
      <c r="K32" s="230">
        <v>3.980752886395587</v>
      </c>
      <c r="L32" s="230">
        <v>2.9215840731504179</v>
      </c>
      <c r="M32" s="230">
        <v>3.9462214263641808</v>
      </c>
      <c r="N32" s="230">
        <v>6.3722446706409563</v>
      </c>
      <c r="O32" s="230">
        <v>4.046558316488678</v>
      </c>
      <c r="P32" s="230">
        <v>3.217168514411211</v>
      </c>
      <c r="Q32" s="230">
        <v>3.3390709540959449</v>
      </c>
      <c r="R32" s="230">
        <v>3.2966472523296719</v>
      </c>
      <c r="S32" s="230">
        <v>2.959295464221372</v>
      </c>
      <c r="T32" s="230">
        <v>1.377389885470415</v>
      </c>
      <c r="U32" s="230">
        <v>1.852849641548636</v>
      </c>
      <c r="V32" s="230">
        <v>0.89284920693385128</v>
      </c>
      <c r="W32" s="230">
        <v>1.501849172451972</v>
      </c>
      <c r="X32" s="230">
        <v>1.19528361267633</v>
      </c>
      <c r="Y32" s="230">
        <v>0.6476485699299912</v>
      </c>
      <c r="DA32" s="71" t="s">
        <v>3149</v>
      </c>
    </row>
    <row r="33" spans="1:105" ht="12" customHeight="1" x14ac:dyDescent="0.25">
      <c r="A33" s="59" t="s">
        <v>35</v>
      </c>
      <c r="B33" s="230">
        <v>22.675460077332541</v>
      </c>
      <c r="C33" s="230">
        <v>26.67012570184983</v>
      </c>
      <c r="D33" s="230">
        <v>27.943794377102432</v>
      </c>
      <c r="E33" s="230">
        <v>26.438975641860551</v>
      </c>
      <c r="F33" s="230">
        <v>26.500399827569961</v>
      </c>
      <c r="G33" s="230">
        <v>28.371313138412521</v>
      </c>
      <c r="H33" s="230">
        <v>31.335098757967749</v>
      </c>
      <c r="I33" s="230">
        <v>30.734316944149349</v>
      </c>
      <c r="J33" s="230">
        <v>31.237215391693081</v>
      </c>
      <c r="K33" s="230">
        <v>24.873622879302829</v>
      </c>
      <c r="L33" s="230">
        <v>27.609476563467229</v>
      </c>
      <c r="M33" s="230">
        <v>27.950172951484131</v>
      </c>
      <c r="N33" s="230">
        <v>27.329550748894569</v>
      </c>
      <c r="O33" s="230">
        <v>52.208836486689883</v>
      </c>
      <c r="P33" s="230">
        <v>47.258538682873777</v>
      </c>
      <c r="Q33" s="230">
        <v>39.557275252819473</v>
      </c>
      <c r="R33" s="230">
        <v>43.082297670645389</v>
      </c>
      <c r="S33" s="230">
        <v>48.212170515077368</v>
      </c>
      <c r="T33" s="230">
        <v>46.625819402443312</v>
      </c>
      <c r="U33" s="230">
        <v>42.1285018446316</v>
      </c>
      <c r="V33" s="230">
        <v>41.002630150625343</v>
      </c>
      <c r="W33" s="230">
        <v>32.434069395138913</v>
      </c>
      <c r="X33" s="230">
        <v>36.100408596632633</v>
      </c>
      <c r="Y33" s="230">
        <v>27.803961696965029</v>
      </c>
      <c r="DA33" s="71" t="s">
        <v>3150</v>
      </c>
    </row>
    <row r="34" spans="1:105" ht="12" customHeight="1" x14ac:dyDescent="0.25">
      <c r="A34" s="60" t="s">
        <v>3077</v>
      </c>
      <c r="B34" s="262">
        <v>1.7880667382785489</v>
      </c>
      <c r="C34" s="262">
        <v>1.853651546502229</v>
      </c>
      <c r="D34" s="262">
        <v>1.793928815358721</v>
      </c>
      <c r="E34" s="262">
        <v>2.2392266946733952</v>
      </c>
      <c r="F34" s="262">
        <v>2.692338612225194</v>
      </c>
      <c r="G34" s="262">
        <v>2.574769839616601</v>
      </c>
      <c r="H34" s="262">
        <v>2.6380918912984068</v>
      </c>
      <c r="I34" s="262">
        <v>2.7868555569461191</v>
      </c>
      <c r="J34" s="262">
        <v>2.629971640765413</v>
      </c>
      <c r="K34" s="262">
        <v>2.430309887900405</v>
      </c>
      <c r="L34" s="262">
        <v>2.5657281516925918</v>
      </c>
      <c r="M34" s="262">
        <v>2.5691223103166281</v>
      </c>
      <c r="N34" s="262">
        <v>2.5328879276596048</v>
      </c>
      <c r="O34" s="262">
        <v>2.1072606934860572</v>
      </c>
      <c r="P34" s="262">
        <v>1.907917225429471</v>
      </c>
      <c r="Q34" s="262">
        <v>1.9851781146038101</v>
      </c>
      <c r="R34" s="262">
        <v>2.0250715361660871</v>
      </c>
      <c r="S34" s="262">
        <v>2.0700221821773441</v>
      </c>
      <c r="T34" s="262">
        <v>2.1267209461199452</v>
      </c>
      <c r="U34" s="262">
        <v>2.0950250655433078</v>
      </c>
      <c r="V34" s="262">
        <v>2.008456909266636</v>
      </c>
      <c r="W34" s="262">
        <v>2.252806799778567</v>
      </c>
      <c r="X34" s="262">
        <v>2.186424214156593</v>
      </c>
      <c r="Y34" s="262">
        <v>2.0455385266225492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2.5213787057703443</v>
      </c>
      <c r="C35" s="261">
        <f t="shared" si="1"/>
        <v>3.0171313641272897</v>
      </c>
      <c r="D35" s="261">
        <f t="shared" si="1"/>
        <v>2.5910328755496805</v>
      </c>
      <c r="E35" s="261">
        <f t="shared" si="1"/>
        <v>3.0804419004753116</v>
      </c>
      <c r="F35" s="261">
        <f t="shared" si="1"/>
        <v>3.4839614120938998</v>
      </c>
      <c r="G35" s="261">
        <f t="shared" si="1"/>
        <v>3.0488253106677088</v>
      </c>
      <c r="H35" s="261">
        <f t="shared" si="1"/>
        <v>3.9597894415913109</v>
      </c>
      <c r="I35" s="261">
        <f t="shared" si="1"/>
        <v>3.9253201471207051</v>
      </c>
      <c r="J35" s="261">
        <f t="shared" si="1"/>
        <v>3.7939471304310648</v>
      </c>
      <c r="K35" s="261">
        <f t="shared" si="1"/>
        <v>4.0374199499376253</v>
      </c>
      <c r="L35" s="261">
        <f t="shared" si="1"/>
        <v>4.2488058705515748</v>
      </c>
      <c r="M35" s="261">
        <f t="shared" si="1"/>
        <v>3.940635892305695</v>
      </c>
      <c r="N35" s="261">
        <f t="shared" si="1"/>
        <v>3.8805837941531394</v>
      </c>
      <c r="O35" s="261">
        <f t="shared" si="1"/>
        <v>2.5116891539319495</v>
      </c>
      <c r="P35" s="261">
        <f t="shared" si="1"/>
        <v>2.3731568328009014</v>
      </c>
      <c r="Q35" s="261">
        <f t="shared" si="1"/>
        <v>2.4206105175394357</v>
      </c>
      <c r="R35" s="261">
        <f t="shared" si="1"/>
        <v>2.3940060128441356</v>
      </c>
      <c r="S35" s="261">
        <f t="shared" si="1"/>
        <v>2.4551000574855375</v>
      </c>
      <c r="T35" s="261">
        <f t="shared" si="1"/>
        <v>2.4874456664068219</v>
      </c>
      <c r="U35" s="261">
        <f t="shared" si="1"/>
        <v>2.4997523316127528</v>
      </c>
      <c r="V35" s="261">
        <f t="shared" si="1"/>
        <v>2.3073212534614775</v>
      </c>
      <c r="W35" s="261">
        <f t="shared" si="1"/>
        <v>2.6320436517841115</v>
      </c>
      <c r="X35" s="261">
        <f t="shared" si="1"/>
        <v>2.4998024537520735</v>
      </c>
      <c r="Y35" s="261">
        <f t="shared" si="1"/>
        <v>2.3870437778271314</v>
      </c>
      <c r="DA35" s="70"/>
    </row>
    <row r="36" spans="1:105" ht="12" customHeight="1" x14ac:dyDescent="0.25">
      <c r="A36" s="60" t="s">
        <v>3080</v>
      </c>
      <c r="B36" s="262">
        <v>1.038547248547967</v>
      </c>
      <c r="C36" s="262">
        <v>1.240392977559831</v>
      </c>
      <c r="D36" s="262">
        <v>1.0395351177216841</v>
      </c>
      <c r="E36" s="262">
        <v>1.214167773397558</v>
      </c>
      <c r="F36" s="262">
        <v>1.3562228540559711</v>
      </c>
      <c r="G36" s="262">
        <v>1.2123220609474219</v>
      </c>
      <c r="H36" s="262">
        <v>1.470305922855474</v>
      </c>
      <c r="I36" s="262">
        <v>1.437984430354549</v>
      </c>
      <c r="J36" s="262">
        <v>1.383742562300077</v>
      </c>
      <c r="K36" s="262">
        <v>1.459551782313832</v>
      </c>
      <c r="L36" s="262">
        <v>1.554891021489063</v>
      </c>
      <c r="M36" s="262">
        <v>1.4738481093574809</v>
      </c>
      <c r="N36" s="262">
        <v>1.4138003742996059</v>
      </c>
      <c r="O36" s="262">
        <v>0.98087484096109601</v>
      </c>
      <c r="P36" s="262">
        <v>0.94337640620320395</v>
      </c>
      <c r="Q36" s="262">
        <v>0.94702183273287321</v>
      </c>
      <c r="R36" s="262">
        <v>0.93689195449370921</v>
      </c>
      <c r="S36" s="262">
        <v>0.95225769733921783</v>
      </c>
      <c r="T36" s="262">
        <v>0.94407002337040236</v>
      </c>
      <c r="U36" s="262">
        <v>0.95723235919917871</v>
      </c>
      <c r="V36" s="262">
        <v>0.87990325551187221</v>
      </c>
      <c r="W36" s="262">
        <v>1.0261016863892529</v>
      </c>
      <c r="X36" s="262">
        <v>0.99117529320181696</v>
      </c>
      <c r="Y36" s="262">
        <v>0.94414750172631734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2.6447852563840082E-4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2.3494512144301941E-2</v>
      </c>
      <c r="D38" s="230">
        <v>2.4217427810551011E-2</v>
      </c>
      <c r="E38" s="230">
        <v>2.4896038188621631E-2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2.024630399681298E-2</v>
      </c>
      <c r="L38" s="230">
        <v>3.8962842482060708E-2</v>
      </c>
      <c r="M38" s="230">
        <v>3.2487866803313697E-2</v>
      </c>
      <c r="N38" s="230">
        <v>3.3028024593143288E-2</v>
      </c>
      <c r="O38" s="230">
        <v>9.304122485853555E-3</v>
      </c>
      <c r="P38" s="230">
        <v>8.8947974473579314E-3</v>
      </c>
      <c r="Q38" s="230">
        <v>8.6153495238259457E-3</v>
      </c>
      <c r="R38" s="230">
        <v>8.7217951947609305E-3</v>
      </c>
      <c r="S38" s="230">
        <v>1.040589162341629E-2</v>
      </c>
      <c r="T38" s="230">
        <v>1.229176553276367E-2</v>
      </c>
      <c r="U38" s="230">
        <v>1.258067963180632E-2</v>
      </c>
      <c r="V38" s="230">
        <v>8.0171308114181262E-3</v>
      </c>
      <c r="W38" s="230">
        <v>6.0451712194678217E-3</v>
      </c>
      <c r="X38" s="230">
        <v>6.554883953106651E-3</v>
      </c>
      <c r="Y38" s="230">
        <v>6.3974046108985433E-3</v>
      </c>
      <c r="DA38" s="71" t="s">
        <v>3154</v>
      </c>
    </row>
    <row r="39" spans="1:105" ht="12" customHeight="1" x14ac:dyDescent="0.25">
      <c r="A39" s="59" t="s">
        <v>159</v>
      </c>
      <c r="B39" s="230">
        <v>3.9862902698332682E-2</v>
      </c>
      <c r="C39" s="230">
        <v>0.10245886808361571</v>
      </c>
      <c r="D39" s="230">
        <v>6.3683556737348643E-2</v>
      </c>
      <c r="E39" s="230">
        <v>0.10926067672501839</v>
      </c>
      <c r="F39" s="230">
        <v>0.11091720517396531</v>
      </c>
      <c r="G39" s="230">
        <v>0.13021122814196881</v>
      </c>
      <c r="H39" s="230">
        <v>0.16433463135382059</v>
      </c>
      <c r="I39" s="230">
        <v>0.12022363092649591</v>
      </c>
      <c r="J39" s="230">
        <v>7.1021766486345964E-2</v>
      </c>
      <c r="K39" s="230">
        <v>7.8254102324482502E-2</v>
      </c>
      <c r="L39" s="230">
        <v>7.9131622904424562E-2</v>
      </c>
      <c r="M39" s="230">
        <v>6.9267310011374886E-2</v>
      </c>
      <c r="N39" s="230">
        <v>7.4811177473351115E-2</v>
      </c>
      <c r="O39" s="230">
        <v>8.0522507147371206E-3</v>
      </c>
      <c r="P39" s="230">
        <v>8.1991186366656612E-3</v>
      </c>
      <c r="Q39" s="230">
        <v>1.461753028914985E-2</v>
      </c>
      <c r="R39" s="230">
        <v>1.2883822463492079E-2</v>
      </c>
      <c r="S39" s="230">
        <v>1.4585295037385841E-2</v>
      </c>
      <c r="T39" s="230">
        <v>2.704747267768107E-2</v>
      </c>
      <c r="U39" s="230">
        <v>3.1600029135354653E-2</v>
      </c>
      <c r="V39" s="230">
        <v>2.737247677789054E-2</v>
      </c>
      <c r="W39" s="230">
        <v>3.1694972513407783E-2</v>
      </c>
      <c r="X39" s="230">
        <v>5.0968308833759961E-2</v>
      </c>
      <c r="Y39" s="230">
        <v>5.4739585985431757E-2</v>
      </c>
      <c r="DA39" s="71" t="s">
        <v>3155</v>
      </c>
    </row>
    <row r="40" spans="1:105" ht="12" customHeight="1" x14ac:dyDescent="0.25">
      <c r="A40" s="59" t="s">
        <v>32</v>
      </c>
      <c r="B40" s="230">
        <v>0.42076533923696657</v>
      </c>
      <c r="C40" s="230">
        <v>0.45673100750160311</v>
      </c>
      <c r="D40" s="230">
        <v>0.25296380735917212</v>
      </c>
      <c r="E40" s="230">
        <v>0.29973068404036413</v>
      </c>
      <c r="F40" s="230">
        <v>0.32338818980391748</v>
      </c>
      <c r="G40" s="230">
        <v>0.27050196179483382</v>
      </c>
      <c r="H40" s="230">
        <v>0.32300464773191201</v>
      </c>
      <c r="I40" s="230">
        <v>0.26301703586819342</v>
      </c>
      <c r="J40" s="230">
        <v>0.2198458810339351</v>
      </c>
      <c r="K40" s="230">
        <v>0.21636830241853641</v>
      </c>
      <c r="L40" s="230">
        <v>0.21372667167732981</v>
      </c>
      <c r="M40" s="230">
        <v>0.20780913498806519</v>
      </c>
      <c r="N40" s="230">
        <v>0.14313595642179169</v>
      </c>
      <c r="O40" s="230">
        <v>8.6604560600325384E-2</v>
      </c>
      <c r="P40" s="230">
        <v>8.627476411042799E-2</v>
      </c>
      <c r="Q40" s="230">
        <v>7.1113854848768185E-2</v>
      </c>
      <c r="R40" s="230">
        <v>6.3639107107376414E-2</v>
      </c>
      <c r="S40" s="230">
        <v>5.0182441694879801E-2</v>
      </c>
      <c r="T40" s="230">
        <v>2.7866422127200429E-2</v>
      </c>
      <c r="U40" s="230">
        <v>3.1337912039181737E-2</v>
      </c>
      <c r="V40" s="230">
        <v>1.607756575313098E-2</v>
      </c>
      <c r="W40" s="230">
        <v>6.020771682694126E-2</v>
      </c>
      <c r="X40" s="230">
        <v>1.160555347800056E-2</v>
      </c>
      <c r="Y40" s="230">
        <v>5.5702937831800569E-3</v>
      </c>
      <c r="DA40" s="71" t="s">
        <v>3156</v>
      </c>
    </row>
    <row r="41" spans="1:105" ht="12" customHeight="1" x14ac:dyDescent="0.25">
      <c r="A41" s="59" t="s">
        <v>35</v>
      </c>
      <c r="B41" s="230">
        <v>0.57791900661266804</v>
      </c>
      <c r="C41" s="230">
        <v>0.65770858983030989</v>
      </c>
      <c r="D41" s="230">
        <v>0.69867032581461208</v>
      </c>
      <c r="E41" s="230">
        <v>0.78028037444355336</v>
      </c>
      <c r="F41" s="230">
        <v>0.92191745907808775</v>
      </c>
      <c r="G41" s="230">
        <v>0.81160887101061907</v>
      </c>
      <c r="H41" s="230">
        <v>0.98296664376974097</v>
      </c>
      <c r="I41" s="230">
        <v>1.0547437635598591</v>
      </c>
      <c r="J41" s="230">
        <v>1.0928749147797949</v>
      </c>
      <c r="K41" s="230">
        <v>1.1444185950483621</v>
      </c>
      <c r="L41" s="230">
        <v>1.223069884425247</v>
      </c>
      <c r="M41" s="230">
        <v>1.1642837975547271</v>
      </c>
      <c r="N41" s="230">
        <v>1.1628252158113199</v>
      </c>
      <c r="O41" s="230">
        <v>0.87691390716017992</v>
      </c>
      <c r="P41" s="230">
        <v>0.8400077260087524</v>
      </c>
      <c r="Q41" s="230">
        <v>0.85267509807112929</v>
      </c>
      <c r="R41" s="230">
        <v>0.85164722972807982</v>
      </c>
      <c r="S41" s="230">
        <v>0.87708406898353586</v>
      </c>
      <c r="T41" s="230">
        <v>0.87686436303275717</v>
      </c>
      <c r="U41" s="230">
        <v>0.88171373839283607</v>
      </c>
      <c r="V41" s="230">
        <v>0.82843608216943254</v>
      </c>
      <c r="W41" s="230">
        <v>0.92815382582943584</v>
      </c>
      <c r="X41" s="230">
        <v>0.92204654693694976</v>
      </c>
      <c r="Y41" s="230">
        <v>0.87744021734680699</v>
      </c>
      <c r="DA41" s="71" t="s">
        <v>3157</v>
      </c>
    </row>
    <row r="42" spans="1:105" ht="12" customHeight="1" x14ac:dyDescent="0.25">
      <c r="A42" s="60" t="s">
        <v>3087</v>
      </c>
      <c r="B42" s="262">
        <v>1.2599231201051591</v>
      </c>
      <c r="C42" s="262">
        <v>1.545653956115286</v>
      </c>
      <c r="D42" s="262">
        <v>1.3278586281592359</v>
      </c>
      <c r="E42" s="262">
        <v>1.587122187022832</v>
      </c>
      <c r="F42" s="262">
        <v>1.792099674902401</v>
      </c>
      <c r="G42" s="262">
        <v>1.5155210116853359</v>
      </c>
      <c r="H42" s="262">
        <v>2.1606072726411911</v>
      </c>
      <c r="I42" s="262">
        <v>2.1399139317253981</v>
      </c>
      <c r="J42" s="262">
        <v>2.0823406285149182</v>
      </c>
      <c r="K42" s="262">
        <v>2.274894948451355</v>
      </c>
      <c r="L42" s="262">
        <v>2.3740597879817131</v>
      </c>
      <c r="M42" s="262">
        <v>2.146509590986112</v>
      </c>
      <c r="N42" s="262">
        <v>2.1510223668838622</v>
      </c>
      <c r="O42" s="262">
        <v>1.2681138404428089</v>
      </c>
      <c r="P42" s="262">
        <v>1.1919309957161479</v>
      </c>
      <c r="Q42" s="262">
        <v>1.2261075685066991</v>
      </c>
      <c r="R42" s="262">
        <v>1.204659651025126</v>
      </c>
      <c r="S42" s="262">
        <v>1.244784205745918</v>
      </c>
      <c r="T42" s="262">
        <v>1.2782491690277611</v>
      </c>
      <c r="U42" s="262">
        <v>1.2813448475808451</v>
      </c>
      <c r="V42" s="262">
        <v>1.177034843768662</v>
      </c>
      <c r="W42" s="262">
        <v>1.325097069153198</v>
      </c>
      <c r="X42" s="262">
        <v>1.236057812115487</v>
      </c>
      <c r="Y42" s="262">
        <v>1.187890362888862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8.9032653652523991E-5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1.486254855663407E-2</v>
      </c>
      <c r="D45" s="229">
        <v>1.417885790811565E-2</v>
      </c>
      <c r="E45" s="229">
        <v>1.3537068566185081E-2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6.8835441601487971E-3</v>
      </c>
      <c r="L45" s="229">
        <v>1.380345836472021E-2</v>
      </c>
      <c r="M45" s="229">
        <v>1.2956406389776619E-2</v>
      </c>
      <c r="N45" s="229">
        <v>1.200154522570321E-2</v>
      </c>
      <c r="O45" s="229">
        <v>5.8095811879302593E-3</v>
      </c>
      <c r="P45" s="229">
        <v>5.8281374492731922E-3</v>
      </c>
      <c r="Q45" s="229">
        <v>5.1985945044798606E-3</v>
      </c>
      <c r="R45" s="229">
        <v>5.2836550482667612E-3</v>
      </c>
      <c r="S45" s="229">
        <v>5.9980582127386727E-3</v>
      </c>
      <c r="T45" s="229">
        <v>6.5187301952243952E-3</v>
      </c>
      <c r="U45" s="229">
        <v>6.9506880249714494E-3</v>
      </c>
      <c r="V45" s="229">
        <v>4.3510609413821436E-3</v>
      </c>
      <c r="W45" s="229">
        <v>3.801526176492427E-3</v>
      </c>
      <c r="X45" s="229">
        <v>4.4338533603643666E-3</v>
      </c>
      <c r="Y45" s="229">
        <v>4.0981473571950521E-3</v>
      </c>
      <c r="DA45" s="73" t="s">
        <v>3161</v>
      </c>
    </row>
    <row r="46" spans="1:105" ht="12" customHeight="1" x14ac:dyDescent="0.25">
      <c r="A46" s="64" t="s">
        <v>159</v>
      </c>
      <c r="B46" s="229">
        <v>2.7758147918807818E-2</v>
      </c>
      <c r="C46" s="229">
        <v>6.6047711123939978E-2</v>
      </c>
      <c r="D46" s="229">
        <v>3.7994602946191759E-2</v>
      </c>
      <c r="E46" s="229">
        <v>6.0539612429961677E-2</v>
      </c>
      <c r="F46" s="229">
        <v>5.9215747746355261E-2</v>
      </c>
      <c r="G46" s="229">
        <v>8.624114172263346E-2</v>
      </c>
      <c r="H46" s="229">
        <v>6.737942365627031E-2</v>
      </c>
      <c r="I46" s="229">
        <v>4.6949359202756433E-2</v>
      </c>
      <c r="J46" s="229">
        <v>2.6915460881912961E-2</v>
      </c>
      <c r="K46" s="229">
        <v>2.7111579900704359E-2</v>
      </c>
      <c r="L46" s="229">
        <v>2.8567268238190089E-2</v>
      </c>
      <c r="M46" s="229">
        <v>2.814965334065684E-2</v>
      </c>
      <c r="N46" s="229">
        <v>2.770144475571884E-2</v>
      </c>
      <c r="O46" s="229">
        <v>5.1235155407971626E-3</v>
      </c>
      <c r="P46" s="229">
        <v>5.474472219726515E-3</v>
      </c>
      <c r="Q46" s="229">
        <v>8.9881105915241531E-3</v>
      </c>
      <c r="R46" s="229">
        <v>7.9534337285112316E-3</v>
      </c>
      <c r="S46" s="229">
        <v>8.5669840761997997E-3</v>
      </c>
      <c r="T46" s="229">
        <v>1.4616951055202391E-2</v>
      </c>
      <c r="U46" s="229">
        <v>1.779067962763543E-2</v>
      </c>
      <c r="V46" s="229">
        <v>1.513810995405577E-2</v>
      </c>
      <c r="W46" s="229">
        <v>2.031052370555406E-2</v>
      </c>
      <c r="X46" s="229">
        <v>3.5131598032198237E-2</v>
      </c>
      <c r="Y46" s="229">
        <v>3.573276496020087E-2</v>
      </c>
      <c r="DA46" s="73" t="s">
        <v>3162</v>
      </c>
    </row>
    <row r="47" spans="1:105" ht="12" customHeight="1" x14ac:dyDescent="0.25">
      <c r="A47" s="64" t="s">
        <v>32</v>
      </c>
      <c r="B47" s="229">
        <v>0.28405269451383391</v>
      </c>
      <c r="C47" s="229">
        <v>0.28543426362699192</v>
      </c>
      <c r="D47" s="229">
        <v>0.1463155144145791</v>
      </c>
      <c r="E47" s="229">
        <v>0.16100684683760161</v>
      </c>
      <c r="F47" s="229">
        <v>0.1673785668154141</v>
      </c>
      <c r="G47" s="229">
        <v>0.17368962245584491</v>
      </c>
      <c r="H47" s="229">
        <v>0.12839389033177531</v>
      </c>
      <c r="I47" s="229">
        <v>9.9577472291093955E-2</v>
      </c>
      <c r="J47" s="229">
        <v>8.0772974024748811E-2</v>
      </c>
      <c r="K47" s="229">
        <v>7.2673945689096076E-2</v>
      </c>
      <c r="L47" s="229">
        <v>7.4802265681043742E-2</v>
      </c>
      <c r="M47" s="229">
        <v>8.1874140359200612E-2</v>
      </c>
      <c r="N47" s="229">
        <v>5.1383308429287872E-2</v>
      </c>
      <c r="O47" s="229">
        <v>5.3423079856603793E-2</v>
      </c>
      <c r="P47" s="229">
        <v>5.5846538042476322E-2</v>
      </c>
      <c r="Q47" s="229">
        <v>4.2392205886022168E-2</v>
      </c>
      <c r="R47" s="229">
        <v>3.8086529629553278E-2</v>
      </c>
      <c r="S47" s="229">
        <v>2.8576031733258948E-2</v>
      </c>
      <c r="T47" s="229">
        <v>1.4599860406022449E-2</v>
      </c>
      <c r="U47" s="229">
        <v>1.710458348021867E-2</v>
      </c>
      <c r="V47" s="229">
        <v>8.6201583458032898E-3</v>
      </c>
      <c r="W47" s="229">
        <v>3.7404193108427131E-2</v>
      </c>
      <c r="X47" s="229">
        <v>7.7553415346418887E-3</v>
      </c>
      <c r="Y47" s="229">
        <v>3.5251743793717929E-3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0.39396948834662721</v>
      </c>
      <c r="C49" s="229">
        <v>0.4150646779652209</v>
      </c>
      <c r="D49" s="229">
        <v>0.40807589533409488</v>
      </c>
      <c r="E49" s="229">
        <v>0.42325342235968549</v>
      </c>
      <c r="F49" s="229">
        <v>0.48184170160759149</v>
      </c>
      <c r="G49" s="229">
        <v>0.52624367860901033</v>
      </c>
      <c r="H49" s="229">
        <v>0.39455815311310682</v>
      </c>
      <c r="I49" s="229">
        <v>0.40323743136249712</v>
      </c>
      <c r="J49" s="229">
        <v>0.40546638280831931</v>
      </c>
      <c r="K49" s="229">
        <v>0.38815632091132879</v>
      </c>
      <c r="L49" s="229">
        <v>0.43225891313610509</v>
      </c>
      <c r="M49" s="229">
        <v>0.46320968046750882</v>
      </c>
      <c r="N49" s="229">
        <v>0.42152604637736107</v>
      </c>
      <c r="O49" s="229">
        <v>0.54623782657412379</v>
      </c>
      <c r="P49" s="229">
        <v>0.54907593630759555</v>
      </c>
      <c r="Q49" s="229">
        <v>0.5132772663949724</v>
      </c>
      <c r="R49" s="229">
        <v>0.51468761458925194</v>
      </c>
      <c r="S49" s="229">
        <v>0.50434533511697477</v>
      </c>
      <c r="T49" s="229">
        <v>0.46391302548902358</v>
      </c>
      <c r="U49" s="229">
        <v>0.48596692069434699</v>
      </c>
      <c r="V49" s="229">
        <v>0.44852908473065439</v>
      </c>
      <c r="W49" s="229">
        <v>0.58227044407138795</v>
      </c>
      <c r="X49" s="229">
        <v>0.6221922132769494</v>
      </c>
      <c r="Y49" s="229">
        <v>0.56073374811462151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0.43521864640603852</v>
      </c>
      <c r="C51" s="229">
        <v>0.60271853461211455</v>
      </c>
      <c r="D51" s="229">
        <v>0.52071829561939487</v>
      </c>
      <c r="E51" s="229">
        <v>0.71134658574901799</v>
      </c>
      <c r="F51" s="229">
        <v>0.83960110558063705</v>
      </c>
      <c r="G51" s="229">
        <v>0.42443531599995982</v>
      </c>
      <c r="H51" s="229">
        <v>1.197307941812475</v>
      </c>
      <c r="I51" s="229">
        <v>1.226993638006717</v>
      </c>
      <c r="J51" s="229">
        <v>1.1794601927982811</v>
      </c>
      <c r="K51" s="229">
        <v>1.3698740273464829</v>
      </c>
      <c r="L51" s="229">
        <v>1.424032888007384</v>
      </c>
      <c r="M51" s="229">
        <v>1.1953904567600491</v>
      </c>
      <c r="N51" s="229">
        <v>1.1652279123098259</v>
      </c>
      <c r="O51" s="229">
        <v>0.2000794730270769</v>
      </c>
      <c r="P51" s="229">
        <v>0.19677938033561479</v>
      </c>
      <c r="Q51" s="229">
        <v>0.25750310428578849</v>
      </c>
      <c r="R51" s="229">
        <v>0.27381181924464248</v>
      </c>
      <c r="S51" s="229">
        <v>0.30561684102187758</v>
      </c>
      <c r="T51" s="229">
        <v>0.3184892209290841</v>
      </c>
      <c r="U51" s="229">
        <v>0.28667915313832548</v>
      </c>
      <c r="V51" s="229">
        <v>0.2963220845390348</v>
      </c>
      <c r="W51" s="229">
        <v>0.1918721324083644</v>
      </c>
      <c r="X51" s="229">
        <v>0.1807330580671527</v>
      </c>
      <c r="Y51" s="229">
        <v>0.24312448941160819</v>
      </c>
      <c r="DA51" s="73" t="s">
        <v>3167</v>
      </c>
    </row>
    <row r="52" spans="1:105" ht="12" customHeight="1" x14ac:dyDescent="0.25">
      <c r="A52" s="64" t="s">
        <v>39</v>
      </c>
      <c r="B52" s="229">
        <v>0.11892414291985121</v>
      </c>
      <c r="C52" s="229">
        <v>0.16152622023038479</v>
      </c>
      <c r="D52" s="229">
        <v>0.20057546193685979</v>
      </c>
      <c r="E52" s="229">
        <v>0.21743865108038049</v>
      </c>
      <c r="F52" s="229">
        <v>0.24406255315240269</v>
      </c>
      <c r="G52" s="229">
        <v>0.30491125289788751</v>
      </c>
      <c r="H52" s="229">
        <v>0.37296786372756341</v>
      </c>
      <c r="I52" s="229">
        <v>0.36315603086233311</v>
      </c>
      <c r="J52" s="229">
        <v>0.38972561800165578</v>
      </c>
      <c r="K52" s="229">
        <v>0.41010649778994163</v>
      </c>
      <c r="L52" s="229">
        <v>0.40059499455426939</v>
      </c>
      <c r="M52" s="229">
        <v>0.36492925366891987</v>
      </c>
      <c r="N52" s="229">
        <v>0.47318210978596492</v>
      </c>
      <c r="O52" s="229">
        <v>0.45744036425627738</v>
      </c>
      <c r="P52" s="229">
        <v>0.37892653136146148</v>
      </c>
      <c r="Q52" s="229">
        <v>0.39874828684391228</v>
      </c>
      <c r="R52" s="229">
        <v>0.36483659878490038</v>
      </c>
      <c r="S52" s="229">
        <v>0.39168095558486871</v>
      </c>
      <c r="T52" s="229">
        <v>0.46011138095320359</v>
      </c>
      <c r="U52" s="229">
        <v>0.46685282261534689</v>
      </c>
      <c r="V52" s="229">
        <v>0.40407434525773178</v>
      </c>
      <c r="W52" s="229">
        <v>0.48943824968297189</v>
      </c>
      <c r="X52" s="229">
        <v>0.38581174784418082</v>
      </c>
      <c r="Y52" s="229">
        <v>0.34067603866586471</v>
      </c>
      <c r="DA52" s="73" t="s">
        <v>3168</v>
      </c>
    </row>
    <row r="53" spans="1:105" ht="12" customHeight="1" x14ac:dyDescent="0.25">
      <c r="A53" s="60" t="s">
        <v>3099</v>
      </c>
      <c r="B53" s="262">
        <v>0.2229083371172185</v>
      </c>
      <c r="C53" s="262">
        <v>0.2310844304521725</v>
      </c>
      <c r="D53" s="262">
        <v>0.22363912966876059</v>
      </c>
      <c r="E53" s="262">
        <v>0.27915194005492139</v>
      </c>
      <c r="F53" s="262">
        <v>0.33563888313552759</v>
      </c>
      <c r="G53" s="262">
        <v>0.32098223803495118</v>
      </c>
      <c r="H53" s="262">
        <v>0.3288762460946455</v>
      </c>
      <c r="I53" s="262">
        <v>0.34742178504075799</v>
      </c>
      <c r="J53" s="262">
        <v>0.3278639396160698</v>
      </c>
      <c r="K53" s="262">
        <v>0.30297321917243808</v>
      </c>
      <c r="L53" s="262">
        <v>0.31985506108079909</v>
      </c>
      <c r="M53" s="262">
        <v>0.32027819196210172</v>
      </c>
      <c r="N53" s="262">
        <v>0.31576105296967139</v>
      </c>
      <c r="O53" s="262">
        <v>0.2627004725280444</v>
      </c>
      <c r="P53" s="262">
        <v>0.23784943088154911</v>
      </c>
      <c r="Q53" s="262">
        <v>0.24748111629986311</v>
      </c>
      <c r="R53" s="262">
        <v>0.25245440732530022</v>
      </c>
      <c r="S53" s="262">
        <v>0.25805815440040142</v>
      </c>
      <c r="T53" s="262">
        <v>0.26512647400865852</v>
      </c>
      <c r="U53" s="262">
        <v>0.26117512483272909</v>
      </c>
      <c r="V53" s="262">
        <v>0.25038315418094331</v>
      </c>
      <c r="W53" s="262">
        <v>0.28084489624166031</v>
      </c>
      <c r="X53" s="262">
        <v>0.27256934843476949</v>
      </c>
      <c r="Y53" s="262">
        <v>0.25500591321195198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3.7497913214882126</v>
      </c>
      <c r="C54" s="261">
        <f t="shared" si="2"/>
        <v>4.0268400690900741</v>
      </c>
      <c r="D54" s="261">
        <f t="shared" si="2"/>
        <v>3.7586058370099291</v>
      </c>
      <c r="E54" s="261">
        <f t="shared" si="2"/>
        <v>4.6287116327609432</v>
      </c>
      <c r="F54" s="261">
        <f t="shared" si="2"/>
        <v>5.4804481824792246</v>
      </c>
      <c r="G54" s="261">
        <f t="shared" si="2"/>
        <v>5.1575919234555041</v>
      </c>
      <c r="H54" s="261">
        <f t="shared" si="2"/>
        <v>5.5189282664907324</v>
      </c>
      <c r="I54" s="261">
        <f t="shared" si="2"/>
        <v>5.7301534131878453</v>
      </c>
      <c r="J54" s="261">
        <f t="shared" si="2"/>
        <v>5.4299365710480716</v>
      </c>
      <c r="K54" s="261">
        <f t="shared" si="2"/>
        <v>5.1831098766833561</v>
      </c>
      <c r="L54" s="261">
        <f t="shared" si="2"/>
        <v>5.4754089762939566</v>
      </c>
      <c r="M54" s="261">
        <f t="shared" si="2"/>
        <v>5.3964593480600325</v>
      </c>
      <c r="N54" s="261">
        <f t="shared" si="2"/>
        <v>5.2963257229935152</v>
      </c>
      <c r="O54" s="261">
        <f t="shared" si="2"/>
        <v>4.2038927986131283</v>
      </c>
      <c r="P54" s="261">
        <f t="shared" si="2"/>
        <v>3.8478108567919187</v>
      </c>
      <c r="Q54" s="261">
        <f t="shared" si="2"/>
        <v>3.9786470860890377</v>
      </c>
      <c r="R54" s="261">
        <f t="shared" si="2"/>
        <v>4.0328446758479659</v>
      </c>
      <c r="S54" s="261">
        <f t="shared" si="2"/>
        <v>4.1197235878065053</v>
      </c>
      <c r="T54" s="261">
        <f t="shared" si="2"/>
        <v>4.2095559276569494</v>
      </c>
      <c r="U54" s="261">
        <f t="shared" si="2"/>
        <v>4.1675836848158188</v>
      </c>
      <c r="V54" s="261">
        <f t="shared" si="2"/>
        <v>3.9629566068762379</v>
      </c>
      <c r="W54" s="261">
        <f t="shared" si="2"/>
        <v>4.4738805036111469</v>
      </c>
      <c r="X54" s="261">
        <f t="shared" si="2"/>
        <v>4.328644466122376</v>
      </c>
      <c r="Y54" s="261">
        <f t="shared" si="2"/>
        <v>4.0646513845803582</v>
      </c>
      <c r="DA54" s="70"/>
    </row>
    <row r="55" spans="1:105" ht="12" customHeight="1" x14ac:dyDescent="0.25">
      <c r="A55" s="60" t="s">
        <v>3102</v>
      </c>
      <c r="B55" s="262">
        <v>0.68156844132431527</v>
      </c>
      <c r="C55" s="262">
        <v>0.81102780098276872</v>
      </c>
      <c r="D55" s="262">
        <v>0.67098715675978637</v>
      </c>
      <c r="E55" s="262">
        <v>0.78496267955363763</v>
      </c>
      <c r="F55" s="262">
        <v>0.87591008936074022</v>
      </c>
      <c r="G55" s="262">
        <v>0.78314542386332786</v>
      </c>
      <c r="H55" s="262">
        <v>0.94795606213906425</v>
      </c>
      <c r="I55" s="262">
        <v>0.92227832576565427</v>
      </c>
      <c r="J55" s="262">
        <v>0.88351401656588302</v>
      </c>
      <c r="K55" s="262">
        <v>0.93053130956130714</v>
      </c>
      <c r="L55" s="262">
        <v>0.98991215963798684</v>
      </c>
      <c r="M55" s="262">
        <v>0.93878655410076228</v>
      </c>
      <c r="N55" s="262">
        <v>0.89643258219348132</v>
      </c>
      <c r="O55" s="262">
        <v>0.61966465805530824</v>
      </c>
      <c r="P55" s="262">
        <v>0.59623863489362972</v>
      </c>
      <c r="Q55" s="262">
        <v>0.59746473868769823</v>
      </c>
      <c r="R55" s="262">
        <v>0.59045943491834385</v>
      </c>
      <c r="S55" s="262">
        <v>0.59896887231840412</v>
      </c>
      <c r="T55" s="262">
        <v>0.592458502085632</v>
      </c>
      <c r="U55" s="262">
        <v>0.60115343343648986</v>
      </c>
      <c r="V55" s="262">
        <v>0.55141042867996493</v>
      </c>
      <c r="W55" s="262">
        <v>0.64657217668639355</v>
      </c>
      <c r="X55" s="262">
        <v>0.62142962607866303</v>
      </c>
      <c r="Y55" s="262">
        <v>0.59171020713046885</v>
      </c>
      <c r="DA55" s="72" t="s">
        <v>3170</v>
      </c>
    </row>
    <row r="56" spans="1:105" ht="12" customHeight="1" x14ac:dyDescent="0.25">
      <c r="A56" s="60" t="s">
        <v>3104</v>
      </c>
      <c r="B56" s="262">
        <v>0.18436906207659751</v>
      </c>
      <c r="C56" s="262">
        <v>0.22618107854086589</v>
      </c>
      <c r="D56" s="262">
        <v>0.19431030825404841</v>
      </c>
      <c r="E56" s="262">
        <v>0.23224927327147921</v>
      </c>
      <c r="F56" s="262">
        <v>0.2622443631179287</v>
      </c>
      <c r="G56" s="262">
        <v>0.22177161687332189</v>
      </c>
      <c r="H56" s="262">
        <v>0.31616939955787449</v>
      </c>
      <c r="I56" s="262">
        <v>0.31314126887672822</v>
      </c>
      <c r="J56" s="262">
        <v>0.30471636124214008</v>
      </c>
      <c r="K56" s="262">
        <v>0.33289352443485548</v>
      </c>
      <c r="L56" s="262">
        <v>0.34740467052261231</v>
      </c>
      <c r="M56" s="262">
        <v>0.31410643531606852</v>
      </c>
      <c r="N56" s="262">
        <v>0.31476680597389162</v>
      </c>
      <c r="O56" s="262">
        <v>0.18556763951540059</v>
      </c>
      <c r="P56" s="262">
        <v>0.17441953102810701</v>
      </c>
      <c r="Q56" s="262">
        <v>0.17942071131429829</v>
      </c>
      <c r="R56" s="262">
        <v>0.17628216074206679</v>
      </c>
      <c r="S56" s="262">
        <v>0.18215373052443251</v>
      </c>
      <c r="T56" s="262">
        <v>0.1870507784428691</v>
      </c>
      <c r="U56" s="262">
        <v>0.1875037801714787</v>
      </c>
      <c r="V56" s="262">
        <v>0.17223972376901081</v>
      </c>
      <c r="W56" s="262">
        <v>0.1939061994352739</v>
      </c>
      <c r="X56" s="262">
        <v>0.18087676609439701</v>
      </c>
      <c r="Y56" s="262">
        <v>0.17382825075657721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1.302846704387514E-5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2.1748899545758018E-3</v>
      </c>
      <c r="D59" s="229">
        <v>2.0748430536130188E-3</v>
      </c>
      <c r="E59" s="229">
        <v>1.9809277208960351E-3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1.007293667619615E-3</v>
      </c>
      <c r="L59" s="229">
        <v>2.0199094940843839E-3</v>
      </c>
      <c r="M59" s="229">
        <v>1.895957345212438E-3</v>
      </c>
      <c r="N59" s="229">
        <v>1.7562290916195631E-3</v>
      </c>
      <c r="O59" s="229">
        <v>8.501368199252884E-4</v>
      </c>
      <c r="P59" s="229">
        <v>8.5285222409944102E-4</v>
      </c>
      <c r="Q59" s="229">
        <v>7.6072895053113157E-4</v>
      </c>
      <c r="R59" s="229">
        <v>7.7317616451384437E-4</v>
      </c>
      <c r="S59" s="229">
        <v>8.7771733792071547E-4</v>
      </c>
      <c r="T59" s="229">
        <v>9.539091336966698E-4</v>
      </c>
      <c r="U59" s="229">
        <v>1.017119069808057E-3</v>
      </c>
      <c r="V59" s="229">
        <v>6.367063291399782E-4</v>
      </c>
      <c r="W59" s="229">
        <v>5.5629093905431605E-4</v>
      </c>
      <c r="X59" s="229">
        <v>6.488216402976394E-4</v>
      </c>
      <c r="Y59" s="229">
        <v>5.9969657865685901E-4</v>
      </c>
      <c r="DA59" s="73" t="s">
        <v>3174</v>
      </c>
    </row>
    <row r="60" spans="1:105" ht="12" customHeight="1" x14ac:dyDescent="0.25">
      <c r="A60" s="64" t="s">
        <v>159</v>
      </c>
      <c r="B60" s="229">
        <v>4.0619491896830224E-3</v>
      </c>
      <c r="C60" s="229">
        <v>9.6649980922728952E-3</v>
      </c>
      <c r="D60" s="229">
        <v>5.5598863116167246E-3</v>
      </c>
      <c r="E60" s="229">
        <v>8.8589782853267744E-3</v>
      </c>
      <c r="F60" s="229">
        <v>8.6652524252818584E-3</v>
      </c>
      <c r="G60" s="229">
        <v>1.2619975106488841E-2</v>
      </c>
      <c r="H60" s="229">
        <v>9.8598723561255167E-3</v>
      </c>
      <c r="I60" s="229">
        <v>6.8702678625240307E-3</v>
      </c>
      <c r="J60" s="229">
        <v>3.9386357778270296E-3</v>
      </c>
      <c r="K60" s="229">
        <v>3.967334576168738E-3</v>
      </c>
      <c r="L60" s="229">
        <v>4.1803506635596007E-3</v>
      </c>
      <c r="M60" s="229">
        <v>4.1192395800825421E-3</v>
      </c>
      <c r="N60" s="229">
        <v>4.053651612768475E-3</v>
      </c>
      <c r="O60" s="229">
        <v>7.497423769101104E-4</v>
      </c>
      <c r="P60" s="229">
        <v>8.0109912454906268E-4</v>
      </c>
      <c r="Q60" s="229">
        <v>1.315262410187162E-3</v>
      </c>
      <c r="R60" s="229">
        <v>1.163854439540408E-3</v>
      </c>
      <c r="S60" s="229">
        <v>1.2536374591032759E-3</v>
      </c>
      <c r="T60" s="229">
        <v>2.138950792681912E-3</v>
      </c>
      <c r="U60" s="229">
        <v>2.6033738601277589E-3</v>
      </c>
      <c r="V60" s="229">
        <v>2.2152138406736428E-3</v>
      </c>
      <c r="W60" s="229">
        <v>2.972111667865067E-3</v>
      </c>
      <c r="X60" s="229">
        <v>5.1409325498430539E-3</v>
      </c>
      <c r="Y60" s="229">
        <v>5.2289034592570066E-3</v>
      </c>
      <c r="DA60" s="73" t="s">
        <v>3175</v>
      </c>
    </row>
    <row r="61" spans="1:105" ht="12" customHeight="1" x14ac:dyDescent="0.25">
      <c r="A61" s="64" t="s">
        <v>32</v>
      </c>
      <c r="B61" s="229">
        <v>4.1566448009522021E-2</v>
      </c>
      <c r="C61" s="229">
        <v>4.1768617965388583E-2</v>
      </c>
      <c r="D61" s="229">
        <v>2.1410873194881368E-2</v>
      </c>
      <c r="E61" s="229">
        <v>2.356070847948356E-2</v>
      </c>
      <c r="F61" s="229">
        <v>2.4493105081607961E-2</v>
      </c>
      <c r="G61" s="229">
        <v>2.5416624453998171E-2</v>
      </c>
      <c r="H61" s="229">
        <v>1.878833776370354E-2</v>
      </c>
      <c r="I61" s="229">
        <v>1.4571528117314851E-2</v>
      </c>
      <c r="J61" s="229">
        <v>1.181979854519803E-2</v>
      </c>
      <c r="K61" s="229">
        <v>1.0634638725405651E-2</v>
      </c>
      <c r="L61" s="229">
        <v>1.0946083411555641E-2</v>
      </c>
      <c r="M61" s="229">
        <v>1.198093615830592E-2</v>
      </c>
      <c r="N61" s="229">
        <v>7.5191035312612061E-3</v>
      </c>
      <c r="O61" s="229">
        <v>7.8175905888472983E-3</v>
      </c>
      <c r="P61" s="229">
        <v>8.1722239038339098E-3</v>
      </c>
      <c r="Q61" s="229">
        <v>6.2034032980612212E-3</v>
      </c>
      <c r="R61" s="229">
        <v>5.5733382723917261E-3</v>
      </c>
      <c r="S61" s="229">
        <v>4.1816330571759841E-3</v>
      </c>
      <c r="T61" s="229">
        <v>2.1364498567840759E-3</v>
      </c>
      <c r="U61" s="229">
        <v>2.5029749538968472E-3</v>
      </c>
      <c r="V61" s="229">
        <v>1.261418640396771E-3</v>
      </c>
      <c r="W61" s="229">
        <v>5.473489525739522E-3</v>
      </c>
      <c r="X61" s="229">
        <v>1.1348668994234071E-3</v>
      </c>
      <c r="Y61" s="229">
        <v>5.1585139093803054E-4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5.7650966074185683E-2</v>
      </c>
      <c r="C63" s="229">
        <v>6.0737900715073533E-2</v>
      </c>
      <c r="D63" s="229">
        <v>5.9715207125126242E-2</v>
      </c>
      <c r="E63" s="229">
        <v>6.1936189007034063E-2</v>
      </c>
      <c r="F63" s="229">
        <v>7.0509621719909946E-2</v>
      </c>
      <c r="G63" s="229">
        <v>7.7007122022479974E-2</v>
      </c>
      <c r="H63" s="229">
        <v>5.773710749753249E-2</v>
      </c>
      <c r="I63" s="229">
        <v>5.9007177365135458E-2</v>
      </c>
      <c r="J63" s="229">
        <v>5.9333347812302269E-2</v>
      </c>
      <c r="K63" s="229">
        <v>5.6800304465840321E-2</v>
      </c>
      <c r="L63" s="229">
        <v>6.3253994721917201E-2</v>
      </c>
      <c r="M63" s="229">
        <v>6.7783131343337077E-2</v>
      </c>
      <c r="N63" s="229">
        <v>6.1683415893633173E-2</v>
      </c>
      <c r="O63" s="229">
        <v>7.993293729527301E-2</v>
      </c>
      <c r="P63" s="229">
        <v>8.0348248056128738E-2</v>
      </c>
      <c r="Q63" s="229">
        <v>7.5109700489171524E-2</v>
      </c>
      <c r="R63" s="229">
        <v>7.5316081791039421E-2</v>
      </c>
      <c r="S63" s="229">
        <v>7.3802658999116463E-2</v>
      </c>
      <c r="T63" s="229">
        <v>6.7886054339084734E-2</v>
      </c>
      <c r="U63" s="229">
        <v>7.1113279801700027E-2</v>
      </c>
      <c r="V63" s="229">
        <v>6.5634867196471006E-2</v>
      </c>
      <c r="W63" s="229">
        <v>8.5205719250080608E-2</v>
      </c>
      <c r="X63" s="229">
        <v>9.1047614701807431E-2</v>
      </c>
      <c r="Y63" s="229">
        <v>8.2054177405649312E-2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6.3687103090409508E-2</v>
      </c>
      <c r="C65" s="229">
        <v>8.819796156557716E-2</v>
      </c>
      <c r="D65" s="229">
        <v>7.6198572942656487E-2</v>
      </c>
      <c r="E65" s="229">
        <v>0.1040938932964338</v>
      </c>
      <c r="F65" s="229">
        <v>0.12286183647574971</v>
      </c>
      <c r="G65" s="229">
        <v>6.2109139735895581E-2</v>
      </c>
      <c r="H65" s="229">
        <v>0.17520635880576821</v>
      </c>
      <c r="I65" s="229">
        <v>0.17955037303734009</v>
      </c>
      <c r="J65" s="229">
        <v>0.17259463377793399</v>
      </c>
      <c r="K65" s="229">
        <v>0.2004585720784951</v>
      </c>
      <c r="L65" s="229">
        <v>0.20838383210734041</v>
      </c>
      <c r="M65" s="229">
        <v>0.1749257663513395</v>
      </c>
      <c r="N65" s="229">
        <v>0.17051197320682851</v>
      </c>
      <c r="O65" s="229">
        <v>2.9278345792799799E-2</v>
      </c>
      <c r="P65" s="229">
        <v>2.879543141129377E-2</v>
      </c>
      <c r="Q65" s="229">
        <v>3.7681351394695091E-2</v>
      </c>
      <c r="R65" s="229">
        <v>4.0067864057775307E-2</v>
      </c>
      <c r="S65" s="229">
        <v>4.4722006791424913E-2</v>
      </c>
      <c r="T65" s="229">
        <v>4.6605668240535587E-2</v>
      </c>
      <c r="U65" s="229">
        <v>4.1950787105656778E-2</v>
      </c>
      <c r="V65" s="229">
        <v>4.3361871789831273E-2</v>
      </c>
      <c r="W65" s="229">
        <v>2.8077336248750081E-2</v>
      </c>
      <c r="X65" s="229">
        <v>2.6447315610253291E-2</v>
      </c>
      <c r="Y65" s="229">
        <v>3.5577277188888007E-2</v>
      </c>
      <c r="DA65" s="73" t="s">
        <v>3180</v>
      </c>
    </row>
    <row r="66" spans="1:105" ht="12" customHeight="1" x14ac:dyDescent="0.25">
      <c r="A66" s="64" t="s">
        <v>39</v>
      </c>
      <c r="B66" s="229">
        <v>1.740259571279729E-2</v>
      </c>
      <c r="C66" s="229">
        <v>2.363671024797797E-2</v>
      </c>
      <c r="D66" s="229">
        <v>2.9350925626154569E-2</v>
      </c>
      <c r="E66" s="229">
        <v>3.1818576482304961E-2</v>
      </c>
      <c r="F66" s="229">
        <v>3.5714547415379209E-2</v>
      </c>
      <c r="G66" s="229">
        <v>4.461875555445928E-2</v>
      </c>
      <c r="H66" s="229">
        <v>5.4577723134744731E-2</v>
      </c>
      <c r="I66" s="229">
        <v>5.3141922494413733E-2</v>
      </c>
      <c r="J66" s="229">
        <v>5.7029945328878798E-2</v>
      </c>
      <c r="K66" s="229">
        <v>6.0012352454282242E-2</v>
      </c>
      <c r="L66" s="229">
        <v>5.8620500124155123E-2</v>
      </c>
      <c r="M66" s="229">
        <v>5.3401404537791082E-2</v>
      </c>
      <c r="N66" s="229">
        <v>6.9242432637780751E-2</v>
      </c>
      <c r="O66" s="229">
        <v>6.6938886641645073E-2</v>
      </c>
      <c r="P66" s="229">
        <v>5.5449676308202092E-2</v>
      </c>
      <c r="Q66" s="229">
        <v>5.8350264771652213E-2</v>
      </c>
      <c r="R66" s="229">
        <v>5.3387846016806031E-2</v>
      </c>
      <c r="S66" s="229">
        <v>5.7316076879691168E-2</v>
      </c>
      <c r="T66" s="229">
        <v>6.7329746080086156E-2</v>
      </c>
      <c r="U66" s="229">
        <v>6.831624538028927E-2</v>
      </c>
      <c r="V66" s="229">
        <v>5.9129645972498097E-2</v>
      </c>
      <c r="W66" s="229">
        <v>7.1621251803784272E-2</v>
      </c>
      <c r="X66" s="229">
        <v>5.6457214692772227E-2</v>
      </c>
      <c r="Y66" s="229">
        <v>4.9852344733187962E-2</v>
      </c>
      <c r="DA66" s="73" t="s">
        <v>3181</v>
      </c>
    </row>
    <row r="67" spans="1:105" ht="12" customHeight="1" x14ac:dyDescent="0.25">
      <c r="A67" s="60" t="s">
        <v>3116</v>
      </c>
      <c r="B67" s="262">
        <v>2.8838538180872999</v>
      </c>
      <c r="C67" s="262">
        <v>2.9896311895664391</v>
      </c>
      <c r="D67" s="262">
        <v>2.8933083719960941</v>
      </c>
      <c r="E67" s="262">
        <v>3.6114996799358261</v>
      </c>
      <c r="F67" s="262">
        <v>4.3422937300005557</v>
      </c>
      <c r="G67" s="262">
        <v>4.1526748827188547</v>
      </c>
      <c r="H67" s="262">
        <v>4.2548028047937931</v>
      </c>
      <c r="I67" s="262">
        <v>4.4947338185454626</v>
      </c>
      <c r="J67" s="262">
        <v>4.2417061932400486</v>
      </c>
      <c r="K67" s="262">
        <v>3.9196850426871932</v>
      </c>
      <c r="L67" s="262">
        <v>4.1380921461333573</v>
      </c>
      <c r="M67" s="262">
        <v>4.1435663586432012</v>
      </c>
      <c r="N67" s="262">
        <v>4.0851263348261417</v>
      </c>
      <c r="O67" s="262">
        <v>3.3986605010424191</v>
      </c>
      <c r="P67" s="262">
        <v>3.0771526908701818</v>
      </c>
      <c r="Q67" s="262">
        <v>3.2017616360870411</v>
      </c>
      <c r="R67" s="262">
        <v>3.266103080187555</v>
      </c>
      <c r="S67" s="262">
        <v>3.3386009849636689</v>
      </c>
      <c r="T67" s="262">
        <v>3.4300466471284481</v>
      </c>
      <c r="U67" s="262">
        <v>3.3789264712078499</v>
      </c>
      <c r="V67" s="262">
        <v>3.2393064544272621</v>
      </c>
      <c r="W67" s="262">
        <v>3.6334021274894792</v>
      </c>
      <c r="X67" s="262">
        <v>3.526338073949316</v>
      </c>
      <c r="Y67" s="262">
        <v>3.2991129266933119</v>
      </c>
      <c r="DA67" s="72" t="s">
        <v>3182</v>
      </c>
    </row>
    <row r="68" spans="1:105" ht="12" customHeight="1" x14ac:dyDescent="0.25">
      <c r="A68" s="57" t="s">
        <v>3118</v>
      </c>
      <c r="B68" s="261">
        <v>34.03842746242853</v>
      </c>
      <c r="C68" s="261">
        <v>36.370004959782463</v>
      </c>
      <c r="D68" s="261">
        <v>33.681029755960118</v>
      </c>
      <c r="E68" s="261">
        <v>49.395344248997453</v>
      </c>
      <c r="F68" s="261">
        <v>66.755064700310157</v>
      </c>
      <c r="G68" s="261">
        <v>64.773553829554785</v>
      </c>
      <c r="H68" s="261">
        <v>65.270096500975669</v>
      </c>
      <c r="I68" s="261">
        <v>63.476491127499663</v>
      </c>
      <c r="J68" s="261">
        <v>64.855032444757157</v>
      </c>
      <c r="K68" s="261">
        <v>61.779810733894557</v>
      </c>
      <c r="L68" s="261">
        <v>57.943235016438983</v>
      </c>
      <c r="M68" s="261">
        <v>59.331788014947008</v>
      </c>
      <c r="N68" s="261">
        <v>61.331544214032178</v>
      </c>
      <c r="O68" s="261">
        <v>39.967679729709012</v>
      </c>
      <c r="P68" s="261">
        <v>34.519784019779479</v>
      </c>
      <c r="Q68" s="261">
        <v>34.188724293861021</v>
      </c>
      <c r="R68" s="261">
        <v>31.86957181735038</v>
      </c>
      <c r="S68" s="261">
        <v>35.237024593891128</v>
      </c>
      <c r="T68" s="261">
        <v>36.374683073943523</v>
      </c>
      <c r="U68" s="261">
        <v>36.401170069641402</v>
      </c>
      <c r="V68" s="261">
        <v>32.495938615522682</v>
      </c>
      <c r="W68" s="261">
        <v>32.846236824243192</v>
      </c>
      <c r="X68" s="261">
        <v>42.459005005795333</v>
      </c>
      <c r="Y68" s="261">
        <v>42.450554449355629</v>
      </c>
      <c r="DA68" s="70" t="s">
        <v>3183</v>
      </c>
    </row>
    <row r="69" spans="1:105" ht="12" customHeight="1" x14ac:dyDescent="0.25">
      <c r="A69" s="41" t="s">
        <v>3120</v>
      </c>
      <c r="B69" s="350">
        <v>65.044961333029988</v>
      </c>
      <c r="C69" s="350">
        <v>67.254451415453332</v>
      </c>
      <c r="D69" s="350">
        <v>66.920179447848199</v>
      </c>
      <c r="E69" s="350">
        <v>80.999358383925085</v>
      </c>
      <c r="F69" s="350">
        <v>94.796676027721247</v>
      </c>
      <c r="G69" s="350">
        <v>97.80843677801343</v>
      </c>
      <c r="H69" s="350">
        <v>102.05466060550189</v>
      </c>
      <c r="I69" s="350">
        <v>104.4479477746743</v>
      </c>
      <c r="J69" s="350">
        <v>97.234220924891815</v>
      </c>
      <c r="K69" s="350">
        <v>98.289177212757949</v>
      </c>
      <c r="L69" s="350">
        <v>108.7068490998419</v>
      </c>
      <c r="M69" s="350">
        <v>109.3118345807919</v>
      </c>
      <c r="N69" s="350">
        <v>106.6949483897269</v>
      </c>
      <c r="O69" s="350">
        <v>109.5237728065687</v>
      </c>
      <c r="P69" s="350">
        <v>110.8499393134295</v>
      </c>
      <c r="Q69" s="350">
        <v>106.22454823245791</v>
      </c>
      <c r="R69" s="350">
        <v>108.01961291162451</v>
      </c>
      <c r="S69" s="350">
        <v>117.3135404449483</v>
      </c>
      <c r="T69" s="350">
        <v>110.1282533272345</v>
      </c>
      <c r="U69" s="350">
        <v>103.5477668772515</v>
      </c>
      <c r="V69" s="350">
        <v>96.476602393673261</v>
      </c>
      <c r="W69" s="350">
        <v>90.597955600935393</v>
      </c>
      <c r="X69" s="350">
        <v>85.716166133683913</v>
      </c>
      <c r="Y69" s="350">
        <v>81.80277400070635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1.0000000000000004</v>
      </c>
      <c r="C73" s="232">
        <f t="shared" si="3"/>
        <v>1.0000000000000004</v>
      </c>
      <c r="D73" s="232">
        <f t="shared" si="3"/>
        <v>1.0000000000000002</v>
      </c>
      <c r="E73" s="232">
        <f t="shared" si="3"/>
        <v>1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</v>
      </c>
      <c r="J73" s="232">
        <f t="shared" si="3"/>
        <v>1</v>
      </c>
      <c r="K73" s="232">
        <f t="shared" si="3"/>
        <v>0.99999999999999989</v>
      </c>
      <c r="L73" s="232">
        <f t="shared" si="3"/>
        <v>0.99999999999999978</v>
      </c>
      <c r="M73" s="232">
        <f t="shared" si="3"/>
        <v>1.0000000000000002</v>
      </c>
      <c r="N73" s="232">
        <f t="shared" si="3"/>
        <v>1.0000000000000004</v>
      </c>
      <c r="O73" s="232">
        <f t="shared" si="3"/>
        <v>1</v>
      </c>
      <c r="P73" s="232">
        <f t="shared" si="3"/>
        <v>1</v>
      </c>
      <c r="Q73" s="232">
        <f t="shared" si="3"/>
        <v>0.99999999999999978</v>
      </c>
      <c r="R73" s="232">
        <f t="shared" si="3"/>
        <v>1</v>
      </c>
      <c r="S73" s="232">
        <f t="shared" si="3"/>
        <v>1</v>
      </c>
      <c r="T73" s="232">
        <f t="shared" si="3"/>
        <v>1</v>
      </c>
      <c r="U73" s="232">
        <f t="shared" si="3"/>
        <v>1</v>
      </c>
      <c r="V73" s="232">
        <f t="shared" si="3"/>
        <v>0.99999999999999989</v>
      </c>
      <c r="W73" s="232">
        <f t="shared" si="3"/>
        <v>0.99999999999999967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2.7026651365004102E-2</v>
      </c>
      <c r="C74" s="299">
        <f t="shared" si="4"/>
        <v>2.6204029099286527E-2</v>
      </c>
      <c r="D74" s="299">
        <f t="shared" si="4"/>
        <v>2.7699276569378584E-2</v>
      </c>
      <c r="E74" s="299">
        <f t="shared" si="4"/>
        <v>2.5877150723240584E-2</v>
      </c>
      <c r="F74" s="299">
        <f t="shared" si="4"/>
        <v>2.4323694610533221E-2</v>
      </c>
      <c r="G74" s="299">
        <f t="shared" si="4"/>
        <v>2.6716895996977689E-2</v>
      </c>
      <c r="H74" s="299">
        <f t="shared" si="4"/>
        <v>2.6604386051155449E-2</v>
      </c>
      <c r="I74" s="299">
        <f t="shared" si="4"/>
        <v>2.6731350939954192E-2</v>
      </c>
      <c r="J74" s="299">
        <f t="shared" si="4"/>
        <v>2.5264177489562251E-2</v>
      </c>
      <c r="K74" s="299">
        <f t="shared" si="4"/>
        <v>2.7762039579671844E-2</v>
      </c>
      <c r="L74" s="299">
        <f t="shared" si="4"/>
        <v>3.0366192059351715E-2</v>
      </c>
      <c r="M74" s="299">
        <f t="shared" si="4"/>
        <v>3.0532029033032256E-2</v>
      </c>
      <c r="N74" s="299">
        <f t="shared" si="4"/>
        <v>2.9638794767711068E-2</v>
      </c>
      <c r="O74" s="299">
        <f t="shared" si="4"/>
        <v>3.6060662568422559E-2</v>
      </c>
      <c r="P74" s="299">
        <f t="shared" si="4"/>
        <v>3.9999439226198377E-2</v>
      </c>
      <c r="Q74" s="299">
        <f t="shared" si="4"/>
        <v>3.9426970458644219E-2</v>
      </c>
      <c r="R74" s="299">
        <f t="shared" si="4"/>
        <v>3.989175924158387E-2</v>
      </c>
      <c r="S74" s="299">
        <f t="shared" si="4"/>
        <v>4.0320215483437657E-2</v>
      </c>
      <c r="T74" s="299">
        <f t="shared" si="4"/>
        <v>3.8074039980216974E-2</v>
      </c>
      <c r="U74" s="299">
        <f t="shared" si="4"/>
        <v>3.692397581534726E-2</v>
      </c>
      <c r="V74" s="299">
        <f t="shared" si="4"/>
        <v>3.6671459854458431E-2</v>
      </c>
      <c r="W74" s="299">
        <f t="shared" si="4"/>
        <v>3.3723332459114991E-2</v>
      </c>
      <c r="X74" s="299">
        <f t="shared" si="4"/>
        <v>2.9839467726355588E-2</v>
      </c>
      <c r="Y74" s="299">
        <f t="shared" si="4"/>
        <v>3.0761046613282935E-2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3.3236320304120817E-3</v>
      </c>
      <c r="C75" s="233">
        <f t="shared" si="5"/>
        <v>3.2242329427995039E-3</v>
      </c>
      <c r="D75" s="233">
        <f t="shared" si="5"/>
        <v>3.3890193503285991E-3</v>
      </c>
      <c r="E75" s="233">
        <f t="shared" si="5"/>
        <v>3.1860322778065253E-3</v>
      </c>
      <c r="F75" s="233">
        <f t="shared" si="5"/>
        <v>3.0123943830870532E-3</v>
      </c>
      <c r="G75" s="233">
        <f t="shared" si="5"/>
        <v>3.2573548609189555E-3</v>
      </c>
      <c r="H75" s="233">
        <f t="shared" si="5"/>
        <v>3.2326578223951675E-3</v>
      </c>
      <c r="I75" s="233">
        <f t="shared" si="5"/>
        <v>3.2675873829475562E-3</v>
      </c>
      <c r="J75" s="233">
        <f t="shared" si="5"/>
        <v>3.096596906537004E-3</v>
      </c>
      <c r="K75" s="233">
        <f t="shared" si="5"/>
        <v>3.3472394961782974E-3</v>
      </c>
      <c r="L75" s="233">
        <f t="shared" si="5"/>
        <v>3.6341711070385909E-3</v>
      </c>
      <c r="M75" s="233">
        <f t="shared" si="5"/>
        <v>3.6516766838216347E-3</v>
      </c>
      <c r="N75" s="233">
        <f t="shared" si="5"/>
        <v>3.5502679942217958E-3</v>
      </c>
      <c r="O75" s="233">
        <f t="shared" si="5"/>
        <v>4.2053959582831887E-3</v>
      </c>
      <c r="P75" s="233">
        <f t="shared" si="5"/>
        <v>4.6151877262846528E-3</v>
      </c>
      <c r="Q75" s="233">
        <f t="shared" si="5"/>
        <v>4.584283654696761E-3</v>
      </c>
      <c r="R75" s="233">
        <f t="shared" si="5"/>
        <v>4.6397859798377617E-3</v>
      </c>
      <c r="S75" s="233">
        <f t="shared" si="5"/>
        <v>4.6625263471224837E-3</v>
      </c>
      <c r="T75" s="233">
        <f t="shared" si="5"/>
        <v>4.441922321098358E-3</v>
      </c>
      <c r="U75" s="233">
        <f t="shared" si="5"/>
        <v>4.3299011320550897E-3</v>
      </c>
      <c r="V75" s="233">
        <f t="shared" si="5"/>
        <v>4.3147351473072438E-3</v>
      </c>
      <c r="W75" s="233">
        <f t="shared" si="5"/>
        <v>4.0698371724111684E-3</v>
      </c>
      <c r="X75" s="233">
        <f t="shared" si="5"/>
        <v>3.6170515122591227E-3</v>
      </c>
      <c r="Y75" s="233">
        <f t="shared" si="5"/>
        <v>3.7158728767370526E-3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2.9988781627687533E-2</v>
      </c>
      <c r="C76" s="233">
        <f t="shared" si="6"/>
        <v>2.9103749594770759E-2</v>
      </c>
      <c r="D76" s="233">
        <f t="shared" si="6"/>
        <v>3.0462479066856327E-2</v>
      </c>
      <c r="E76" s="233">
        <f t="shared" si="6"/>
        <v>2.8772473173817061E-2</v>
      </c>
      <c r="F76" s="233">
        <f t="shared" si="6"/>
        <v>2.7322515747761171E-2</v>
      </c>
      <c r="G76" s="233">
        <f t="shared" si="6"/>
        <v>2.920164328049334E-2</v>
      </c>
      <c r="H76" s="233">
        <f t="shared" si="6"/>
        <v>2.8905924335705446E-2</v>
      </c>
      <c r="I76" s="233">
        <f t="shared" si="6"/>
        <v>2.9350704892039798E-2</v>
      </c>
      <c r="J76" s="233">
        <f t="shared" si="6"/>
        <v>2.7871199117818803E-2</v>
      </c>
      <c r="K76" s="233">
        <f t="shared" si="6"/>
        <v>2.9753358016139982E-2</v>
      </c>
      <c r="L76" s="233">
        <f t="shared" si="6"/>
        <v>3.2118746705655371E-2</v>
      </c>
      <c r="M76" s="233">
        <f t="shared" si="6"/>
        <v>3.2257315721012432E-2</v>
      </c>
      <c r="N76" s="233">
        <f t="shared" si="6"/>
        <v>3.1398935443384464E-2</v>
      </c>
      <c r="O76" s="233">
        <f t="shared" si="6"/>
        <v>3.6406829607580279E-2</v>
      </c>
      <c r="P76" s="233">
        <f t="shared" si="6"/>
        <v>3.9603862176197026E-2</v>
      </c>
      <c r="Q76" s="233">
        <f t="shared" si="6"/>
        <v>3.9590045771304719E-2</v>
      </c>
      <c r="R76" s="233">
        <f t="shared" si="6"/>
        <v>4.0079728003009116E-2</v>
      </c>
      <c r="S76" s="233">
        <f t="shared" si="6"/>
        <v>4.0083942949564369E-2</v>
      </c>
      <c r="T76" s="233">
        <f t="shared" si="6"/>
        <v>3.8466693251566833E-2</v>
      </c>
      <c r="U76" s="233">
        <f t="shared" si="6"/>
        <v>3.7653281319050026E-2</v>
      </c>
      <c r="V76" s="233">
        <f t="shared" si="6"/>
        <v>3.7623049105738889E-2</v>
      </c>
      <c r="W76" s="233">
        <f t="shared" si="6"/>
        <v>3.6202830767675401E-2</v>
      </c>
      <c r="X76" s="233">
        <f t="shared" si="6"/>
        <v>3.2284055228572306E-2</v>
      </c>
      <c r="Y76" s="233">
        <f t="shared" si="6"/>
        <v>3.3078338692537693E-2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9.6428566074288086E-3</v>
      </c>
      <c r="C77" s="233">
        <f t="shared" si="7"/>
        <v>9.3484014846662335E-3</v>
      </c>
      <c r="D77" s="233">
        <f t="shared" si="7"/>
        <v>9.8921885690263067E-3</v>
      </c>
      <c r="E77" s="233">
        <f t="shared" si="7"/>
        <v>9.2306970764068786E-3</v>
      </c>
      <c r="F77" s="233">
        <f t="shared" si="7"/>
        <v>8.6670548216677204E-3</v>
      </c>
      <c r="G77" s="233">
        <f t="shared" si="7"/>
        <v>9.5475384114109517E-3</v>
      </c>
      <c r="H77" s="233">
        <f t="shared" si="7"/>
        <v>9.5132531134817389E-3</v>
      </c>
      <c r="I77" s="233">
        <f t="shared" si="7"/>
        <v>9.5481361767516156E-3</v>
      </c>
      <c r="J77" s="233">
        <f t="shared" si="7"/>
        <v>9.0195732667583423E-3</v>
      </c>
      <c r="K77" s="233">
        <f t="shared" si="7"/>
        <v>9.9412755646869026E-3</v>
      </c>
      <c r="L77" s="233">
        <f t="shared" si="7"/>
        <v>1.0888380197579437E-2</v>
      </c>
      <c r="M77" s="233">
        <f t="shared" si="7"/>
        <v>1.0949106960058784E-2</v>
      </c>
      <c r="N77" s="233">
        <f t="shared" si="7"/>
        <v>1.0625858941640734E-2</v>
      </c>
      <c r="O77" s="233">
        <f t="shared" si="7"/>
        <v>1.2989713841311928E-2</v>
      </c>
      <c r="P77" s="233">
        <f t="shared" si="7"/>
        <v>1.4435254510206995E-2</v>
      </c>
      <c r="Q77" s="233">
        <f t="shared" si="7"/>
        <v>1.4209703376332891E-2</v>
      </c>
      <c r="R77" s="233">
        <f t="shared" si="7"/>
        <v>1.4376428505091373E-2</v>
      </c>
      <c r="S77" s="233">
        <f t="shared" si="7"/>
        <v>1.4545449069355391E-2</v>
      </c>
      <c r="T77" s="233">
        <f t="shared" si="7"/>
        <v>1.3714038492175487E-2</v>
      </c>
      <c r="U77" s="233">
        <f t="shared" si="7"/>
        <v>1.3287846340891555E-2</v>
      </c>
      <c r="V77" s="233">
        <f t="shared" si="7"/>
        <v>1.3189183114541357E-2</v>
      </c>
      <c r="W77" s="233">
        <f t="shared" si="7"/>
        <v>1.2073871036263716E-2</v>
      </c>
      <c r="X77" s="233">
        <f t="shared" si="7"/>
        <v>1.0674750204767606E-2</v>
      </c>
      <c r="Y77" s="233">
        <f t="shared" si="7"/>
        <v>1.1011386428888346E-2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3.7812406686297942E-2</v>
      </c>
      <c r="C78" s="300">
        <f t="shared" si="8"/>
        <v>3.6772824894853694E-2</v>
      </c>
      <c r="D78" s="300">
        <f t="shared" si="8"/>
        <v>3.8350320314964534E-2</v>
      </c>
      <c r="E78" s="300">
        <f t="shared" si="8"/>
        <v>3.6561982615641038E-2</v>
      </c>
      <c r="F78" s="300">
        <f t="shared" si="8"/>
        <v>3.4902915690664844E-2</v>
      </c>
      <c r="G78" s="300">
        <f t="shared" si="8"/>
        <v>3.8092837019978142E-2</v>
      </c>
      <c r="H78" s="300">
        <f t="shared" si="8"/>
        <v>3.8192291018048656E-2</v>
      </c>
      <c r="I78" s="300">
        <f t="shared" si="8"/>
        <v>3.8708270430274944E-2</v>
      </c>
      <c r="J78" s="300">
        <f t="shared" si="8"/>
        <v>3.82412170935836E-2</v>
      </c>
      <c r="K78" s="300">
        <f t="shared" si="8"/>
        <v>4.3321321180456049E-2</v>
      </c>
      <c r="L78" s="300">
        <f t="shared" si="8"/>
        <v>4.6752041479097554E-2</v>
      </c>
      <c r="M78" s="300">
        <f t="shared" si="8"/>
        <v>4.6679605876955924E-2</v>
      </c>
      <c r="N78" s="300">
        <f t="shared" si="8"/>
        <v>4.561253679245194E-2</v>
      </c>
      <c r="O78" s="300">
        <f t="shared" si="8"/>
        <v>4.7415750815306558E-2</v>
      </c>
      <c r="P78" s="300">
        <f t="shared" si="8"/>
        <v>5.4896775814092004E-2</v>
      </c>
      <c r="Q78" s="300">
        <f t="shared" si="8"/>
        <v>5.4979050850239942E-2</v>
      </c>
      <c r="R78" s="300">
        <f t="shared" si="8"/>
        <v>5.4639565918235669E-2</v>
      </c>
      <c r="S78" s="300">
        <f t="shared" si="8"/>
        <v>5.464079245804198E-2</v>
      </c>
      <c r="T78" s="300">
        <f t="shared" si="8"/>
        <v>5.2020124163193411E-2</v>
      </c>
      <c r="U78" s="300">
        <f t="shared" si="8"/>
        <v>4.9706189048364866E-2</v>
      </c>
      <c r="V78" s="300">
        <f t="shared" si="8"/>
        <v>4.8695784468140976E-2</v>
      </c>
      <c r="W78" s="300">
        <f t="shared" si="8"/>
        <v>4.5637960046533046E-2</v>
      </c>
      <c r="X78" s="300">
        <f t="shared" si="8"/>
        <v>4.009906055449141E-2</v>
      </c>
      <c r="Y78" s="300">
        <f t="shared" si="8"/>
        <v>4.2721930910044593E-2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0.15188495799423524</v>
      </c>
      <c r="C79" s="301">
        <f t="shared" si="9"/>
        <v>0.16021307888747396</v>
      </c>
      <c r="D79" s="301">
        <f t="shared" si="9"/>
        <v>0.154625483755439</v>
      </c>
      <c r="E79" s="301">
        <f t="shared" si="9"/>
        <v>0.15458455289887371</v>
      </c>
      <c r="F79" s="301">
        <f t="shared" si="9"/>
        <v>0.15353539148706674</v>
      </c>
      <c r="G79" s="301">
        <f t="shared" si="9"/>
        <v>0.14062765782993078</v>
      </c>
      <c r="H79" s="301">
        <f t="shared" si="9"/>
        <v>0.15826264042564051</v>
      </c>
      <c r="I79" s="301">
        <f t="shared" si="9"/>
        <v>0.15993688102431711</v>
      </c>
      <c r="J79" s="301">
        <f t="shared" si="9"/>
        <v>0.16198054059349906</v>
      </c>
      <c r="K79" s="301">
        <f t="shared" si="9"/>
        <v>0.16391002916331185</v>
      </c>
      <c r="L79" s="301">
        <f t="shared" si="9"/>
        <v>0.16280492038573352</v>
      </c>
      <c r="M79" s="301">
        <f t="shared" si="9"/>
        <v>0.15465974287129799</v>
      </c>
      <c r="N79" s="301">
        <f t="shared" si="9"/>
        <v>0.1574463230118594</v>
      </c>
      <c r="O79" s="301">
        <f t="shared" si="9"/>
        <v>0.13207990750619386</v>
      </c>
      <c r="P79" s="301">
        <f t="shared" si="9"/>
        <v>0.12476572825125166</v>
      </c>
      <c r="Q79" s="301">
        <f t="shared" si="9"/>
        <v>0.12312202000736042</v>
      </c>
      <c r="R79" s="301">
        <f t="shared" si="9"/>
        <v>0.12302060953916688</v>
      </c>
      <c r="S79" s="301">
        <f t="shared" si="9"/>
        <v>0.1234553748001531</v>
      </c>
      <c r="T79" s="301">
        <f t="shared" si="9"/>
        <v>0.12683347236725329</v>
      </c>
      <c r="U79" s="301">
        <f t="shared" si="9"/>
        <v>0.12840805313345044</v>
      </c>
      <c r="V79" s="301">
        <f t="shared" si="9"/>
        <v>0.12974133703964627</v>
      </c>
      <c r="W79" s="301">
        <f t="shared" si="9"/>
        <v>0.13209335305645006</v>
      </c>
      <c r="X79" s="301">
        <f t="shared" si="9"/>
        <v>0.13632099808424766</v>
      </c>
      <c r="Y79" s="301">
        <f t="shared" si="9"/>
        <v>0.13144302958950355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0.25187137094198569</v>
      </c>
      <c r="C80" s="301">
        <f t="shared" si="10"/>
        <v>0.25312370034075393</v>
      </c>
      <c r="D80" s="301">
        <f t="shared" si="10"/>
        <v>0.25007102528079916</v>
      </c>
      <c r="E80" s="301">
        <f t="shared" si="10"/>
        <v>0.24753452592992936</v>
      </c>
      <c r="F80" s="301">
        <f t="shared" si="10"/>
        <v>0.24844555529971463</v>
      </c>
      <c r="G80" s="301">
        <f t="shared" si="10"/>
        <v>0.24701187556158188</v>
      </c>
      <c r="H80" s="301">
        <f t="shared" si="10"/>
        <v>0.24162373816447955</v>
      </c>
      <c r="I80" s="301">
        <f t="shared" si="10"/>
        <v>0.23556896799057758</v>
      </c>
      <c r="J80" s="301">
        <f t="shared" si="10"/>
        <v>0.24338722855921668</v>
      </c>
      <c r="K80" s="301">
        <f t="shared" si="10"/>
        <v>0.22350523918535006</v>
      </c>
      <c r="L80" s="301">
        <f t="shared" si="10"/>
        <v>0.2132116692467392</v>
      </c>
      <c r="M80" s="301">
        <f t="shared" si="10"/>
        <v>0.2177046265750687</v>
      </c>
      <c r="N80" s="301">
        <f t="shared" si="10"/>
        <v>0.22034634947804541</v>
      </c>
      <c r="O80" s="301">
        <f t="shared" si="10"/>
        <v>0.25659096309215473</v>
      </c>
      <c r="P80" s="301">
        <f t="shared" si="10"/>
        <v>0.2379349398198157</v>
      </c>
      <c r="Q80" s="301">
        <f t="shared" si="10"/>
        <v>0.22738018509293373</v>
      </c>
      <c r="R80" s="301">
        <f t="shared" si="10"/>
        <v>0.23020912792249995</v>
      </c>
      <c r="S80" s="301">
        <f t="shared" si="10"/>
        <v>0.23435970886410701</v>
      </c>
      <c r="T80" s="301">
        <f t="shared" si="10"/>
        <v>0.23732321071406193</v>
      </c>
      <c r="U80" s="301">
        <f t="shared" si="10"/>
        <v>0.23731589662220945</v>
      </c>
      <c r="V80" s="301">
        <f t="shared" si="10"/>
        <v>0.2394586273363786</v>
      </c>
      <c r="W80" s="301">
        <f t="shared" si="10"/>
        <v>0.22793307273925537</v>
      </c>
      <c r="X80" s="301">
        <f t="shared" si="10"/>
        <v>0.24795959016310548</v>
      </c>
      <c r="Y80" s="301">
        <f t="shared" si="10"/>
        <v>0.23147239204205147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0.24358145892622282</v>
      </c>
      <c r="C81" s="302">
        <f t="shared" si="11"/>
        <v>0.24505022746635383</v>
      </c>
      <c r="D81" s="302">
        <f t="shared" si="11"/>
        <v>0.24192737081125856</v>
      </c>
      <c r="E81" s="302">
        <f t="shared" si="11"/>
        <v>0.23952067596477616</v>
      </c>
      <c r="F81" s="302">
        <f t="shared" si="11"/>
        <v>0.24055419017513802</v>
      </c>
      <c r="G81" s="302">
        <f t="shared" si="11"/>
        <v>0.23939039839238779</v>
      </c>
      <c r="H81" s="302">
        <f t="shared" si="11"/>
        <v>0.23425774084673412</v>
      </c>
      <c r="I81" s="302">
        <f t="shared" si="11"/>
        <v>0.22777104002279883</v>
      </c>
      <c r="J81" s="302">
        <f t="shared" si="11"/>
        <v>0.23584733470237018</v>
      </c>
      <c r="K81" s="302">
        <f t="shared" si="11"/>
        <v>0.21634938534283304</v>
      </c>
      <c r="L81" s="302">
        <f t="shared" si="11"/>
        <v>0.2059348806467029</v>
      </c>
      <c r="M81" s="302">
        <f t="shared" si="11"/>
        <v>0.21043573590773432</v>
      </c>
      <c r="N81" s="302">
        <f t="shared" si="11"/>
        <v>0.21317977311099909</v>
      </c>
      <c r="O81" s="302">
        <f t="shared" si="11"/>
        <v>0.25019323571913699</v>
      </c>
      <c r="P81" s="302">
        <f t="shared" si="11"/>
        <v>0.23184648751528009</v>
      </c>
      <c r="Q81" s="302">
        <f t="shared" si="11"/>
        <v>0.22066377379278906</v>
      </c>
      <c r="R81" s="302">
        <f t="shared" si="11"/>
        <v>0.2233838347182254</v>
      </c>
      <c r="S81" s="302">
        <f t="shared" si="11"/>
        <v>0.22801232425688206</v>
      </c>
      <c r="T81" s="302">
        <f t="shared" si="11"/>
        <v>0.23053315855266943</v>
      </c>
      <c r="U81" s="302">
        <f t="shared" si="11"/>
        <v>0.23028026786594902</v>
      </c>
      <c r="V81" s="302">
        <f t="shared" si="11"/>
        <v>0.23217721951033005</v>
      </c>
      <c r="W81" s="302">
        <f t="shared" si="11"/>
        <v>0.21916230675841769</v>
      </c>
      <c r="X81" s="302">
        <f t="shared" si="11"/>
        <v>0.2398748145584568</v>
      </c>
      <c r="Y81" s="302">
        <f t="shared" si="11"/>
        <v>0.22340016523285403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8.2899120157628667E-3</v>
      </c>
      <c r="C82" s="302">
        <f t="shared" si="12"/>
        <v>8.0734728744000939E-3</v>
      </c>
      <c r="D82" s="302">
        <f t="shared" si="12"/>
        <v>8.1436544695405871E-3</v>
      </c>
      <c r="E82" s="302">
        <f t="shared" si="12"/>
        <v>8.0138499651531987E-3</v>
      </c>
      <c r="F82" s="302">
        <f t="shared" si="12"/>
        <v>7.8913651245765808E-3</v>
      </c>
      <c r="G82" s="302">
        <f t="shared" si="12"/>
        <v>7.6214771691940787E-3</v>
      </c>
      <c r="H82" s="302">
        <f t="shared" si="12"/>
        <v>7.3659973177454359E-3</v>
      </c>
      <c r="I82" s="302">
        <f t="shared" si="12"/>
        <v>7.7979279677787483E-3</v>
      </c>
      <c r="J82" s="302">
        <f t="shared" si="12"/>
        <v>7.5398938568464659E-3</v>
      </c>
      <c r="K82" s="302">
        <f t="shared" si="12"/>
        <v>7.1558538425170208E-3</v>
      </c>
      <c r="L82" s="302">
        <f t="shared" si="12"/>
        <v>7.2767886000362865E-3</v>
      </c>
      <c r="M82" s="302">
        <f t="shared" si="12"/>
        <v>7.2688906673343667E-3</v>
      </c>
      <c r="N82" s="302">
        <f t="shared" si="12"/>
        <v>7.1665763670463343E-3</v>
      </c>
      <c r="O82" s="302">
        <f t="shared" si="12"/>
        <v>6.3977273730177163E-3</v>
      </c>
      <c r="P82" s="302">
        <f t="shared" si="12"/>
        <v>6.0884523045356079E-3</v>
      </c>
      <c r="Q82" s="302">
        <f t="shared" si="12"/>
        <v>6.7164113001446594E-3</v>
      </c>
      <c r="R82" s="302">
        <f t="shared" si="12"/>
        <v>6.8252932042745891E-3</v>
      </c>
      <c r="S82" s="302">
        <f t="shared" si="12"/>
        <v>6.3473846072249684E-3</v>
      </c>
      <c r="T82" s="302">
        <f t="shared" si="12"/>
        <v>6.7900521613925083E-3</v>
      </c>
      <c r="U82" s="302">
        <f t="shared" si="12"/>
        <v>7.0356287562604357E-3</v>
      </c>
      <c r="V82" s="302">
        <f t="shared" si="12"/>
        <v>7.2814078260485414E-3</v>
      </c>
      <c r="W82" s="302">
        <f t="shared" si="12"/>
        <v>8.7707659808376939E-3</v>
      </c>
      <c r="X82" s="302">
        <f t="shared" si="12"/>
        <v>8.0847756046486738E-3</v>
      </c>
      <c r="Y82" s="302">
        <f t="shared" si="12"/>
        <v>8.0722268091974296E-3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1.1689724539799612E-2</v>
      </c>
      <c r="C83" s="301">
        <f t="shared" si="13"/>
        <v>1.3140942413231568E-2</v>
      </c>
      <c r="D83" s="301">
        <f t="shared" si="13"/>
        <v>1.1762159276915022E-2</v>
      </c>
      <c r="E83" s="301">
        <f t="shared" si="13"/>
        <v>1.1024430565919615E-2</v>
      </c>
      <c r="F83" s="301">
        <f t="shared" si="13"/>
        <v>1.0211647026094344E-2</v>
      </c>
      <c r="G83" s="301">
        <f t="shared" si="13"/>
        <v>9.024710535515304E-3</v>
      </c>
      <c r="H83" s="301">
        <f t="shared" si="13"/>
        <v>1.1056399703818729E-2</v>
      </c>
      <c r="I83" s="301">
        <f t="shared" si="13"/>
        <v>1.0983476944625063E-2</v>
      </c>
      <c r="J83" s="301">
        <f t="shared" si="13"/>
        <v>1.0876907651221721E-2</v>
      </c>
      <c r="K83" s="301">
        <f t="shared" si="13"/>
        <v>1.1887861381980273E-2</v>
      </c>
      <c r="L83" s="301">
        <f t="shared" si="13"/>
        <v>1.2050248621312744E-2</v>
      </c>
      <c r="M83" s="301">
        <f t="shared" si="13"/>
        <v>1.1149352970047386E-2</v>
      </c>
      <c r="N83" s="301">
        <f t="shared" si="13"/>
        <v>1.0979759430263407E-2</v>
      </c>
      <c r="O83" s="301">
        <f t="shared" si="13"/>
        <v>7.6255882825958781E-3</v>
      </c>
      <c r="P83" s="301">
        <f t="shared" si="13"/>
        <v>7.573102226402219E-3</v>
      </c>
      <c r="Q83" s="301">
        <f t="shared" si="13"/>
        <v>8.1896005772235277E-3</v>
      </c>
      <c r="R83" s="301">
        <f t="shared" si="13"/>
        <v>8.0687485249990049E-3</v>
      </c>
      <c r="S83" s="301">
        <f t="shared" si="13"/>
        <v>7.5281629579879361E-3</v>
      </c>
      <c r="T83" s="301">
        <f t="shared" si="13"/>
        <v>7.9417498822995525E-3</v>
      </c>
      <c r="U83" s="301">
        <f t="shared" si="13"/>
        <v>8.3948061897115272E-3</v>
      </c>
      <c r="V83" s="301">
        <f t="shared" si="13"/>
        <v>8.3649029036411086E-3</v>
      </c>
      <c r="W83" s="301">
        <f t="shared" si="13"/>
        <v>1.0247234216186214E-2</v>
      </c>
      <c r="X83" s="301">
        <f t="shared" si="13"/>
        <v>9.2435593073285378E-3</v>
      </c>
      <c r="Y83" s="301">
        <f t="shared" si="13"/>
        <v>9.4198953123211613E-3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4.8149574791397157E-3</v>
      </c>
      <c r="C84" s="302">
        <f t="shared" si="14"/>
        <v>5.4024603905853995E-3</v>
      </c>
      <c r="D84" s="302">
        <f t="shared" si="14"/>
        <v>4.7190360816996941E-3</v>
      </c>
      <c r="E84" s="302">
        <f t="shared" si="14"/>
        <v>4.3453208161897865E-3</v>
      </c>
      <c r="F84" s="302">
        <f t="shared" si="14"/>
        <v>3.9751499618413608E-3</v>
      </c>
      <c r="G84" s="302">
        <f t="shared" si="14"/>
        <v>3.5885479032164423E-3</v>
      </c>
      <c r="H84" s="302">
        <f t="shared" si="14"/>
        <v>4.1053420162283447E-3</v>
      </c>
      <c r="I84" s="302">
        <f t="shared" si="14"/>
        <v>4.0236383901359569E-3</v>
      </c>
      <c r="J84" s="302">
        <f t="shared" si="14"/>
        <v>3.96706636802627E-3</v>
      </c>
      <c r="K84" s="302">
        <f t="shared" si="14"/>
        <v>4.297533940762625E-3</v>
      </c>
      <c r="L84" s="302">
        <f t="shared" si="14"/>
        <v>4.4099033843496725E-3</v>
      </c>
      <c r="M84" s="302">
        <f t="shared" si="14"/>
        <v>4.1700002853724211E-3</v>
      </c>
      <c r="N84" s="302">
        <f t="shared" si="14"/>
        <v>4.0002197647721876E-3</v>
      </c>
      <c r="O84" s="302">
        <f t="shared" si="14"/>
        <v>2.9779750739524361E-3</v>
      </c>
      <c r="P84" s="302">
        <f t="shared" si="14"/>
        <v>3.0104567314756083E-3</v>
      </c>
      <c r="Q84" s="302">
        <f t="shared" si="14"/>
        <v>3.2040390189976395E-3</v>
      </c>
      <c r="R84" s="302">
        <f t="shared" si="14"/>
        <v>3.157696987955194E-3</v>
      </c>
      <c r="S84" s="302">
        <f t="shared" si="14"/>
        <v>2.9199425504922486E-3</v>
      </c>
      <c r="T84" s="302">
        <f t="shared" si="14"/>
        <v>3.0141635245504099E-3</v>
      </c>
      <c r="U84" s="302">
        <f t="shared" si="14"/>
        <v>3.214630518541422E-3</v>
      </c>
      <c r="V84" s="302">
        <f t="shared" si="14"/>
        <v>3.1899785458624308E-3</v>
      </c>
      <c r="W84" s="302">
        <f t="shared" si="14"/>
        <v>3.994882190850829E-3</v>
      </c>
      <c r="X84" s="302">
        <f t="shared" si="14"/>
        <v>3.6650846521564459E-3</v>
      </c>
      <c r="Y84" s="302">
        <f t="shared" si="14"/>
        <v>3.7258514939123811E-3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5.841309828487011E-3</v>
      </c>
      <c r="C85" s="302">
        <f t="shared" si="15"/>
        <v>6.732007054644642E-3</v>
      </c>
      <c r="D85" s="302">
        <f t="shared" si="15"/>
        <v>6.0278990780159025E-3</v>
      </c>
      <c r="E85" s="302">
        <f t="shared" si="15"/>
        <v>5.6800676382709556E-3</v>
      </c>
      <c r="F85" s="302">
        <f t="shared" si="15"/>
        <v>5.252724456750818E-3</v>
      </c>
      <c r="G85" s="302">
        <f t="shared" si="15"/>
        <v>4.4860354553918659E-3</v>
      </c>
      <c r="H85" s="302">
        <f t="shared" si="15"/>
        <v>6.0327797630822079E-3</v>
      </c>
      <c r="I85" s="302">
        <f t="shared" si="15"/>
        <v>5.9877142377363218E-3</v>
      </c>
      <c r="J85" s="302">
        <f t="shared" si="15"/>
        <v>5.9698846441674988E-3</v>
      </c>
      <c r="K85" s="302">
        <f t="shared" si="15"/>
        <v>6.6982469351930234E-3</v>
      </c>
      <c r="L85" s="302">
        <f t="shared" si="15"/>
        <v>6.7331884672167447E-3</v>
      </c>
      <c r="M85" s="302">
        <f t="shared" si="15"/>
        <v>6.0731805062794846E-3</v>
      </c>
      <c r="N85" s="302">
        <f t="shared" si="15"/>
        <v>6.0861224419597156E-3</v>
      </c>
      <c r="O85" s="302">
        <f t="shared" si="15"/>
        <v>3.850044113755145E-3</v>
      </c>
      <c r="P85" s="302">
        <f t="shared" si="15"/>
        <v>3.8036320029983758E-3</v>
      </c>
      <c r="Q85" s="302">
        <f t="shared" si="15"/>
        <v>4.1482639102913875E-3</v>
      </c>
      <c r="R85" s="302">
        <f t="shared" si="15"/>
        <v>4.0601801875957272E-3</v>
      </c>
      <c r="S85" s="302">
        <f t="shared" si="15"/>
        <v>3.8169272652709614E-3</v>
      </c>
      <c r="T85" s="302">
        <f t="shared" si="15"/>
        <v>4.0811083131475478E-3</v>
      </c>
      <c r="U85" s="302">
        <f t="shared" si="15"/>
        <v>4.3030829580972298E-3</v>
      </c>
      <c r="V85" s="302">
        <f t="shared" si="15"/>
        <v>4.2671917348121556E-3</v>
      </c>
      <c r="W85" s="302">
        <f t="shared" si="15"/>
        <v>5.1589494032861418E-3</v>
      </c>
      <c r="X85" s="302">
        <f t="shared" si="15"/>
        <v>4.5705906386430926E-3</v>
      </c>
      <c r="Y85" s="302">
        <f t="shared" si="15"/>
        <v>4.6877241904269059E-3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1.0334572321728859E-3</v>
      </c>
      <c r="C86" s="302">
        <f t="shared" si="16"/>
        <v>1.006474968001526E-3</v>
      </c>
      <c r="D86" s="302">
        <f t="shared" si="16"/>
        <v>1.0152241171994258E-3</v>
      </c>
      <c r="E86" s="302">
        <f t="shared" si="16"/>
        <v>9.9904211145887198E-4</v>
      </c>
      <c r="F86" s="302">
        <f t="shared" si="16"/>
        <v>9.8377260750216397E-4</v>
      </c>
      <c r="G86" s="302">
        <f t="shared" si="16"/>
        <v>9.5012717690699593E-4</v>
      </c>
      <c r="H86" s="302">
        <f t="shared" si="16"/>
        <v>9.1827792450817488E-4</v>
      </c>
      <c r="I86" s="302">
        <f t="shared" si="16"/>
        <v>9.7212431675278317E-4</v>
      </c>
      <c r="J86" s="302">
        <f t="shared" si="16"/>
        <v>9.3995663902795169E-4</v>
      </c>
      <c r="K86" s="302">
        <f t="shared" si="16"/>
        <v>8.9208050602462483E-4</v>
      </c>
      <c r="L86" s="302">
        <f t="shared" si="16"/>
        <v>9.0715676974632831E-4</v>
      </c>
      <c r="M86" s="302">
        <f t="shared" si="16"/>
        <v>9.061721783954795E-4</v>
      </c>
      <c r="N86" s="302">
        <f t="shared" si="16"/>
        <v>8.9341722353150545E-4</v>
      </c>
      <c r="O86" s="302">
        <f t="shared" si="16"/>
        <v>7.9756909488829636E-4</v>
      </c>
      <c r="P86" s="302">
        <f t="shared" si="16"/>
        <v>7.5901349192823405E-4</v>
      </c>
      <c r="Q86" s="302">
        <f t="shared" si="16"/>
        <v>8.3729764793449987E-4</v>
      </c>
      <c r="R86" s="302">
        <f t="shared" si="16"/>
        <v>8.5087134944808289E-4</v>
      </c>
      <c r="S86" s="302">
        <f t="shared" si="16"/>
        <v>7.9129314222472482E-4</v>
      </c>
      <c r="T86" s="302">
        <f t="shared" si="16"/>
        <v>8.4647804460159554E-4</v>
      </c>
      <c r="U86" s="302">
        <f t="shared" si="16"/>
        <v>8.7709271307287516E-4</v>
      </c>
      <c r="V86" s="302">
        <f t="shared" si="16"/>
        <v>9.0773262296652284E-4</v>
      </c>
      <c r="W86" s="302">
        <f t="shared" si="16"/>
        <v>1.0934026220492416E-3</v>
      </c>
      <c r="X86" s="302">
        <f t="shared" si="16"/>
        <v>1.0078840165289996E-3</v>
      </c>
      <c r="Y86" s="302">
        <f t="shared" si="16"/>
        <v>1.0063196279818728E-3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1.7384944010834732E-2</v>
      </c>
      <c r="C87" s="301">
        <f t="shared" si="17"/>
        <v>1.7538670700376437E-2</v>
      </c>
      <c r="D87" s="301">
        <f t="shared" si="17"/>
        <v>1.7062431330468704E-2</v>
      </c>
      <c r="E87" s="301">
        <f t="shared" si="17"/>
        <v>1.6565451209179981E-2</v>
      </c>
      <c r="F87" s="301">
        <f t="shared" si="17"/>
        <v>1.6063439218932937E-2</v>
      </c>
      <c r="G87" s="301">
        <f t="shared" si="17"/>
        <v>1.5266789476798118E-2</v>
      </c>
      <c r="H87" s="301">
        <f t="shared" si="17"/>
        <v>1.5409778158937459E-2</v>
      </c>
      <c r="I87" s="301">
        <f t="shared" si="17"/>
        <v>1.6033598673239117E-2</v>
      </c>
      <c r="J87" s="301">
        <f t="shared" si="17"/>
        <v>1.5567143295581705E-2</v>
      </c>
      <c r="K87" s="301">
        <f t="shared" si="17"/>
        <v>1.526125409434719E-2</v>
      </c>
      <c r="L87" s="301">
        <f t="shared" si="17"/>
        <v>1.5529078399419607E-2</v>
      </c>
      <c r="M87" s="301">
        <f t="shared" si="17"/>
        <v>1.5268355591419265E-2</v>
      </c>
      <c r="N87" s="301">
        <f t="shared" si="17"/>
        <v>1.4985472647286391E-2</v>
      </c>
      <c r="O87" s="301">
        <f t="shared" si="17"/>
        <v>1.276318592856495E-2</v>
      </c>
      <c r="P87" s="301">
        <f t="shared" si="17"/>
        <v>1.2278946154584058E-2</v>
      </c>
      <c r="Q87" s="301">
        <f t="shared" si="17"/>
        <v>1.3460872881740939E-2</v>
      </c>
      <c r="R87" s="301">
        <f t="shared" si="17"/>
        <v>1.3592283960531939E-2</v>
      </c>
      <c r="S87" s="301">
        <f t="shared" si="17"/>
        <v>1.263245887527612E-2</v>
      </c>
      <c r="T87" s="301">
        <f t="shared" si="17"/>
        <v>1.3439988155116262E-2</v>
      </c>
      <c r="U87" s="301">
        <f t="shared" si="17"/>
        <v>1.399580945319524E-2</v>
      </c>
      <c r="V87" s="301">
        <f t="shared" si="17"/>
        <v>1.4367200569981756E-2</v>
      </c>
      <c r="W87" s="301">
        <f t="shared" si="17"/>
        <v>1.741798672094854E-2</v>
      </c>
      <c r="X87" s="301">
        <f t="shared" si="17"/>
        <v>1.6006097514979875E-2</v>
      </c>
      <c r="Y87" s="301">
        <f t="shared" si="17"/>
        <v>1.6040171059904657E-2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3.1599169596649686E-3</v>
      </c>
      <c r="C88" s="302">
        <f t="shared" si="18"/>
        <v>3.5323850180872538E-3</v>
      </c>
      <c r="D88" s="302">
        <f t="shared" si="18"/>
        <v>3.0459890667726996E-3</v>
      </c>
      <c r="E88" s="302">
        <f t="shared" si="18"/>
        <v>2.8092614102677971E-3</v>
      </c>
      <c r="F88" s="302">
        <f t="shared" si="18"/>
        <v>2.5673317241969389E-3</v>
      </c>
      <c r="G88" s="302">
        <f t="shared" si="18"/>
        <v>2.3181586471519152E-3</v>
      </c>
      <c r="H88" s="302">
        <f t="shared" si="18"/>
        <v>2.6468531418820974E-3</v>
      </c>
      <c r="I88" s="302">
        <f t="shared" si="18"/>
        <v>2.5806360622597571E-3</v>
      </c>
      <c r="J88" s="302">
        <f t="shared" si="18"/>
        <v>2.5329557941560503E-3</v>
      </c>
      <c r="K88" s="302">
        <f t="shared" si="18"/>
        <v>2.7398753057204994E-3</v>
      </c>
      <c r="L88" s="302">
        <f t="shared" si="18"/>
        <v>2.8075388709980775E-3</v>
      </c>
      <c r="M88" s="302">
        <f t="shared" si="18"/>
        <v>2.6561354413994456E-3</v>
      </c>
      <c r="N88" s="302">
        <f t="shared" si="18"/>
        <v>2.5363745817740318E-3</v>
      </c>
      <c r="O88" s="302">
        <f t="shared" si="18"/>
        <v>1.8813265758655122E-3</v>
      </c>
      <c r="P88" s="302">
        <f t="shared" si="18"/>
        <v>1.9026876230723978E-3</v>
      </c>
      <c r="Q88" s="302">
        <f t="shared" si="18"/>
        <v>2.0213898656448199E-3</v>
      </c>
      <c r="R88" s="302">
        <f t="shared" si="18"/>
        <v>1.9900821756537982E-3</v>
      </c>
      <c r="S88" s="302">
        <f t="shared" si="18"/>
        <v>1.8366401254510899E-3</v>
      </c>
      <c r="T88" s="302">
        <f t="shared" si="18"/>
        <v>1.8915618148969084E-3</v>
      </c>
      <c r="U88" s="302">
        <f t="shared" si="18"/>
        <v>2.0188266254053708E-3</v>
      </c>
      <c r="V88" s="302">
        <f t="shared" si="18"/>
        <v>1.9990691322429831E-3</v>
      </c>
      <c r="W88" s="302">
        <f t="shared" si="18"/>
        <v>2.5172745625566323E-3</v>
      </c>
      <c r="X88" s="302">
        <f t="shared" si="18"/>
        <v>2.2978702158513928E-3</v>
      </c>
      <c r="Y88" s="302">
        <f t="shared" si="18"/>
        <v>2.3350423055393758E-3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8.5477978552141577E-4</v>
      </c>
      <c r="C89" s="302">
        <f t="shared" si="19"/>
        <v>9.8511870030155231E-4</v>
      </c>
      <c r="D89" s="302">
        <f t="shared" si="19"/>
        <v>8.8208405859987733E-4</v>
      </c>
      <c r="E89" s="302">
        <f t="shared" si="19"/>
        <v>8.3118463840257495E-4</v>
      </c>
      <c r="F89" s="302">
        <f t="shared" si="19"/>
        <v>7.6864998029175233E-4</v>
      </c>
      <c r="G89" s="302">
        <f t="shared" si="19"/>
        <v>6.5645763313235193E-4</v>
      </c>
      <c r="H89" s="302">
        <f t="shared" si="19"/>
        <v>8.8279826672385444E-4</v>
      </c>
      <c r="I89" s="302">
        <f t="shared" si="19"/>
        <v>8.7620366701580521E-4</v>
      </c>
      <c r="J89" s="302">
        <f t="shared" si="19"/>
        <v>8.7359459873930802E-4</v>
      </c>
      <c r="K89" s="302">
        <f t="shared" si="19"/>
        <v>9.8017846112380836E-4</v>
      </c>
      <c r="L89" s="302">
        <f t="shared" si="19"/>
        <v>9.8529158063398524E-4</v>
      </c>
      <c r="M89" s="302">
        <f t="shared" si="19"/>
        <v>8.8871025215504264E-4</v>
      </c>
      <c r="N89" s="302">
        <f t="shared" si="19"/>
        <v>8.9060409194950685E-4</v>
      </c>
      <c r="O89" s="302">
        <f t="shared" si="19"/>
        <v>5.6339074256159076E-4</v>
      </c>
      <c r="P89" s="302">
        <f t="shared" si="19"/>
        <v>5.5659909218810835E-4</v>
      </c>
      <c r="Q89" s="302">
        <f t="shared" si="19"/>
        <v>6.0703031334387097E-4</v>
      </c>
      <c r="R89" s="302">
        <f t="shared" si="19"/>
        <v>5.9414070676513128E-4</v>
      </c>
      <c r="S89" s="302">
        <f t="shared" si="19"/>
        <v>5.5854463552812948E-4</v>
      </c>
      <c r="T89" s="302">
        <f t="shared" si="19"/>
        <v>5.972031943228545E-4</v>
      </c>
      <c r="U89" s="302">
        <f t="shared" si="19"/>
        <v>6.2968553903190554E-4</v>
      </c>
      <c r="V89" s="302">
        <f t="shared" si="19"/>
        <v>6.2443344779851472E-4</v>
      </c>
      <c r="W89" s="302">
        <f t="shared" si="19"/>
        <v>7.5492754090035388E-4</v>
      </c>
      <c r="X89" s="302">
        <f t="shared" si="19"/>
        <v>6.6883089589813295E-4</v>
      </c>
      <c r="Y89" s="302">
        <f t="shared" si="19"/>
        <v>6.8597146799770662E-4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1.3370247265648347E-2</v>
      </c>
      <c r="C90" s="302">
        <f t="shared" si="20"/>
        <v>1.3021166981987631E-2</v>
      </c>
      <c r="D90" s="302">
        <f t="shared" si="20"/>
        <v>1.3134358205096126E-2</v>
      </c>
      <c r="E90" s="302">
        <f t="shared" si="20"/>
        <v>1.2925005160509609E-2</v>
      </c>
      <c r="F90" s="302">
        <f t="shared" si="20"/>
        <v>1.2727457514444245E-2</v>
      </c>
      <c r="G90" s="302">
        <f t="shared" si="20"/>
        <v>1.229217319651385E-2</v>
      </c>
      <c r="H90" s="302">
        <f t="shared" si="20"/>
        <v>1.1880126750331507E-2</v>
      </c>
      <c r="I90" s="302">
        <f t="shared" si="20"/>
        <v>1.2576758943963554E-2</v>
      </c>
      <c r="J90" s="302">
        <f t="shared" si="20"/>
        <v>1.2160592902686347E-2</v>
      </c>
      <c r="K90" s="302">
        <f t="shared" si="20"/>
        <v>1.154120032750288E-2</v>
      </c>
      <c r="L90" s="302">
        <f t="shared" si="20"/>
        <v>1.1736247947787543E-2</v>
      </c>
      <c r="M90" s="302">
        <f t="shared" si="20"/>
        <v>1.1723509897864776E-2</v>
      </c>
      <c r="N90" s="302">
        <f t="shared" si="20"/>
        <v>1.155849397356285E-2</v>
      </c>
      <c r="O90" s="302">
        <f t="shared" si="20"/>
        <v>1.0318468610137847E-2</v>
      </c>
      <c r="P90" s="302">
        <f t="shared" si="20"/>
        <v>9.8196594393235512E-3</v>
      </c>
      <c r="Q90" s="302">
        <f t="shared" si="20"/>
        <v>1.0832452702752248E-2</v>
      </c>
      <c r="R90" s="302">
        <f t="shared" si="20"/>
        <v>1.1008061078113009E-2</v>
      </c>
      <c r="S90" s="302">
        <f t="shared" si="20"/>
        <v>1.0237274114296903E-2</v>
      </c>
      <c r="T90" s="302">
        <f t="shared" si="20"/>
        <v>1.0951223145896499E-2</v>
      </c>
      <c r="U90" s="302">
        <f t="shared" si="20"/>
        <v>1.1347297288757963E-2</v>
      </c>
      <c r="V90" s="302">
        <f t="shared" si="20"/>
        <v>1.1743697989940259E-2</v>
      </c>
      <c r="W90" s="302">
        <f t="shared" si="20"/>
        <v>1.4145784617491552E-2</v>
      </c>
      <c r="X90" s="302">
        <f t="shared" si="20"/>
        <v>1.303939640323035E-2</v>
      </c>
      <c r="Y90" s="302">
        <f t="shared" si="20"/>
        <v>1.3019157286367572E-2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0.15781042327878764</v>
      </c>
      <c r="C91" s="301">
        <f t="shared" si="21"/>
        <v>0.15840746824216972</v>
      </c>
      <c r="D91" s="301">
        <f t="shared" si="21"/>
        <v>0.15289718642264336</v>
      </c>
      <c r="E91" s="301">
        <f t="shared" si="21"/>
        <v>0.17677838457811665</v>
      </c>
      <c r="F91" s="301">
        <f t="shared" si="21"/>
        <v>0.19566208614060421</v>
      </c>
      <c r="G91" s="301">
        <f t="shared" si="21"/>
        <v>0.191733705313647</v>
      </c>
      <c r="H91" s="301">
        <f t="shared" si="21"/>
        <v>0.18224511334915791</v>
      </c>
      <c r="I91" s="301">
        <f t="shared" si="21"/>
        <v>0.17761419468829659</v>
      </c>
      <c r="J91" s="301">
        <f t="shared" si="21"/>
        <v>0.18593358693916817</v>
      </c>
      <c r="K91" s="301">
        <f t="shared" si="21"/>
        <v>0.18190573071816862</v>
      </c>
      <c r="L91" s="301">
        <f t="shared" si="21"/>
        <v>0.16433567669228455</v>
      </c>
      <c r="M91" s="301">
        <f t="shared" si="21"/>
        <v>0.16786911173760244</v>
      </c>
      <c r="N91" s="301">
        <f t="shared" si="21"/>
        <v>0.17353203452822089</v>
      </c>
      <c r="O91" s="301">
        <f t="shared" si="21"/>
        <v>0.12134346710551241</v>
      </c>
      <c r="P91" s="301">
        <f t="shared" si="21"/>
        <v>0.11015784949474849</v>
      </c>
      <c r="Q91" s="301">
        <f t="shared" si="21"/>
        <v>0.11566999076586419</v>
      </c>
      <c r="R91" s="301">
        <f t="shared" si="21"/>
        <v>0.10741308050772118</v>
      </c>
      <c r="S91" s="301">
        <f t="shared" si="21"/>
        <v>0.10804857524590064</v>
      </c>
      <c r="T91" s="301">
        <f t="shared" si="21"/>
        <v>0.11613465126997809</v>
      </c>
      <c r="U91" s="301">
        <f t="shared" si="21"/>
        <v>0.12224441755644551</v>
      </c>
      <c r="V91" s="301">
        <f t="shared" si="21"/>
        <v>0.11780993690138834</v>
      </c>
      <c r="W91" s="301">
        <f t="shared" si="21"/>
        <v>0.1278789892523971</v>
      </c>
      <c r="X91" s="301">
        <f t="shared" si="21"/>
        <v>0.15700133837061719</v>
      </c>
      <c r="Y91" s="301">
        <f t="shared" si="21"/>
        <v>0.16752092382106215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0.30156425091752698</v>
      </c>
      <c r="C92" s="235">
        <f t="shared" si="22"/>
        <v>0.29292290139961785</v>
      </c>
      <c r="D92" s="235">
        <f t="shared" si="22"/>
        <v>0.30378843006318057</v>
      </c>
      <c r="E92" s="235">
        <f t="shared" si="22"/>
        <v>0.28988431895106853</v>
      </c>
      <c r="F92" s="235">
        <f t="shared" si="22"/>
        <v>0.27785330557387306</v>
      </c>
      <c r="G92" s="235">
        <f t="shared" si="22"/>
        <v>0.28951899171274786</v>
      </c>
      <c r="H92" s="235">
        <f t="shared" si="22"/>
        <v>0.28495381785717927</v>
      </c>
      <c r="I92" s="235">
        <f t="shared" si="22"/>
        <v>0.29225683085697646</v>
      </c>
      <c r="J92" s="235">
        <f t="shared" si="22"/>
        <v>0.27876182908705277</v>
      </c>
      <c r="K92" s="235">
        <f t="shared" si="22"/>
        <v>0.28940465161970885</v>
      </c>
      <c r="L92" s="235">
        <f t="shared" si="22"/>
        <v>0.30830887510578758</v>
      </c>
      <c r="M92" s="235">
        <f t="shared" si="22"/>
        <v>0.30927907597968346</v>
      </c>
      <c r="N92" s="235">
        <f t="shared" si="22"/>
        <v>0.30188366696491475</v>
      </c>
      <c r="O92" s="235">
        <f t="shared" si="22"/>
        <v>0.33251853529407382</v>
      </c>
      <c r="P92" s="235">
        <f t="shared" si="22"/>
        <v>0.35373891460021883</v>
      </c>
      <c r="Q92" s="235">
        <f t="shared" si="22"/>
        <v>0.35938727656365849</v>
      </c>
      <c r="R92" s="235">
        <f t="shared" si="22"/>
        <v>0.36406888189732339</v>
      </c>
      <c r="S92" s="235">
        <f t="shared" si="22"/>
        <v>0.35972279294905352</v>
      </c>
      <c r="T92" s="235">
        <f t="shared" si="22"/>
        <v>0.35161010940303983</v>
      </c>
      <c r="U92" s="235">
        <f t="shared" si="22"/>
        <v>0.347739823389279</v>
      </c>
      <c r="V92" s="235">
        <f t="shared" si="22"/>
        <v>0.34976378355877702</v>
      </c>
      <c r="W92" s="235">
        <f t="shared" si="22"/>
        <v>0.35272153253276406</v>
      </c>
      <c r="X92" s="235">
        <f t="shared" si="22"/>
        <v>0.31695403133327527</v>
      </c>
      <c r="Y92" s="235">
        <f t="shared" si="22"/>
        <v>0.32281501265366641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0.36951800222825243</v>
      </c>
      <c r="C96" s="320">
        <f>IF(C$5=0,0,C$5/OIS_fec!C$5)</f>
        <v>0.36758570429083087</v>
      </c>
      <c r="D96" s="320">
        <f>IF(D$5=0,0,D$5/OIS_fec!D$5)</f>
        <v>0.37160119799388586</v>
      </c>
      <c r="E96" s="320">
        <f>IF(E$5=0,0,E$5/OIS_fec!E$5)</f>
        <v>0.36874413380696069</v>
      </c>
      <c r="F96" s="320">
        <f>IF(F$5=0,0,F$5/OIS_fec!F$5)</f>
        <v>0.36644169050272679</v>
      </c>
      <c r="G96" s="320">
        <f>IF(G$5=0,0,G$5/OIS_fec!G$5)</f>
        <v>0.37079596896036082</v>
      </c>
      <c r="H96" s="320">
        <f>IF(H$5=0,0,H$5/OIS_fec!H$5)</f>
        <v>0.36975171042647309</v>
      </c>
      <c r="I96" s="320">
        <f>IF(I$5=0,0,I$5/OIS_fec!I$5)</f>
        <v>0.37168519906898406</v>
      </c>
      <c r="J96" s="320">
        <f>IF(J$5=0,0,J$5/OIS_fec!J$5)</f>
        <v>0.36880371232768738</v>
      </c>
      <c r="K96" s="320">
        <f>IF(K$5=0,0,K$5/OIS_fec!K$5)</f>
        <v>0.37400907147735818</v>
      </c>
      <c r="L96" s="320">
        <f>IF(L$5=0,0,L$5/OIS_fec!L$5)</f>
        <v>0.3793295655378312</v>
      </c>
      <c r="M96" s="320">
        <f>IF(M$5=0,0,M$5/OIS_fec!M$5)</f>
        <v>0.3791683617746906</v>
      </c>
      <c r="N96" s="320">
        <f>IF(N$5=0,0,N$5/OIS_fec!N$5)</f>
        <v>0.37741535666681575</v>
      </c>
      <c r="O96" s="320">
        <f>IF(O$5=0,0,O$5/OIS_fec!O$5)</f>
        <v>0.38196934181986408</v>
      </c>
      <c r="P96" s="320">
        <f>IF(P$5=0,0,P$5/OIS_fec!P$5)</f>
        <v>0.38990151790149097</v>
      </c>
      <c r="Q96" s="320">
        <f>IF(Q$5=0,0,Q$5/OIS_fec!Q$5)</f>
        <v>0.39140978926735676</v>
      </c>
      <c r="R96" s="320">
        <f>IF(R$5=0,0,R$5/OIS_fec!R$5)</f>
        <v>0.39182161992207015</v>
      </c>
      <c r="S96" s="320">
        <f>IF(S$5=0,0,S$5/OIS_fec!S$5)</f>
        <v>0.39088020622488023</v>
      </c>
      <c r="T96" s="320">
        <f>IF(T$5=0,0,T$5/OIS_fec!T$5)</f>
        <v>0.38873595184296628</v>
      </c>
      <c r="U96" s="320">
        <f>IF(U$5=0,0,U$5/OIS_fec!U$5)</f>
        <v>0.38723830707257095</v>
      </c>
      <c r="V96" s="320">
        <f>IF(V$5=0,0,V$5/OIS_fec!V$5)</f>
        <v>0.38720911953707288</v>
      </c>
      <c r="W96" s="320">
        <f>IF(W$5=0,0,W$5/OIS_fec!W$5)</f>
        <v>0.3874726929079374</v>
      </c>
      <c r="X96" s="320">
        <f>IF(X$5=0,0,X$5/OIS_fec!X$5)</f>
        <v>0.37850466276599409</v>
      </c>
      <c r="Y96" s="320">
        <f>IF(Y$5=0,0,Y$5/OIS_fec!Y$5)</f>
        <v>0.38205343632509564</v>
      </c>
      <c r="DA96" s="95"/>
    </row>
    <row r="97" spans="1:105" ht="12" customHeight="1" x14ac:dyDescent="0.25">
      <c r="A97" s="55" t="s">
        <v>91</v>
      </c>
      <c r="B97" s="330">
        <f>IF(B$6=0,0,B$6/OIS_fec!B$6)</f>
        <v>0.48071609656756886</v>
      </c>
      <c r="C97" s="330">
        <f>IF(C$6=0,0,C$6/OIS_fec!C$6)</f>
        <v>0.4805287008278758</v>
      </c>
      <c r="D97" s="330">
        <f>IF(D$6=0,0,D$6/OIS_fec!D$6)</f>
        <v>0.4805441625562859</v>
      </c>
      <c r="E97" s="330">
        <f>IF(E$6=0,0,E$6/OIS_fec!E$6)</f>
        <v>0.48100091218366797</v>
      </c>
      <c r="F97" s="330">
        <f>IF(F$6=0,0,F$6/OIS_fec!F$6)</f>
        <v>0.48126766654071029</v>
      </c>
      <c r="G97" s="330">
        <f>IF(G$6=0,0,G$6/OIS_fec!G$6)</f>
        <v>0.48212668763775829</v>
      </c>
      <c r="H97" s="330">
        <f>IF(H$6=0,0,H$6/OIS_fec!H$6)</f>
        <v>0.48220290679915845</v>
      </c>
      <c r="I97" s="330">
        <f>IF(I$6=0,0,I$6/OIS_fec!I$6)</f>
        <v>0.48143703591075815</v>
      </c>
      <c r="J97" s="330">
        <f>IF(J$6=0,0,J$6/OIS_fec!J$6)</f>
        <v>0.48060496185057766</v>
      </c>
      <c r="K97" s="330">
        <f>IF(K$6=0,0,K$6/OIS_fec!K$6)</f>
        <v>0.48169247449844627</v>
      </c>
      <c r="L97" s="330">
        <f>IF(L$6=0,0,L$6/OIS_fec!L$6)</f>
        <v>0.4815065703511503</v>
      </c>
      <c r="M97" s="330">
        <f>IF(M$6=0,0,M$6/OIS_fec!M$6)</f>
        <v>0.48173328144524347</v>
      </c>
      <c r="N97" s="330">
        <f>IF(N$6=0,0,N$6/OIS_fec!N$6)</f>
        <v>0.48180089582657326</v>
      </c>
      <c r="O97" s="330">
        <f>IF(O$6=0,0,O$6/OIS_fec!O$6)</f>
        <v>0.48243569276589826</v>
      </c>
      <c r="P97" s="330">
        <f>IF(P$6=0,0,P$6/OIS_fec!P$6)</f>
        <v>0.48215906288493521</v>
      </c>
      <c r="Q97" s="330">
        <f>IF(Q$6=0,0,Q$6/OIS_fec!Q$6)</f>
        <v>0.48168346627552111</v>
      </c>
      <c r="R97" s="330">
        <f>IF(R$6=0,0,R$6/OIS_fec!R$6)</f>
        <v>0.48173890903075473</v>
      </c>
      <c r="S97" s="330">
        <f>IF(S$6=0,0,S$6/OIS_fec!S$6)</f>
        <v>0.48222082421649592</v>
      </c>
      <c r="T97" s="330">
        <f>IF(T$6=0,0,T$6/OIS_fec!T$6)</f>
        <v>0.48180359732478928</v>
      </c>
      <c r="U97" s="330">
        <f>IF(U$6=0,0,U$6/OIS_fec!U$6)</f>
        <v>0.48208536714408595</v>
      </c>
      <c r="V97" s="330">
        <f>IF(V$6=0,0,V$6/OIS_fec!V$6)</f>
        <v>0.48207055358859868</v>
      </c>
      <c r="W97" s="330">
        <f>IF(W$6=0,0,W$6/OIS_fec!W$6)</f>
        <v>0.48117558499062885</v>
      </c>
      <c r="X97" s="330">
        <f>IF(X$6=0,0,X$6/OIS_fec!X$6)</f>
        <v>0.48251646727090697</v>
      </c>
      <c r="Y97" s="330">
        <f>IF(Y$6=0,0,Y$6/OIS_fec!Y$6)</f>
        <v>0.48312539367675611</v>
      </c>
      <c r="DA97" s="67"/>
    </row>
    <row r="98" spans="1:105" ht="12" customHeight="1" x14ac:dyDescent="0.25">
      <c r="A98" s="173" t="s">
        <v>92</v>
      </c>
      <c r="B98" s="331">
        <f>IF(B$7=0,0,B$7/OIS_fec!B$7)</f>
        <v>0.12289297243668371</v>
      </c>
      <c r="C98" s="331">
        <f>IF(C$7=0,0,C$7/OIS_fec!C$7)</f>
        <v>0.12284765353320894</v>
      </c>
      <c r="D98" s="331">
        <f>IF(D$7=0,0,D$7/OIS_fec!D$7)</f>
        <v>0.1228883740040531</v>
      </c>
      <c r="E98" s="331">
        <f>IF(E$7=0,0,E$7/OIS_fec!E$7)</f>
        <v>0.12294846576352018</v>
      </c>
      <c r="F98" s="331">
        <f>IF(F$7=0,0,F$7/OIS_fec!F$7)</f>
        <v>0.12296825159230146</v>
      </c>
      <c r="G98" s="331">
        <f>IF(G$7=0,0,G$7/OIS_fec!G$7)</f>
        <v>0.1232672570843215</v>
      </c>
      <c r="H98" s="331">
        <f>IF(H$7=0,0,H$7/OIS_fec!H$7)</f>
        <v>0.12330836479612842</v>
      </c>
      <c r="I98" s="331">
        <f>IF(I$7=0,0,I$7/OIS_fec!I$7)</f>
        <v>0.12309453441623265</v>
      </c>
      <c r="J98" s="331">
        <f>IF(J$7=0,0,J$7/OIS_fec!J$7)</f>
        <v>0.12289017170376668</v>
      </c>
      <c r="K98" s="331">
        <f>IF(K$7=0,0,K$7/OIS_fec!K$7)</f>
        <v>0.1232475437941723</v>
      </c>
      <c r="L98" s="331">
        <f>IF(L$7=0,0,L$7/OIS_fec!L$7)</f>
        <v>0.12325718386078588</v>
      </c>
      <c r="M98" s="331">
        <f>IF(M$7=0,0,M$7/OIS_fec!M$7)</f>
        <v>0.12331372394586898</v>
      </c>
      <c r="N98" s="331">
        <f>IF(N$7=0,0,N$7/OIS_fec!N$7)</f>
        <v>0.12331837758605112</v>
      </c>
      <c r="O98" s="331">
        <f>IF(O$7=0,0,O$7/OIS_fec!O$7)</f>
        <v>0.12366115465155968</v>
      </c>
      <c r="P98" s="331">
        <f>IF(P$7=0,0,P$7/OIS_fec!P$7)</f>
        <v>0.12367546949526474</v>
      </c>
      <c r="Q98" s="331">
        <f>IF(Q$7=0,0,Q$7/OIS_fec!Q$7)</f>
        <v>0.12350536569740085</v>
      </c>
      <c r="R98" s="331">
        <f>IF(R$7=0,0,R$7/OIS_fec!R$7)</f>
        <v>0.12351619262198943</v>
      </c>
      <c r="S98" s="331">
        <f>IF(S$7=0,0,S$7/OIS_fec!S$7)</f>
        <v>0.12367357793546815</v>
      </c>
      <c r="T98" s="331">
        <f>IF(T$7=0,0,T$7/OIS_fec!T$7)</f>
        <v>0.1235091215741939</v>
      </c>
      <c r="U98" s="331">
        <f>IF(U$7=0,0,U$7/OIS_fec!U$7)</f>
        <v>0.12353782077335726</v>
      </c>
      <c r="V98" s="331">
        <f>IF(V$7=0,0,V$7/OIS_fec!V$7)</f>
        <v>0.12350977398632881</v>
      </c>
      <c r="W98" s="331">
        <f>IF(W$7=0,0,W$7/OIS_fec!W$7)</f>
        <v>0.12312344615965774</v>
      </c>
      <c r="X98" s="331">
        <f>IF(X$7=0,0,X$7/OIS_fec!X$7)</f>
        <v>0.12339628020646347</v>
      </c>
      <c r="Y98" s="331">
        <f>IF(Y$7=0,0,Y$7/OIS_fec!Y$7)</f>
        <v>0.12355934684324536</v>
      </c>
      <c r="DA98" s="177"/>
    </row>
    <row r="99" spans="1:105" ht="12" customHeight="1" x14ac:dyDescent="0.25">
      <c r="A99" s="173" t="s">
        <v>93</v>
      </c>
      <c r="B99" s="331">
        <f>IF(B$8=0,0,B$8/OIS_fec!B$8)</f>
        <v>0.6677314135356045</v>
      </c>
      <c r="C99" s="331">
        <f>IF(C$8=0,0,C$8/OIS_fec!C$8)</f>
        <v>0.66749903400997035</v>
      </c>
      <c r="D99" s="331">
        <f>IF(D$8=0,0,D$8/OIS_fec!D$8)</f>
        <v>0.66783155858544352</v>
      </c>
      <c r="E99" s="331">
        <f>IF(E$8=0,0,E$8/OIS_fec!E$8)</f>
        <v>0.66797167985024997</v>
      </c>
      <c r="F99" s="331">
        <f>IF(F$8=0,0,F$8/OIS_fec!F$8)</f>
        <v>0.66792708302729586</v>
      </c>
      <c r="G99" s="331">
        <f>IF(G$8=0,0,G$8/OIS_fec!G$8)</f>
        <v>0.66976375770041197</v>
      </c>
      <c r="H99" s="331">
        <f>IF(H$8=0,0,H$8/OIS_fec!H$8)</f>
        <v>0.67005288178779132</v>
      </c>
      <c r="I99" s="331">
        <f>IF(I$8=0,0,I$8/OIS_fec!I$8)</f>
        <v>0.66885673394578871</v>
      </c>
      <c r="J99" s="331">
        <f>IF(J$8=0,0,J$8/OIS_fec!J$8)</f>
        <v>0.66779733728583335</v>
      </c>
      <c r="K99" s="331">
        <f>IF(K$8=0,0,K$8/OIS_fec!K$8)</f>
        <v>0.66995999435513043</v>
      </c>
      <c r="L99" s="331">
        <f>IF(L$8=0,0,L$8/OIS_fec!L$8)</f>
        <v>0.67020683136365011</v>
      </c>
      <c r="M99" s="331">
        <f>IF(M$8=0,0,M$8/OIS_fec!M$8)</f>
        <v>0.6705042892270815</v>
      </c>
      <c r="N99" s="331">
        <f>IF(N$8=0,0,N$8/OIS_fec!N$8)</f>
        <v>0.67048543513312842</v>
      </c>
      <c r="O99" s="331">
        <f>IF(O$8=0,0,O$8/OIS_fec!O$8)</f>
        <v>0.67298015402502309</v>
      </c>
      <c r="P99" s="331">
        <f>IF(P$8=0,0,P$8/OIS_fec!P$8)</f>
        <v>0.6733888608830082</v>
      </c>
      <c r="Q99" s="331">
        <f>IF(Q$8=0,0,Q$8/OIS_fec!Q$8)</f>
        <v>0.67228198404414885</v>
      </c>
      <c r="R99" s="331">
        <f>IF(R$8=0,0,R$8/OIS_fec!R$8)</f>
        <v>0.67232734377024805</v>
      </c>
      <c r="S99" s="331">
        <f>IF(S$8=0,0,S$8/OIS_fec!S$8)</f>
        <v>0.67330857914551534</v>
      </c>
      <c r="T99" s="331">
        <f>IF(T$8=0,0,T$8/OIS_fec!T$8)</f>
        <v>0.67219867824860657</v>
      </c>
      <c r="U99" s="331">
        <f>IF(U$8=0,0,U$8/OIS_fec!U$8)</f>
        <v>0.67218928201112649</v>
      </c>
      <c r="V99" s="331">
        <f>IF(V$8=0,0,V$8/OIS_fec!V$8)</f>
        <v>0.67194844323645819</v>
      </c>
      <c r="W99" s="331">
        <f>IF(W$8=0,0,W$8/OIS_fec!W$8)</f>
        <v>0.66932483326584691</v>
      </c>
      <c r="X99" s="331">
        <f>IF(X$8=0,0,X$8/OIS_fec!X$8)</f>
        <v>0.67054669056723282</v>
      </c>
      <c r="Y99" s="331">
        <f>IF(Y$8=0,0,Y$8/OIS_fec!Y$8)</f>
        <v>0.67144060114142612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0.47730555063569285</v>
      </c>
      <c r="C100" s="331">
        <f>IF(C$9=0,0,C$9/OIS_fec!C$9)</f>
        <v>0.47711803570223094</v>
      </c>
      <c r="D100" s="331">
        <f>IF(D$9=0,0,D$9/OIS_fec!D$9)</f>
        <v>0.47710228830128831</v>
      </c>
      <c r="E100" s="331">
        <f>IF(E$9=0,0,E$9/OIS_fec!E$9)</f>
        <v>0.47760192714021449</v>
      </c>
      <c r="F100" s="331">
        <f>IF(F$9=0,0,F$9/OIS_fec!F$9)</f>
        <v>0.4779071925312503</v>
      </c>
      <c r="G100" s="331">
        <f>IF(G$9=0,0,G$9/OIS_fec!G$9)</f>
        <v>0.47868940594981191</v>
      </c>
      <c r="H100" s="331">
        <f>IF(H$9=0,0,H$9/OIS_fec!H$9)</f>
        <v>0.47874692012421682</v>
      </c>
      <c r="I100" s="331">
        <f>IF(I$9=0,0,I$9/OIS_fec!I$9)</f>
        <v>0.47800409371531355</v>
      </c>
      <c r="J100" s="331">
        <f>IF(J$9=0,0,J$9/OIS_fec!J$9)</f>
        <v>0.47717397913665099</v>
      </c>
      <c r="K100" s="331">
        <f>IF(K$9=0,0,K$9/OIS_fec!K$9)</f>
        <v>0.47818475831874352</v>
      </c>
      <c r="L100" s="331">
        <f>IF(L$9=0,0,L$9/OIS_fec!L$9)</f>
        <v>0.47795486106625418</v>
      </c>
      <c r="M100" s="331">
        <f>IF(M$9=0,0,M$9/OIS_fec!M$9)</f>
        <v>0.47818054132298987</v>
      </c>
      <c r="N100" s="331">
        <f>IF(N$9=0,0,N$9/OIS_fec!N$9)</f>
        <v>0.47825754165816736</v>
      </c>
      <c r="O100" s="331">
        <f>IF(O$9=0,0,O$9/OIS_fec!O$9)</f>
        <v>0.47874777978687083</v>
      </c>
      <c r="P100" s="331">
        <f>IF(P$9=0,0,P$9/OIS_fec!P$9)</f>
        <v>0.47841097943761429</v>
      </c>
      <c r="Q100" s="331">
        <f>IF(Q$9=0,0,Q$9/OIS_fec!Q$9)</f>
        <v>0.4779747935386392</v>
      </c>
      <c r="R100" s="331">
        <f>IF(R$9=0,0,R$9/OIS_fec!R$9)</f>
        <v>0.478032246380937</v>
      </c>
      <c r="S100" s="331">
        <f>IF(S$9=0,0,S$9/OIS_fec!S$9)</f>
        <v>0.47848508739105172</v>
      </c>
      <c r="T100" s="331">
        <f>IF(T$9=0,0,T$9/OIS_fec!T$9)</f>
        <v>0.47811390991128155</v>
      </c>
      <c r="U100" s="331">
        <f>IF(U$9=0,0,U$9/OIS_fec!U$9)</f>
        <v>0.4784257596600171</v>
      </c>
      <c r="V100" s="331">
        <f>IF(V$9=0,0,V$9/OIS_fec!V$9)</f>
        <v>0.47842945758330646</v>
      </c>
      <c r="W100" s="331">
        <f>IF(W$9=0,0,W$9/OIS_fec!W$9)</f>
        <v>0.47766648992664595</v>
      </c>
      <c r="X100" s="331">
        <f>IF(X$9=0,0,X$9/OIS_fec!X$9)</f>
        <v>0.4790508794561073</v>
      </c>
      <c r="Y100" s="331">
        <f>IF(Y$9=0,0,Y$9/OIS_fec!Y$9)</f>
        <v>0.47964760412685359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0.76099158734401062</v>
      </c>
      <c r="C101" s="332">
        <f>IF(C$10=0,0,C$10/OIS_fec!C$10)</f>
        <v>0.75542567192242227</v>
      </c>
      <c r="D101" s="332">
        <f>IF(D$10=0,0,D$10/OIS_fec!D$10)</f>
        <v>0.763585678120967</v>
      </c>
      <c r="E101" s="332">
        <f>IF(E$10=0,0,E$10/OIS_fec!E$10)</f>
        <v>0.75333894714680005</v>
      </c>
      <c r="F101" s="332">
        <f>IF(F$10=0,0,F$10/OIS_fec!F$10)</f>
        <v>0.74323024982531138</v>
      </c>
      <c r="G101" s="332">
        <f>IF(G$10=0,0,G$10/OIS_fec!G$10)</f>
        <v>0.75884357885344578</v>
      </c>
      <c r="H101" s="332">
        <f>IF(H$10=0,0,H$10/OIS_fec!H$10)</f>
        <v>0.7619042637085226</v>
      </c>
      <c r="I101" s="332">
        <f>IF(I$10=0,0,I$10/OIS_fec!I$10)</f>
        <v>0.76387899459046749</v>
      </c>
      <c r="J101" s="332">
        <f>IF(J$10=0,0,J$10/OIS_fec!J$10)</f>
        <v>0.7548772858004178</v>
      </c>
      <c r="K101" s="332">
        <f>IF(K$10=0,0,K$10/OIS_fec!K$10)</f>
        <v>0.76855155925509278</v>
      </c>
      <c r="L101" s="332">
        <f>IF(L$10=0,0,L$10/OIS_fec!L$10)</f>
        <v>0.77897700494192523</v>
      </c>
      <c r="M101" s="332">
        <f>IF(M$10=0,0,M$10/OIS_fec!M$10)</f>
        <v>0.77975719089010731</v>
      </c>
      <c r="N101" s="332">
        <f>IF(N$10=0,0,N$10/OIS_fec!N$10)</f>
        <v>0.77774951085424504</v>
      </c>
      <c r="O101" s="332">
        <f>IF(O$10=0,0,O$10/OIS_fec!O$10)</f>
        <v>0.79474160026498952</v>
      </c>
      <c r="P101" s="332">
        <f>IF(P$10=0,0,P$10/OIS_fec!P$10)</f>
        <v>0.80705530208060505</v>
      </c>
      <c r="Q101" s="332">
        <f>IF(Q$10=0,0,Q$10/OIS_fec!Q$10)</f>
        <v>0.8045088697264462</v>
      </c>
      <c r="R101" s="332">
        <f>IF(R$10=0,0,R$10/OIS_fec!R$10)</f>
        <v>0.80756539927517201</v>
      </c>
      <c r="S101" s="332">
        <f>IF(S$10=0,0,S$10/OIS_fec!S$10)</f>
        <v>0.80926187009685213</v>
      </c>
      <c r="T101" s="332">
        <f>IF(T$10=0,0,T$10/OIS_fec!T$10)</f>
        <v>0.80463707425505981</v>
      </c>
      <c r="U101" s="332">
        <f>IF(U$10=0,0,U$10/OIS_fec!U$10)</f>
        <v>0.80176927424691558</v>
      </c>
      <c r="V101" s="332">
        <f>IF(V$10=0,0,V$10/OIS_fec!V$10)</f>
        <v>0.80270401804651592</v>
      </c>
      <c r="W101" s="332">
        <f>IF(W$10=0,0,W$10/OIS_fec!W$10)</f>
        <v>0.79681451506506018</v>
      </c>
      <c r="X101" s="332">
        <f>IF(X$10=0,0,X$10/OIS_fec!X$10)</f>
        <v>0.78240722369361648</v>
      </c>
      <c r="Y101" s="332">
        <f>IF(Y$10=0,0,Y$10/OIS_fec!Y$10)</f>
        <v>0.79035274033037906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0.39231669997826846</v>
      </c>
      <c r="C102" s="348">
        <f>IF(C$16=0,0,C$16/OIS_fec!C$16)</f>
        <v>0.38958667962319155</v>
      </c>
      <c r="D102" s="348">
        <f>IF(D$16=0,0,D$16/OIS_fec!D$16)</f>
        <v>0.39359095113973835</v>
      </c>
      <c r="E102" s="348">
        <f>IF(E$16=0,0,E$16/OIS_fec!E$16)</f>
        <v>0.39292285111564984</v>
      </c>
      <c r="F102" s="348">
        <f>IF(F$16=0,0,F$16/OIS_fec!F$16)</f>
        <v>0.39315184933590347</v>
      </c>
      <c r="G102" s="348">
        <f>IF(G$16=0,0,G$16/OIS_fec!G$16)</f>
        <v>0.40357984323893031</v>
      </c>
      <c r="H102" s="348">
        <f>IF(H$16=0,0,H$16/OIS_fec!H$16)</f>
        <v>0.39209626906446615</v>
      </c>
      <c r="I102" s="348">
        <f>IF(I$16=0,0,I$16/OIS_fec!I$16)</f>
        <v>0.38994800897377102</v>
      </c>
      <c r="J102" s="348">
        <f>IF(J$16=0,0,J$16/OIS_fec!J$16)</f>
        <v>0.39073451952735722</v>
      </c>
      <c r="K102" s="348">
        <f>IF(K$16=0,0,K$16/OIS_fec!K$16)</f>
        <v>0.38711539994180849</v>
      </c>
      <c r="L102" s="348">
        <f>IF(L$16=0,0,L$16/OIS_fec!L$16)</f>
        <v>0.38581400250908177</v>
      </c>
      <c r="M102" s="348">
        <f>IF(M$16=0,0,M$16/OIS_fec!M$16)</f>
        <v>0.38891320638334603</v>
      </c>
      <c r="N102" s="348">
        <f>IF(N$16=0,0,N$16/OIS_fec!N$16)</f>
        <v>0.39002730906962085</v>
      </c>
      <c r="O102" s="348">
        <f>IF(O$16=0,0,O$16/OIS_fec!O$16)</f>
        <v>0.41443384091667534</v>
      </c>
      <c r="P102" s="348">
        <f>IF(P$16=0,0,P$16/OIS_fec!P$16)</f>
        <v>0.41346812493586166</v>
      </c>
      <c r="Q102" s="348">
        <f>IF(Q$16=0,0,Q$16/OIS_fec!Q$16)</f>
        <v>0.41142503575700579</v>
      </c>
      <c r="R102" s="348">
        <f>IF(R$16=0,0,R$16/OIS_fec!R$16)</f>
        <v>0.41030510531832992</v>
      </c>
      <c r="S102" s="348">
        <f>IF(S$16=0,0,S$16/OIS_fec!S$16)</f>
        <v>0.41077783904628135</v>
      </c>
      <c r="T102" s="348">
        <f>IF(T$16=0,0,T$16/OIS_fec!T$16)</f>
        <v>0.41188736949333393</v>
      </c>
      <c r="U102" s="348">
        <f>IF(U$16=0,0,U$16/OIS_fec!U$16)</f>
        <v>0.41186128847955122</v>
      </c>
      <c r="V102" s="348">
        <f>IF(V$16=0,0,V$16/OIS_fec!V$16)</f>
        <v>0.41103261552614972</v>
      </c>
      <c r="W102" s="348">
        <f>IF(W$16=0,0,W$16/OIS_fec!W$16)</f>
        <v>0.41075654980624748</v>
      </c>
      <c r="X102" s="348">
        <f>IF(X$16=0,0,X$16/OIS_fec!X$16)</f>
        <v>0.41114656931761767</v>
      </c>
      <c r="Y102" s="348">
        <f>IF(Y$16=0,0,Y$16/OIS_fec!Y$16)</f>
        <v>0.40937829378749113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0.25261293322034101</v>
      </c>
      <c r="C103" s="348">
        <f>IF(C$27=0,0,C$27/OIS_fec!C$27)</f>
        <v>0.25295117907939663</v>
      </c>
      <c r="D103" s="348">
        <f>IF(D$27=0,0,D$27/OIS_fec!D$27)</f>
        <v>0.25460601992358811</v>
      </c>
      <c r="E103" s="348">
        <f>IF(E$27=0,0,E$27/OIS_fec!E$27)</f>
        <v>0.25286085753745091</v>
      </c>
      <c r="F103" s="348">
        <f>IF(F$27=0,0,F$27/OIS_fec!F$27)</f>
        <v>0.25238551450838365</v>
      </c>
      <c r="G103" s="348">
        <f>IF(G$27=0,0,G$27/OIS_fec!G$27)</f>
        <v>0.2530046317225414</v>
      </c>
      <c r="H103" s="348">
        <f>IF(H$27=0,0,H$27/OIS_fec!H$27)</f>
        <v>0.25304547415423384</v>
      </c>
      <c r="I103" s="348">
        <f>IF(I$27=0,0,I$27/OIS_fec!I$27)</f>
        <v>0.25353043984810741</v>
      </c>
      <c r="J103" s="348">
        <f>IF(J$27=0,0,J$27/OIS_fec!J$27)</f>
        <v>0.25408812014446486</v>
      </c>
      <c r="K103" s="348">
        <f>IF(K$27=0,0,K$27/OIS_fec!K$27)</f>
        <v>0.25362725287190147</v>
      </c>
      <c r="L103" s="348">
        <f>IF(L$27=0,0,L$27/OIS_fec!L$27)</f>
        <v>0.25422877201219918</v>
      </c>
      <c r="M103" s="348">
        <f>IF(M$27=0,0,M$27/OIS_fec!M$27)</f>
        <v>0.2540790050947182</v>
      </c>
      <c r="N103" s="348">
        <f>IF(N$27=0,0,N$27/OIS_fec!N$27)</f>
        <v>0.25350708245751591</v>
      </c>
      <c r="O103" s="348">
        <f>IF(O$27=0,0,O$27/OIS_fec!O$27)</f>
        <v>0.25700183937597981</v>
      </c>
      <c r="P103" s="348">
        <f>IF(P$27=0,0,P$27/OIS_fec!P$27)</f>
        <v>0.25722260272343339</v>
      </c>
      <c r="Q103" s="348">
        <f>IF(Q$27=0,0,Q$27/OIS_fec!Q$27)</f>
        <v>0.25649332883200154</v>
      </c>
      <c r="R103" s="348">
        <f>IF(R$27=0,0,R$27/OIS_fec!R$27)</f>
        <v>0.25710449390911189</v>
      </c>
      <c r="S103" s="348">
        <f>IF(S$27=0,0,S$27/OIS_fec!S$27)</f>
        <v>0.25711325118714579</v>
      </c>
      <c r="T103" s="348">
        <f>IF(T$27=0,0,T$27/OIS_fec!T$27)</f>
        <v>0.2577442234210095</v>
      </c>
      <c r="U103" s="348">
        <f>IF(U$27=0,0,U$27/OIS_fec!U$27)</f>
        <v>0.25717749293070374</v>
      </c>
      <c r="V103" s="348">
        <f>IF(V$27=0,0,V$27/OIS_fec!V$27)</f>
        <v>0.25781560588239116</v>
      </c>
      <c r="W103" s="348">
        <f>IF(W$27=0,0,W$27/OIS_fec!W$27)</f>
        <v>0.25684938626259823</v>
      </c>
      <c r="X103" s="348">
        <f>IF(X$27=0,0,X$27/OIS_fec!X$27)</f>
        <v>0.25741611613496229</v>
      </c>
      <c r="Y103" s="348">
        <f>IF(Y$27=0,0,Y$27/OIS_fec!Y$27)</f>
        <v>0.256998450266123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0.23927744612940588</v>
      </c>
      <c r="C104" s="348">
        <f>IF(C$35=0,0,C$35/OIS_fec!C$35)</f>
        <v>0.23763778716439476</v>
      </c>
      <c r="D104" s="348">
        <f>IF(D$35=0,0,D$35/OIS_fec!D$35)</f>
        <v>0.2419737816505042</v>
      </c>
      <c r="E104" s="348">
        <f>IF(E$35=0,0,E$35/OIS_fec!E$35)</f>
        <v>0.24039299465715891</v>
      </c>
      <c r="F104" s="348">
        <f>IF(F$35=0,0,F$35/OIS_fec!F$35)</f>
        <v>0.24070388294609057</v>
      </c>
      <c r="G104" s="348">
        <f>IF(G$35=0,0,G$35/OIS_fec!G$35)</f>
        <v>0.24697451674817311</v>
      </c>
      <c r="H104" s="348">
        <f>IF(H$35=0,0,H$35/OIS_fec!H$35)</f>
        <v>0.23676050865993623</v>
      </c>
      <c r="I104" s="348">
        <f>IF(I$35=0,0,I$35/OIS_fec!I$35)</f>
        <v>0.23750478476575751</v>
      </c>
      <c r="J104" s="348">
        <f>IF(J$35=0,0,J$35/OIS_fec!J$35)</f>
        <v>0.23817772514061897</v>
      </c>
      <c r="K104" s="348">
        <f>IF(K$35=0,0,K$35/OIS_fec!K$35)</f>
        <v>0.2357965650996601</v>
      </c>
      <c r="L104" s="348">
        <f>IF(L$35=0,0,L$35/OIS_fec!L$35)</f>
        <v>0.23623878646686583</v>
      </c>
      <c r="M104" s="348">
        <f>IF(M$35=0,0,M$35/OIS_fec!M$35)</f>
        <v>0.23852631377136566</v>
      </c>
      <c r="N104" s="348">
        <f>IF(N$35=0,0,N$35/OIS_fec!N$35)</f>
        <v>0.23939433005492303</v>
      </c>
      <c r="O104" s="348">
        <f>IF(O$35=0,0,O$35/OIS_fec!O$35)</f>
        <v>0.25572275405404771</v>
      </c>
      <c r="P104" s="348">
        <f>IF(P$35=0,0,P$35/OIS_fec!P$35)</f>
        <v>0.25492523949632762</v>
      </c>
      <c r="Q104" s="348">
        <f>IF(Q$35=0,0,Q$35/OIS_fec!Q$35)</f>
        <v>0.2540509872262578</v>
      </c>
      <c r="R104" s="348">
        <f>IF(R$35=0,0,R$35/OIS_fec!R$35)</f>
        <v>0.2539589482233402</v>
      </c>
      <c r="S104" s="348">
        <f>IF(S$35=0,0,S$35/OIS_fec!S$35)</f>
        <v>0.25369444613405867</v>
      </c>
      <c r="T104" s="348">
        <f>IF(T$35=0,0,T$35/OIS_fec!T$35)</f>
        <v>0.25405708952340395</v>
      </c>
      <c r="U104" s="348">
        <f>IF(U$35=0,0,U$35/OIS_fec!U$35)</f>
        <v>0.25464218390017013</v>
      </c>
      <c r="V104" s="348">
        <f>IF(V$35=0,0,V$35/OIS_fec!V$35)</f>
        <v>0.25443484855090931</v>
      </c>
      <c r="W104" s="348">
        <f>IF(W$35=0,0,W$35/OIS_fec!W$35)</f>
        <v>0.25688337770433589</v>
      </c>
      <c r="X104" s="348">
        <f>IF(X$35=0,0,X$35/OIS_fec!X$35)</f>
        <v>0.25799898042248104</v>
      </c>
      <c r="Y104" s="348">
        <f>IF(Y$35=0,0,Y$35/OIS_fec!Y$35)</f>
        <v>0.25596120419341428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0.6444182730578405</v>
      </c>
      <c r="C105" s="348">
        <f>IF(C$54=0,0,C$54/OIS_fec!C$54)</f>
        <v>0.63477115241479209</v>
      </c>
      <c r="D105" s="348">
        <f>IF(D$54=0,0,D$54/OIS_fec!D$54)</f>
        <v>0.64494376027312206</v>
      </c>
      <c r="E105" s="348">
        <f>IF(E$54=0,0,E$54/OIS_fec!E$54)</f>
        <v>0.64806216291618124</v>
      </c>
      <c r="F105" s="348">
        <f>IF(F$54=0,0,F$54/OIS_fec!F$54)</f>
        <v>0.6523032260437327</v>
      </c>
      <c r="G105" s="348">
        <f>IF(G$54=0,0,G$54/OIS_fec!G$54)</f>
        <v>0.65879224343233467</v>
      </c>
      <c r="H105" s="348">
        <f>IF(H$54=0,0,H$54/OIS_fec!H$54)</f>
        <v>0.64345591228795018</v>
      </c>
      <c r="I105" s="348">
        <f>IF(I$54=0,0,I$54/OIS_fec!I$54)</f>
        <v>0.64818881026566066</v>
      </c>
      <c r="J105" s="348">
        <f>IF(J$54=0,0,J$54/OIS_fec!J$54)</f>
        <v>0.64712720108899136</v>
      </c>
      <c r="K105" s="348">
        <f>IF(K$54=0,0,K$54/OIS_fec!K$54)</f>
        <v>0.63751464173442129</v>
      </c>
      <c r="L105" s="348">
        <f>IF(L$54=0,0,L$54/OIS_fec!L$54)</f>
        <v>0.63746750554231357</v>
      </c>
      <c r="M105" s="348">
        <f>IF(M$54=0,0,M$54/OIS_fec!M$54)</f>
        <v>0.64252179449140867</v>
      </c>
      <c r="N105" s="348">
        <f>IF(N$54=0,0,N$54/OIS_fec!N$54)</f>
        <v>0.6439265835515332</v>
      </c>
      <c r="O105" s="348">
        <f>IF(O$54=0,0,O$54/OIS_fec!O$54)</f>
        <v>0.66188790037032375</v>
      </c>
      <c r="P105" s="348">
        <f>IF(P$54=0,0,P$54/OIS_fec!P$54)</f>
        <v>0.65861307722123319</v>
      </c>
      <c r="Q105" s="348">
        <f>IF(Q$54=0,0,Q$54/OIS_fec!Q$54)</f>
        <v>0.66006290745860341</v>
      </c>
      <c r="R105" s="348">
        <f>IF(R$54=0,0,R$54/OIS_fec!R$54)</f>
        <v>0.66175321948303378</v>
      </c>
      <c r="S105" s="348">
        <f>IF(S$54=0,0,S$54/OIS_fec!S$54)</f>
        <v>0.6618300871266023</v>
      </c>
      <c r="T105" s="348">
        <f>IF(T$54=0,0,T$54/OIS_fec!T$54)</f>
        <v>0.66349332502307878</v>
      </c>
      <c r="U105" s="348">
        <f>IF(U$54=0,0,U$54/OIS_fec!U$54)</f>
        <v>0.66226040776721917</v>
      </c>
      <c r="V105" s="348">
        <f>IF(V$54=0,0,V$54/OIS_fec!V$54)</f>
        <v>0.66442566014176219</v>
      </c>
      <c r="W105" s="348">
        <f>IF(W$54=0,0,W$54/OIS_fec!W$54)</f>
        <v>0.66341270414471765</v>
      </c>
      <c r="X105" s="348">
        <f>IF(X$54=0,0,X$54/OIS_fec!X$54)</f>
        <v>0.66435303412932012</v>
      </c>
      <c r="Y105" s="348">
        <f>IF(Y$54=0,0,Y$54/OIS_fec!Y$54)</f>
        <v>0.66273966926656724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0.35865843589065088</v>
      </c>
      <c r="C106" s="348">
        <f>IF(C$68=0,0,C$68/OIS_fec!C$68)</f>
        <v>0.35830834334705758</v>
      </c>
      <c r="D106" s="348">
        <f>IF(D$68=0,0,D$68/OIS_fec!D$68)</f>
        <v>0.35823444431104617</v>
      </c>
      <c r="E106" s="348">
        <f>IF(E$68=0,0,E$68/OIS_fec!E$68)</f>
        <v>0.35854923524177451</v>
      </c>
      <c r="F106" s="348">
        <f>IF(F$68=0,0,F$68/OIS_fec!F$68)</f>
        <v>0.35865606925925103</v>
      </c>
      <c r="G106" s="348">
        <f>IF(G$68=0,0,G$68/OIS_fec!G$68)</f>
        <v>0.3586219788969951</v>
      </c>
      <c r="H106" s="348">
        <f>IF(H$68=0,0,H$68/OIS_fec!H$68)</f>
        <v>0.35864919889223257</v>
      </c>
      <c r="I106" s="348">
        <f>IF(I$68=0,0,I$68/OIS_fec!I$68)</f>
        <v>0.35869464529760081</v>
      </c>
      <c r="J106" s="348">
        <f>IF(J$68=0,0,J$68/OIS_fec!J$68)</f>
        <v>0.35876223603546004</v>
      </c>
      <c r="K106" s="348">
        <f>IF(K$68=0,0,K$68/OIS_fec!K$68)</f>
        <v>0.35881591910862126</v>
      </c>
      <c r="L106" s="348">
        <f>IF(L$68=0,0,L$68/OIS_fec!L$68)</f>
        <v>0.35875843284820064</v>
      </c>
      <c r="M106" s="348">
        <f>IF(M$68=0,0,M$68/OIS_fec!M$68)</f>
        <v>0.3587835196224427</v>
      </c>
      <c r="N106" s="348">
        <f>IF(N$68=0,0,N$68/OIS_fec!N$68)</f>
        <v>0.35871444756262072</v>
      </c>
      <c r="O106" s="348">
        <f>IF(O$68=0,0,O$68/OIS_fec!O$68)</f>
        <v>0.3586957189076917</v>
      </c>
      <c r="P106" s="348">
        <f>IF(P$68=0,0,P$68/OIS_fec!P$68)</f>
        <v>0.35858744892592986</v>
      </c>
      <c r="Q106" s="348">
        <f>IF(Q$68=0,0,Q$68/OIS_fec!Q$68)</f>
        <v>0.35851630897731462</v>
      </c>
      <c r="R106" s="348">
        <f>IF(R$68=0,0,R$68/OIS_fec!R$68)</f>
        <v>0.35842968084227872</v>
      </c>
      <c r="S106" s="348">
        <f>IF(S$68=0,0,S$68/OIS_fec!S$68)</f>
        <v>0.35842836968470759</v>
      </c>
      <c r="T106" s="348">
        <f>IF(T$68=0,0,T$68/OIS_fec!T$68)</f>
        <v>0.35844312274837298</v>
      </c>
      <c r="U106" s="348">
        <f>IF(U$68=0,0,U$68/OIS_fec!U$68)</f>
        <v>0.35843935986703035</v>
      </c>
      <c r="V106" s="348">
        <f>IF(V$68=0,0,V$68/OIS_fec!V$68)</f>
        <v>0.35842403378402893</v>
      </c>
      <c r="W106" s="348">
        <f>IF(W$68=0,0,W$68/OIS_fec!W$68)</f>
        <v>0.35847822757600678</v>
      </c>
      <c r="X106" s="348">
        <f>IF(X$68=0,0,X$68/OIS_fec!X$68)</f>
        <v>0.35858853170668342</v>
      </c>
      <c r="Y106" s="348">
        <f>IF(Y$68=0,0,Y$68/OIS_fec!Y$68)</f>
        <v>0.35861627136938506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0.49590266200285182</v>
      </c>
      <c r="C107" s="333">
        <f>IF(C$69=0,0,C$69/OIS_fec!C$69)</f>
        <v>0.49575965090837104</v>
      </c>
      <c r="D107" s="333">
        <f>IF(D$69=0,0,D$69/OIS_fec!D$69)</f>
        <v>0.49610541629562166</v>
      </c>
      <c r="E107" s="333">
        <f>IF(E$69=0,0,E$69/OIS_fec!E$69)</f>
        <v>0.49600080089289184</v>
      </c>
      <c r="F107" s="333">
        <f>IF(F$69=0,0,F$69/OIS_fec!F$69)</f>
        <v>0.49581229329631471</v>
      </c>
      <c r="G107" s="333">
        <f>IF(G$69=0,0,G$69/OIS_fec!G$69)</f>
        <v>0.49728604270222221</v>
      </c>
      <c r="H107" s="333">
        <f>IF(H$69=0,0,H$69/OIS_fec!H$69)</f>
        <v>0.49755743831346089</v>
      </c>
      <c r="I107" s="333">
        <f>IF(I$69=0,0,I$69/OIS_fec!I$69)</f>
        <v>0.49670106679913867</v>
      </c>
      <c r="J107" s="333">
        <f>IF(J$69=0,0,J$69/OIS_fec!J$69)</f>
        <v>0.49603438730576133</v>
      </c>
      <c r="K107" s="333">
        <f>IF(K$69=0,0,K$69/OIS_fec!K$69)</f>
        <v>0.49776636382075007</v>
      </c>
      <c r="L107" s="333">
        <f>IF(L$69=0,0,L$69/OIS_fec!L$69)</f>
        <v>0.4981698340611953</v>
      </c>
      <c r="M107" s="333">
        <f>IF(M$69=0,0,M$69/OIS_fec!M$69)</f>
        <v>0.49836474675673909</v>
      </c>
      <c r="N107" s="333">
        <f>IF(N$69=0,0,N$69/OIS_fec!N$69)</f>
        <v>0.4982978844899118</v>
      </c>
      <c r="O107" s="333">
        <f>IF(O$69=0,0,O$69/OIS_fec!O$69)</f>
        <v>0.5008791815989333</v>
      </c>
      <c r="P107" s="333">
        <f>IF(P$69=0,0,P$69/OIS_fec!P$69)</f>
        <v>0.50165268237558636</v>
      </c>
      <c r="Q107" s="333">
        <f>IF(Q$69=0,0,Q$69/OIS_fec!Q$69)</f>
        <v>0.50059355013665541</v>
      </c>
      <c r="R107" s="333">
        <f>IF(R$69=0,0,R$69/OIS_fec!R$69)</f>
        <v>0.50060653145708367</v>
      </c>
      <c r="S107" s="333">
        <f>IF(S$69=0,0,S$69/OIS_fec!S$69)</f>
        <v>0.50149063374157654</v>
      </c>
      <c r="T107" s="333">
        <f>IF(T$69=0,0,T$69/OIS_fec!T$69)</f>
        <v>0.50038689543750259</v>
      </c>
      <c r="U107" s="333">
        <f>IF(U$69=0,0,U$69/OIS_fec!U$69)</f>
        <v>0.50015111774112431</v>
      </c>
      <c r="V107" s="333">
        <f>IF(V$69=0,0,V$69/OIS_fec!V$69)</f>
        <v>0.49986146751532701</v>
      </c>
      <c r="W107" s="333">
        <f>IF(W$69=0,0,W$69/OIS_fec!W$69)</f>
        <v>0.49737362435651894</v>
      </c>
      <c r="X107" s="333">
        <f>IF(X$69=0,0,X$69/OIS_fec!X$69)</f>
        <v>0.49791471965599626</v>
      </c>
      <c r="Y107" s="333">
        <f>IF(Y$69=0,0,Y$69/OIS_fec!Y$69)</f>
        <v>0.49853903963548418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AT: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1064.1858649250009</v>
      </c>
      <c r="C5" s="223">
        <v>1138.72083156488</v>
      </c>
      <c r="D5" s="223">
        <v>1042.099872124785</v>
      </c>
      <c r="E5" s="223">
        <v>1392.585881044497</v>
      </c>
      <c r="F5" s="223">
        <v>1771.132400280738</v>
      </c>
      <c r="G5" s="223">
        <v>1742.7163750129571</v>
      </c>
      <c r="H5" s="223">
        <v>1724.4473317432989</v>
      </c>
      <c r="I5" s="223">
        <v>1661.035439753784</v>
      </c>
      <c r="J5" s="223">
        <v>1667.481789494989</v>
      </c>
      <c r="K5" s="223">
        <v>1513.064862174479</v>
      </c>
      <c r="L5" s="223">
        <v>1454.109219175217</v>
      </c>
      <c r="M5" s="223">
        <v>1498.5046514289411</v>
      </c>
      <c r="N5" s="223">
        <v>1516.274820992036</v>
      </c>
      <c r="O5" s="223">
        <v>1392.4030852849389</v>
      </c>
      <c r="P5" s="223">
        <v>1221.3668260294639</v>
      </c>
      <c r="Q5" s="223">
        <v>1139.7846060759241</v>
      </c>
      <c r="R5" s="223">
        <v>1123.6087059427821</v>
      </c>
      <c r="S5" s="223">
        <v>1247.63580030342</v>
      </c>
      <c r="T5" s="223">
        <v>1226.2307266359651</v>
      </c>
      <c r="U5" s="223">
        <v>1196.812844236968</v>
      </c>
      <c r="V5" s="223">
        <v>1093.5339001839641</v>
      </c>
      <c r="W5" s="223">
        <v>1024.4934664806351</v>
      </c>
      <c r="X5" s="223">
        <v>1202.630048401872</v>
      </c>
      <c r="Y5" s="223">
        <v>1099.060403115134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11.05778445896231</v>
      </c>
      <c r="C10" s="260">
        <v>12.40157010708749</v>
      </c>
      <c r="D10" s="260">
        <v>11.069041704723031</v>
      </c>
      <c r="E10" s="260">
        <v>15.50982353094059</v>
      </c>
      <c r="F10" s="260">
        <v>20.602164424446951</v>
      </c>
      <c r="G10" s="260">
        <v>18.690681974740301</v>
      </c>
      <c r="H10" s="260">
        <v>18.75704945763222</v>
      </c>
      <c r="I10" s="260">
        <v>18.06424781511971</v>
      </c>
      <c r="J10" s="260">
        <v>19.444507788230979</v>
      </c>
      <c r="K10" s="260">
        <v>18.00319248562608</v>
      </c>
      <c r="L10" s="260">
        <v>16.841657467669901</v>
      </c>
      <c r="M10" s="260">
        <v>16.862352712406981</v>
      </c>
      <c r="N10" s="260">
        <v>17.179681027326581</v>
      </c>
      <c r="O10" s="260">
        <v>12.24673223311556</v>
      </c>
      <c r="P10" s="260">
        <v>9.9669216276371664</v>
      </c>
      <c r="Q10" s="260">
        <v>9.592694093620235</v>
      </c>
      <c r="R10" s="260">
        <v>8.8640892861175651</v>
      </c>
      <c r="S10" s="260">
        <v>9.6240182714675591</v>
      </c>
      <c r="T10" s="260">
        <v>10.271961261064719</v>
      </c>
      <c r="U10" s="260">
        <v>10.004503904471941</v>
      </c>
      <c r="V10" s="260">
        <v>8.960306740968484</v>
      </c>
      <c r="W10" s="260">
        <v>8.7234971442434315</v>
      </c>
      <c r="X10" s="260">
        <v>11.662741351252579</v>
      </c>
      <c r="Y10" s="260">
        <v>10.31941911118134</v>
      </c>
      <c r="DA10" s="68" t="s">
        <v>3190</v>
      </c>
    </row>
    <row r="11" spans="1:105" ht="12" customHeight="1" x14ac:dyDescent="0.25">
      <c r="A11" s="37" t="s">
        <v>159</v>
      </c>
      <c r="B11" s="226">
        <v>7.1408822483167249</v>
      </c>
      <c r="C11" s="226">
        <v>7.4604970888549742</v>
      </c>
      <c r="D11" s="226">
        <v>6.4799383976880396</v>
      </c>
      <c r="E11" s="226">
        <v>11.36353939086564</v>
      </c>
      <c r="F11" s="226">
        <v>16.698672633649039</v>
      </c>
      <c r="G11" s="226">
        <v>14.9190162274193</v>
      </c>
      <c r="H11" s="226">
        <v>14.18154107448944</v>
      </c>
      <c r="I11" s="226">
        <v>14.111875483363979</v>
      </c>
      <c r="J11" s="226">
        <v>15.36489366073862</v>
      </c>
      <c r="K11" s="226">
        <v>13.950231155804691</v>
      </c>
      <c r="L11" s="226">
        <v>12.68891926447926</v>
      </c>
      <c r="M11" s="226">
        <v>12.837133585152831</v>
      </c>
      <c r="N11" s="226">
        <v>13.13478573851558</v>
      </c>
      <c r="O11" s="226">
        <v>6.9859935700565536</v>
      </c>
      <c r="P11" s="226">
        <v>5.969903325198703</v>
      </c>
      <c r="Q11" s="226">
        <v>6.3583459811716336</v>
      </c>
      <c r="R11" s="226">
        <v>5.3404902168875923</v>
      </c>
      <c r="S11" s="226">
        <v>5.9294477038572468</v>
      </c>
      <c r="T11" s="226">
        <v>6.4353995890012543</v>
      </c>
      <c r="U11" s="226">
        <v>6.3496771610272047</v>
      </c>
      <c r="V11" s="226">
        <v>5.348387543557072</v>
      </c>
      <c r="W11" s="226">
        <v>5.5690648983054603</v>
      </c>
      <c r="X11" s="226">
        <v>7.099259901333216</v>
      </c>
      <c r="Y11" s="226">
        <v>6.9904900189499646</v>
      </c>
      <c r="DA11" s="69" t="s">
        <v>3191</v>
      </c>
    </row>
    <row r="12" spans="1:105" ht="12" customHeight="1" x14ac:dyDescent="0.25">
      <c r="A12" s="37" t="s">
        <v>35</v>
      </c>
      <c r="B12" s="226">
        <v>3.9169022106455862</v>
      </c>
      <c r="C12" s="226">
        <v>4.9410730182325171</v>
      </c>
      <c r="D12" s="226">
        <v>4.5891033070349874</v>
      </c>
      <c r="E12" s="226">
        <v>4.1462841400749593</v>
      </c>
      <c r="F12" s="226">
        <v>3.9034917907979132</v>
      </c>
      <c r="G12" s="226">
        <v>3.7716657473209931</v>
      </c>
      <c r="H12" s="226">
        <v>4.5755083831427887</v>
      </c>
      <c r="I12" s="226">
        <v>3.9523723317557291</v>
      </c>
      <c r="J12" s="226">
        <v>4.0796141274923663</v>
      </c>
      <c r="K12" s="226">
        <v>4.0529613298213896</v>
      </c>
      <c r="L12" s="226">
        <v>4.1527382031906459</v>
      </c>
      <c r="M12" s="226">
        <v>4.0252191272541493</v>
      </c>
      <c r="N12" s="226">
        <v>4.044895288810995</v>
      </c>
      <c r="O12" s="226">
        <v>5.2607386630589996</v>
      </c>
      <c r="P12" s="226">
        <v>3.9970183024384629</v>
      </c>
      <c r="Q12" s="226">
        <v>3.2343481124486009</v>
      </c>
      <c r="R12" s="226">
        <v>3.5235990692299728</v>
      </c>
      <c r="S12" s="226">
        <v>3.6945705676103109</v>
      </c>
      <c r="T12" s="226">
        <v>3.836561672063469</v>
      </c>
      <c r="U12" s="226">
        <v>3.6548267434447368</v>
      </c>
      <c r="V12" s="226">
        <v>3.6119191974114129</v>
      </c>
      <c r="W12" s="226">
        <v>3.154432245937973</v>
      </c>
      <c r="X12" s="226">
        <v>4.5634814499193661</v>
      </c>
      <c r="Y12" s="226">
        <v>3.3289290922313728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151.75752615019729</v>
      </c>
      <c r="C16" s="261">
        <v>164.59274459834441</v>
      </c>
      <c r="D16" s="261">
        <v>144.27539106487299</v>
      </c>
      <c r="E16" s="261">
        <v>173.59375131254311</v>
      </c>
      <c r="F16" s="261">
        <v>206.0440461561374</v>
      </c>
      <c r="G16" s="261">
        <v>235.3813816359706</v>
      </c>
      <c r="H16" s="261">
        <v>210.97226248482349</v>
      </c>
      <c r="I16" s="261">
        <v>202.7349664207963</v>
      </c>
      <c r="J16" s="261">
        <v>196.3591693132679</v>
      </c>
      <c r="K16" s="261">
        <v>165.25093977684961</v>
      </c>
      <c r="L16" s="261">
        <v>156.4155400838433</v>
      </c>
      <c r="M16" s="261">
        <v>169.7500447845473</v>
      </c>
      <c r="N16" s="261">
        <v>158.38911752715589</v>
      </c>
      <c r="O16" s="261">
        <v>207.64606943658521</v>
      </c>
      <c r="P16" s="261">
        <v>184.7953275837493</v>
      </c>
      <c r="Q16" s="261">
        <v>171.66800371238921</v>
      </c>
      <c r="R16" s="261">
        <v>171.29523487852649</v>
      </c>
      <c r="S16" s="261">
        <v>186.0262640617681</v>
      </c>
      <c r="T16" s="261">
        <v>179.18134843075839</v>
      </c>
      <c r="U16" s="261">
        <v>177.61777302901589</v>
      </c>
      <c r="V16" s="261">
        <v>161.20348305126171</v>
      </c>
      <c r="W16" s="261">
        <v>152.4450072019097</v>
      </c>
      <c r="X16" s="261">
        <v>162.76482835815881</v>
      </c>
      <c r="Y16" s="261">
        <v>141.11784897244291</v>
      </c>
      <c r="DA16" s="70" t="s">
        <v>3196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6.470022761202161E-3</v>
      </c>
      <c r="H17" s="229">
        <v>2.452689649597523E-3</v>
      </c>
      <c r="I17" s="229">
        <v>1.4700348024450801E-3</v>
      </c>
      <c r="J17" s="229">
        <v>1.463447766907342E-3</v>
      </c>
      <c r="K17" s="229">
        <v>2.3030741952026559E-2</v>
      </c>
      <c r="L17" s="229">
        <v>3.600447658825712E-3</v>
      </c>
      <c r="M17" s="229">
        <v>2.7224429279343689E-3</v>
      </c>
      <c r="N17" s="229">
        <v>3.1589805035685719E-3</v>
      </c>
      <c r="O17" s="229">
        <v>0</v>
      </c>
      <c r="P17" s="229">
        <v>4.7587392364068903E-3</v>
      </c>
      <c r="Q17" s="229">
        <v>6.3026398882135667E-2</v>
      </c>
      <c r="R17" s="229">
        <v>5.5231550073909987E-2</v>
      </c>
      <c r="S17" s="229">
        <v>0.36227559773737911</v>
      </c>
      <c r="T17" s="229">
        <v>4.3188482299681176E-3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5.9261892450286364</v>
      </c>
      <c r="C19" s="229">
        <v>3.9318858686951592</v>
      </c>
      <c r="D19" s="229">
        <v>3.4357147919787629</v>
      </c>
      <c r="E19" s="229">
        <v>3.3823423211682599</v>
      </c>
      <c r="F19" s="229">
        <v>2.4972333152574779</v>
      </c>
      <c r="G19" s="229">
        <v>3.1772989015541859</v>
      </c>
      <c r="H19" s="229">
        <v>4.1554795848665833</v>
      </c>
      <c r="I19" s="229">
        <v>3.1205444181042621</v>
      </c>
      <c r="J19" s="229">
        <v>4.0702692369175368</v>
      </c>
      <c r="K19" s="229">
        <v>4.517315396772883</v>
      </c>
      <c r="L19" s="229">
        <v>4.2353045985320623</v>
      </c>
      <c r="M19" s="229">
        <v>4.7203574723245039</v>
      </c>
      <c r="N19" s="229">
        <v>4.6837132374215713</v>
      </c>
      <c r="O19" s="229">
        <v>4.8932445037888312</v>
      </c>
      <c r="P19" s="229">
        <v>3.9566824301663659</v>
      </c>
      <c r="Q19" s="229">
        <v>2.8790465997242021</v>
      </c>
      <c r="R19" s="229">
        <v>2.903820218425992</v>
      </c>
      <c r="S19" s="229">
        <v>3.0483231454109738</v>
      </c>
      <c r="T19" s="229">
        <v>2.6145779825121371</v>
      </c>
      <c r="U19" s="229">
        <v>3.2012717341883561</v>
      </c>
      <c r="V19" s="229">
        <v>2.9648448167101149</v>
      </c>
      <c r="W19" s="229">
        <v>2.6016308631999201</v>
      </c>
      <c r="X19" s="229">
        <v>3.2153575695823311</v>
      </c>
      <c r="Y19" s="229">
        <v>2.9300351443308119</v>
      </c>
      <c r="DA19" s="73" t="s">
        <v>3199</v>
      </c>
    </row>
    <row r="20" spans="1:105" ht="12" customHeight="1" x14ac:dyDescent="0.25">
      <c r="A20" s="46" t="s">
        <v>159</v>
      </c>
      <c r="B20" s="229">
        <v>40.233307126990482</v>
      </c>
      <c r="C20" s="229">
        <v>45.19675516831704</v>
      </c>
      <c r="D20" s="229">
        <v>37.996025982780772</v>
      </c>
      <c r="E20" s="229">
        <v>65.719381914551889</v>
      </c>
      <c r="F20" s="229">
        <v>95.163607981488084</v>
      </c>
      <c r="G20" s="229">
        <v>99.909864340281871</v>
      </c>
      <c r="H20" s="229">
        <v>81.979174085880004</v>
      </c>
      <c r="I20" s="229">
        <v>74.559423687035377</v>
      </c>
      <c r="J20" s="229">
        <v>77.531709871920583</v>
      </c>
      <c r="K20" s="229">
        <v>69.539740899169132</v>
      </c>
      <c r="L20" s="229">
        <v>60.255422886571978</v>
      </c>
      <c r="M20" s="229">
        <v>65.351680484062499</v>
      </c>
      <c r="N20" s="229">
        <v>63.787197964510661</v>
      </c>
      <c r="O20" s="229">
        <v>52.389123715406093</v>
      </c>
      <c r="P20" s="229">
        <v>43.510054637675637</v>
      </c>
      <c r="Q20" s="229">
        <v>45.886647142010261</v>
      </c>
      <c r="R20" s="229">
        <v>40.013978158155297</v>
      </c>
      <c r="S20" s="229">
        <v>46.121702204703347</v>
      </c>
      <c r="T20" s="229">
        <v>49.98008166051892</v>
      </c>
      <c r="U20" s="229">
        <v>51.240920337312907</v>
      </c>
      <c r="V20" s="229">
        <v>44.136626739302763</v>
      </c>
      <c r="W20" s="229">
        <v>45.35076474985518</v>
      </c>
      <c r="X20" s="229">
        <v>57.295697207682117</v>
      </c>
      <c r="Y20" s="229">
        <v>59.22262532754084</v>
      </c>
      <c r="DA20" s="73" t="s">
        <v>3200</v>
      </c>
    </row>
    <row r="21" spans="1:105" ht="12" customHeight="1" x14ac:dyDescent="0.25">
      <c r="A21" s="46" t="s">
        <v>32</v>
      </c>
      <c r="B21" s="229">
        <v>40.277412362120437</v>
      </c>
      <c r="C21" s="229">
        <v>38.676684756035101</v>
      </c>
      <c r="D21" s="229">
        <v>24.180297351525699</v>
      </c>
      <c r="E21" s="229">
        <v>28.360295012292251</v>
      </c>
      <c r="F21" s="229">
        <v>28.34248939036971</v>
      </c>
      <c r="G21" s="229">
        <v>30.501895975246359</v>
      </c>
      <c r="H21" s="229">
        <v>26.910063233783159</v>
      </c>
      <c r="I21" s="229">
        <v>19.594931298024431</v>
      </c>
      <c r="J21" s="229">
        <v>14.8102677512522</v>
      </c>
      <c r="K21" s="229">
        <v>12.66332314257054</v>
      </c>
      <c r="L21" s="229">
        <v>10.83748730906251</v>
      </c>
      <c r="M21" s="229">
        <v>13.67700180758462</v>
      </c>
      <c r="N21" s="229">
        <v>16.126041852329131</v>
      </c>
      <c r="O21" s="229">
        <v>14.642359513769239</v>
      </c>
      <c r="P21" s="229">
        <v>12.1068570515005</v>
      </c>
      <c r="Q21" s="229">
        <v>11.657852178350041</v>
      </c>
      <c r="R21" s="229">
        <v>11.195695690907851</v>
      </c>
      <c r="S21" s="229">
        <v>9.5480156708743085</v>
      </c>
      <c r="T21" s="229">
        <v>4.510741667264452</v>
      </c>
      <c r="U21" s="229">
        <v>5.9728966001141837</v>
      </c>
      <c r="V21" s="229">
        <v>2.8227925360474631</v>
      </c>
      <c r="W21" s="229">
        <v>6.3462841816587661</v>
      </c>
      <c r="X21" s="229">
        <v>3.5776620206209029</v>
      </c>
      <c r="Y21" s="229">
        <v>1.90785680038917</v>
      </c>
      <c r="DA21" s="73" t="s">
        <v>3201</v>
      </c>
    </row>
    <row r="22" spans="1:105" ht="12" customHeight="1" x14ac:dyDescent="0.25">
      <c r="A22" s="46" t="s">
        <v>33</v>
      </c>
      <c r="B22" s="229">
        <v>3.2325300000072938</v>
      </c>
      <c r="C22" s="229">
        <v>6.465060000020256</v>
      </c>
      <c r="D22" s="229">
        <v>6.4650600000146854</v>
      </c>
      <c r="E22" s="229">
        <v>6.4650600000091094</v>
      </c>
      <c r="F22" s="229">
        <v>6.4650599999897551</v>
      </c>
      <c r="G22" s="229">
        <v>10.11562380002032</v>
      </c>
      <c r="H22" s="229">
        <v>11.30766552002213</v>
      </c>
      <c r="I22" s="229">
        <v>16.612319160030129</v>
      </c>
      <c r="J22" s="229">
        <v>13.429139399985949</v>
      </c>
      <c r="K22" s="229">
        <v>14.17723883997961</v>
      </c>
      <c r="L22" s="229">
        <v>14.69476800003237</v>
      </c>
      <c r="M22" s="229">
        <v>14.49415872002546</v>
      </c>
      <c r="N22" s="229">
        <v>14.578517879980421</v>
      </c>
      <c r="O22" s="229">
        <v>5.4426294000140141</v>
      </c>
      <c r="P22" s="229">
        <v>4.5086151600109723</v>
      </c>
      <c r="Q22" s="229">
        <v>4.2410793600175216</v>
      </c>
      <c r="R22" s="229">
        <v>2.1044430000058161</v>
      </c>
      <c r="S22" s="229">
        <v>2.5279704000081509</v>
      </c>
      <c r="T22" s="229">
        <v>2.547233640006322</v>
      </c>
      <c r="U22" s="229">
        <v>2.534303520007462</v>
      </c>
      <c r="V22" s="229">
        <v>2.104443000007421</v>
      </c>
      <c r="W22" s="229">
        <v>2.220814080007024</v>
      </c>
      <c r="X22" s="229">
        <v>1.554780960004039</v>
      </c>
      <c r="Y22" s="229">
        <v>1.477200240004191</v>
      </c>
      <c r="DA22" s="73" t="s">
        <v>3202</v>
      </c>
    </row>
    <row r="23" spans="1:105" ht="12" customHeight="1" x14ac:dyDescent="0.25">
      <c r="A23" s="46" t="s">
        <v>35</v>
      </c>
      <c r="B23" s="229">
        <v>56.936806130649352</v>
      </c>
      <c r="C23" s="229">
        <v>63.597350527324522</v>
      </c>
      <c r="D23" s="229">
        <v>64.85299016387718</v>
      </c>
      <c r="E23" s="229">
        <v>62.225678888963031</v>
      </c>
      <c r="F23" s="229">
        <v>64.751473700048223</v>
      </c>
      <c r="G23" s="229">
        <v>71.433042136656923</v>
      </c>
      <c r="H23" s="229">
        <v>65.428636428176517</v>
      </c>
      <c r="I23" s="229">
        <v>63.510306203870527</v>
      </c>
      <c r="J23" s="229">
        <v>64.61875252481471</v>
      </c>
      <c r="K23" s="229">
        <v>49.525612061265747</v>
      </c>
      <c r="L23" s="229">
        <v>55.148372781270133</v>
      </c>
      <c r="M23" s="229">
        <v>59.352106203657712</v>
      </c>
      <c r="N23" s="229">
        <v>55.41881714087863</v>
      </c>
      <c r="O23" s="229">
        <v>123.0896973928419</v>
      </c>
      <c r="P23" s="229">
        <v>114.0881557825505</v>
      </c>
      <c r="Q23" s="229">
        <v>97.013592558054654</v>
      </c>
      <c r="R23" s="229">
        <v>103.9387726054794</v>
      </c>
      <c r="S23" s="229">
        <v>113.64870914429061</v>
      </c>
      <c r="T23" s="229">
        <v>107.7795008223501</v>
      </c>
      <c r="U23" s="229">
        <v>100.2028610522766</v>
      </c>
      <c r="V23" s="229">
        <v>96.204706853605444</v>
      </c>
      <c r="W23" s="229">
        <v>85.147528403793856</v>
      </c>
      <c r="X23" s="229">
        <v>92.820691400258241</v>
      </c>
      <c r="Y23" s="229">
        <v>73.201240660171123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5.1512812854010681</v>
      </c>
      <c r="C25" s="229">
        <v>6.7250082779523908</v>
      </c>
      <c r="D25" s="229">
        <v>7.3453027746958872</v>
      </c>
      <c r="E25" s="229">
        <v>7.4409931755585603</v>
      </c>
      <c r="F25" s="229">
        <v>8.8241817689841824</v>
      </c>
      <c r="G25" s="229">
        <v>20.23718645944977</v>
      </c>
      <c r="H25" s="229">
        <v>21.188790942445468</v>
      </c>
      <c r="I25" s="229">
        <v>25.335971618929101</v>
      </c>
      <c r="J25" s="229">
        <v>21.89756708061001</v>
      </c>
      <c r="K25" s="229">
        <v>14.8046786951397</v>
      </c>
      <c r="L25" s="229">
        <v>11.24058406071538</v>
      </c>
      <c r="M25" s="229">
        <v>12.15201765396457</v>
      </c>
      <c r="N25" s="229">
        <v>3.7916704715319089</v>
      </c>
      <c r="O25" s="229">
        <v>7.1890149107651187</v>
      </c>
      <c r="P25" s="229">
        <v>6.6202037826089724</v>
      </c>
      <c r="Q25" s="229">
        <v>9.9267594753503943</v>
      </c>
      <c r="R25" s="229">
        <v>11.08329365547826</v>
      </c>
      <c r="S25" s="229">
        <v>10.76926789874336</v>
      </c>
      <c r="T25" s="229">
        <v>11.74489380987646</v>
      </c>
      <c r="U25" s="229">
        <v>14.46551978511631</v>
      </c>
      <c r="V25" s="229">
        <v>12.970069105588539</v>
      </c>
      <c r="W25" s="229">
        <v>10.777984923394911</v>
      </c>
      <c r="X25" s="229">
        <v>4.3006392000111724</v>
      </c>
      <c r="Y25" s="229">
        <v>2.3788908000067499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582.44542725207305</v>
      </c>
      <c r="C27" s="261">
        <f t="shared" si="0"/>
        <v>618.43558675150996</v>
      </c>
      <c r="D27" s="261">
        <f t="shared" si="0"/>
        <v>573.07249508649284</v>
      </c>
      <c r="E27" s="261">
        <f t="shared" si="0"/>
        <v>750.89496756533208</v>
      </c>
      <c r="F27" s="261">
        <f t="shared" si="0"/>
        <v>939.41295063970642</v>
      </c>
      <c r="G27" s="261">
        <f t="shared" si="0"/>
        <v>904.91395719558147</v>
      </c>
      <c r="H27" s="261">
        <f t="shared" si="0"/>
        <v>921.48672774690442</v>
      </c>
      <c r="I27" s="261">
        <f t="shared" si="0"/>
        <v>885.10787324412354</v>
      </c>
      <c r="J27" s="261">
        <f t="shared" si="0"/>
        <v>888.14928962236559</v>
      </c>
      <c r="K27" s="261">
        <f t="shared" si="0"/>
        <v>799.84694835249286</v>
      </c>
      <c r="L27" s="261">
        <f t="shared" si="0"/>
        <v>780.7681247986817</v>
      </c>
      <c r="M27" s="261">
        <f t="shared" si="0"/>
        <v>801.61512504745781</v>
      </c>
      <c r="N27" s="261">
        <f t="shared" si="0"/>
        <v>817.74373121895474</v>
      </c>
      <c r="O27" s="261">
        <f t="shared" si="0"/>
        <v>827.68391434120588</v>
      </c>
      <c r="P27" s="261">
        <f t="shared" si="0"/>
        <v>726.22159094983408</v>
      </c>
      <c r="Q27" s="261">
        <f t="shared" si="0"/>
        <v>661.46939403283386</v>
      </c>
      <c r="R27" s="261">
        <f t="shared" si="0"/>
        <v>664.3723602623578</v>
      </c>
      <c r="S27" s="261">
        <f t="shared" si="0"/>
        <v>745.21457641035261</v>
      </c>
      <c r="T27" s="261">
        <f t="shared" si="0"/>
        <v>720.32624718248712</v>
      </c>
      <c r="U27" s="261">
        <f t="shared" si="0"/>
        <v>691.63873222134134</v>
      </c>
      <c r="V27" s="261">
        <f t="shared" si="0"/>
        <v>639.37111898679916</v>
      </c>
      <c r="W27" s="261">
        <f t="shared" si="0"/>
        <v>573.82348795825806</v>
      </c>
      <c r="X27" s="261">
        <f t="shared" si="0"/>
        <v>661.74757954659299</v>
      </c>
      <c r="Y27" s="261">
        <f t="shared" si="0"/>
        <v>584.70992049180404</v>
      </c>
      <c r="DA27" s="70"/>
    </row>
    <row r="28" spans="1:105" ht="12" customHeight="1" x14ac:dyDescent="0.25">
      <c r="A28" s="60" t="s">
        <v>3070</v>
      </c>
      <c r="B28" s="262">
        <v>582.44542725207305</v>
      </c>
      <c r="C28" s="262">
        <v>618.43558675150996</v>
      </c>
      <c r="D28" s="262">
        <v>573.07249508649284</v>
      </c>
      <c r="E28" s="262">
        <v>750.89496756533208</v>
      </c>
      <c r="F28" s="262">
        <v>939.41295063970642</v>
      </c>
      <c r="G28" s="262">
        <v>904.91395719558147</v>
      </c>
      <c r="H28" s="262">
        <v>921.48672774690442</v>
      </c>
      <c r="I28" s="262">
        <v>885.10787324412354</v>
      </c>
      <c r="J28" s="262">
        <v>888.14928962236559</v>
      </c>
      <c r="K28" s="262">
        <v>799.84694835249286</v>
      </c>
      <c r="L28" s="262">
        <v>780.7681247986817</v>
      </c>
      <c r="M28" s="262">
        <v>801.61512504745781</v>
      </c>
      <c r="N28" s="262">
        <v>817.74373121895474</v>
      </c>
      <c r="O28" s="262">
        <v>827.68391434120588</v>
      </c>
      <c r="P28" s="262">
        <v>726.22159094983408</v>
      </c>
      <c r="Q28" s="262">
        <v>661.46939403283386</v>
      </c>
      <c r="R28" s="262">
        <v>664.3723602623578</v>
      </c>
      <c r="S28" s="262">
        <v>745.21457641035261</v>
      </c>
      <c r="T28" s="262">
        <v>720.32624718248712</v>
      </c>
      <c r="U28" s="262">
        <v>691.63873222134134</v>
      </c>
      <c r="V28" s="262">
        <v>639.37111898679916</v>
      </c>
      <c r="W28" s="262">
        <v>573.82348795825806</v>
      </c>
      <c r="X28" s="262">
        <v>661.74757954659299</v>
      </c>
      <c r="Y28" s="262">
        <v>584.70992049180404</v>
      </c>
      <c r="DA28" s="72" t="s">
        <v>3207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2.8766943571305981E-2</v>
      </c>
      <c r="H29" s="230">
        <v>1.098180851598309E-2</v>
      </c>
      <c r="I29" s="230">
        <v>6.5715141749196687E-3</v>
      </c>
      <c r="J29" s="230">
        <v>6.5507662822941702E-3</v>
      </c>
      <c r="K29" s="230">
        <v>0.1079359436375331</v>
      </c>
      <c r="L29" s="230">
        <v>1.684808378643763E-2</v>
      </c>
      <c r="M29" s="230">
        <v>1.2654820914656421E-2</v>
      </c>
      <c r="N29" s="230">
        <v>1.4830490115277239E-2</v>
      </c>
      <c r="O29" s="230">
        <v>0</v>
      </c>
      <c r="P29" s="230">
        <v>2.0852685447767218E-2</v>
      </c>
      <c r="Q29" s="230">
        <v>0.27583915204233878</v>
      </c>
      <c r="R29" s="230">
        <v>0.2416839486724742</v>
      </c>
      <c r="S29" s="230">
        <v>1.584128421104597</v>
      </c>
      <c r="T29" s="230">
        <v>1.887302256885726E-2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34.710235995069297</v>
      </c>
      <c r="C30" s="230">
        <v>18.876078478455909</v>
      </c>
      <c r="D30" s="230">
        <v>16.471688793788751</v>
      </c>
      <c r="E30" s="230">
        <v>16.527022910746311</v>
      </c>
      <c r="F30" s="230">
        <v>14.918442404738849</v>
      </c>
      <c r="G30" s="230">
        <v>17.323891098509819</v>
      </c>
      <c r="H30" s="230">
        <v>25.25083673520351</v>
      </c>
      <c r="I30" s="230">
        <v>20.38188350195022</v>
      </c>
      <c r="J30" s="230">
        <v>26.66243432306835</v>
      </c>
      <c r="K30" s="230">
        <v>29.19014839521197</v>
      </c>
      <c r="L30" s="230">
        <v>27.233155935162159</v>
      </c>
      <c r="M30" s="230">
        <v>29.017109080783381</v>
      </c>
      <c r="N30" s="230">
        <v>29.249161703102569</v>
      </c>
      <c r="O30" s="230">
        <v>23.128380865067822</v>
      </c>
      <c r="P30" s="230">
        <v>18.682803188309549</v>
      </c>
      <c r="Q30" s="230">
        <v>13.28716842544123</v>
      </c>
      <c r="R30" s="230">
        <v>13.548332609752681</v>
      </c>
      <c r="S30" s="230">
        <v>14.095011815945551</v>
      </c>
      <c r="T30" s="230">
        <v>12.21091718350033</v>
      </c>
      <c r="U30" s="230">
        <v>14.45314116344567</v>
      </c>
      <c r="V30" s="230">
        <v>14.16363731991544</v>
      </c>
      <c r="W30" s="230">
        <v>12.88215759411823</v>
      </c>
      <c r="X30" s="230">
        <v>15.81164143994217</v>
      </c>
      <c r="Y30" s="230">
        <v>14.33049172633873</v>
      </c>
      <c r="DA30" s="71" t="s">
        <v>3209</v>
      </c>
    </row>
    <row r="31" spans="1:105" ht="12" customHeight="1" x14ac:dyDescent="0.25">
      <c r="A31" s="59" t="s">
        <v>159</v>
      </c>
      <c r="B31" s="230">
        <v>231.3362824959284</v>
      </c>
      <c r="C31" s="230">
        <v>255.0010565687858</v>
      </c>
      <c r="D31" s="230">
        <v>227.03201857812141</v>
      </c>
      <c r="E31" s="230">
        <v>397.18084544353729</v>
      </c>
      <c r="F31" s="230">
        <v>586.60138656647723</v>
      </c>
      <c r="G31" s="230">
        <v>540.93811933813276</v>
      </c>
      <c r="H31" s="230">
        <v>505.10559588654007</v>
      </c>
      <c r="I31" s="230">
        <v>508.1799946329146</v>
      </c>
      <c r="J31" s="230">
        <v>521.0149333182909</v>
      </c>
      <c r="K31" s="230">
        <v>489.73259079808679</v>
      </c>
      <c r="L31" s="230">
        <v>462.40453069762691</v>
      </c>
      <c r="M31" s="230">
        <v>464.12403081344189</v>
      </c>
      <c r="N31" s="230">
        <v>452.91910106745871</v>
      </c>
      <c r="O31" s="230">
        <v>278.44788260507681</v>
      </c>
      <c r="P31" s="230">
        <v>237.06711868575971</v>
      </c>
      <c r="Q31" s="230">
        <v>244.5942412801864</v>
      </c>
      <c r="R31" s="230">
        <v>216.4127178811533</v>
      </c>
      <c r="S31" s="230">
        <v>253.94291539112041</v>
      </c>
      <c r="T31" s="230">
        <v>269.78000710196801</v>
      </c>
      <c r="U31" s="230">
        <v>272.0559339273745</v>
      </c>
      <c r="V31" s="230">
        <v>243.67465047538769</v>
      </c>
      <c r="W31" s="230">
        <v>247.12374567989099</v>
      </c>
      <c r="X31" s="230">
        <v>305.49443483766191</v>
      </c>
      <c r="Y31" s="230">
        <v>312.17190447838391</v>
      </c>
      <c r="DA31" s="71" t="s">
        <v>3210</v>
      </c>
    </row>
    <row r="32" spans="1:105" ht="12" customHeight="1" x14ac:dyDescent="0.25">
      <c r="A32" s="59" t="s">
        <v>32</v>
      </c>
      <c r="B32" s="230">
        <v>112.9322193201007</v>
      </c>
      <c r="C32" s="230">
        <v>105.61917214871529</v>
      </c>
      <c r="D32" s="230">
        <v>79.06703157169953</v>
      </c>
      <c r="E32" s="230">
        <v>99.553716519939201</v>
      </c>
      <c r="F32" s="230">
        <v>98.885540819806437</v>
      </c>
      <c r="G32" s="230">
        <v>98.749071932765403</v>
      </c>
      <c r="H32" s="230">
        <v>114.1836733750628</v>
      </c>
      <c r="I32" s="230">
        <v>86.613381651872459</v>
      </c>
      <c r="J32" s="230">
        <v>65.851759071659785</v>
      </c>
      <c r="K32" s="230">
        <v>57.481803016370478</v>
      </c>
      <c r="L32" s="230">
        <v>42.826727172663318</v>
      </c>
      <c r="M32" s="230">
        <v>57.017528003375553</v>
      </c>
      <c r="N32" s="230">
        <v>90.103639215439699</v>
      </c>
      <c r="O32" s="230">
        <v>57.374194583150533</v>
      </c>
      <c r="P32" s="230">
        <v>45.518526924992123</v>
      </c>
      <c r="Q32" s="230">
        <v>47.16616361618788</v>
      </c>
      <c r="R32" s="230">
        <v>46.530317358499943</v>
      </c>
      <c r="S32" s="230">
        <v>41.712997306777687</v>
      </c>
      <c r="T32" s="230">
        <v>19.43601204129784</v>
      </c>
      <c r="U32" s="230">
        <v>26.08862906822754</v>
      </c>
      <c r="V32" s="230">
        <v>12.576899315221119</v>
      </c>
      <c r="W32" s="230">
        <v>21.421797072268038</v>
      </c>
      <c r="X32" s="230">
        <v>16.72392068038446</v>
      </c>
      <c r="Y32" s="230">
        <v>9.0564596745688526</v>
      </c>
      <c r="DA32" s="71" t="s">
        <v>3211</v>
      </c>
    </row>
    <row r="33" spans="1:105" ht="12" customHeight="1" x14ac:dyDescent="0.25">
      <c r="A33" s="59" t="s">
        <v>35</v>
      </c>
      <c r="B33" s="230">
        <v>203.4666894409747</v>
      </c>
      <c r="C33" s="230">
        <v>238.93927955555299</v>
      </c>
      <c r="D33" s="230">
        <v>250.50175614288321</v>
      </c>
      <c r="E33" s="230">
        <v>237.6333826911094</v>
      </c>
      <c r="F33" s="230">
        <v>239.00758084868389</v>
      </c>
      <c r="G33" s="230">
        <v>247.8741078826022</v>
      </c>
      <c r="H33" s="230">
        <v>276.93563994158211</v>
      </c>
      <c r="I33" s="230">
        <v>269.92604194321132</v>
      </c>
      <c r="J33" s="230">
        <v>274.61361214306419</v>
      </c>
      <c r="K33" s="230">
        <v>223.33447019918609</v>
      </c>
      <c r="L33" s="230">
        <v>248.28686290944299</v>
      </c>
      <c r="M33" s="230">
        <v>251.44380232894221</v>
      </c>
      <c r="N33" s="230">
        <v>245.45699874283829</v>
      </c>
      <c r="O33" s="230">
        <v>468.73345628791071</v>
      </c>
      <c r="P33" s="230">
        <v>424.93228946532491</v>
      </c>
      <c r="Q33" s="230">
        <v>356.1459815589759</v>
      </c>
      <c r="R33" s="230">
        <v>387.63930846427951</v>
      </c>
      <c r="S33" s="230">
        <v>433.87952347540443</v>
      </c>
      <c r="T33" s="230">
        <v>418.88043783315209</v>
      </c>
      <c r="U33" s="230">
        <v>379.04102806229372</v>
      </c>
      <c r="V33" s="230">
        <v>368.95593187627492</v>
      </c>
      <c r="W33" s="230">
        <v>292.39578761198078</v>
      </c>
      <c r="X33" s="230">
        <v>323.71758258860439</v>
      </c>
      <c r="Y33" s="230">
        <v>249.15106461251261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20.340129156492914</v>
      </c>
      <c r="C35" s="261">
        <f t="shared" si="1"/>
        <v>23.498373873868459</v>
      </c>
      <c r="D35" s="261">
        <f t="shared" si="1"/>
        <v>18.020128497276033</v>
      </c>
      <c r="E35" s="261">
        <f t="shared" si="1"/>
        <v>20.580753712000895</v>
      </c>
      <c r="F35" s="261">
        <f t="shared" si="1"/>
        <v>22.521444816923825</v>
      </c>
      <c r="G35" s="261">
        <f t="shared" si="1"/>
        <v>23.27461929000269</v>
      </c>
      <c r="H35" s="261">
        <f t="shared" si="1"/>
        <v>23.011380794526858</v>
      </c>
      <c r="I35" s="261">
        <f t="shared" si="1"/>
        <v>22.780859207855098</v>
      </c>
      <c r="J35" s="261">
        <f t="shared" si="1"/>
        <v>20.897033764871864</v>
      </c>
      <c r="K35" s="261">
        <f t="shared" si="1"/>
        <v>20.005138633587176</v>
      </c>
      <c r="L35" s="261">
        <f t="shared" si="1"/>
        <v>21.046715510510268</v>
      </c>
      <c r="M35" s="261">
        <f t="shared" si="1"/>
        <v>20.905152196068762</v>
      </c>
      <c r="N35" s="261">
        <f t="shared" si="1"/>
        <v>18.681094194609578</v>
      </c>
      <c r="O35" s="261">
        <f t="shared" si="1"/>
        <v>15.981939380998178</v>
      </c>
      <c r="P35" s="261">
        <f t="shared" si="1"/>
        <v>15.872273376107277</v>
      </c>
      <c r="Q35" s="261">
        <f t="shared" si="1"/>
        <v>15.60938979356585</v>
      </c>
      <c r="R35" s="261">
        <f t="shared" si="1"/>
        <v>15.951522312147834</v>
      </c>
      <c r="S35" s="261">
        <f t="shared" si="1"/>
        <v>15.696662056243468</v>
      </c>
      <c r="T35" s="261">
        <f t="shared" si="1"/>
        <v>15.181210014904888</v>
      </c>
      <c r="U35" s="261">
        <f t="shared" si="1"/>
        <v>15.821448170908802</v>
      </c>
      <c r="V35" s="261">
        <f t="shared" si="1"/>
        <v>14.507044077410164</v>
      </c>
      <c r="W35" s="261">
        <f t="shared" si="1"/>
        <v>17.08456173372997</v>
      </c>
      <c r="X35" s="261">
        <f t="shared" si="1"/>
        <v>15.353400785201091</v>
      </c>
      <c r="Y35" s="261">
        <f t="shared" si="1"/>
        <v>14.251317953453722</v>
      </c>
      <c r="DA35" s="70"/>
    </row>
    <row r="36" spans="1:105" ht="12" customHeight="1" x14ac:dyDescent="0.25">
      <c r="A36" s="60" t="s">
        <v>3080</v>
      </c>
      <c r="B36" s="262">
        <v>10.542395658709591</v>
      </c>
      <c r="C36" s="262">
        <v>12.59015384167232</v>
      </c>
      <c r="D36" s="262">
        <v>9.8506246416521002</v>
      </c>
      <c r="E36" s="262">
        <v>11.64253094044118</v>
      </c>
      <c r="F36" s="262">
        <v>12.87397546487388</v>
      </c>
      <c r="G36" s="262">
        <v>11.52548687368493</v>
      </c>
      <c r="H36" s="262">
        <v>13.975793411444551</v>
      </c>
      <c r="I36" s="262">
        <v>13.271604127907899</v>
      </c>
      <c r="J36" s="262">
        <v>12.425829845764421</v>
      </c>
      <c r="K36" s="262">
        <v>12.954358559208501</v>
      </c>
      <c r="L36" s="262">
        <v>13.752219565965889</v>
      </c>
      <c r="M36" s="262">
        <v>13.077593609906851</v>
      </c>
      <c r="N36" s="262">
        <v>12.25249438562305</v>
      </c>
      <c r="O36" s="262">
        <v>8.2640192610249983</v>
      </c>
      <c r="P36" s="262">
        <v>8.0303681186586857</v>
      </c>
      <c r="Q36" s="262">
        <v>8.0021125881420829</v>
      </c>
      <c r="R36" s="262">
        <v>7.8895919427199592</v>
      </c>
      <c r="S36" s="262">
        <v>7.9530362686192673</v>
      </c>
      <c r="T36" s="262">
        <v>7.8313186247616891</v>
      </c>
      <c r="U36" s="262">
        <v>7.9574703445626493</v>
      </c>
      <c r="V36" s="262">
        <v>7.2542589428071542</v>
      </c>
      <c r="W36" s="262">
        <v>8.6575246715898988</v>
      </c>
      <c r="X36" s="262">
        <v>8.2091086031011962</v>
      </c>
      <c r="Y36" s="262">
        <v>7.8123819606371896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4.8610966431506487E-3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0.2202568822818716</v>
      </c>
      <c r="D38" s="230">
        <v>0.22703408837250161</v>
      </c>
      <c r="E38" s="230">
        <v>0.23339594024837501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0.1898055072895202</v>
      </c>
      <c r="L38" s="230">
        <v>0.3652697343630385</v>
      </c>
      <c r="M38" s="230">
        <v>0.30456798635089072</v>
      </c>
      <c r="N38" s="230">
        <v>0.30963186978023821</v>
      </c>
      <c r="O38" s="230">
        <v>8.7224497300309844E-2</v>
      </c>
      <c r="P38" s="230">
        <v>8.3387147698614938E-2</v>
      </c>
      <c r="Q38" s="230">
        <v>8.0767373003177129E-2</v>
      </c>
      <c r="R38" s="230">
        <v>8.1765282279545229E-2</v>
      </c>
      <c r="S38" s="230">
        <v>9.7553387457444227E-2</v>
      </c>
      <c r="T38" s="230">
        <v>0.1152331207116765</v>
      </c>
      <c r="U38" s="230">
        <v>0.11794163912276601</v>
      </c>
      <c r="V38" s="230">
        <v>7.5159178727494863E-2</v>
      </c>
      <c r="W38" s="230">
        <v>5.6672407474653817E-2</v>
      </c>
      <c r="X38" s="230">
        <v>6.1450873904648907E-2</v>
      </c>
      <c r="Y38" s="230">
        <v>5.9974533015954602E-2</v>
      </c>
      <c r="DA38" s="71" t="s">
        <v>3216</v>
      </c>
    </row>
    <row r="39" spans="1:105" ht="12" customHeight="1" x14ac:dyDescent="0.25">
      <c r="A39" s="59" t="s">
        <v>159</v>
      </c>
      <c r="B39" s="230">
        <v>0.45909219031176463</v>
      </c>
      <c r="C39" s="230">
        <v>1.1799960108609631</v>
      </c>
      <c r="D39" s="230">
        <v>0.73342936841916906</v>
      </c>
      <c r="E39" s="230">
        <v>1.2583309291907729</v>
      </c>
      <c r="F39" s="230">
        <v>1.277408799151623</v>
      </c>
      <c r="G39" s="230">
        <v>1.4996137733186621</v>
      </c>
      <c r="H39" s="230">
        <v>1.8926054237253891</v>
      </c>
      <c r="I39" s="230">
        <v>1.384588836065537</v>
      </c>
      <c r="J39" s="230">
        <v>0.81794189908280335</v>
      </c>
      <c r="K39" s="230">
        <v>0.90123510344695168</v>
      </c>
      <c r="L39" s="230">
        <v>0.91134131292542264</v>
      </c>
      <c r="M39" s="230">
        <v>0.79773621381205162</v>
      </c>
      <c r="N39" s="230">
        <v>0.86158370317271071</v>
      </c>
      <c r="O39" s="230">
        <v>9.273598176087558E-2</v>
      </c>
      <c r="P39" s="230">
        <v>9.4427426974360532E-2</v>
      </c>
      <c r="Q39" s="230">
        <v>0.16370913691741959</v>
      </c>
      <c r="R39" s="230">
        <v>0.14415526623235431</v>
      </c>
      <c r="S39" s="230">
        <v>0.16366853447145449</v>
      </c>
      <c r="T39" s="230">
        <v>0.30705556241810961</v>
      </c>
      <c r="U39" s="230">
        <v>0.35957510125770281</v>
      </c>
      <c r="V39" s="230">
        <v>0.31128169973861808</v>
      </c>
      <c r="W39" s="230">
        <v>0.36108057647143788</v>
      </c>
      <c r="X39" s="230">
        <v>0.58558411043791547</v>
      </c>
      <c r="Y39" s="230">
        <v>0.62856616834605605</v>
      </c>
      <c r="DA39" s="71" t="s">
        <v>3217</v>
      </c>
    </row>
    <row r="40" spans="1:105" ht="12" customHeight="1" x14ac:dyDescent="0.25">
      <c r="A40" s="59" t="s">
        <v>32</v>
      </c>
      <c r="B40" s="230">
        <v>5.4298730940589364</v>
      </c>
      <c r="C40" s="230">
        <v>5.8940011868674933</v>
      </c>
      <c r="D40" s="230">
        <v>3.2644356444405571</v>
      </c>
      <c r="E40" s="230">
        <v>3.8679506721870882</v>
      </c>
      <c r="F40" s="230">
        <v>4.17324495866756</v>
      </c>
      <c r="G40" s="230">
        <v>3.4907612088569229</v>
      </c>
      <c r="H40" s="230">
        <v>4.1682954426713046</v>
      </c>
      <c r="I40" s="230">
        <v>3.394170082853551</v>
      </c>
      <c r="J40" s="230">
        <v>2.8370569601351079</v>
      </c>
      <c r="K40" s="230">
        <v>2.7921796644185202</v>
      </c>
      <c r="L40" s="230">
        <v>2.7580900701754949</v>
      </c>
      <c r="M40" s="230">
        <v>2.6817257163282582</v>
      </c>
      <c r="N40" s="230">
        <v>1.847134271982821</v>
      </c>
      <c r="O40" s="230">
        <v>1.1176105291354981</v>
      </c>
      <c r="P40" s="230">
        <v>1.1133545866420971</v>
      </c>
      <c r="Q40" s="230">
        <v>0.91770678582599019</v>
      </c>
      <c r="R40" s="230">
        <v>0.82124700679698792</v>
      </c>
      <c r="S40" s="230">
        <v>0.64759205320320234</v>
      </c>
      <c r="T40" s="230">
        <v>0.35960931575440153</v>
      </c>
      <c r="U40" s="230">
        <v>0.40440803825266453</v>
      </c>
      <c r="V40" s="230">
        <v>0.20747702712205621</v>
      </c>
      <c r="W40" s="230">
        <v>0.77696576016973895</v>
      </c>
      <c r="X40" s="230">
        <v>0.1497668098948797</v>
      </c>
      <c r="Y40" s="230">
        <v>7.1883269648927092E-2</v>
      </c>
      <c r="DA40" s="71" t="s">
        <v>3218</v>
      </c>
    </row>
    <row r="41" spans="1:105" ht="12" customHeight="1" x14ac:dyDescent="0.25">
      <c r="A41" s="59" t="s">
        <v>35</v>
      </c>
      <c r="B41" s="230">
        <v>4.6534303743388934</v>
      </c>
      <c r="C41" s="230">
        <v>5.2958997616619943</v>
      </c>
      <c r="D41" s="230">
        <v>5.6257255404198716</v>
      </c>
      <c r="E41" s="230">
        <v>6.2828533988149431</v>
      </c>
      <c r="F41" s="230">
        <v>7.4233217070547006</v>
      </c>
      <c r="G41" s="230">
        <v>6.5351118915093407</v>
      </c>
      <c r="H41" s="230">
        <v>7.9148925450478593</v>
      </c>
      <c r="I41" s="230">
        <v>8.4928452089888093</v>
      </c>
      <c r="J41" s="230">
        <v>8.7708309865465051</v>
      </c>
      <c r="K41" s="230">
        <v>9.0662771874103605</v>
      </c>
      <c r="L41" s="230">
        <v>9.7175184485019308</v>
      </c>
      <c r="M41" s="230">
        <v>9.2935636934156438</v>
      </c>
      <c r="N41" s="230">
        <v>9.234144540687284</v>
      </c>
      <c r="O41" s="230">
        <v>6.9664482528283154</v>
      </c>
      <c r="P41" s="230">
        <v>6.7391989573436133</v>
      </c>
      <c r="Q41" s="230">
        <v>6.8399292923954951</v>
      </c>
      <c r="R41" s="230">
        <v>6.8424243874110724</v>
      </c>
      <c r="S41" s="230">
        <v>7.0442222934871674</v>
      </c>
      <c r="T41" s="230">
        <v>7.0494206258775014</v>
      </c>
      <c r="U41" s="230">
        <v>7.0755455659295157</v>
      </c>
      <c r="V41" s="230">
        <v>6.6603410372189851</v>
      </c>
      <c r="W41" s="230">
        <v>7.4628059274740677</v>
      </c>
      <c r="X41" s="230">
        <v>7.4123068088637529</v>
      </c>
      <c r="Y41" s="230">
        <v>7.0519579896262528</v>
      </c>
      <c r="DA41" s="71" t="s">
        <v>3219</v>
      </c>
    </row>
    <row r="42" spans="1:105" ht="12" customHeight="1" x14ac:dyDescent="0.25">
      <c r="A42" s="60" t="s">
        <v>3087</v>
      </c>
      <c r="B42" s="262">
        <v>9.7977334977833213</v>
      </c>
      <c r="C42" s="262">
        <v>10.908220032196139</v>
      </c>
      <c r="D42" s="262">
        <v>8.1695038556239314</v>
      </c>
      <c r="E42" s="262">
        <v>8.9382227715597153</v>
      </c>
      <c r="F42" s="262">
        <v>9.6474693520499475</v>
      </c>
      <c r="G42" s="262">
        <v>11.74913241631776</v>
      </c>
      <c r="H42" s="262">
        <v>9.035587383082305</v>
      </c>
      <c r="I42" s="262">
        <v>9.5092550799471987</v>
      </c>
      <c r="J42" s="262">
        <v>8.4712039191074453</v>
      </c>
      <c r="K42" s="262">
        <v>7.0507800743786753</v>
      </c>
      <c r="L42" s="262">
        <v>7.2944959445443773</v>
      </c>
      <c r="M42" s="262">
        <v>7.8275585861619126</v>
      </c>
      <c r="N42" s="262">
        <v>6.4285998089865268</v>
      </c>
      <c r="O42" s="262">
        <v>7.7179201199731802</v>
      </c>
      <c r="P42" s="262">
        <v>7.841905257448591</v>
      </c>
      <c r="Q42" s="262">
        <v>7.6072772054237667</v>
      </c>
      <c r="R42" s="262">
        <v>8.0619303694278734</v>
      </c>
      <c r="S42" s="262">
        <v>7.7436257876242003</v>
      </c>
      <c r="T42" s="262">
        <v>7.349891390143199</v>
      </c>
      <c r="U42" s="262">
        <v>7.8639778263461526</v>
      </c>
      <c r="V42" s="262">
        <v>7.2527851346030108</v>
      </c>
      <c r="W42" s="262">
        <v>8.427037062140073</v>
      </c>
      <c r="X42" s="262">
        <v>7.1442921820998944</v>
      </c>
      <c r="Y42" s="262">
        <v>6.438935992816532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2.1264123841755241E-3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0.17926818879859829</v>
      </c>
      <c r="D45" s="229">
        <v>0.17102169030667391</v>
      </c>
      <c r="E45" s="229">
        <v>0.1632805944589647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8.3027516404932666E-2</v>
      </c>
      <c r="L45" s="229">
        <v>0.16649371881081071</v>
      </c>
      <c r="M45" s="229">
        <v>0.15627679855734361</v>
      </c>
      <c r="N45" s="229">
        <v>0.14475951195031991</v>
      </c>
      <c r="O45" s="229">
        <v>7.0073654815667075E-2</v>
      </c>
      <c r="P45" s="229">
        <v>7.0297475605832729E-2</v>
      </c>
      <c r="Q45" s="229">
        <v>6.2704092610043505E-2</v>
      </c>
      <c r="R45" s="229">
        <v>6.3730070729798416E-2</v>
      </c>
      <c r="S45" s="229">
        <v>7.2347015588135083E-2</v>
      </c>
      <c r="T45" s="229">
        <v>7.8627225398903197E-2</v>
      </c>
      <c r="U45" s="229">
        <v>8.3837388210553906E-2</v>
      </c>
      <c r="V45" s="229">
        <v>5.2481363565721459E-2</v>
      </c>
      <c r="W45" s="229">
        <v>4.585301839273493E-2</v>
      </c>
      <c r="X45" s="229">
        <v>5.3479984154959012E-2</v>
      </c>
      <c r="Y45" s="229">
        <v>4.9430785800608328E-2</v>
      </c>
      <c r="DA45" s="73" t="s">
        <v>3223</v>
      </c>
    </row>
    <row r="46" spans="1:105" ht="12" customHeight="1" x14ac:dyDescent="0.25">
      <c r="A46" s="64" t="s">
        <v>159</v>
      </c>
      <c r="B46" s="229">
        <v>0.4036333070723479</v>
      </c>
      <c r="C46" s="229">
        <v>0.96040471228456403</v>
      </c>
      <c r="D46" s="229">
        <v>0.55248236600400713</v>
      </c>
      <c r="E46" s="229">
        <v>0.88031103679748468</v>
      </c>
      <c r="F46" s="229">
        <v>0.86106062131863759</v>
      </c>
      <c r="G46" s="229">
        <v>1.2540388984531581</v>
      </c>
      <c r="H46" s="229">
        <v>0.9797692439192548</v>
      </c>
      <c r="I46" s="229">
        <v>0.68269414715151655</v>
      </c>
      <c r="J46" s="229">
        <v>0.39137973177893259</v>
      </c>
      <c r="K46" s="229">
        <v>0.39423151311413179</v>
      </c>
      <c r="L46" s="229">
        <v>0.41539878621335408</v>
      </c>
      <c r="M46" s="229">
        <v>0.40932621672251251</v>
      </c>
      <c r="N46" s="229">
        <v>0.40280878213264332</v>
      </c>
      <c r="O46" s="229">
        <v>7.4501423063867964E-2</v>
      </c>
      <c r="P46" s="229">
        <v>7.9604710407451901E-2</v>
      </c>
      <c r="Q46" s="229">
        <v>0.12709628282668509</v>
      </c>
      <c r="R46" s="229">
        <v>0.1123585103228969</v>
      </c>
      <c r="S46" s="229">
        <v>0.1213789733325142</v>
      </c>
      <c r="T46" s="229">
        <v>0.20951378186349251</v>
      </c>
      <c r="U46" s="229">
        <v>0.25559961332750603</v>
      </c>
      <c r="V46" s="229">
        <v>0.2173585226971341</v>
      </c>
      <c r="W46" s="229">
        <v>0.29214630279486498</v>
      </c>
      <c r="X46" s="229">
        <v>0.50962707212608516</v>
      </c>
      <c r="Y46" s="229">
        <v>0.51806188504640016</v>
      </c>
      <c r="DA46" s="73" t="s">
        <v>3224</v>
      </c>
    </row>
    <row r="47" spans="1:105" ht="12" customHeight="1" x14ac:dyDescent="0.25">
      <c r="A47" s="64" t="s">
        <v>32</v>
      </c>
      <c r="B47" s="229">
        <v>4.773937958844007</v>
      </c>
      <c r="C47" s="229">
        <v>4.7971573310219764</v>
      </c>
      <c r="D47" s="229">
        <v>2.4590549631189238</v>
      </c>
      <c r="E47" s="229">
        <v>2.7059651698335689</v>
      </c>
      <c r="F47" s="229">
        <v>2.8130516240468122</v>
      </c>
      <c r="G47" s="229">
        <v>2.9191185217180169</v>
      </c>
      <c r="H47" s="229">
        <v>2.15785478742806</v>
      </c>
      <c r="I47" s="229">
        <v>1.6735510135885689</v>
      </c>
      <c r="J47" s="229">
        <v>1.357512793200029</v>
      </c>
      <c r="K47" s="229">
        <v>1.221396292465893</v>
      </c>
      <c r="L47" s="229">
        <v>1.25716594997791</v>
      </c>
      <c r="M47" s="229">
        <v>1.3760195698107489</v>
      </c>
      <c r="N47" s="229">
        <v>0.86357472151921444</v>
      </c>
      <c r="O47" s="229">
        <v>0.89785618560071301</v>
      </c>
      <c r="P47" s="229">
        <v>0.93858608976518365</v>
      </c>
      <c r="Q47" s="229">
        <v>0.71246555567722458</v>
      </c>
      <c r="R47" s="229">
        <v>0.64010211144223539</v>
      </c>
      <c r="S47" s="229">
        <v>0.48026371599123102</v>
      </c>
      <c r="T47" s="229">
        <v>0.24537288021656059</v>
      </c>
      <c r="U47" s="229">
        <v>0.28746856454289049</v>
      </c>
      <c r="V47" s="229">
        <v>0.14487488389684011</v>
      </c>
      <c r="W47" s="229">
        <v>0.62863440744990084</v>
      </c>
      <c r="X47" s="229">
        <v>0.13034032083164529</v>
      </c>
      <c r="Y47" s="229">
        <v>5.9245921993560831E-2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4.0912904441911806</v>
      </c>
      <c r="C49" s="229">
        <v>4.3103595606020901</v>
      </c>
      <c r="D49" s="229">
        <v>4.2377825198894907</v>
      </c>
      <c r="E49" s="229">
        <v>4.3953979523607956</v>
      </c>
      <c r="F49" s="229">
        <v>5.0038249349540891</v>
      </c>
      <c r="G49" s="229">
        <v>5.4649301463537849</v>
      </c>
      <c r="H49" s="229">
        <v>4.0974036042331869</v>
      </c>
      <c r="I49" s="229">
        <v>4.1875360871146139</v>
      </c>
      <c r="J49" s="229">
        <v>4.196784004881275</v>
      </c>
      <c r="K49" s="229">
        <v>3.9659043020346649</v>
      </c>
      <c r="L49" s="229">
        <v>4.4293453081325467</v>
      </c>
      <c r="M49" s="229">
        <v>4.7686179975675254</v>
      </c>
      <c r="N49" s="229">
        <v>4.317159786999154</v>
      </c>
      <c r="O49" s="229">
        <v>5.5966443518633406</v>
      </c>
      <c r="P49" s="229">
        <v>5.6813152551875206</v>
      </c>
      <c r="Q49" s="229">
        <v>5.3102081180682346</v>
      </c>
      <c r="R49" s="229">
        <v>5.3331704852695641</v>
      </c>
      <c r="S49" s="229">
        <v>5.2240980385793403</v>
      </c>
      <c r="T49" s="229">
        <v>4.8100440312590012</v>
      </c>
      <c r="U49" s="229">
        <v>5.0295660194686311</v>
      </c>
      <c r="V49" s="229">
        <v>4.6507131313039896</v>
      </c>
      <c r="W49" s="229">
        <v>6.0380737770302391</v>
      </c>
      <c r="X49" s="229">
        <v>6.4508448049872049</v>
      </c>
      <c r="Y49" s="229">
        <v>5.812197399975962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0.52887178767578513</v>
      </c>
      <c r="C51" s="229">
        <v>0.66103023948890727</v>
      </c>
      <c r="D51" s="229">
        <v>0.74916231630483598</v>
      </c>
      <c r="E51" s="229">
        <v>0.79326801810890268</v>
      </c>
      <c r="F51" s="229">
        <v>0.96953217173040918</v>
      </c>
      <c r="G51" s="229">
        <v>2.1110448497927958</v>
      </c>
      <c r="H51" s="229">
        <v>1.800559747501804</v>
      </c>
      <c r="I51" s="229">
        <v>2.9654738320924992</v>
      </c>
      <c r="J51" s="229">
        <v>2.525527389247209</v>
      </c>
      <c r="K51" s="229">
        <v>1.384094037974877</v>
      </c>
      <c r="L51" s="229">
        <v>1.0260921814097561</v>
      </c>
      <c r="M51" s="229">
        <v>1.117318003503782</v>
      </c>
      <c r="N51" s="229">
        <v>0.70029700638519521</v>
      </c>
      <c r="O51" s="229">
        <v>1.0788445046295909</v>
      </c>
      <c r="P51" s="229">
        <v>1.0721017264826009</v>
      </c>
      <c r="Q51" s="229">
        <v>1.394803156241577</v>
      </c>
      <c r="R51" s="229">
        <v>1.9125691916633789</v>
      </c>
      <c r="S51" s="229">
        <v>1.8455380441329801</v>
      </c>
      <c r="T51" s="229">
        <v>2.0063334714052412</v>
      </c>
      <c r="U51" s="229">
        <v>2.207506240796572</v>
      </c>
      <c r="V51" s="229">
        <v>2.1873572331393261</v>
      </c>
      <c r="W51" s="229">
        <v>1.4223295564723339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4.1503862700612091</v>
      </c>
      <c r="C54" s="261">
        <f t="shared" si="2"/>
        <v>4.882258334502267</v>
      </c>
      <c r="D54" s="261">
        <f t="shared" si="2"/>
        <v>3.9748958138363699</v>
      </c>
      <c r="E54" s="261">
        <f t="shared" si="2"/>
        <v>4.6035128540202841</v>
      </c>
      <c r="F54" s="261">
        <f t="shared" si="2"/>
        <v>5.112332117046039</v>
      </c>
      <c r="G54" s="261">
        <f t="shared" si="2"/>
        <v>4.8058912451409732</v>
      </c>
      <c r="H54" s="261">
        <f t="shared" si="2"/>
        <v>5.4270988978924963</v>
      </c>
      <c r="I54" s="261">
        <f t="shared" si="2"/>
        <v>5.3341428190671794</v>
      </c>
      <c r="J54" s="261">
        <f t="shared" si="2"/>
        <v>5.0473103058090167</v>
      </c>
      <c r="K54" s="261">
        <f t="shared" si="2"/>
        <v>5.1153444478847527</v>
      </c>
      <c r="L54" s="261">
        <f t="shared" si="2"/>
        <v>5.4404309531461603</v>
      </c>
      <c r="M54" s="261">
        <f t="shared" si="2"/>
        <v>5.2495199423157288</v>
      </c>
      <c r="N54" s="261">
        <f t="shared" si="2"/>
        <v>4.9110954435281045</v>
      </c>
      <c r="O54" s="261">
        <f t="shared" si="2"/>
        <v>3.6423675888859459</v>
      </c>
      <c r="P54" s="261">
        <f t="shared" si="2"/>
        <v>3.5650610656295969</v>
      </c>
      <c r="Q54" s="261">
        <f t="shared" si="2"/>
        <v>3.5531357268421777</v>
      </c>
      <c r="R54" s="261">
        <f t="shared" si="2"/>
        <v>3.5570228595404476</v>
      </c>
      <c r="S54" s="261">
        <f t="shared" si="2"/>
        <v>3.5745045092710237</v>
      </c>
      <c r="T54" s="261">
        <f t="shared" si="2"/>
        <v>3.5152878326855812</v>
      </c>
      <c r="U54" s="261">
        <f t="shared" si="2"/>
        <v>3.5919866340477098</v>
      </c>
      <c r="V54" s="261">
        <f t="shared" si="2"/>
        <v>3.3028443780138197</v>
      </c>
      <c r="W54" s="261">
        <f t="shared" si="2"/>
        <v>3.8673531867477902</v>
      </c>
      <c r="X54" s="261">
        <f t="shared" si="2"/>
        <v>3.6445300158650697</v>
      </c>
      <c r="Y54" s="261">
        <f t="shared" si="2"/>
        <v>3.4421330246460071</v>
      </c>
      <c r="DA54" s="70"/>
    </row>
    <row r="55" spans="1:105" ht="12" customHeight="1" x14ac:dyDescent="0.25">
      <c r="A55" s="60" t="s">
        <v>3102</v>
      </c>
      <c r="B55" s="262">
        <v>3.4132527153690471</v>
      </c>
      <c r="C55" s="262">
        <v>4.061577203553342</v>
      </c>
      <c r="D55" s="262">
        <v>3.360262294917955</v>
      </c>
      <c r="E55" s="262">
        <v>3.9310446831192398</v>
      </c>
      <c r="F55" s="262">
        <v>4.3865037018447888</v>
      </c>
      <c r="G55" s="262">
        <v>3.9219439787095438</v>
      </c>
      <c r="H55" s="262">
        <v>4.7473054897609126</v>
      </c>
      <c r="I55" s="262">
        <v>4.6187129697921554</v>
      </c>
      <c r="J55" s="262">
        <v>4.4099783495125324</v>
      </c>
      <c r="K55" s="262">
        <v>4.5848782353923134</v>
      </c>
      <c r="L55" s="262">
        <v>4.8916287504218188</v>
      </c>
      <c r="M55" s="262">
        <v>4.660612713262795</v>
      </c>
      <c r="N55" s="262">
        <v>4.4274390315667356</v>
      </c>
      <c r="O55" s="262">
        <v>3.0617090218660201</v>
      </c>
      <c r="P55" s="262">
        <v>2.9750744631883239</v>
      </c>
      <c r="Q55" s="262">
        <v>2.9808013916378822</v>
      </c>
      <c r="R55" s="262">
        <v>2.9504826436587268</v>
      </c>
      <c r="S55" s="262">
        <v>2.9919119735250028</v>
      </c>
      <c r="T55" s="262">
        <v>2.9623179475337418</v>
      </c>
      <c r="U55" s="262">
        <v>3.0003393994636731</v>
      </c>
      <c r="V55" s="262">
        <v>2.7571802926518378</v>
      </c>
      <c r="W55" s="262">
        <v>3.2333441287811389</v>
      </c>
      <c r="X55" s="262">
        <v>3.107028409688275</v>
      </c>
      <c r="Y55" s="262">
        <v>2.9576989687601238</v>
      </c>
      <c r="DA55" s="72" t="s">
        <v>3232</v>
      </c>
    </row>
    <row r="56" spans="1:105" ht="12" customHeight="1" x14ac:dyDescent="0.25">
      <c r="A56" s="60" t="s">
        <v>3104</v>
      </c>
      <c r="B56" s="262">
        <v>0.73713355469216202</v>
      </c>
      <c r="C56" s="262">
        <v>0.82068113094892536</v>
      </c>
      <c r="D56" s="262">
        <v>0.61463351891841478</v>
      </c>
      <c r="E56" s="262">
        <v>0.67246817090104416</v>
      </c>
      <c r="F56" s="262">
        <v>0.72582841520124974</v>
      </c>
      <c r="G56" s="262">
        <v>0.88394726643142962</v>
      </c>
      <c r="H56" s="262">
        <v>0.67979340813158406</v>
      </c>
      <c r="I56" s="262">
        <v>0.71542984927502429</v>
      </c>
      <c r="J56" s="262">
        <v>0.63733195629648465</v>
      </c>
      <c r="K56" s="262">
        <v>0.53046621249243953</v>
      </c>
      <c r="L56" s="262">
        <v>0.54880220272434188</v>
      </c>
      <c r="M56" s="262">
        <v>0.5889072290529338</v>
      </c>
      <c r="N56" s="262">
        <v>0.48365641196136888</v>
      </c>
      <c r="O56" s="262">
        <v>0.5806585670199258</v>
      </c>
      <c r="P56" s="262">
        <v>0.5899866024412731</v>
      </c>
      <c r="Q56" s="262">
        <v>0.57233433520429577</v>
      </c>
      <c r="R56" s="262">
        <v>0.60654021588172102</v>
      </c>
      <c r="S56" s="262">
        <v>0.5825925357460211</v>
      </c>
      <c r="T56" s="262">
        <v>0.55296988515183942</v>
      </c>
      <c r="U56" s="262">
        <v>0.59164723458403667</v>
      </c>
      <c r="V56" s="262">
        <v>0.54566408536198185</v>
      </c>
      <c r="W56" s="262">
        <v>0.6340090579666513</v>
      </c>
      <c r="X56" s="262">
        <v>0.53750160617679466</v>
      </c>
      <c r="Y56" s="262">
        <v>0.48443405588588317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1.5998086902887951E-4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1.3487261853186079E-2</v>
      </c>
      <c r="D59" s="229">
        <v>1.286683563435791E-2</v>
      </c>
      <c r="E59" s="229">
        <v>1.228443343891897E-2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6.2465843063272226E-3</v>
      </c>
      <c r="L59" s="229">
        <v>1.252617320206726E-2</v>
      </c>
      <c r="M59" s="229">
        <v>1.175750208581895E-2</v>
      </c>
      <c r="N59" s="229">
        <v>1.089099776428739E-2</v>
      </c>
      <c r="O59" s="229">
        <v>5.2719991083887436E-3</v>
      </c>
      <c r="P59" s="229">
        <v>5.2888382900939963E-3</v>
      </c>
      <c r="Q59" s="229">
        <v>4.7175492872760004E-3</v>
      </c>
      <c r="R59" s="229">
        <v>4.7947388636838933E-3</v>
      </c>
      <c r="S59" s="229">
        <v>5.4430356555336722E-3</v>
      </c>
      <c r="T59" s="229">
        <v>5.9155279296980463E-3</v>
      </c>
      <c r="U59" s="229">
        <v>6.3075151004805454E-3</v>
      </c>
      <c r="V59" s="229">
        <v>3.9484411460103909E-3</v>
      </c>
      <c r="W59" s="229">
        <v>3.4497568696728472E-3</v>
      </c>
      <c r="X59" s="229">
        <v>4.0235724756082017E-3</v>
      </c>
      <c r="Y59" s="229">
        <v>3.718930593149216E-3</v>
      </c>
      <c r="DA59" s="73" t="s">
        <v>3236</v>
      </c>
    </row>
    <row r="60" spans="1:105" ht="12" customHeight="1" x14ac:dyDescent="0.25">
      <c r="A60" s="64" t="s">
        <v>159</v>
      </c>
      <c r="B60" s="229">
        <v>3.036739614337413E-2</v>
      </c>
      <c r="C60" s="229">
        <v>7.2256153902286943E-2</v>
      </c>
      <c r="D60" s="229">
        <v>4.1566071423498982E-2</v>
      </c>
      <c r="E60" s="229">
        <v>6.6230297439309166E-2</v>
      </c>
      <c r="F60" s="229">
        <v>6.4781990318643554E-2</v>
      </c>
      <c r="G60" s="229">
        <v>9.4347754115598079E-2</v>
      </c>
      <c r="H60" s="229">
        <v>7.3713046564458026E-2</v>
      </c>
      <c r="I60" s="229">
        <v>5.1362569064690902E-2</v>
      </c>
      <c r="J60" s="229">
        <v>2.9445497061737859E-2</v>
      </c>
      <c r="K60" s="229">
        <v>2.9660051143382941E-2</v>
      </c>
      <c r="L60" s="229">
        <v>3.1252573257431027E-2</v>
      </c>
      <c r="M60" s="229">
        <v>3.0795702825518158E-2</v>
      </c>
      <c r="N60" s="229">
        <v>3.030536291907034E-2</v>
      </c>
      <c r="O60" s="229">
        <v>5.6051227383474332E-3</v>
      </c>
      <c r="P60" s="229">
        <v>5.9890691215637778E-3</v>
      </c>
      <c r="Q60" s="229">
        <v>9.5621027831988802E-3</v>
      </c>
      <c r="R60" s="229">
        <v>8.45330485187939E-3</v>
      </c>
      <c r="S60" s="229">
        <v>9.1319603761139175E-3</v>
      </c>
      <c r="T60" s="229">
        <v>1.576279236590539E-2</v>
      </c>
      <c r="U60" s="229">
        <v>1.9230064952539639E-2</v>
      </c>
      <c r="V60" s="229">
        <v>1.6352992303232651E-2</v>
      </c>
      <c r="W60" s="229">
        <v>2.1979659144441249E-2</v>
      </c>
      <c r="X60" s="229">
        <v>3.8341848686602023E-2</v>
      </c>
      <c r="Y60" s="229">
        <v>3.8976442762111617E-2</v>
      </c>
      <c r="DA60" s="73" t="s">
        <v>3237</v>
      </c>
    </row>
    <row r="61" spans="1:105" ht="12" customHeight="1" x14ac:dyDescent="0.25">
      <c r="A61" s="64" t="s">
        <v>32</v>
      </c>
      <c r="B61" s="229">
        <v>0.3591677461199253</v>
      </c>
      <c r="C61" s="229">
        <v>0.36091465813331458</v>
      </c>
      <c r="D61" s="229">
        <v>0.1850072699525209</v>
      </c>
      <c r="E61" s="229">
        <v>0.2035835864451587</v>
      </c>
      <c r="F61" s="229">
        <v>0.21164024757718949</v>
      </c>
      <c r="G61" s="229">
        <v>0.21962020226091661</v>
      </c>
      <c r="H61" s="229">
        <v>0.1623464416873775</v>
      </c>
      <c r="I61" s="229">
        <v>0.12590979412578571</v>
      </c>
      <c r="J61" s="229">
        <v>0.10213262393981409</v>
      </c>
      <c r="K61" s="229">
        <v>9.1891884072669058E-2</v>
      </c>
      <c r="L61" s="229">
        <v>9.4583018180156256E-2</v>
      </c>
      <c r="M61" s="229">
        <v>0.10352498330864569</v>
      </c>
      <c r="N61" s="229">
        <v>6.4971138923075711E-2</v>
      </c>
      <c r="O61" s="229">
        <v>6.7550308634536399E-2</v>
      </c>
      <c r="P61" s="229">
        <v>7.0614627443148587E-2</v>
      </c>
      <c r="Q61" s="229">
        <v>5.3602424251578018E-2</v>
      </c>
      <c r="R61" s="229">
        <v>4.8158152584995763E-2</v>
      </c>
      <c r="S61" s="229">
        <v>3.6132693366111412E-2</v>
      </c>
      <c r="T61" s="229">
        <v>1.846065556488231E-2</v>
      </c>
      <c r="U61" s="229">
        <v>2.1627728993822488E-2</v>
      </c>
      <c r="V61" s="229">
        <v>1.0899677785342199E-2</v>
      </c>
      <c r="W61" s="229">
        <v>4.7295378616920437E-2</v>
      </c>
      <c r="X61" s="229">
        <v>9.8061683384309973E-3</v>
      </c>
      <c r="Y61" s="229">
        <v>4.457373441521818E-3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0.30780868545638967</v>
      </c>
      <c r="C63" s="229">
        <v>0.32429037446536102</v>
      </c>
      <c r="D63" s="229">
        <v>0.3188300328443503</v>
      </c>
      <c r="E63" s="229">
        <v>0.33068824719955808</v>
      </c>
      <c r="F63" s="229">
        <v>0.37646331799027621</v>
      </c>
      <c r="G63" s="229">
        <v>0.41115461916141322</v>
      </c>
      <c r="H63" s="229">
        <v>0.30826860972287312</v>
      </c>
      <c r="I63" s="229">
        <v>0.31504973696160099</v>
      </c>
      <c r="J63" s="229">
        <v>0.31574550506943738</v>
      </c>
      <c r="K63" s="229">
        <v>0.29837524529414411</v>
      </c>
      <c r="L63" s="229">
        <v>0.33324228023567748</v>
      </c>
      <c r="M63" s="229">
        <v>0.35876749824959442</v>
      </c>
      <c r="N63" s="229">
        <v>0.3248019902444505</v>
      </c>
      <c r="O63" s="229">
        <v>0.42106415186432661</v>
      </c>
      <c r="P63" s="229">
        <v>0.42743437656583222</v>
      </c>
      <c r="Q63" s="229">
        <v>0.39951409038757879</v>
      </c>
      <c r="R63" s="229">
        <v>0.40124166660335292</v>
      </c>
      <c r="S63" s="229">
        <v>0.39303558910941733</v>
      </c>
      <c r="T63" s="229">
        <v>0.36188419043954861</v>
      </c>
      <c r="U63" s="229">
        <v>0.37839995130798482</v>
      </c>
      <c r="V63" s="229">
        <v>0.34989691269998657</v>
      </c>
      <c r="W63" s="229">
        <v>0.45427514309945372</v>
      </c>
      <c r="X63" s="229">
        <v>0.48533001667615339</v>
      </c>
      <c r="Y63" s="229">
        <v>0.43728130908910062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3.9789726972472857E-2</v>
      </c>
      <c r="C65" s="229">
        <v>4.9732682594776707E-2</v>
      </c>
      <c r="D65" s="229">
        <v>5.6363309063686723E-2</v>
      </c>
      <c r="E65" s="229">
        <v>5.9681606378099238E-2</v>
      </c>
      <c r="F65" s="229">
        <v>7.2942859315140482E-2</v>
      </c>
      <c r="G65" s="229">
        <v>0.15882469089350179</v>
      </c>
      <c r="H65" s="229">
        <v>0.13546531015687549</v>
      </c>
      <c r="I65" s="229">
        <v>0.22310774912294659</v>
      </c>
      <c r="J65" s="229">
        <v>0.19000833022549521</v>
      </c>
      <c r="K65" s="229">
        <v>0.1041324668068873</v>
      </c>
      <c r="L65" s="229">
        <v>7.7198157849009866E-2</v>
      </c>
      <c r="M65" s="229">
        <v>8.4061542583356616E-2</v>
      </c>
      <c r="N65" s="229">
        <v>5.268692211048491E-2</v>
      </c>
      <c r="O65" s="229">
        <v>8.1166984674326592E-2</v>
      </c>
      <c r="P65" s="229">
        <v>8.0659691020634527E-2</v>
      </c>
      <c r="Q65" s="229">
        <v>0.1049381684946641</v>
      </c>
      <c r="R65" s="229">
        <v>0.14389235297780911</v>
      </c>
      <c r="S65" s="229">
        <v>0.13884925723884481</v>
      </c>
      <c r="T65" s="229">
        <v>0.150946718851805</v>
      </c>
      <c r="U65" s="229">
        <v>0.16608197422920909</v>
      </c>
      <c r="V65" s="229">
        <v>0.16456606142741009</v>
      </c>
      <c r="W65" s="229">
        <v>0.1070091202361631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294.43461163721452</v>
      </c>
      <c r="C68" s="261">
        <v>314.91029789956741</v>
      </c>
      <c r="D68" s="261">
        <v>291.68791995758431</v>
      </c>
      <c r="E68" s="261">
        <v>427.40307206966003</v>
      </c>
      <c r="F68" s="261">
        <v>577.43946212647745</v>
      </c>
      <c r="G68" s="261">
        <v>555.64984367152135</v>
      </c>
      <c r="H68" s="261">
        <v>544.79281236151962</v>
      </c>
      <c r="I68" s="261">
        <v>527.01335024682271</v>
      </c>
      <c r="J68" s="261">
        <v>537.58447870044336</v>
      </c>
      <c r="K68" s="261">
        <v>504.84329847803798</v>
      </c>
      <c r="L68" s="261">
        <v>473.59675036136548</v>
      </c>
      <c r="M68" s="261">
        <v>484.12245674614422</v>
      </c>
      <c r="N68" s="261">
        <v>499.37010158046172</v>
      </c>
      <c r="O68" s="261">
        <v>325.20206230414823</v>
      </c>
      <c r="P68" s="261">
        <v>280.94565142650669</v>
      </c>
      <c r="Q68" s="261">
        <v>277.89198871667247</v>
      </c>
      <c r="R68" s="261">
        <v>259.56847634409212</v>
      </c>
      <c r="S68" s="261">
        <v>287.49977499431719</v>
      </c>
      <c r="T68" s="261">
        <v>297.75467191406409</v>
      </c>
      <c r="U68" s="261">
        <v>298.13840027718231</v>
      </c>
      <c r="V68" s="261">
        <v>266.1891029495111</v>
      </c>
      <c r="W68" s="261">
        <v>268.54955925574598</v>
      </c>
      <c r="X68" s="261">
        <v>347.45696834480162</v>
      </c>
      <c r="Y68" s="261">
        <v>345.21976356160621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</v>
      </c>
      <c r="D73" s="232">
        <f t="shared" si="3"/>
        <v>1.0000000000000004</v>
      </c>
      <c r="E73" s="232">
        <f t="shared" si="3"/>
        <v>1</v>
      </c>
      <c r="F73" s="232">
        <f t="shared" si="3"/>
        <v>1</v>
      </c>
      <c r="G73" s="232">
        <f t="shared" si="3"/>
        <v>1.0000000000000002</v>
      </c>
      <c r="H73" s="232">
        <f t="shared" si="3"/>
        <v>1</v>
      </c>
      <c r="I73" s="232">
        <f t="shared" si="3"/>
        <v>1.0000000000000004</v>
      </c>
      <c r="J73" s="232">
        <f t="shared" si="3"/>
        <v>0.99999999999999978</v>
      </c>
      <c r="K73" s="232">
        <f t="shared" si="3"/>
        <v>0.99999999999999978</v>
      </c>
      <c r="L73" s="232">
        <f t="shared" si="3"/>
        <v>0.99999999999999978</v>
      </c>
      <c r="M73" s="232">
        <f t="shared" si="3"/>
        <v>0.99999999999999978</v>
      </c>
      <c r="N73" s="232">
        <f t="shared" si="3"/>
        <v>1.0000000000000004</v>
      </c>
      <c r="O73" s="232">
        <f t="shared" si="3"/>
        <v>1</v>
      </c>
      <c r="P73" s="232">
        <f t="shared" si="3"/>
        <v>1.0000000000000002</v>
      </c>
      <c r="Q73" s="232">
        <f t="shared" si="3"/>
        <v>0.99999999999999978</v>
      </c>
      <c r="R73" s="232">
        <f t="shared" si="3"/>
        <v>1.0000000000000002</v>
      </c>
      <c r="S73" s="232">
        <f t="shared" si="3"/>
        <v>0.99999999999999989</v>
      </c>
      <c r="T73" s="232">
        <f t="shared" si="3"/>
        <v>0.99999999999999989</v>
      </c>
      <c r="U73" s="232">
        <f t="shared" si="3"/>
        <v>1</v>
      </c>
      <c r="V73" s="232">
        <f t="shared" si="3"/>
        <v>1.0000000000000002</v>
      </c>
      <c r="W73" s="232">
        <f t="shared" si="3"/>
        <v>0.99999999999999978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1.0390839442075857E-2</v>
      </c>
      <c r="C78" s="300">
        <f t="shared" si="8"/>
        <v>1.0890790581256611E-2</v>
      </c>
      <c r="D78" s="300">
        <f t="shared" si="8"/>
        <v>1.0621862645615585E-2</v>
      </c>
      <c r="E78" s="300">
        <f t="shared" si="8"/>
        <v>1.1137426956610807E-2</v>
      </c>
      <c r="F78" s="300">
        <f t="shared" si="8"/>
        <v>1.1632198937347286E-2</v>
      </c>
      <c r="G78" s="300">
        <f t="shared" si="8"/>
        <v>1.0725028032516959E-2</v>
      </c>
      <c r="H78" s="300">
        <f t="shared" si="8"/>
        <v>1.0877136757009633E-2</v>
      </c>
      <c r="I78" s="300">
        <f t="shared" si="8"/>
        <v>1.0875293436121617E-2</v>
      </c>
      <c r="J78" s="300">
        <f t="shared" si="8"/>
        <v>1.1661001583783361E-2</v>
      </c>
      <c r="K78" s="300">
        <f t="shared" si="8"/>
        <v>1.1898493538309426E-2</v>
      </c>
      <c r="L78" s="300">
        <f t="shared" si="8"/>
        <v>1.1582113121614503E-2</v>
      </c>
      <c r="M78" s="300">
        <f t="shared" si="8"/>
        <v>1.1252786366947485E-2</v>
      </c>
      <c r="N78" s="300">
        <f t="shared" si="8"/>
        <v>1.1330189481143414E-2</v>
      </c>
      <c r="O78" s="300">
        <f t="shared" si="8"/>
        <v>8.7953929164193215E-3</v>
      </c>
      <c r="P78" s="300">
        <f t="shared" si="8"/>
        <v>8.1604653206756791E-3</v>
      </c>
      <c r="Q78" s="300">
        <f t="shared" si="8"/>
        <v>8.4162341222050515E-3</v>
      </c>
      <c r="R78" s="300">
        <f t="shared" si="8"/>
        <v>7.8889467830173202E-3</v>
      </c>
      <c r="S78" s="300">
        <f t="shared" si="8"/>
        <v>7.7138041960057874E-3</v>
      </c>
      <c r="T78" s="300">
        <f t="shared" si="8"/>
        <v>8.3768584801693583E-3</v>
      </c>
      <c r="U78" s="300">
        <f t="shared" si="8"/>
        <v>8.3592885492888777E-3</v>
      </c>
      <c r="V78" s="300">
        <f t="shared" si="8"/>
        <v>8.1938993747346107E-3</v>
      </c>
      <c r="W78" s="300">
        <f t="shared" si="8"/>
        <v>8.5149368245466713E-3</v>
      </c>
      <c r="X78" s="300">
        <f t="shared" si="8"/>
        <v>9.6976966164704932E-3</v>
      </c>
      <c r="Y78" s="300">
        <f t="shared" si="8"/>
        <v>9.38931025258701E-3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0.14260434304950337</v>
      </c>
      <c r="C79" s="301">
        <f t="shared" si="9"/>
        <v>0.14454178762335793</v>
      </c>
      <c r="D79" s="301">
        <f t="shared" si="9"/>
        <v>0.13844679854983891</v>
      </c>
      <c r="E79" s="301">
        <f t="shared" si="9"/>
        <v>0.12465568815213078</v>
      </c>
      <c r="F79" s="301">
        <f t="shared" si="9"/>
        <v>0.11633463772865194</v>
      </c>
      <c r="G79" s="301">
        <f t="shared" si="9"/>
        <v>0.13506580015593217</v>
      </c>
      <c r="H79" s="301">
        <f t="shared" si="9"/>
        <v>0.12234195768191128</v>
      </c>
      <c r="I79" s="301">
        <f t="shared" si="9"/>
        <v>0.12205336597203958</v>
      </c>
      <c r="J79" s="301">
        <f t="shared" si="9"/>
        <v>0.11775790929191313</v>
      </c>
      <c r="K79" s="301">
        <f t="shared" si="9"/>
        <v>0.10921603158463521</v>
      </c>
      <c r="L79" s="301">
        <f t="shared" si="9"/>
        <v>0.10756794470539394</v>
      </c>
      <c r="M79" s="301">
        <f t="shared" si="9"/>
        <v>0.11327962487315431</v>
      </c>
      <c r="N79" s="301">
        <f t="shared" si="9"/>
        <v>0.10445937328401221</v>
      </c>
      <c r="O79" s="301">
        <f t="shared" si="9"/>
        <v>0.14912784353253059</v>
      </c>
      <c r="P79" s="301">
        <f t="shared" si="9"/>
        <v>0.15130206883422537</v>
      </c>
      <c r="Q79" s="301">
        <f t="shared" si="9"/>
        <v>0.15061442556538085</v>
      </c>
      <c r="R79" s="301">
        <f t="shared" si="9"/>
        <v>0.15245096800384653</v>
      </c>
      <c r="S79" s="301">
        <f t="shared" si="9"/>
        <v>0.14910301869866774</v>
      </c>
      <c r="T79" s="301">
        <f t="shared" si="9"/>
        <v>0.14612368173347243</v>
      </c>
      <c r="U79" s="301">
        <f t="shared" si="9"/>
        <v>0.14840897963645827</v>
      </c>
      <c r="V79" s="301">
        <f t="shared" si="9"/>
        <v>0.14741516748967967</v>
      </c>
      <c r="W79" s="301">
        <f t="shared" si="9"/>
        <v>0.14880037031919052</v>
      </c>
      <c r="X79" s="301">
        <f t="shared" si="9"/>
        <v>0.13534072974016459</v>
      </c>
      <c r="Y79" s="301">
        <f t="shared" si="9"/>
        <v>0.12839862902208465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0.54731550798517814</v>
      </c>
      <c r="C80" s="301">
        <f t="shared" si="10"/>
        <v>0.54309675348753284</v>
      </c>
      <c r="D80" s="301">
        <f t="shared" si="10"/>
        <v>0.54992089569882507</v>
      </c>
      <c r="E80" s="301">
        <f t="shared" si="10"/>
        <v>0.5392090913647134</v>
      </c>
      <c r="F80" s="301">
        <f t="shared" si="10"/>
        <v>0.53040244224023136</v>
      </c>
      <c r="G80" s="301">
        <f t="shared" si="10"/>
        <v>0.5192548656627235</v>
      </c>
      <c r="H80" s="301">
        <f t="shared" si="10"/>
        <v>0.53436640875273589</v>
      </c>
      <c r="I80" s="301">
        <f t="shared" si="10"/>
        <v>0.53286513463874285</v>
      </c>
      <c r="J80" s="301">
        <f t="shared" si="10"/>
        <v>0.53262907890067523</v>
      </c>
      <c r="K80" s="301">
        <f t="shared" si="10"/>
        <v>0.52862700624942449</v>
      </c>
      <c r="L80" s="301">
        <f t="shared" si="10"/>
        <v>0.53693912018626766</v>
      </c>
      <c r="M80" s="301">
        <f t="shared" si="10"/>
        <v>0.53494336789882846</v>
      </c>
      <c r="N80" s="301">
        <f t="shared" si="10"/>
        <v>0.53931102719488466</v>
      </c>
      <c r="O80" s="301">
        <f t="shared" si="10"/>
        <v>0.59442838290740363</v>
      </c>
      <c r="P80" s="301">
        <f t="shared" si="10"/>
        <v>0.59459744236766665</v>
      </c>
      <c r="Q80" s="301">
        <f t="shared" si="10"/>
        <v>0.58034596230436508</v>
      </c>
      <c r="R80" s="301">
        <f t="shared" si="10"/>
        <v>0.59128445405280605</v>
      </c>
      <c r="S80" s="301">
        <f t="shared" si="10"/>
        <v>0.59730137290795871</v>
      </c>
      <c r="T80" s="301">
        <f t="shared" si="10"/>
        <v>0.58743124889605924</v>
      </c>
      <c r="U80" s="301">
        <f t="shared" si="10"/>
        <v>0.5779004925889627</v>
      </c>
      <c r="V80" s="301">
        <f t="shared" si="10"/>
        <v>0.58468340019384712</v>
      </c>
      <c r="W80" s="301">
        <f t="shared" si="10"/>
        <v>0.56010458507799998</v>
      </c>
      <c r="X80" s="301">
        <f t="shared" si="10"/>
        <v>0.55025032879060642</v>
      </c>
      <c r="Y80" s="301">
        <f t="shared" si="10"/>
        <v>0.53200890400065826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0.54731550798517814</v>
      </c>
      <c r="C81" s="302">
        <f t="shared" si="11"/>
        <v>0.54309675348753284</v>
      </c>
      <c r="D81" s="302">
        <f t="shared" si="11"/>
        <v>0.54992089569882507</v>
      </c>
      <c r="E81" s="302">
        <f t="shared" si="11"/>
        <v>0.5392090913647134</v>
      </c>
      <c r="F81" s="302">
        <f t="shared" si="11"/>
        <v>0.53040244224023136</v>
      </c>
      <c r="G81" s="302">
        <f t="shared" si="11"/>
        <v>0.5192548656627235</v>
      </c>
      <c r="H81" s="302">
        <f t="shared" si="11"/>
        <v>0.53436640875273589</v>
      </c>
      <c r="I81" s="302">
        <f t="shared" si="11"/>
        <v>0.53286513463874285</v>
      </c>
      <c r="J81" s="302">
        <f t="shared" si="11"/>
        <v>0.53262907890067523</v>
      </c>
      <c r="K81" s="302">
        <f t="shared" si="11"/>
        <v>0.52862700624942449</v>
      </c>
      <c r="L81" s="302">
        <f t="shared" si="11"/>
        <v>0.53693912018626766</v>
      </c>
      <c r="M81" s="302">
        <f t="shared" si="11"/>
        <v>0.53494336789882846</v>
      </c>
      <c r="N81" s="302">
        <f t="shared" si="11"/>
        <v>0.53931102719488466</v>
      </c>
      <c r="O81" s="302">
        <f t="shared" si="11"/>
        <v>0.59442838290740363</v>
      </c>
      <c r="P81" s="302">
        <f t="shared" si="11"/>
        <v>0.59459744236766665</v>
      </c>
      <c r="Q81" s="302">
        <f t="shared" si="11"/>
        <v>0.58034596230436508</v>
      </c>
      <c r="R81" s="302">
        <f t="shared" si="11"/>
        <v>0.59128445405280605</v>
      </c>
      <c r="S81" s="302">
        <f t="shared" si="11"/>
        <v>0.59730137290795871</v>
      </c>
      <c r="T81" s="302">
        <f t="shared" si="11"/>
        <v>0.58743124889605924</v>
      </c>
      <c r="U81" s="302">
        <f t="shared" si="11"/>
        <v>0.5779004925889627</v>
      </c>
      <c r="V81" s="302">
        <f t="shared" si="11"/>
        <v>0.58468340019384712</v>
      </c>
      <c r="W81" s="302">
        <f t="shared" si="11"/>
        <v>0.56010458507799998</v>
      </c>
      <c r="X81" s="302">
        <f t="shared" si="11"/>
        <v>0.55025032879060642</v>
      </c>
      <c r="Y81" s="302">
        <f t="shared" si="11"/>
        <v>0.53200890400065826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1.9113323928547383E-2</v>
      </c>
      <c r="C83" s="301">
        <f t="shared" si="13"/>
        <v>2.0635763588847292E-2</v>
      </c>
      <c r="D83" s="301">
        <f t="shared" si="13"/>
        <v>1.7292131953278118E-2</v>
      </c>
      <c r="E83" s="301">
        <f t="shared" si="13"/>
        <v>1.4778803944618826E-2</v>
      </c>
      <c r="F83" s="301">
        <f t="shared" si="13"/>
        <v>1.2715844853470019E-2</v>
      </c>
      <c r="G83" s="301">
        <f t="shared" si="13"/>
        <v>1.3355368448769894E-2</v>
      </c>
      <c r="H83" s="301">
        <f t="shared" si="13"/>
        <v>1.3344206210846647E-2</v>
      </c>
      <c r="I83" s="301">
        <f t="shared" si="13"/>
        <v>1.3714854399031917E-2</v>
      </c>
      <c r="J83" s="301">
        <f t="shared" si="13"/>
        <v>1.2532091142776862E-2</v>
      </c>
      <c r="K83" s="301">
        <f t="shared" si="13"/>
        <v>1.322160016645756E-2</v>
      </c>
      <c r="L83" s="301">
        <f t="shared" si="13"/>
        <v>1.447395782446668E-2</v>
      </c>
      <c r="M83" s="301">
        <f t="shared" si="13"/>
        <v>1.3950675545874395E-2</v>
      </c>
      <c r="N83" s="301">
        <f t="shared" si="13"/>
        <v>1.2320388056293983E-2</v>
      </c>
      <c r="O83" s="301">
        <f t="shared" si="13"/>
        <v>1.1477954587932892E-2</v>
      </c>
      <c r="P83" s="301">
        <f t="shared" si="13"/>
        <v>1.2995500645540194E-2</v>
      </c>
      <c r="Q83" s="301">
        <f t="shared" si="13"/>
        <v>1.3695034755124659E-2</v>
      </c>
      <c r="R83" s="301">
        <f t="shared" si="13"/>
        <v>1.4196688071016192E-2</v>
      </c>
      <c r="S83" s="301">
        <f t="shared" si="13"/>
        <v>1.2581125078669675E-2</v>
      </c>
      <c r="T83" s="301">
        <f t="shared" si="13"/>
        <v>1.2380386239833461E-2</v>
      </c>
      <c r="U83" s="301">
        <f t="shared" si="13"/>
        <v>1.3219651048277159E-2</v>
      </c>
      <c r="V83" s="301">
        <f t="shared" si="13"/>
        <v>1.3266204252990839E-2</v>
      </c>
      <c r="W83" s="301">
        <f t="shared" si="13"/>
        <v>1.6676106088230384E-2</v>
      </c>
      <c r="X83" s="301">
        <f t="shared" si="13"/>
        <v>1.2766520182664338E-2</v>
      </c>
      <c r="Y83" s="301">
        <f t="shared" si="13"/>
        <v>1.2966819578851482E-2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9.9065360724863334E-3</v>
      </c>
      <c r="C84" s="302">
        <f t="shared" si="14"/>
        <v>1.1056400737282007E-2</v>
      </c>
      <c r="D84" s="302">
        <f t="shared" si="14"/>
        <v>9.4526685062989325E-3</v>
      </c>
      <c r="E84" s="302">
        <f t="shared" si="14"/>
        <v>8.3603683614175382E-3</v>
      </c>
      <c r="F84" s="302">
        <f t="shared" si="14"/>
        <v>7.2687820870044814E-3</v>
      </c>
      <c r="G84" s="302">
        <f t="shared" si="14"/>
        <v>6.6135184353215467E-3</v>
      </c>
      <c r="H84" s="302">
        <f t="shared" si="14"/>
        <v>8.1045058055301544E-3</v>
      </c>
      <c r="I84" s="302">
        <f t="shared" si="14"/>
        <v>7.989958438138536E-3</v>
      </c>
      <c r="J84" s="302">
        <f t="shared" si="14"/>
        <v>7.4518534019659003E-3</v>
      </c>
      <c r="K84" s="302">
        <f t="shared" si="14"/>
        <v>8.5616677004787048E-3</v>
      </c>
      <c r="L84" s="302">
        <f t="shared" si="14"/>
        <v>9.4574873638214492E-3</v>
      </c>
      <c r="M84" s="302">
        <f t="shared" si="14"/>
        <v>8.727095773400733E-3</v>
      </c>
      <c r="N84" s="302">
        <f t="shared" si="14"/>
        <v>8.0806554431911946E-3</v>
      </c>
      <c r="O84" s="302">
        <f t="shared" si="14"/>
        <v>5.9350768095532223E-3</v>
      </c>
      <c r="P84" s="302">
        <f t="shared" si="14"/>
        <v>6.5749027626405858E-3</v>
      </c>
      <c r="Q84" s="302">
        <f t="shared" si="14"/>
        <v>7.0207235169563618E-3</v>
      </c>
      <c r="R84" s="302">
        <f t="shared" si="14"/>
        <v>7.0216543365958254E-3</v>
      </c>
      <c r="S84" s="302">
        <f t="shared" si="14"/>
        <v>6.37448546016804E-3</v>
      </c>
      <c r="T84" s="302">
        <f t="shared" si="14"/>
        <v>6.3864968106337435E-3</v>
      </c>
      <c r="U84" s="302">
        <f t="shared" si="14"/>
        <v>6.6488844792069067E-3</v>
      </c>
      <c r="V84" s="302">
        <f t="shared" si="14"/>
        <v>6.6337760005307361E-3</v>
      </c>
      <c r="W84" s="302">
        <f t="shared" si="14"/>
        <v>8.4505416138283811E-3</v>
      </c>
      <c r="X84" s="302">
        <f t="shared" si="14"/>
        <v>6.8259633243073874E-3</v>
      </c>
      <c r="Y84" s="302">
        <f t="shared" si="14"/>
        <v>7.108237125542944E-3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9.2067878560610477E-3</v>
      </c>
      <c r="C85" s="302">
        <f t="shared" si="15"/>
        <v>9.5793628515652828E-3</v>
      </c>
      <c r="D85" s="302">
        <f t="shared" si="15"/>
        <v>7.8394634469791825E-3</v>
      </c>
      <c r="E85" s="302">
        <f t="shared" si="15"/>
        <v>6.4184355832012877E-3</v>
      </c>
      <c r="F85" s="302">
        <f t="shared" si="15"/>
        <v>5.4470627664655394E-3</v>
      </c>
      <c r="G85" s="302">
        <f t="shared" si="15"/>
        <v>6.7418500134483472E-3</v>
      </c>
      <c r="H85" s="302">
        <f t="shared" si="15"/>
        <v>5.2397004053164912E-3</v>
      </c>
      <c r="I85" s="302">
        <f t="shared" si="15"/>
        <v>5.7248959608933812E-3</v>
      </c>
      <c r="J85" s="302">
        <f t="shared" si="15"/>
        <v>5.0802377408109634E-3</v>
      </c>
      <c r="K85" s="302">
        <f t="shared" si="15"/>
        <v>4.6599324659788539E-3</v>
      </c>
      <c r="L85" s="302">
        <f t="shared" si="15"/>
        <v>5.0164704606452306E-3</v>
      </c>
      <c r="M85" s="302">
        <f t="shared" si="15"/>
        <v>5.2235797724736622E-3</v>
      </c>
      <c r="N85" s="302">
        <f t="shared" si="15"/>
        <v>4.2397326131027877E-3</v>
      </c>
      <c r="O85" s="302">
        <f t="shared" si="15"/>
        <v>5.5428777783796696E-3</v>
      </c>
      <c r="P85" s="302">
        <f t="shared" si="15"/>
        <v>6.4205978828996086E-3</v>
      </c>
      <c r="Q85" s="302">
        <f t="shared" si="15"/>
        <v>6.6743112381682981E-3</v>
      </c>
      <c r="R85" s="302">
        <f t="shared" si="15"/>
        <v>7.1750337344203647E-3</v>
      </c>
      <c r="S85" s="302">
        <f t="shared" si="15"/>
        <v>6.2066396185016352E-3</v>
      </c>
      <c r="T85" s="302">
        <f t="shared" si="15"/>
        <v>5.9938894291997171E-3</v>
      </c>
      <c r="U85" s="302">
        <f t="shared" si="15"/>
        <v>6.5707665690702523E-3</v>
      </c>
      <c r="V85" s="302">
        <f t="shared" si="15"/>
        <v>6.6324282524601041E-3</v>
      </c>
      <c r="W85" s="302">
        <f t="shared" si="15"/>
        <v>8.225564474402005E-3</v>
      </c>
      <c r="X85" s="302">
        <f t="shared" si="15"/>
        <v>5.940556858356952E-3</v>
      </c>
      <c r="Y85" s="302">
        <f t="shared" si="15"/>
        <v>5.8585824533085376E-3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3.9000576937316396E-3</v>
      </c>
      <c r="C87" s="301">
        <f t="shared" si="17"/>
        <v>4.287493650039627E-3</v>
      </c>
      <c r="D87" s="301">
        <f t="shared" si="17"/>
        <v>3.8143136950317185E-3</v>
      </c>
      <c r="E87" s="301">
        <f t="shared" si="17"/>
        <v>3.305729949356846E-3</v>
      </c>
      <c r="F87" s="301">
        <f t="shared" si="17"/>
        <v>2.886476536839197E-3</v>
      </c>
      <c r="G87" s="301">
        <f t="shared" si="17"/>
        <v>2.7577013184978201E-3</v>
      </c>
      <c r="H87" s="301">
        <f t="shared" si="17"/>
        <v>3.1471525966560361E-3</v>
      </c>
      <c r="I87" s="301">
        <f t="shared" si="17"/>
        <v>3.2113359482913032E-3</v>
      </c>
      <c r="J87" s="301">
        <f t="shared" si="17"/>
        <v>3.0269058034736542E-3</v>
      </c>
      <c r="K87" s="301">
        <f t="shared" si="17"/>
        <v>3.3807833198461236E-3</v>
      </c>
      <c r="L87" s="301">
        <f t="shared" si="17"/>
        <v>3.7414183758713933E-3</v>
      </c>
      <c r="M87" s="301">
        <f t="shared" si="17"/>
        <v>3.5031722706432055E-3</v>
      </c>
      <c r="N87" s="301">
        <f t="shared" si="17"/>
        <v>3.2389217149401566E-3</v>
      </c>
      <c r="O87" s="301">
        <f t="shared" si="17"/>
        <v>2.6158858935166596E-3</v>
      </c>
      <c r="P87" s="301">
        <f t="shared" si="17"/>
        <v>2.9189110017170177E-3</v>
      </c>
      <c r="Q87" s="301">
        <f t="shared" si="17"/>
        <v>3.1173747284366235E-3</v>
      </c>
      <c r="R87" s="301">
        <f t="shared" si="17"/>
        <v>3.1657131532777417E-3</v>
      </c>
      <c r="S87" s="301">
        <f t="shared" si="17"/>
        <v>2.8650223954792887E-3</v>
      </c>
      <c r="T87" s="301">
        <f t="shared" si="17"/>
        <v>2.8667425765209809E-3</v>
      </c>
      <c r="U87" s="301">
        <f t="shared" si="17"/>
        <v>3.0012935199887438E-3</v>
      </c>
      <c r="V87" s="301">
        <f t="shared" si="17"/>
        <v>3.0203401810023314E-3</v>
      </c>
      <c r="W87" s="301">
        <f t="shared" si="17"/>
        <v>3.7748929722636652E-3</v>
      </c>
      <c r="X87" s="301">
        <f t="shared" si="17"/>
        <v>3.0304664520133542E-3</v>
      </c>
      <c r="Y87" s="301">
        <f t="shared" si="17"/>
        <v>3.1318870326778759E-3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3.2073839992317488E-3</v>
      </c>
      <c r="C88" s="302">
        <f t="shared" si="18"/>
        <v>3.5667892348748417E-3</v>
      </c>
      <c r="D88" s="302">
        <f t="shared" si="18"/>
        <v>3.2245108024690217E-3</v>
      </c>
      <c r="E88" s="302">
        <f t="shared" si="18"/>
        <v>2.8228382440376272E-3</v>
      </c>
      <c r="F88" s="302">
        <f t="shared" si="18"/>
        <v>2.4766661719640465E-3</v>
      </c>
      <c r="G88" s="302">
        <f t="shared" si="18"/>
        <v>2.2504774930346221E-3</v>
      </c>
      <c r="H88" s="302">
        <f t="shared" si="18"/>
        <v>2.7529431617732908E-3</v>
      </c>
      <c r="I88" s="302">
        <f t="shared" si="18"/>
        <v>2.7806227725501085E-3</v>
      </c>
      <c r="J88" s="302">
        <f t="shared" si="18"/>
        <v>2.6446935596508864E-3</v>
      </c>
      <c r="K88" s="302">
        <f t="shared" si="18"/>
        <v>3.0301927894903478E-3</v>
      </c>
      <c r="L88" s="302">
        <f t="shared" si="18"/>
        <v>3.3640036703683038E-3</v>
      </c>
      <c r="M88" s="302">
        <f t="shared" si="18"/>
        <v>3.1101756733411118E-3</v>
      </c>
      <c r="N88" s="302">
        <f t="shared" si="18"/>
        <v>2.919944966618944E-3</v>
      </c>
      <c r="O88" s="302">
        <f t="shared" si="18"/>
        <v>2.1988668757075306E-3</v>
      </c>
      <c r="P88" s="302">
        <f t="shared" si="18"/>
        <v>2.4358566155427528E-3</v>
      </c>
      <c r="Q88" s="302">
        <f t="shared" si="18"/>
        <v>2.6152321901418301E-3</v>
      </c>
      <c r="R88" s="302">
        <f t="shared" si="18"/>
        <v>2.6258987030392191E-3</v>
      </c>
      <c r="S88" s="302">
        <f t="shared" si="18"/>
        <v>2.39806518280205E-3</v>
      </c>
      <c r="T88" s="302">
        <f t="shared" si="18"/>
        <v>2.4157916476783689E-3</v>
      </c>
      <c r="U88" s="302">
        <f t="shared" si="18"/>
        <v>2.506941176234242E-3</v>
      </c>
      <c r="V88" s="302">
        <f t="shared" si="18"/>
        <v>2.5213487137326061E-3</v>
      </c>
      <c r="W88" s="302">
        <f t="shared" si="18"/>
        <v>3.1560417265406302E-3</v>
      </c>
      <c r="X88" s="302">
        <f t="shared" si="18"/>
        <v>2.5835280049896336E-3</v>
      </c>
      <c r="Y88" s="302">
        <f t="shared" si="18"/>
        <v>2.6911159390120296E-3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6.9267369449989063E-4</v>
      </c>
      <c r="C89" s="302">
        <f t="shared" si="19"/>
        <v>7.2070441516478576E-4</v>
      </c>
      <c r="D89" s="302">
        <f t="shared" si="19"/>
        <v>5.8980289256269699E-4</v>
      </c>
      <c r="E89" s="302">
        <f t="shared" si="19"/>
        <v>4.8289170531921899E-4</v>
      </c>
      <c r="F89" s="302">
        <f t="shared" si="19"/>
        <v>4.0981036487515015E-4</v>
      </c>
      <c r="G89" s="302">
        <f t="shared" si="19"/>
        <v>5.0722382546319823E-4</v>
      </c>
      <c r="H89" s="302">
        <f t="shared" si="19"/>
        <v>3.9420943488274539E-4</v>
      </c>
      <c r="I89" s="302">
        <f t="shared" si="19"/>
        <v>4.3071317574119476E-4</v>
      </c>
      <c r="J89" s="302">
        <f t="shared" si="19"/>
        <v>3.8221224382276823E-4</v>
      </c>
      <c r="K89" s="302">
        <f t="shared" si="19"/>
        <v>3.5059053035577586E-4</v>
      </c>
      <c r="L89" s="302">
        <f t="shared" si="19"/>
        <v>3.7741470550308945E-4</v>
      </c>
      <c r="M89" s="302">
        <f t="shared" si="19"/>
        <v>3.9299659730209369E-4</v>
      </c>
      <c r="N89" s="302">
        <f t="shared" si="19"/>
        <v>3.1897674832121294E-4</v>
      </c>
      <c r="O89" s="302">
        <f t="shared" si="19"/>
        <v>4.1701901780912876E-4</v>
      </c>
      <c r="P89" s="302">
        <f t="shared" si="19"/>
        <v>4.8305438617426505E-4</v>
      </c>
      <c r="Q89" s="302">
        <f t="shared" si="19"/>
        <v>5.0214253829479341E-4</v>
      </c>
      <c r="R89" s="302">
        <f t="shared" si="19"/>
        <v>5.398144502385229E-4</v>
      </c>
      <c r="S89" s="302">
        <f t="shared" si="19"/>
        <v>4.6695721267723877E-4</v>
      </c>
      <c r="T89" s="302">
        <f t="shared" si="19"/>
        <v>4.5095092884261197E-4</v>
      </c>
      <c r="U89" s="302">
        <f t="shared" si="19"/>
        <v>4.9435234375450185E-4</v>
      </c>
      <c r="V89" s="302">
        <f t="shared" si="19"/>
        <v>4.9899146726972558E-4</v>
      </c>
      <c r="W89" s="302">
        <f t="shared" si="19"/>
        <v>6.1885124572303482E-4</v>
      </c>
      <c r="X89" s="302">
        <f t="shared" si="19"/>
        <v>4.4693844702372063E-4</v>
      </c>
      <c r="Y89" s="302">
        <f t="shared" si="19"/>
        <v>4.4077109366584598E-4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0.27667592790096396</v>
      </c>
      <c r="C91" s="301">
        <f t="shared" si="21"/>
        <v>0.2765474110689658</v>
      </c>
      <c r="D91" s="301">
        <f t="shared" si="21"/>
        <v>0.27990399745741118</v>
      </c>
      <c r="E91" s="301">
        <f t="shared" si="21"/>
        <v>0.30691325963256932</v>
      </c>
      <c r="F91" s="301">
        <f t="shared" si="21"/>
        <v>0.32602839970346026</v>
      </c>
      <c r="G91" s="301">
        <f t="shared" si="21"/>
        <v>0.31884123638155987</v>
      </c>
      <c r="H91" s="301">
        <f t="shared" si="21"/>
        <v>0.3159231380008406</v>
      </c>
      <c r="I91" s="301">
        <f t="shared" si="21"/>
        <v>0.31728001560577307</v>
      </c>
      <c r="J91" s="301">
        <f t="shared" si="21"/>
        <v>0.32239301327737763</v>
      </c>
      <c r="K91" s="301">
        <f t="shared" si="21"/>
        <v>0.33365608514132689</v>
      </c>
      <c r="L91" s="301">
        <f t="shared" si="21"/>
        <v>0.32569544578638565</v>
      </c>
      <c r="M91" s="301">
        <f t="shared" si="21"/>
        <v>0.32307037304455188</v>
      </c>
      <c r="N91" s="301">
        <f t="shared" si="21"/>
        <v>0.32934010026872601</v>
      </c>
      <c r="O91" s="301">
        <f t="shared" si="21"/>
        <v>0.23355454016219696</v>
      </c>
      <c r="P91" s="301">
        <f t="shared" si="21"/>
        <v>0.23002561183017528</v>
      </c>
      <c r="Q91" s="301">
        <f t="shared" si="21"/>
        <v>0.24381096852448747</v>
      </c>
      <c r="R91" s="301">
        <f t="shared" si="21"/>
        <v>0.23101322993603632</v>
      </c>
      <c r="S91" s="301">
        <f t="shared" si="21"/>
        <v>0.23043565672321875</v>
      </c>
      <c r="T91" s="301">
        <f t="shared" si="21"/>
        <v>0.24282108207394434</v>
      </c>
      <c r="U91" s="301">
        <f t="shared" si="21"/>
        <v>0.24911029465702422</v>
      </c>
      <c r="V91" s="301">
        <f t="shared" si="21"/>
        <v>0.24342098850774574</v>
      </c>
      <c r="W91" s="301">
        <f t="shared" si="21"/>
        <v>0.26212910871776857</v>
      </c>
      <c r="X91" s="301">
        <f t="shared" si="21"/>
        <v>0.28891425821808092</v>
      </c>
      <c r="Y91" s="301">
        <f t="shared" si="21"/>
        <v>0.31410445011314098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1.8231369121772687</v>
      </c>
      <c r="C96" s="320">
        <f>IF(C$5=0,0,C$5/OIS_fec!C$5)</f>
        <v>1.8230902616344689</v>
      </c>
      <c r="D96" s="320">
        <f>IF(D$5=0,0,D$5/OIS_fec!D$5)</f>
        <v>1.7579259644651801</v>
      </c>
      <c r="E96" s="320">
        <f>IF(E$5=0,0,E$5/OIS_fec!E$5)</f>
        <v>1.8377661679438861</v>
      </c>
      <c r="F96" s="320">
        <f>IF(F$5=0,0,F$5/OIS_fec!F$5)</f>
        <v>1.9022971812574159</v>
      </c>
      <c r="G96" s="320">
        <f>IF(G$5=0,0,G$5/OIS_fec!G$5)</f>
        <v>1.9127686972216837</v>
      </c>
      <c r="H96" s="320">
        <f>IF(H$5=0,0,H$5/OIS_fec!H$5)</f>
        <v>1.7803351386934125</v>
      </c>
      <c r="I96" s="320">
        <f>IF(I$5=0,0,I$5/OIS_fec!I$5)</f>
        <v>1.7275034578214465</v>
      </c>
      <c r="J96" s="320">
        <f>IF(J$5=0,0,J$5/OIS_fec!J$5)</f>
        <v>1.7630740379120839</v>
      </c>
      <c r="K96" s="320">
        <f>IF(K$5=0,0,K$5/OIS_fec!K$5)</f>
        <v>1.6662474182757616</v>
      </c>
      <c r="L96" s="320">
        <f>IF(L$5=0,0,L$5/OIS_fec!L$5)</f>
        <v>1.5643821087301097</v>
      </c>
      <c r="M96" s="320">
        <f>IF(M$5=0,0,M$5/OIS_fec!M$5)</f>
        <v>1.6075835131332785</v>
      </c>
      <c r="N96" s="320">
        <f>IF(N$5=0,0,N$5/OIS_fec!N$5)</f>
        <v>1.6191729857111741</v>
      </c>
      <c r="O96" s="320">
        <f>IF(O$5=0,0,O$5/OIS_fec!O$5)</f>
        <v>1.6147338381314631</v>
      </c>
      <c r="P96" s="320">
        <f>IF(P$5=0,0,P$5/OIS_fec!P$5)</f>
        <v>1.519666972676764</v>
      </c>
      <c r="Q96" s="320">
        <f>IF(Q$5=0,0,Q$5/OIS_fec!Q$5)</f>
        <v>1.5093580498239156</v>
      </c>
      <c r="R96" s="320">
        <f>IF(R$5=0,0,R$5/OIS_fec!R$5)</f>
        <v>1.4838309817259319</v>
      </c>
      <c r="S96" s="320">
        <f>IF(S$5=0,0,S$5/OIS_fec!S$5)</f>
        <v>1.4953791529959763</v>
      </c>
      <c r="T96" s="320">
        <f>IF(T$5=0,0,T$5/OIS_fec!T$5)</f>
        <v>1.5219118698459024</v>
      </c>
      <c r="U96" s="320">
        <f>IF(U$5=0,0,U$5/OIS_fec!U$5)</f>
        <v>1.55638933486769</v>
      </c>
      <c r="V96" s="320">
        <f>IF(V$5=0,0,V$5/OIS_fec!V$5)</f>
        <v>1.5350787715165219</v>
      </c>
      <c r="W96" s="320">
        <f>IF(W$5=0,0,W$5/OIS_fec!W$5)</f>
        <v>1.5454817083112413</v>
      </c>
      <c r="X96" s="320">
        <f>IF(X$5=0,0,X$5/OIS_fec!X$5)</f>
        <v>1.6832042795092663</v>
      </c>
      <c r="Y96" s="320">
        <f>IF(Y$5=0,0,Y$5/OIS_fec!Y$5)</f>
        <v>1.6570337878285277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1.0317627694115996</v>
      </c>
      <c r="C101" s="332">
        <f>IF(C$10=0,0,C$10/OIS_fec!C$10)</f>
        <v>1.1096185569169625</v>
      </c>
      <c r="D101" s="332">
        <f>IF(D$10=0,0,D$10/OIS_fec!D$10)</f>
        <v>1.0004904208229555</v>
      </c>
      <c r="E101" s="332">
        <f>IF(E$10=0,0,E$10/OIS_fec!E$10)</f>
        <v>1.1436962151347305</v>
      </c>
      <c r="F101" s="332">
        <f>IF(F$10=0,0,F$10/OIS_fec!F$10)</f>
        <v>1.2858697406453854</v>
      </c>
      <c r="G101" s="332">
        <f>IF(G$10=0,0,G$10/OIS_fec!G$10)</f>
        <v>1.1021350974841093</v>
      </c>
      <c r="H101" s="332">
        <f>IF(H$10=0,0,H$10/OIS_fec!H$10)</f>
        <v>1.0447944427056188</v>
      </c>
      <c r="I101" s="332">
        <f>IF(I$10=0,0,I$10/OIS_fec!I$10)</f>
        <v>0.99748286306614897</v>
      </c>
      <c r="J101" s="332">
        <f>IF(J$10=0,0,J$10/OIS_fec!J$10)</f>
        <v>1.100413151923082</v>
      </c>
      <c r="K101" s="332">
        <f>IF(K$10=0,0,K$10/OIS_fec!K$10)</f>
        <v>0.94041738189868762</v>
      </c>
      <c r="L101" s="332">
        <f>IF(L$10=0,0,L$10/OIS_fec!L$10)</f>
        <v>0.79586243675031809</v>
      </c>
      <c r="M101" s="332">
        <f>IF(M$10=0,0,M$10/OIS_fec!M$10)</f>
        <v>0.79695487802911014</v>
      </c>
      <c r="N101" s="332">
        <f>IF(N$10=0,0,N$10/OIS_fec!N$10)</f>
        <v>0.82883174209696464</v>
      </c>
      <c r="O101" s="332">
        <f>IF(O$10=0,0,O$10/OIS_fec!O$10)</f>
        <v>0.62320510199012991</v>
      </c>
      <c r="P101" s="332">
        <f>IF(P$10=0,0,P$10/OIS_fec!P$10)</f>
        <v>0.46758963888214883</v>
      </c>
      <c r="Q101" s="332">
        <f>IF(Q$10=0,0,Q$10/OIS_fec!Q$10)</f>
        <v>0.47491074830689534</v>
      </c>
      <c r="R101" s="332">
        <f>IF(R$10=0,0,R$10/OIS_fec!R$10)</f>
        <v>0.44155573302223688</v>
      </c>
      <c r="S101" s="332">
        <f>IF(S$10=0,0,S$10/OIS_fec!S$10)</f>
        <v>0.43706732780994823</v>
      </c>
      <c r="T101" s="332">
        <f>IF(T$10=0,0,T$10/OIS_fec!T$10)</f>
        <v>0.50727636673227228</v>
      </c>
      <c r="U101" s="332">
        <f>IF(U$10=0,0,U$10/OIS_fec!U$10)</f>
        <v>0.54193623738666874</v>
      </c>
      <c r="V101" s="332">
        <f>IF(V$10=0,0,V$10/OIS_fec!V$10)</f>
        <v>0.53547572231014806</v>
      </c>
      <c r="W101" s="332">
        <f>IF(W$10=0,0,W$10/OIS_fec!W$10)</f>
        <v>0.59297339912313163</v>
      </c>
      <c r="X101" s="332">
        <f>IF(X$10=0,0,X$10/OIS_fec!X$10)</f>
        <v>0.84145876714348444</v>
      </c>
      <c r="Y101" s="332">
        <f>IF(Y$10=0,0,Y$10/OIS_fec!Y$10)</f>
        <v>0.75337470362293368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1.8173495387293703</v>
      </c>
      <c r="C102" s="348">
        <f>IF(C$16=0,0,C$16/OIS_fec!C$16)</f>
        <v>1.7432076083049346</v>
      </c>
      <c r="D102" s="348">
        <f>IF(D$16=0,0,D$16/OIS_fec!D$16)</f>
        <v>1.6671336850466851</v>
      </c>
      <c r="E102" s="348">
        <f>IF(E$16=0,0,E$16/OIS_fec!E$16)</f>
        <v>1.5791319669084132</v>
      </c>
      <c r="F102" s="348">
        <f>IF(F$16=0,0,F$16/OIS_fec!F$16)</f>
        <v>1.5464445427565654</v>
      </c>
      <c r="G102" s="348">
        <f>IF(G$16=0,0,G$16/OIS_fec!G$16)</f>
        <v>1.9995467899506043</v>
      </c>
      <c r="H102" s="348">
        <f>IF(H$16=0,0,H$16/OIS_fec!H$16)</f>
        <v>1.4594233833167585</v>
      </c>
      <c r="I102" s="348">
        <f>IF(I$16=0,0,I$16/OIS_fec!I$16)</f>
        <v>1.3830933831201198</v>
      </c>
      <c r="J102" s="348">
        <f>IF(J$16=0,0,J$16/OIS_fec!J$16)</f>
        <v>1.3579515949823724</v>
      </c>
      <c r="K102" s="348">
        <f>IF(K$16=0,0,K$16/OIS_fec!K$16)</f>
        <v>1.1491551470195787</v>
      </c>
      <c r="L102" s="348">
        <f>IF(L$16=0,0,L$16/OIS_fec!L$16)</f>
        <v>1.0512826011891725</v>
      </c>
      <c r="M102" s="348">
        <f>IF(M$16=0,0,M$16/OIS_fec!M$16)</f>
        <v>1.2077266803070199</v>
      </c>
      <c r="N102" s="348">
        <f>IF(N$16=0,0,N$16/OIS_fec!N$16)</f>
        <v>1.1101549308019762</v>
      </c>
      <c r="O102" s="348">
        <f>IF(O$16=0,0,O$16/OIS_fec!O$16)</f>
        <v>1.9781063292423466</v>
      </c>
      <c r="P102" s="348">
        <f>IF(P$16=0,0,P$16/OIS_fec!P$16)</f>
        <v>1.9542723798760142</v>
      </c>
      <c r="Q102" s="348">
        <f>IF(Q$16=0,0,Q$16/OIS_fec!Q$16)</f>
        <v>1.9408060850950826</v>
      </c>
      <c r="R102" s="348">
        <f>IF(R$16=0,0,R$16/OIS_fec!R$16)</f>
        <v>1.9255520893792066</v>
      </c>
      <c r="S102" s="348">
        <f>IF(S$16=0,0,S$16/OIS_fec!S$16)</f>
        <v>1.8979776014123582</v>
      </c>
      <c r="T102" s="348">
        <f>IF(T$16=0,0,T$16/OIS_fec!T$16)</f>
        <v>1.8578044325304148</v>
      </c>
      <c r="U102" s="348">
        <f>IF(U$16=0,0,U$16/OIS_fec!U$16)</f>
        <v>1.9131931836218727</v>
      </c>
      <c r="V102" s="348">
        <f>IF(V$16=0,0,V$16/OIS_fec!V$16)</f>
        <v>1.8515062153289736</v>
      </c>
      <c r="W102" s="348">
        <f>IF(W$16=0,0,W$16/OIS_fec!W$16)</f>
        <v>1.8455691121237996</v>
      </c>
      <c r="X102" s="348">
        <f>IF(X$16=0,0,X$16/OIS_fec!X$16)</f>
        <v>1.8152147848127387</v>
      </c>
      <c r="Y102" s="348">
        <f>IF(Y$16=0,0,Y$16/OIS_fec!Y$16)</f>
        <v>1.7344224707097284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2.7083089965114531</v>
      </c>
      <c r="C103" s="348">
        <f>IF(C$27=0,0,C$27/OIS_fec!C$27)</f>
        <v>2.6917248402178315</v>
      </c>
      <c r="D103" s="348">
        <f>IF(D$27=0,0,D$27/OIS_fec!D$27)</f>
        <v>2.6486769410158484</v>
      </c>
      <c r="E103" s="348">
        <f>IF(E$27=0,0,E$27/OIS_fec!E$27)</f>
        <v>2.7451631602053475</v>
      </c>
      <c r="F103" s="348">
        <f>IF(F$27=0,0,F$27/OIS_fec!F$27)</f>
        <v>2.7971270627326641</v>
      </c>
      <c r="G103" s="348">
        <f>IF(G$27=0,0,G$27/OIS_fec!G$27)</f>
        <v>2.7435865493039047</v>
      </c>
      <c r="H103" s="348">
        <f>IF(H$27=0,0,H$27/OIS_fec!H$27)</f>
        <v>2.6945714061095885</v>
      </c>
      <c r="I103" s="348">
        <f>IF(I$27=0,0,I$27/OIS_fec!I$27)</f>
        <v>2.6654650590964239</v>
      </c>
      <c r="J103" s="348">
        <f>IF(J$27=0,0,J$27/OIS_fec!J$27)</f>
        <v>2.6581942493125408</v>
      </c>
      <c r="K103" s="348">
        <f>IF(K$27=0,0,K$27/OIS_fec!K$27)</f>
        <v>2.6724827443701957</v>
      </c>
      <c r="L103" s="348">
        <f>IF(L$27=0,0,L$27/OIS_fec!L$27)</f>
        <v>2.6403708113953992</v>
      </c>
      <c r="M103" s="348">
        <f>IF(M$27=0,0,M$27/OIS_fec!M$27)</f>
        <v>2.6469782976187002</v>
      </c>
      <c r="N103" s="348">
        <f>IF(N$27=0,0,N$27/OIS_fec!N$27)</f>
        <v>2.6619336104154847</v>
      </c>
      <c r="O103" s="348">
        <f>IF(O$27=0,0,O$27/OIS_fec!O$27)</f>
        <v>2.5169051701175</v>
      </c>
      <c r="P103" s="348">
        <f>IF(P$27=0,0,P$27/OIS_fec!P$27)</f>
        <v>2.5053444454818936</v>
      </c>
      <c r="Q103" s="348">
        <f>IF(Q$27=0,0,Q$27/OIS_fec!Q$27)</f>
        <v>2.5244746706478334</v>
      </c>
      <c r="R103" s="348">
        <f>IF(R$27=0,0,R$27/OIS_fec!R$27)</f>
        <v>2.5008038409970927</v>
      </c>
      <c r="S103" s="348">
        <f>IF(S$27=0,0,S$27/OIS_fec!S$27)</f>
        <v>2.5069326484096202</v>
      </c>
      <c r="T103" s="348">
        <f>IF(T$27=0,0,T$27/OIS_fec!T$27)</f>
        <v>2.4977016880116625</v>
      </c>
      <c r="U103" s="348">
        <f>IF(U$27=0,0,U$27/OIS_fec!U$27)</f>
        <v>2.5170922116930874</v>
      </c>
      <c r="V103" s="348">
        <f>IF(V$27=0,0,V$27/OIS_fec!V$27)</f>
        <v>2.4956551030158129</v>
      </c>
      <c r="W103" s="348">
        <f>IF(W$27=0,0,W$27/OIS_fec!W$27)</f>
        <v>2.5174629240692585</v>
      </c>
      <c r="X103" s="348">
        <f>IF(X$27=0,0,X$27/OIS_fec!X$27)</f>
        <v>2.5402749585339675</v>
      </c>
      <c r="Y103" s="348">
        <f>IF(Y$27=0,0,Y$27/OIS_fec!Y$27)</f>
        <v>2.56187219138141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1.9302670191390074</v>
      </c>
      <c r="C104" s="348">
        <f>IF(C$35=0,0,C$35/OIS_fec!C$35)</f>
        <v>1.8507982899720172</v>
      </c>
      <c r="D104" s="348">
        <f>IF(D$35=0,0,D$35/OIS_fec!D$35)</f>
        <v>1.6828804757596341</v>
      </c>
      <c r="E104" s="348">
        <f>IF(E$35=0,0,E$35/OIS_fec!E$35)</f>
        <v>1.6060906769142249</v>
      </c>
      <c r="F104" s="348">
        <f>IF(F$35=0,0,F$35/OIS_fec!F$35)</f>
        <v>1.5559871582307765</v>
      </c>
      <c r="G104" s="348">
        <f>IF(G$35=0,0,G$35/OIS_fec!G$35)</f>
        <v>1.8853942964633903</v>
      </c>
      <c r="H104" s="348">
        <f>IF(H$35=0,0,H$35/OIS_fec!H$35)</f>
        <v>1.3758777587149222</v>
      </c>
      <c r="I104" s="348">
        <f>IF(I$35=0,0,I$35/OIS_fec!I$35)</f>
        <v>1.3783749758371679</v>
      </c>
      <c r="J104" s="348">
        <f>IF(J$35=0,0,J$35/OIS_fec!J$35)</f>
        <v>1.3118812132045654</v>
      </c>
      <c r="K104" s="348">
        <f>IF(K$35=0,0,K$35/OIS_fec!K$35)</f>
        <v>1.1683557897451911</v>
      </c>
      <c r="L104" s="348">
        <f>IF(L$35=0,0,L$35/OIS_fec!L$35)</f>
        <v>1.1702230421440372</v>
      </c>
      <c r="M104" s="348">
        <f>IF(M$35=0,0,M$35/OIS_fec!M$35)</f>
        <v>1.2653868635500995</v>
      </c>
      <c r="N104" s="348">
        <f>IF(N$35=0,0,N$35/OIS_fec!N$35)</f>
        <v>1.1524420722855258</v>
      </c>
      <c r="O104" s="348">
        <f>IF(O$35=0,0,O$35/OIS_fec!O$35)</f>
        <v>1.6271701246293735</v>
      </c>
      <c r="P104" s="348">
        <f>IF(P$35=0,0,P$35/OIS_fec!P$35)</f>
        <v>1.7050045053195169</v>
      </c>
      <c r="Q104" s="348">
        <f>IF(Q$35=0,0,Q$35/OIS_fec!Q$35)</f>
        <v>1.6382564887332276</v>
      </c>
      <c r="R104" s="348">
        <f>IF(R$35=0,0,R$35/OIS_fec!R$35)</f>
        <v>1.6921560794834791</v>
      </c>
      <c r="S104" s="348">
        <f>IF(S$35=0,0,S$35/OIS_fec!S$35)</f>
        <v>1.6219933580184192</v>
      </c>
      <c r="T104" s="348">
        <f>IF(T$35=0,0,T$35/OIS_fec!T$35)</f>
        <v>1.5505440315412673</v>
      </c>
      <c r="U104" s="348">
        <f>IF(U$35=0,0,U$35/OIS_fec!U$35)</f>
        <v>1.6116829110443607</v>
      </c>
      <c r="V104" s="348">
        <f>IF(V$35=0,0,V$35/OIS_fec!V$35)</f>
        <v>1.5997328318368245</v>
      </c>
      <c r="W104" s="348">
        <f>IF(W$35=0,0,W$35/OIS_fec!W$35)</f>
        <v>1.6674267243949106</v>
      </c>
      <c r="X104" s="348">
        <f>IF(X$35=0,0,X$35/OIS_fec!X$35)</f>
        <v>1.5845899113564366</v>
      </c>
      <c r="Y104" s="348">
        <f>IF(Y$35=0,0,Y$35/OIS_fec!Y$35)</f>
        <v>1.5281598681150832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0.71326229205051606</v>
      </c>
      <c r="C105" s="348">
        <f>IF(C$54=0,0,C$54/OIS_fec!C$54)</f>
        <v>0.76961505701889477</v>
      </c>
      <c r="D105" s="348">
        <f>IF(D$54=0,0,D$54/OIS_fec!D$54)</f>
        <v>0.682057221224591</v>
      </c>
      <c r="E105" s="348">
        <f>IF(E$54=0,0,E$54/OIS_fec!E$54)</f>
        <v>0.64453410233493114</v>
      </c>
      <c r="F105" s="348">
        <f>IF(F$54=0,0,F$54/OIS_fec!F$54)</f>
        <v>0.6084886895231143</v>
      </c>
      <c r="G105" s="348">
        <f>IF(G$54=0,0,G$54/OIS_fec!G$54)</f>
        <v>0.61386862746539517</v>
      </c>
      <c r="H105" s="348">
        <f>IF(H$54=0,0,H$54/OIS_fec!H$54)</f>
        <v>0.63274945855399434</v>
      </c>
      <c r="I105" s="348">
        <f>IF(I$54=0,0,I$54/OIS_fec!I$54)</f>
        <v>0.60339251645877845</v>
      </c>
      <c r="J105" s="348">
        <f>IF(J$54=0,0,J$54/OIS_fec!J$54)</f>
        <v>0.60152669345000598</v>
      </c>
      <c r="K105" s="348">
        <f>IF(K$54=0,0,K$54/OIS_fec!K$54)</f>
        <v>0.62917959692727443</v>
      </c>
      <c r="L105" s="348">
        <f>IF(L$54=0,0,L$54/OIS_fec!L$54)</f>
        <v>0.63339523381587914</v>
      </c>
      <c r="M105" s="348">
        <f>IF(M$54=0,0,M$54/OIS_fec!M$54)</f>
        <v>0.62502666211460844</v>
      </c>
      <c r="N105" s="348">
        <f>IF(N$54=0,0,N$54/OIS_fec!N$54)</f>
        <v>0.5970903369325169</v>
      </c>
      <c r="O105" s="348">
        <f>IF(O$54=0,0,O$54/OIS_fec!O$54)</f>
        <v>0.57347776246339521</v>
      </c>
      <c r="P105" s="348">
        <f>IF(P$54=0,0,P$54/OIS_fec!P$54)</f>
        <v>0.61021602316324364</v>
      </c>
      <c r="Q105" s="348">
        <f>IF(Q$54=0,0,Q$54/OIS_fec!Q$54)</f>
        <v>0.58947000015522388</v>
      </c>
      <c r="R105" s="348">
        <f>IF(R$54=0,0,R$54/OIS_fec!R$54)</f>
        <v>0.58367517677350211</v>
      </c>
      <c r="S105" s="348">
        <f>IF(S$54=0,0,S$54/OIS_fec!S$54)</f>
        <v>0.57424110632258929</v>
      </c>
      <c r="T105" s="348">
        <f>IF(T$54=0,0,T$54/OIS_fec!T$54)</f>
        <v>0.55406557190461936</v>
      </c>
      <c r="U105" s="348">
        <f>IF(U$54=0,0,U$54/OIS_fec!U$54)</f>
        <v>0.57079370514523142</v>
      </c>
      <c r="V105" s="348">
        <f>IF(V$54=0,0,V$54/OIS_fec!V$54)</f>
        <v>0.5537518509285746</v>
      </c>
      <c r="W105" s="348">
        <f>IF(W$54=0,0,W$54/OIS_fec!W$54)</f>
        <v>0.57347334901594849</v>
      </c>
      <c r="X105" s="348">
        <f>IF(X$54=0,0,X$54/OIS_fec!X$54)</f>
        <v>0.55935630495066091</v>
      </c>
      <c r="Y105" s="348">
        <f>IF(Y$54=0,0,Y$54/OIS_fec!Y$54)</f>
        <v>0.56123831701274984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3.1024188000000006</v>
      </c>
      <c r="C106" s="348">
        <f>IF(C$68=0,0,C$68/OIS_fec!C$68)</f>
        <v>3.1024188000000006</v>
      </c>
      <c r="D106" s="348">
        <f>IF(D$68=0,0,D$68/OIS_fec!D$68)</f>
        <v>3.1024188000000015</v>
      </c>
      <c r="E106" s="348">
        <f>IF(E$68=0,0,E$68/OIS_fec!E$68)</f>
        <v>3.102418800000001</v>
      </c>
      <c r="F106" s="348">
        <f>IF(F$68=0,0,F$68/OIS_fec!F$68)</f>
        <v>3.1024187999999997</v>
      </c>
      <c r="G106" s="348">
        <f>IF(G$68=0,0,G$68/OIS_fec!G$68)</f>
        <v>3.0763827940588482</v>
      </c>
      <c r="H106" s="348">
        <f>IF(H$68=0,0,H$68/OIS_fec!H$68)</f>
        <v>2.9935531918936982</v>
      </c>
      <c r="I106" s="348">
        <f>IF(I$68=0,0,I$68/OIS_fec!I$68)</f>
        <v>2.9780610644369512</v>
      </c>
      <c r="J106" s="348">
        <f>IF(J$68=0,0,J$68/OIS_fec!J$68)</f>
        <v>2.9737863411109786</v>
      </c>
      <c r="K106" s="348">
        <f>IF(K$68=0,0,K$68/OIS_fec!K$68)</f>
        <v>2.9321198947901976</v>
      </c>
      <c r="L106" s="348">
        <f>IF(L$68=0,0,L$68/OIS_fec!L$68)</f>
        <v>2.9322979276776655</v>
      </c>
      <c r="M106" s="348">
        <f>IF(M$68=0,0,M$68/OIS_fec!M$68)</f>
        <v>2.9275227457478223</v>
      </c>
      <c r="N106" s="348">
        <f>IF(N$68=0,0,N$68/OIS_fec!N$68)</f>
        <v>2.9207037326926013</v>
      </c>
      <c r="O106" s="348">
        <f>IF(O$68=0,0,O$68/OIS_fec!O$68)</f>
        <v>2.9185729148480561</v>
      </c>
      <c r="P106" s="348">
        <f>IF(P$68=0,0,P$68/OIS_fec!P$68)</f>
        <v>2.91843032314859</v>
      </c>
      <c r="Q106" s="348">
        <f>IF(Q$68=0,0,Q$68/OIS_fec!Q$68)</f>
        <v>2.9140838725870939</v>
      </c>
      <c r="R106" s="348">
        <f>IF(R$68=0,0,R$68/OIS_fec!R$68)</f>
        <v>2.9193064364322097</v>
      </c>
      <c r="S106" s="348">
        <f>IF(S$68=0,0,S$68/OIS_fec!S$68)</f>
        <v>2.9244261348274656</v>
      </c>
      <c r="T106" s="348">
        <f>IF(T$68=0,0,T$68/OIS_fec!T$68)</f>
        <v>2.9341318025186465</v>
      </c>
      <c r="U106" s="348">
        <f>IF(U$68=0,0,U$68/OIS_fec!U$68)</f>
        <v>2.9357445692730293</v>
      </c>
      <c r="V106" s="348">
        <f>IF(V$68=0,0,V$68/OIS_fec!V$68)</f>
        <v>2.9360152712419603</v>
      </c>
      <c r="W106" s="348">
        <f>IF(W$68=0,0,W$68/OIS_fec!W$68)</f>
        <v>2.9309040951462406</v>
      </c>
      <c r="X106" s="348">
        <f>IF(X$68=0,0,X$68/OIS_fec!X$68)</f>
        <v>2.9344560498535435</v>
      </c>
      <c r="Y106" s="348">
        <f>IF(Y$68=0,0,Y$68/OIS_fec!Y$68)</f>
        <v>2.9163676662735121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2025-11-06T10:18:45Z</dcterms:created>
  <dcterms:modified xsi:type="dcterms:W3CDTF">2025-11-06T10:18:46Z</dcterms:modified>
</cp:coreProperties>
</file>